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TMO_SharedFolder\Projects\BiomassAllocationMalaysiaCompilationAutobot\User\Allocation Malaysia\"/>
    </mc:Choice>
  </mc:AlternateContent>
  <xr:revisionPtr revIDLastSave="0" documentId="13_ncr:1_{AA88BF25-C88E-493E-B469-882F21755BD0}" xr6:coauthVersionLast="36" xr6:coauthVersionMax="46" xr10:uidLastSave="{00000000-0000-0000-0000-000000000000}"/>
  <bookViews>
    <workbookView xWindow="0" yWindow="0" windowWidth="13095" windowHeight="5850" xr2:uid="{00000000-000D-0000-FFFF-FFFF00000000}"/>
  </bookViews>
  <sheets>
    <sheet name="WC" sheetId="1" r:id="rId1"/>
    <sheet name="HIGH CV WC" sheetId="3" state="hidden" r:id="rId2"/>
    <sheet name="Wood Pellet" sheetId="5" state="hidden" r:id="rId3"/>
    <sheet name="EFB" sheetId="7" state="hidden" r:id="rId4"/>
    <sheet name="Mesocarp" sheetId="17" state="hidden" r:id="rId5"/>
    <sheet name="PKS" sheetId="9" r:id="rId6"/>
    <sheet name="PKS Granule" sheetId="10" r:id="rId7"/>
    <sheet name="Short EFB" sheetId="23" r:id="rId8"/>
    <sheet name="Sum" sheetId="24" state="hidden" r:id="rId9"/>
    <sheet name="WC (F27)" sheetId="25" state="hidden" r:id="rId10"/>
    <sheet name="PKS (F27)" sheetId="26" state="hidden" r:id="rId11"/>
    <sheet name="PKS Granule (F27)" sheetId="27" state="hidden" r:id="rId12"/>
    <sheet name="OPT FIBER" sheetId="22" state="hidden" r:id="rId13"/>
    <sheet name="EFB PELLET" sheetId="18" state="hidden" r:id="rId14"/>
    <sheet name="RICE HUSK" sheetId="19" state="hidden" r:id="rId15"/>
    <sheet name="RICE HUSK PELLET" sheetId="20" state="hidden" r:id="rId16"/>
    <sheet name="COAL" sheetId="21" state="hidden" r:id="rId17"/>
  </sheets>
  <definedNames>
    <definedName name="___xlnm.Print_Area_1">"$#REF!.$A$1:$P$24"</definedName>
    <definedName name="___xlnm.Print_Area_2">"$#REF!.$A$1:$P$24"</definedName>
    <definedName name="___xlnm.Print_Area_3">"$#REF!.$A$1:$P$24"</definedName>
    <definedName name="__xlnm.Print_Area">"$#REF!.$A$1:$P$24"</definedName>
    <definedName name="__xlnm.Print_Area_1">NA()</definedName>
    <definedName name="__xlnm.Print_Area_1_1">NA()</definedName>
    <definedName name="__xlnm.Print_Area_1_2">"$#REF!.$A$1:$P$74"</definedName>
    <definedName name="__xlnm.Print_Area_1_3">NA()</definedName>
    <definedName name="__xlnm.Print_Area_1_4">NA()</definedName>
    <definedName name="__xlnm.Print_Area_1_5">NA()</definedName>
    <definedName name="__xlnm.Print_Area_2">"$#REF!.$A$1:$P$74"</definedName>
    <definedName name="__xlnm.Print_Area_2_1">"$#REF!.$A$1:$P$24"</definedName>
    <definedName name="__xlnm.Print_Area_3">NA()</definedName>
    <definedName name="__xlnm.Print_Area_3_1">"$#REF!.$A$1:$P$24"</definedName>
    <definedName name="__xlnm.Print_Area_4">NA()</definedName>
    <definedName name="__xlnm.Print_Area_5">NA()</definedName>
    <definedName name="Excel_BuiltIn__FilterDatabase">#REF!</definedName>
    <definedName name="Excel_BuiltIn__FilterDatabase_1">#REF!</definedName>
    <definedName name="Excel_BuiltIn__FilterDatabase_1_1">#REF!</definedName>
    <definedName name="Excel_BuiltIn__FilterDatabase_1_1_1">#REF!</definedName>
    <definedName name="Excel_BuiltIn__FilterDatabase_1_1_1_1">#REF!</definedName>
    <definedName name="Excel_BuiltIn__FilterDatabase_1_1_1_1_1">#REF!</definedName>
    <definedName name="Excel_BuiltIn__FilterDatabase_1_2">#REF!</definedName>
    <definedName name="Excel_BuiltIn__FilterDatabase_10_2">#REF!</definedName>
    <definedName name="Excel_BuiltIn__FilterDatabase_3_1">#REF!</definedName>
    <definedName name="Excel_BuiltIn__FilterDatabase_3_1_1">#REF!</definedName>
    <definedName name="Excel_BuiltIn__FilterDatabase_3_1_1_1">#REF!</definedName>
    <definedName name="Excel_BuiltIn__FilterDatabase_3_1_1_1_1">#REF!</definedName>
    <definedName name="Excel_BuiltIn__FilterDatabase_3_1_2">#REF!</definedName>
    <definedName name="Excel_BuiltIn__FilterDatabase_3_2_1">#REF!</definedName>
    <definedName name="Excel_BuiltIn__FilterDatabase_5_1_1">#REF!</definedName>
    <definedName name="Excel_BuiltIn__FilterDatabase_5_1_2">#REF!</definedName>
    <definedName name="Excel_BuiltIn__FilterDatabase_6">#REF!</definedName>
    <definedName name="Excel_BuiltIn__FilterDatabase_6_1">#REF!</definedName>
    <definedName name="Excel_BuiltIn__FilterDatabase_6_2">#REF!</definedName>
    <definedName name="Excel_BuiltIn__FilterDatabase_7">#REF!</definedName>
    <definedName name="Excel_BuiltIn__FilterDatabase_7_1">#REF!</definedName>
    <definedName name="Excel_BuiltIn__FilterDatabase_7_2">#REF!</definedName>
    <definedName name="Excel_BuiltIn__FilterDatabase_9">#REF!</definedName>
    <definedName name="Excel_BuiltIn__FilterDatabase_9_1">#REF!</definedName>
    <definedName name="Excel_BuiltIn__FilterDatabase_9_2">#REF!</definedName>
    <definedName name="Excel_BuiltIn_Print_Area_1">#REF!</definedName>
    <definedName name="Excel_BuiltIn_Print_Area_1_1">#REF!</definedName>
    <definedName name="Excel_BuiltIn_Print_Area_1_2">#REF!</definedName>
    <definedName name="Excel_BuiltIn_Print_Area_13_1">NA()</definedName>
    <definedName name="Excel_BuiltIn_Print_Area_13_1_1">NA()</definedName>
    <definedName name="Excel_BuiltIn_Print_Area_2">"$#REF!.$A$1:$P$74"</definedName>
    <definedName name="Excel_BuiltIn_Print_Area_3">#REF!</definedName>
    <definedName name="Excel_BuiltIn_Print_Area_3_1">#REF!</definedName>
    <definedName name="Excel_BuiltIn_Print_Area_4_1">NA()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11" i="5"/>
  <c r="G12" i="5"/>
  <c r="G35" i="1" l="1"/>
  <c r="G36" i="1"/>
  <c r="G37" i="1"/>
  <c r="G38" i="1"/>
  <c r="G39" i="1"/>
  <c r="G43" i="9"/>
  <c r="G44" i="9"/>
  <c r="G46" i="9"/>
  <c r="G47" i="9"/>
  <c r="G48" i="9"/>
  <c r="G49" i="9"/>
  <c r="G50" i="9"/>
  <c r="G51" i="9"/>
  <c r="G52" i="9"/>
  <c r="G53" i="9"/>
  <c r="G54" i="9"/>
  <c r="G57" i="1"/>
  <c r="G58" i="1"/>
  <c r="G59" i="1"/>
  <c r="G60" i="1"/>
  <c r="G61" i="1"/>
  <c r="G62" i="1"/>
  <c r="G63" i="1"/>
  <c r="G64" i="1"/>
  <c r="G65" i="1"/>
  <c r="G18" i="1"/>
  <c r="G19" i="1"/>
  <c r="G20" i="1"/>
  <c r="G12" i="7" l="1"/>
  <c r="G13" i="7"/>
  <c r="G79" i="1"/>
  <c r="G81" i="1"/>
  <c r="G13" i="1"/>
  <c r="G14" i="1"/>
  <c r="G15" i="1"/>
  <c r="G16" i="1"/>
  <c r="G17" i="1"/>
  <c r="G21" i="1"/>
  <c r="G22" i="1"/>
  <c r="G23" i="1"/>
  <c r="G24" i="1"/>
  <c r="N10" i="27"/>
  <c r="N17" i="27" s="1"/>
  <c r="M10" i="27"/>
  <c r="M17" i="27" s="1"/>
  <c r="L10" i="27"/>
  <c r="L17" i="27"/>
  <c r="K18" i="27" s="1"/>
  <c r="K17" i="27"/>
  <c r="I17" i="27"/>
  <c r="H17" i="27"/>
  <c r="G11" i="27"/>
  <c r="J10" i="27"/>
  <c r="J17" i="27" s="1"/>
  <c r="I18" i="27" s="1"/>
  <c r="G10" i="27"/>
  <c r="F9" i="27"/>
  <c r="E9" i="27"/>
  <c r="D9" i="27"/>
  <c r="I6" i="24"/>
  <c r="H6" i="24"/>
  <c r="E6" i="24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43" i="26"/>
  <c r="N43" i="26" s="1"/>
  <c r="N57" i="26"/>
  <c r="M34" i="26"/>
  <c r="N33" i="26"/>
  <c r="N29" i="26"/>
  <c r="M21" i="26"/>
  <c r="N14" i="26"/>
  <c r="N10" i="26"/>
  <c r="K59" i="26"/>
  <c r="L58" i="26"/>
  <c r="L57" i="26"/>
  <c r="K34" i="26"/>
  <c r="L33" i="26"/>
  <c r="L32" i="26"/>
  <c r="L31" i="26"/>
  <c r="L30" i="26"/>
  <c r="L29" i="26"/>
  <c r="L34" i="26" s="1"/>
  <c r="L35" i="26" s="1"/>
  <c r="K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I59" i="26"/>
  <c r="H59" i="26"/>
  <c r="J58" i="26"/>
  <c r="N58" i="26" s="1"/>
  <c r="G58" i="26"/>
  <c r="J57" i="26"/>
  <c r="G57" i="26"/>
  <c r="J56" i="26"/>
  <c r="G56" i="26"/>
  <c r="J55" i="26"/>
  <c r="G55" i="26"/>
  <c r="J54" i="26"/>
  <c r="G54" i="26"/>
  <c r="J53" i="26"/>
  <c r="G53" i="26"/>
  <c r="J52" i="26"/>
  <c r="G52" i="26"/>
  <c r="J51" i="26"/>
  <c r="G51" i="26"/>
  <c r="J50" i="26"/>
  <c r="G50" i="26"/>
  <c r="J49" i="26"/>
  <c r="G49" i="26"/>
  <c r="J48" i="26"/>
  <c r="G48" i="26"/>
  <c r="J47" i="26"/>
  <c r="G47" i="26"/>
  <c r="J46" i="26"/>
  <c r="G46" i="26"/>
  <c r="J45" i="26"/>
  <c r="G45" i="26"/>
  <c r="J44" i="26"/>
  <c r="G44" i="26"/>
  <c r="J43" i="26"/>
  <c r="G43" i="26"/>
  <c r="F42" i="26"/>
  <c r="E42" i="26"/>
  <c r="D42" i="26"/>
  <c r="I34" i="26"/>
  <c r="H34" i="26"/>
  <c r="J33" i="26"/>
  <c r="J32" i="26"/>
  <c r="N32" i="26" s="1"/>
  <c r="J31" i="26"/>
  <c r="N31" i="26" s="1"/>
  <c r="J30" i="26"/>
  <c r="N30" i="26" s="1"/>
  <c r="J29" i="26"/>
  <c r="O23" i="26"/>
  <c r="O36" i="26" s="1"/>
  <c r="O22" i="26"/>
  <c r="I21" i="26"/>
  <c r="H21" i="26"/>
  <c r="J20" i="26"/>
  <c r="N20" i="26" s="1"/>
  <c r="J19" i="26"/>
  <c r="N19" i="26" s="1"/>
  <c r="J18" i="26"/>
  <c r="N18" i="26" s="1"/>
  <c r="J17" i="26"/>
  <c r="N17" i="26" s="1"/>
  <c r="J16" i="26"/>
  <c r="N16" i="26" s="1"/>
  <c r="J15" i="26"/>
  <c r="N15" i="26" s="1"/>
  <c r="G15" i="26"/>
  <c r="J14" i="26"/>
  <c r="G14" i="26"/>
  <c r="J13" i="26"/>
  <c r="N13" i="26" s="1"/>
  <c r="G13" i="26"/>
  <c r="J12" i="26"/>
  <c r="N12" i="26" s="1"/>
  <c r="G12" i="26"/>
  <c r="J11" i="26"/>
  <c r="N11" i="26" s="1"/>
  <c r="G11" i="26"/>
  <c r="J10" i="26"/>
  <c r="G10" i="26"/>
  <c r="J9" i="26"/>
  <c r="N9" i="26" s="1"/>
  <c r="G9" i="26"/>
  <c r="F8" i="26"/>
  <c r="E8" i="26"/>
  <c r="D8" i="26"/>
  <c r="O13" i="25"/>
  <c r="N12" i="25"/>
  <c r="N13" i="25"/>
  <c r="N14" i="25"/>
  <c r="N15" i="25"/>
  <c r="N16" i="25"/>
  <c r="N17" i="25"/>
  <c r="N18" i="25"/>
  <c r="N19" i="25"/>
  <c r="N20" i="25"/>
  <c r="N11" i="25"/>
  <c r="H12" i="25"/>
  <c r="H13" i="25"/>
  <c r="H14" i="25"/>
  <c r="H15" i="25"/>
  <c r="H16" i="25"/>
  <c r="H17" i="25"/>
  <c r="H18" i="25"/>
  <c r="H19" i="25"/>
  <c r="H20" i="25"/>
  <c r="H11" i="25"/>
  <c r="M12" i="25"/>
  <c r="O12" i="25" s="1"/>
  <c r="M13" i="25"/>
  <c r="M14" i="25"/>
  <c r="M15" i="25"/>
  <c r="O15" i="25" s="1"/>
  <c r="M16" i="25"/>
  <c r="M17" i="25"/>
  <c r="M18" i="25"/>
  <c r="M19" i="25"/>
  <c r="M20" i="25"/>
  <c r="M21" i="25"/>
  <c r="M22" i="25"/>
  <c r="M23" i="25"/>
  <c r="M24" i="25"/>
  <c r="M11" i="25"/>
  <c r="K12" i="25"/>
  <c r="K13" i="25"/>
  <c r="K14" i="25"/>
  <c r="O14" i="25" s="1"/>
  <c r="K15" i="25"/>
  <c r="K16" i="25"/>
  <c r="O16" i="25" s="1"/>
  <c r="K17" i="25"/>
  <c r="O17" i="25" s="1"/>
  <c r="K18" i="25"/>
  <c r="O18" i="25" s="1"/>
  <c r="K19" i="25"/>
  <c r="O19" i="25" s="1"/>
  <c r="K20" i="25"/>
  <c r="O20" i="25" s="1"/>
  <c r="K21" i="25"/>
  <c r="K22" i="25"/>
  <c r="K23" i="25"/>
  <c r="K24" i="25"/>
  <c r="K11" i="25"/>
  <c r="O11" i="25" s="1"/>
  <c r="L25" i="25"/>
  <c r="M18" i="27" l="1"/>
  <c r="O19" i="27" s="1"/>
  <c r="M59" i="26"/>
  <c r="N59" i="26"/>
  <c r="N34" i="26"/>
  <c r="N35" i="26" s="1"/>
  <c r="L59" i="26"/>
  <c r="K60" i="26" s="1"/>
  <c r="N21" i="26"/>
  <c r="N22" i="26" s="1"/>
  <c r="L21" i="26"/>
  <c r="L22" i="26" s="1"/>
  <c r="J21" i="26"/>
  <c r="J22" i="26" s="1"/>
  <c r="P23" i="26" s="1"/>
  <c r="J59" i="26"/>
  <c r="J34" i="26"/>
  <c r="J35" i="26" s="1"/>
  <c r="P36" i="26" s="1"/>
  <c r="O35" i="26"/>
  <c r="N25" i="25"/>
  <c r="M25" i="25"/>
  <c r="L26" i="25" s="1"/>
  <c r="J25" i="25"/>
  <c r="I25" i="25"/>
  <c r="O24" i="25"/>
  <c r="H24" i="25"/>
  <c r="O23" i="25"/>
  <c r="H23" i="25"/>
  <c r="O22" i="25"/>
  <c r="H22" i="25"/>
  <c r="O21" i="25"/>
  <c r="H21" i="25"/>
  <c r="G8" i="24"/>
  <c r="F8" i="24"/>
  <c r="D8" i="24"/>
  <c r="C8" i="24"/>
  <c r="I7" i="24"/>
  <c r="H7" i="24"/>
  <c r="E7" i="24"/>
  <c r="I5" i="24"/>
  <c r="H5" i="24"/>
  <c r="E5" i="24"/>
  <c r="I4" i="24"/>
  <c r="H4" i="24"/>
  <c r="E4" i="24"/>
  <c r="M60" i="26" l="1"/>
  <c r="O61" i="26" s="1"/>
  <c r="I8" i="24"/>
  <c r="I60" i="26"/>
  <c r="O25" i="25"/>
  <c r="N26" i="25" s="1"/>
  <c r="P27" i="25" s="1"/>
  <c r="K25" i="25"/>
  <c r="J26" i="25" s="1"/>
  <c r="G10" i="23" l="1"/>
  <c r="G11" i="23"/>
  <c r="G12" i="23"/>
  <c r="G13" i="23"/>
  <c r="G15" i="23"/>
  <c r="G67" i="9"/>
  <c r="G68" i="9"/>
  <c r="G69" i="9"/>
  <c r="G70" i="9"/>
  <c r="G71" i="9"/>
  <c r="G72" i="9"/>
  <c r="G73" i="9"/>
  <c r="G74" i="9"/>
  <c r="G75" i="9"/>
  <c r="G76" i="9"/>
  <c r="G77" i="9"/>
  <c r="G78" i="9"/>
  <c r="G55" i="9"/>
  <c r="G29" i="7"/>
  <c r="G9" i="7"/>
  <c r="G10" i="1"/>
  <c r="G11" i="1"/>
  <c r="G12" i="1"/>
  <c r="G66" i="1" l="1"/>
  <c r="G67" i="1"/>
  <c r="G68" i="1"/>
  <c r="G69" i="1"/>
  <c r="G10" i="9" l="1"/>
  <c r="G11" i="9"/>
  <c r="G12" i="9"/>
  <c r="G13" i="9"/>
  <c r="G14" i="9"/>
  <c r="G82" i="1" l="1"/>
  <c r="G83" i="1"/>
  <c r="G33" i="1"/>
  <c r="E8" i="10" l="1"/>
  <c r="D8" i="10"/>
  <c r="E65" i="9"/>
  <c r="F65" i="9"/>
  <c r="D65" i="9"/>
  <c r="E41" i="9"/>
  <c r="D41" i="9"/>
  <c r="E8" i="9"/>
  <c r="F8" i="9"/>
  <c r="D8" i="9"/>
  <c r="G42" i="9" l="1"/>
  <c r="I19" i="7" l="1"/>
  <c r="G9" i="5" l="1"/>
  <c r="A58" i="21"/>
  <c r="A58" i="20"/>
  <c r="A58" i="19"/>
  <c r="A58" i="18"/>
  <c r="A58" i="22"/>
  <c r="A66" i="23"/>
  <c r="A20" i="10"/>
  <c r="A88" i="9"/>
  <c r="A58" i="17"/>
  <c r="A39" i="7"/>
  <c r="A58" i="5"/>
  <c r="A18" i="3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66" i="9"/>
  <c r="J10" i="23"/>
  <c r="J11" i="23"/>
  <c r="J12" i="23"/>
  <c r="J13" i="23"/>
  <c r="J14" i="23"/>
  <c r="J15" i="23"/>
  <c r="J9" i="23"/>
  <c r="K23" i="23"/>
  <c r="K22" i="23"/>
  <c r="E8" i="23"/>
  <c r="D8" i="23"/>
  <c r="K37" i="23"/>
  <c r="K50" i="23" s="1"/>
  <c r="K64" i="23" s="1"/>
  <c r="K36" i="23"/>
  <c r="K49" i="23" s="1"/>
  <c r="K63" i="23" s="1"/>
  <c r="E29" i="23"/>
  <c r="E42" i="23" s="1"/>
  <c r="F29" i="23"/>
  <c r="F42" i="23" s="1"/>
  <c r="D29" i="23"/>
  <c r="D56" i="23" s="1"/>
  <c r="I62" i="23"/>
  <c r="H62" i="23"/>
  <c r="J61" i="23"/>
  <c r="J60" i="23"/>
  <c r="J59" i="23"/>
  <c r="J58" i="23"/>
  <c r="J57" i="23"/>
  <c r="I48" i="23"/>
  <c r="H48" i="23"/>
  <c r="J47" i="23"/>
  <c r="J46" i="23"/>
  <c r="J45" i="23"/>
  <c r="J44" i="23"/>
  <c r="J43" i="23"/>
  <c r="I35" i="23"/>
  <c r="H35" i="23"/>
  <c r="J34" i="23"/>
  <c r="J33" i="23"/>
  <c r="J32" i="23"/>
  <c r="J31" i="23"/>
  <c r="J30" i="23"/>
  <c r="I21" i="23"/>
  <c r="H21" i="23"/>
  <c r="G9" i="23"/>
  <c r="F56" i="23" l="1"/>
  <c r="J21" i="23"/>
  <c r="J22" i="23" s="1"/>
  <c r="L23" i="23" s="1"/>
  <c r="E56" i="23"/>
  <c r="J35" i="23"/>
  <c r="J36" i="23" s="1"/>
  <c r="L37" i="23" s="1"/>
  <c r="D42" i="23"/>
  <c r="J48" i="23"/>
  <c r="J49" i="23" s="1"/>
  <c r="J62" i="23"/>
  <c r="J63" i="23" s="1"/>
  <c r="L64" i="23" s="1"/>
  <c r="I54" i="22" l="1"/>
  <c r="H54" i="22"/>
  <c r="J53" i="22"/>
  <c r="J52" i="22"/>
  <c r="J51" i="22"/>
  <c r="J50" i="22"/>
  <c r="J49" i="22"/>
  <c r="I40" i="22"/>
  <c r="H40" i="22"/>
  <c r="J39" i="22"/>
  <c r="J38" i="22"/>
  <c r="J37" i="22"/>
  <c r="J36" i="22"/>
  <c r="J35" i="22"/>
  <c r="I27" i="22"/>
  <c r="H27" i="22"/>
  <c r="J26" i="22"/>
  <c r="J25" i="22"/>
  <c r="J24" i="22"/>
  <c r="J23" i="22"/>
  <c r="J22" i="22"/>
  <c r="F21" i="22"/>
  <c r="E21" i="22"/>
  <c r="D21" i="22"/>
  <c r="K16" i="22"/>
  <c r="K42" i="22" s="1"/>
  <c r="K15" i="22"/>
  <c r="K28" i="22" s="1"/>
  <c r="I14" i="22"/>
  <c r="H14" i="22"/>
  <c r="J13" i="22"/>
  <c r="J12" i="22"/>
  <c r="J11" i="22"/>
  <c r="J10" i="22"/>
  <c r="J9" i="22"/>
  <c r="F8" i="22"/>
  <c r="F48" i="22" s="1"/>
  <c r="E8" i="22"/>
  <c r="E34" i="22" s="1"/>
  <c r="D8" i="22"/>
  <c r="D34" i="22" s="1"/>
  <c r="J9" i="10"/>
  <c r="K18" i="10"/>
  <c r="K17" i="10"/>
  <c r="K23" i="9"/>
  <c r="K86" i="9" s="1"/>
  <c r="K22" i="9"/>
  <c r="K85" i="9" s="1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42" i="9"/>
  <c r="G56" i="9"/>
  <c r="G57" i="9"/>
  <c r="J30" i="9"/>
  <c r="J31" i="9"/>
  <c r="J32" i="9"/>
  <c r="J33" i="9"/>
  <c r="J29" i="9"/>
  <c r="J10" i="9"/>
  <c r="J11" i="9"/>
  <c r="J12" i="9"/>
  <c r="J13" i="9"/>
  <c r="J14" i="9"/>
  <c r="J15" i="9"/>
  <c r="J16" i="9"/>
  <c r="J17" i="9"/>
  <c r="J18" i="9"/>
  <c r="J19" i="9"/>
  <c r="J20" i="9"/>
  <c r="J9" i="9"/>
  <c r="G15" i="9"/>
  <c r="I54" i="21"/>
  <c r="H54" i="21"/>
  <c r="J53" i="21"/>
  <c r="J52" i="21"/>
  <c r="J51" i="21"/>
  <c r="J50" i="21"/>
  <c r="J49" i="21"/>
  <c r="I40" i="21"/>
  <c r="H40" i="21"/>
  <c r="J39" i="21"/>
  <c r="J38" i="21"/>
  <c r="J37" i="21"/>
  <c r="J36" i="21"/>
  <c r="J35" i="21"/>
  <c r="I27" i="21"/>
  <c r="H27" i="21"/>
  <c r="J26" i="21"/>
  <c r="J25" i="21"/>
  <c r="J24" i="21"/>
  <c r="J23" i="21"/>
  <c r="J22" i="21"/>
  <c r="F21" i="21"/>
  <c r="E21" i="21"/>
  <c r="D21" i="21"/>
  <c r="K16" i="21"/>
  <c r="K42" i="21" s="1"/>
  <c r="K15" i="21"/>
  <c r="K28" i="21" s="1"/>
  <c r="I14" i="21"/>
  <c r="H14" i="21"/>
  <c r="J13" i="21"/>
  <c r="J12" i="21"/>
  <c r="J11" i="21"/>
  <c r="J10" i="21"/>
  <c r="J9" i="21"/>
  <c r="F8" i="21"/>
  <c r="F48" i="21" s="1"/>
  <c r="E8" i="21"/>
  <c r="E34" i="21" s="1"/>
  <c r="D8" i="21"/>
  <c r="D34" i="21" s="1"/>
  <c r="I54" i="20"/>
  <c r="H54" i="20"/>
  <c r="J53" i="20"/>
  <c r="J52" i="20"/>
  <c r="J51" i="20"/>
  <c r="J50" i="20"/>
  <c r="J49" i="20"/>
  <c r="J54" i="20" s="1"/>
  <c r="J55" i="20" s="1"/>
  <c r="L56" i="20" s="1"/>
  <c r="I40" i="20"/>
  <c r="H40" i="20"/>
  <c r="J39" i="20"/>
  <c r="J38" i="20"/>
  <c r="J37" i="20"/>
  <c r="J36" i="20"/>
  <c r="J35" i="20"/>
  <c r="I27" i="20"/>
  <c r="H27" i="20"/>
  <c r="J26" i="20"/>
  <c r="J25" i="20"/>
  <c r="J24" i="20"/>
  <c r="J23" i="20"/>
  <c r="J22" i="20"/>
  <c r="F21" i="20"/>
  <c r="E21" i="20"/>
  <c r="D21" i="20"/>
  <c r="K16" i="20"/>
  <c r="K42" i="20" s="1"/>
  <c r="K15" i="20"/>
  <c r="K28" i="20" s="1"/>
  <c r="I14" i="20"/>
  <c r="H14" i="20"/>
  <c r="J13" i="20"/>
  <c r="J12" i="20"/>
  <c r="J11" i="20"/>
  <c r="J10" i="20"/>
  <c r="J9" i="20"/>
  <c r="F8" i="20"/>
  <c r="F48" i="20" s="1"/>
  <c r="E8" i="20"/>
  <c r="E34" i="20" s="1"/>
  <c r="D8" i="20"/>
  <c r="D34" i="20" s="1"/>
  <c r="I54" i="19"/>
  <c r="H54" i="19"/>
  <c r="J53" i="19"/>
  <c r="J52" i="19"/>
  <c r="J51" i="19"/>
  <c r="J50" i="19"/>
  <c r="J49" i="19"/>
  <c r="J54" i="19" s="1"/>
  <c r="I40" i="19"/>
  <c r="H40" i="19"/>
  <c r="J39" i="19"/>
  <c r="J38" i="19"/>
  <c r="J37" i="19"/>
  <c r="J36" i="19"/>
  <c r="J35" i="19"/>
  <c r="I27" i="19"/>
  <c r="H27" i="19"/>
  <c r="J26" i="19"/>
  <c r="J25" i="19"/>
  <c r="J24" i="19"/>
  <c r="J23" i="19"/>
  <c r="J22" i="19"/>
  <c r="F21" i="19"/>
  <c r="E21" i="19"/>
  <c r="D21" i="19"/>
  <c r="K16" i="19"/>
  <c r="K42" i="19" s="1"/>
  <c r="K15" i="19"/>
  <c r="K28" i="19" s="1"/>
  <c r="I14" i="19"/>
  <c r="H14" i="19"/>
  <c r="J13" i="19"/>
  <c r="J12" i="19"/>
  <c r="J11" i="19"/>
  <c r="J10" i="19"/>
  <c r="J9" i="19"/>
  <c r="F8" i="19"/>
  <c r="F48" i="19" s="1"/>
  <c r="E8" i="19"/>
  <c r="E34" i="19" s="1"/>
  <c r="D8" i="19"/>
  <c r="D34" i="19" s="1"/>
  <c r="I54" i="18"/>
  <c r="H54" i="18"/>
  <c r="J53" i="18"/>
  <c r="J52" i="18"/>
  <c r="J51" i="18"/>
  <c r="J50" i="18"/>
  <c r="J49" i="18"/>
  <c r="I40" i="18"/>
  <c r="H40" i="18"/>
  <c r="J39" i="18"/>
  <c r="J38" i="18"/>
  <c r="J40" i="18" s="1"/>
  <c r="J41" i="18" s="1"/>
  <c r="L42" i="18" s="1"/>
  <c r="J37" i="18"/>
  <c r="J36" i="18"/>
  <c r="J35" i="18"/>
  <c r="I27" i="18"/>
  <c r="H27" i="18"/>
  <c r="J26" i="18"/>
  <c r="J25" i="18"/>
  <c r="J24" i="18"/>
  <c r="J23" i="18"/>
  <c r="J22" i="18"/>
  <c r="F21" i="18"/>
  <c r="E21" i="18"/>
  <c r="D21" i="18"/>
  <c r="K16" i="18"/>
  <c r="K42" i="18" s="1"/>
  <c r="K15" i="18"/>
  <c r="K28" i="18" s="1"/>
  <c r="I14" i="18"/>
  <c r="H14" i="18"/>
  <c r="J13" i="18"/>
  <c r="J12" i="18"/>
  <c r="J11" i="18"/>
  <c r="J10" i="18"/>
  <c r="J9" i="18"/>
  <c r="F8" i="18"/>
  <c r="F48" i="18" s="1"/>
  <c r="E8" i="18"/>
  <c r="E34" i="18" s="1"/>
  <c r="D8" i="18"/>
  <c r="D34" i="18" s="1"/>
  <c r="I54" i="17"/>
  <c r="H54" i="17"/>
  <c r="J53" i="17"/>
  <c r="J52" i="17"/>
  <c r="J51" i="17"/>
  <c r="J50" i="17"/>
  <c r="J49" i="17"/>
  <c r="I40" i="17"/>
  <c r="H40" i="17"/>
  <c r="J39" i="17"/>
  <c r="J38" i="17"/>
  <c r="J37" i="17"/>
  <c r="J36" i="17"/>
  <c r="J35" i="17"/>
  <c r="I27" i="17"/>
  <c r="H27" i="17"/>
  <c r="J26" i="17"/>
  <c r="J25" i="17"/>
  <c r="J24" i="17"/>
  <c r="J23" i="17"/>
  <c r="J22" i="17"/>
  <c r="F21" i="17"/>
  <c r="E21" i="17"/>
  <c r="D21" i="17"/>
  <c r="K16" i="17"/>
  <c r="K42" i="17" s="1"/>
  <c r="K15" i="17"/>
  <c r="K28" i="17" s="1"/>
  <c r="I14" i="17"/>
  <c r="H14" i="17"/>
  <c r="J13" i="17"/>
  <c r="J12" i="17"/>
  <c r="J11" i="17"/>
  <c r="J10" i="17"/>
  <c r="J9" i="17"/>
  <c r="F8" i="17"/>
  <c r="F48" i="17" s="1"/>
  <c r="E8" i="17"/>
  <c r="E34" i="17" s="1"/>
  <c r="D8" i="17"/>
  <c r="D48" i="17" s="1"/>
  <c r="J28" i="7"/>
  <c r="J29" i="7"/>
  <c r="J30" i="7"/>
  <c r="J31" i="7"/>
  <c r="J32" i="7"/>
  <c r="J33" i="7"/>
  <c r="J34" i="7"/>
  <c r="J27" i="7"/>
  <c r="E26" i="7"/>
  <c r="F26" i="7"/>
  <c r="D26" i="7"/>
  <c r="J10" i="7"/>
  <c r="J11" i="7"/>
  <c r="J12" i="7"/>
  <c r="J13" i="7"/>
  <c r="J9" i="7"/>
  <c r="F8" i="7"/>
  <c r="E8" i="7"/>
  <c r="D8" i="7"/>
  <c r="G10" i="7"/>
  <c r="G11" i="7"/>
  <c r="K21" i="7"/>
  <c r="K37" i="7" s="1"/>
  <c r="K20" i="7"/>
  <c r="K36" i="7" s="1"/>
  <c r="J50" i="5"/>
  <c r="J51" i="5"/>
  <c r="J52" i="5"/>
  <c r="J53" i="5"/>
  <c r="J49" i="5"/>
  <c r="J36" i="5"/>
  <c r="J37" i="5"/>
  <c r="J38" i="5"/>
  <c r="J39" i="5"/>
  <c r="J35" i="5"/>
  <c r="J23" i="5"/>
  <c r="J24" i="5"/>
  <c r="J25" i="5"/>
  <c r="J26" i="5"/>
  <c r="J22" i="5"/>
  <c r="J10" i="5"/>
  <c r="J11" i="5"/>
  <c r="J12" i="5"/>
  <c r="J13" i="5"/>
  <c r="J9" i="5"/>
  <c r="E21" i="5"/>
  <c r="F21" i="5"/>
  <c r="D21" i="5"/>
  <c r="K16" i="5"/>
  <c r="K15" i="5"/>
  <c r="F8" i="5"/>
  <c r="F34" i="5" s="1"/>
  <c r="E8" i="5"/>
  <c r="E48" i="5" s="1"/>
  <c r="D8" i="5"/>
  <c r="D34" i="5" s="1"/>
  <c r="K16" i="3"/>
  <c r="K15" i="3"/>
  <c r="E8" i="3"/>
  <c r="F8" i="3"/>
  <c r="D8" i="3"/>
  <c r="J79" i="1"/>
  <c r="J80" i="1"/>
  <c r="J81" i="1"/>
  <c r="J82" i="1"/>
  <c r="J83" i="1"/>
  <c r="J84" i="1"/>
  <c r="J85" i="1"/>
  <c r="J86" i="1"/>
  <c r="J87" i="1"/>
  <c r="J7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6" i="1"/>
  <c r="J20" i="1"/>
  <c r="J21" i="1"/>
  <c r="J22" i="1"/>
  <c r="J23" i="1"/>
  <c r="J24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G34" i="1"/>
  <c r="G40" i="1"/>
  <c r="G41" i="1"/>
  <c r="G42" i="1"/>
  <c r="K50" i="1"/>
  <c r="K49" i="1"/>
  <c r="E32" i="1"/>
  <c r="F32" i="1"/>
  <c r="D32" i="1"/>
  <c r="J54" i="22" l="1"/>
  <c r="J55" i="22" s="1"/>
  <c r="L56" i="22" s="1"/>
  <c r="J14" i="18"/>
  <c r="J15" i="18" s="1"/>
  <c r="L16" i="18" s="1"/>
  <c r="J27" i="19"/>
  <c r="J27" i="20"/>
  <c r="J28" i="20" s="1"/>
  <c r="L29" i="20" s="1"/>
  <c r="J27" i="22"/>
  <c r="J28" i="22" s="1"/>
  <c r="L29" i="22" s="1"/>
  <c r="K29" i="22"/>
  <c r="K35" i="9"/>
  <c r="F34" i="22"/>
  <c r="F34" i="20"/>
  <c r="F34" i="18"/>
  <c r="F34" i="19"/>
  <c r="E48" i="20"/>
  <c r="K29" i="19"/>
  <c r="K59" i="9"/>
  <c r="J28" i="19"/>
  <c r="L29" i="19" s="1"/>
  <c r="K36" i="9"/>
  <c r="K29" i="18"/>
  <c r="J14" i="21"/>
  <c r="J15" i="21" s="1"/>
  <c r="L16" i="21" s="1"/>
  <c r="J40" i="21"/>
  <c r="J41" i="21" s="1"/>
  <c r="L42" i="21" s="1"/>
  <c r="J55" i="19"/>
  <c r="L56" i="19" s="1"/>
  <c r="J27" i="18"/>
  <c r="J28" i="18" s="1"/>
  <c r="L29" i="18" s="1"/>
  <c r="J54" i="18"/>
  <c r="J55" i="18" s="1"/>
  <c r="L56" i="18" s="1"/>
  <c r="J40" i="20"/>
  <c r="J41" i="20" s="1"/>
  <c r="L42" i="20" s="1"/>
  <c r="K60" i="9"/>
  <c r="K29" i="17"/>
  <c r="J14" i="20"/>
  <c r="J15" i="20" s="1"/>
  <c r="L16" i="20" s="1"/>
  <c r="J14" i="22"/>
  <c r="J15" i="22" s="1"/>
  <c r="L16" i="22" s="1"/>
  <c r="J40" i="22"/>
  <c r="J41" i="22" s="1"/>
  <c r="L42" i="22" s="1"/>
  <c r="F34" i="17"/>
  <c r="J14" i="19"/>
  <c r="J15" i="19" s="1"/>
  <c r="L16" i="19" s="1"/>
  <c r="J40" i="19"/>
  <c r="J41" i="19" s="1"/>
  <c r="L42" i="19" s="1"/>
  <c r="K29" i="21"/>
  <c r="K29" i="20"/>
  <c r="J27" i="21"/>
  <c r="J28" i="21" s="1"/>
  <c r="L29" i="21" s="1"/>
  <c r="F34" i="21"/>
  <c r="J54" i="21"/>
  <c r="J55" i="21" s="1"/>
  <c r="L56" i="21" s="1"/>
  <c r="J14" i="17"/>
  <c r="J15" i="17" s="1"/>
  <c r="L16" i="17" s="1"/>
  <c r="J40" i="17"/>
  <c r="J41" i="17" s="1"/>
  <c r="L42" i="17" s="1"/>
  <c r="J54" i="17"/>
  <c r="J55" i="17" s="1"/>
  <c r="L56" i="17" s="1"/>
  <c r="J27" i="17"/>
  <c r="J28" i="17" s="1"/>
  <c r="L29" i="17" s="1"/>
  <c r="D48" i="22"/>
  <c r="K55" i="22"/>
  <c r="K41" i="22"/>
  <c r="E48" i="22"/>
  <c r="K56" i="22"/>
  <c r="D48" i="21"/>
  <c r="K55" i="21"/>
  <c r="K41" i="21"/>
  <c r="E48" i="21"/>
  <c r="K56" i="21"/>
  <c r="D48" i="20"/>
  <c r="K55" i="20"/>
  <c r="K41" i="20"/>
  <c r="K56" i="20"/>
  <c r="D48" i="19"/>
  <c r="K55" i="19"/>
  <c r="K41" i="19"/>
  <c r="E48" i="19"/>
  <c r="K56" i="19"/>
  <c r="D48" i="18"/>
  <c r="K55" i="18"/>
  <c r="K41" i="18"/>
  <c r="E48" i="18"/>
  <c r="K56" i="18"/>
  <c r="K55" i="17"/>
  <c r="D34" i="17"/>
  <c r="K41" i="17"/>
  <c r="E48" i="17"/>
  <c r="K56" i="17"/>
  <c r="E34" i="5"/>
  <c r="D48" i="5"/>
  <c r="F48" i="5"/>
  <c r="G10" i="10" l="1"/>
  <c r="I84" i="9"/>
  <c r="J84" i="9"/>
  <c r="H84" i="9"/>
  <c r="G9" i="9"/>
  <c r="G30" i="7"/>
  <c r="G31" i="7"/>
  <c r="G32" i="7"/>
  <c r="G33" i="7"/>
  <c r="G34" i="7"/>
  <c r="G28" i="7"/>
  <c r="G84" i="1"/>
  <c r="G85" i="1"/>
  <c r="G86" i="1"/>
  <c r="G87" i="1"/>
  <c r="G78" i="1"/>
  <c r="G56" i="1"/>
  <c r="G43" i="1"/>
  <c r="G44" i="1"/>
  <c r="G45" i="1"/>
  <c r="G46" i="1"/>
  <c r="G47" i="1"/>
  <c r="J85" i="9" l="1"/>
  <c r="H25" i="1"/>
  <c r="J16" i="10" l="1"/>
  <c r="G9" i="10"/>
  <c r="I16" i="10"/>
  <c r="H16" i="10"/>
  <c r="G66" i="9"/>
  <c r="I58" i="9"/>
  <c r="H58" i="9"/>
  <c r="I34" i="9"/>
  <c r="H34" i="9"/>
  <c r="J34" i="9"/>
  <c r="I21" i="9"/>
  <c r="H21" i="9"/>
  <c r="I35" i="7"/>
  <c r="H35" i="7"/>
  <c r="H19" i="7"/>
  <c r="J17" i="10" l="1"/>
  <c r="L18" i="10" s="1"/>
  <c r="J58" i="9"/>
  <c r="J59" i="9" s="1"/>
  <c r="L60" i="9" s="1"/>
  <c r="J35" i="7"/>
  <c r="J36" i="7" s="1"/>
  <c r="L37" i="7" s="1"/>
  <c r="J21" i="9"/>
  <c r="J22" i="9" s="1"/>
  <c r="L23" i="9" s="1"/>
  <c r="J19" i="7"/>
  <c r="J20" i="7" s="1"/>
  <c r="L21" i="7" s="1"/>
  <c r="L86" i="9"/>
  <c r="J35" i="9"/>
  <c r="L36" i="9" s="1"/>
  <c r="I14" i="5"/>
  <c r="H14" i="5"/>
  <c r="K56" i="5"/>
  <c r="K55" i="5"/>
  <c r="J54" i="5"/>
  <c r="I54" i="5"/>
  <c r="H54" i="5"/>
  <c r="K42" i="5"/>
  <c r="K41" i="5"/>
  <c r="I40" i="5"/>
  <c r="H40" i="5"/>
  <c r="J40" i="5"/>
  <c r="K29" i="5"/>
  <c r="K28" i="5"/>
  <c r="J27" i="5"/>
  <c r="I27" i="5"/>
  <c r="H27" i="5"/>
  <c r="J28" i="5" l="1"/>
  <c r="L29" i="5" s="1"/>
  <c r="J41" i="5"/>
  <c r="L42" i="5" s="1"/>
  <c r="J14" i="5"/>
  <c r="J15" i="5" s="1"/>
  <c r="L16" i="5" s="1"/>
  <c r="J55" i="5"/>
  <c r="L56" i="5" s="1"/>
  <c r="J14" i="3" l="1"/>
  <c r="I14" i="3"/>
  <c r="H14" i="3"/>
  <c r="K90" i="1"/>
  <c r="K89" i="1"/>
  <c r="I88" i="1"/>
  <c r="H88" i="1"/>
  <c r="F77" i="1"/>
  <c r="E77" i="1"/>
  <c r="D77" i="1"/>
  <c r="K72" i="1"/>
  <c r="K71" i="1"/>
  <c r="I70" i="1"/>
  <c r="H70" i="1"/>
  <c r="E55" i="1"/>
  <c r="D55" i="1"/>
  <c r="I48" i="1"/>
  <c r="H48" i="1"/>
  <c r="I25" i="1"/>
  <c r="J19" i="1"/>
  <c r="J18" i="1"/>
  <c r="J17" i="1"/>
  <c r="J16" i="1"/>
  <c r="J15" i="1"/>
  <c r="J14" i="1"/>
  <c r="J13" i="1"/>
  <c r="J12" i="1"/>
  <c r="J11" i="1"/>
  <c r="J10" i="1"/>
  <c r="J9" i="1"/>
  <c r="G9" i="1"/>
  <c r="J15" i="3" l="1"/>
  <c r="L16" i="3" s="1"/>
  <c r="J70" i="1"/>
  <c r="J71" i="1" s="1"/>
  <c r="L72" i="1" s="1"/>
  <c r="J25" i="1"/>
  <c r="J26" i="1" s="1"/>
  <c r="L27" i="1" s="1"/>
  <c r="J48" i="1"/>
  <c r="J49" i="1" s="1"/>
  <c r="L50" i="1" s="1"/>
  <c r="J88" i="1"/>
  <c r="J89" i="1" s="1"/>
  <c r="L90" i="1" s="1"/>
</calcChain>
</file>

<file path=xl/sharedStrings.xml><?xml version="1.0" encoding="utf-8"?>
<sst xmlns="http://schemas.openxmlformats.org/spreadsheetml/2006/main" count="1555" uniqueCount="196">
  <si>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</si>
  <si>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</si>
  <si>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</si>
  <si>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</si>
  <si>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</si>
  <si>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</si>
  <si>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</si>
  <si>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</si>
  <si>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</si>
  <si>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</si>
  <si>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</si>
  <si>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</si>
  <si>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</si>
  <si>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</si>
  <si>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</si>
  <si>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</si>
  <si>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</si>
  <si>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</si>
  <si>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</si>
  <si>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</si>
  <si>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</si>
  <si>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</si>
  <si>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</si>
  <si>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</si>
  <si>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</si>
  <si>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</si>
  <si>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</si>
  <si>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</si>
  <si>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</si>
  <si>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</si>
  <si>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</si>
  <si>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</si>
  <si>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</si>
  <si>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</si>
  <si>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</si>
  <si>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</si>
  <si>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</si>
  <si>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</si>
  <si>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</si>
  <si>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</si>
  <si>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</si>
  <si>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</si>
  <si>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</si>
  <si>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</si>
  <si>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</si>
  <si>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</si>
  <si>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</si>
  <si>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</si>
  <si>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</si>
  <si>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</si>
  <si>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</si>
  <si>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</si>
  <si>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</si>
  <si>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</si>
  <si>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</si>
  <si>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</si>
  <si>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</si>
  <si>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</si>
  <si>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</si>
  <si>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</si>
  <si>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</si>
  <si>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</si>
  <si>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</si>
  <si>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</si>
  <si>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</si>
  <si>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</si>
  <si>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</si>
  <si>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</si>
  <si>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</si>
  <si>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</si>
  <si>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</si>
  <si>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</si>
  <si>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</si>
  <si>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</si>
  <si>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</si>
  <si>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</si>
  <si>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</si>
  <si>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</si>
  <si>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</si>
  <si>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</si>
  <si>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</si>
  <si>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</si>
  <si>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</si>
  <si>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</si>
  <si>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</si>
  <si>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</si>
  <si>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</si>
  <si>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</si>
  <si>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</si>
  <si>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</si>
  <si>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</si>
  <si>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</si>
  <si>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</si>
  <si>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</si>
  <si>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</si>
  <si>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</si>
  <si>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</si>
  <si>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</si>
  <si>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MESOCARP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</si>
  <si>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</si>
  <si>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</si>
  <si>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</si>
  <si>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</si>
  <si>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</si>
  <si>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</si>
  <si>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EFB PELLET ALLOCATION</t>
  </si>
  <si>
    <t>RICE HUSK ALLOCATION</t>
  </si>
  <si>
    <t>COAL ALLOCATION</t>
  </si>
  <si>
    <t>BVI Enterprise</t>
  </si>
  <si>
    <t>Oct'21</t>
  </si>
  <si>
    <t>Nov'21</t>
  </si>
  <si>
    <t>RM 7,995</t>
  </si>
  <si>
    <t>Dec'21</t>
  </si>
  <si>
    <t>: Dec 2021</t>
  </si>
  <si>
    <t>Payment 
Term</t>
  </si>
  <si>
    <t>HIGH CV WOOD CHIP ALLOCATION</t>
  </si>
  <si>
    <t>RICE HUSK PELLET ALLOCATION</t>
  </si>
  <si>
    <t>PKS granule average purchase price for F27 is remain.</t>
  </si>
  <si>
    <t>OPT FIBER ALLOCATION</t>
  </si>
  <si>
    <t>Mega Wijaya Enterprise</t>
  </si>
  <si>
    <t>Bioinno Green</t>
  </si>
  <si>
    <t>Initial quote was RM 59/MT</t>
  </si>
  <si>
    <t>Estimated average short EFB price for F27 is RM 58.</t>
  </si>
  <si>
    <t>Good quality</t>
  </si>
  <si>
    <t>RM 1,400</t>
  </si>
  <si>
    <t>PKS average purchase price for F5/F23 is increased by RM 1,400.</t>
  </si>
  <si>
    <t>Feb'22</t>
  </si>
  <si>
    <t>Geniuswood Sdn Bhd</t>
  </si>
  <si>
    <t>Delivery not consistent</t>
  </si>
  <si>
    <t>Good Quality</t>
  </si>
  <si>
    <t>Mar'22</t>
  </si>
  <si>
    <t>MT (31 usage days + 3 days stock)</t>
  </si>
  <si>
    <t>(Mar'22)</t>
  </si>
  <si>
    <t>Initial quote was RM 385/MT</t>
  </si>
  <si>
    <t>RM48 is for press EFB. RM65 is for shredded long fiber. Good quality.</t>
  </si>
  <si>
    <t>Initial quote was RM 290/MT</t>
  </si>
  <si>
    <t>Source: From Johor</t>
  </si>
  <si>
    <t>Apr'22</t>
  </si>
  <si>
    <t>(Apr'22)</t>
  </si>
  <si>
    <t>: Apr 2022</t>
  </si>
  <si>
    <t>Pahang raw mat supply gt issue</t>
  </si>
  <si>
    <t>Estimated average wood pellet price for F5/F23 is increased by RM 330.</t>
  </si>
  <si>
    <t>Initial quote was RM 36/MT</t>
  </si>
  <si>
    <t>RM 220</t>
  </si>
  <si>
    <t>Estimated average EFB fiber price for F27 is increased by RM 220.</t>
  </si>
  <si>
    <t>Initial quote was RM 282/MT</t>
  </si>
  <si>
    <t>Able to commit delivery; Initial quote was RM 57/MT</t>
  </si>
  <si>
    <t>RM 2,450</t>
  </si>
  <si>
    <t>Estimated average shredded EFB price for F36 is decreased by RM 2,450.</t>
  </si>
  <si>
    <t>RM 2,109</t>
  </si>
  <si>
    <t>Estimated average woodchip price for F36 is increased by RM 2,109.</t>
  </si>
  <si>
    <t>Good quality; Initial quote was RM 288/MT</t>
  </si>
  <si>
    <t>Biomass</t>
  </si>
  <si>
    <t>Original Projection, MT</t>
  </si>
  <si>
    <t>Total Price, RM</t>
  </si>
  <si>
    <t>Average Price, RM/MT</t>
  </si>
  <si>
    <t>Revised Projection, MT</t>
  </si>
  <si>
    <t>Price Difference, RM</t>
  </si>
  <si>
    <t>Woodchip</t>
  </si>
  <si>
    <t>Total</t>
  </si>
  <si>
    <t xml:space="preserve">Nil </t>
  </si>
  <si>
    <t>Nil</t>
  </si>
  <si>
    <t>EFB</t>
  </si>
  <si>
    <t>Original Allocation</t>
  </si>
  <si>
    <t>Additional Allocation</t>
  </si>
  <si>
    <t>Total Allocation</t>
  </si>
  <si>
    <t>Apr'22
Initial</t>
  </si>
  <si>
    <t>Apr'22
2ND Quote</t>
  </si>
  <si>
    <t xml:space="preserve">Average cost 
per mt </t>
  </si>
  <si>
    <t>RM 1,719.5</t>
  </si>
  <si>
    <t>Estimated average woodchip price for F27 is decreased by RM 1,719.5.</t>
  </si>
  <si>
    <t>PKS</t>
  </si>
  <si>
    <t>PKS Granule</t>
  </si>
  <si>
    <t>RM 1,305</t>
  </si>
  <si>
    <t>PKS average purchase price for F27 is decreased by RM 1,305.</t>
  </si>
  <si>
    <t>May'22</t>
  </si>
  <si>
    <t>(May'22)</t>
  </si>
  <si>
    <t>60days</t>
  </si>
  <si>
    <t>Initial quote was RM 155/MT</t>
  </si>
  <si>
    <t>RM 141</t>
  </si>
  <si>
    <t>Estimated average woodchip price for F33  is increased by RM 141.</t>
  </si>
  <si>
    <t>Not promised on delivery</t>
  </si>
  <si>
    <t>RM 1,800</t>
  </si>
  <si>
    <t>PKS average purchase price for F33 is decreased by RM 1,800.</t>
  </si>
  <si>
    <t>: June 2022</t>
  </si>
  <si>
    <t>(June'22)</t>
  </si>
  <si>
    <t>Short EFB average purchase price for F5 is remain.</t>
  </si>
  <si>
    <t>Initial quote was RM 300/MT</t>
  </si>
  <si>
    <t>RM 4,692</t>
  </si>
  <si>
    <t>Estimated average woodchip price for F27 is increased by RM 4,692.</t>
  </si>
  <si>
    <t>RM 10,100</t>
  </si>
  <si>
    <t>PKS average purchase price for F27 is increased by RM 10,100.</t>
  </si>
  <si>
    <t>RM 936</t>
  </si>
  <si>
    <t>Estimated average woodchip price for F5/23 is decreased by RM 936.</t>
  </si>
  <si>
    <t>Prepared by: Yi Hong (23/5/2022)</t>
  </si>
  <si>
    <t>Jun'22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</si>
</sst>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&quot;RM&quot;* #,##0.00_-;\-&quot;RM&quot;* #,##0.00_-;_-&quot;RM&quot;* &quot;-&quot;??_-;_-@_-"/>
    <numFmt numFmtId="165" formatCode="_-* #,##0.00_-;\-* #,##0.00_-;_-* &quot;-&quot;??_-;_-@_-"/>
    <numFmt numFmtId="166" formatCode="_-* #,##0.00_-;\-* #,##0.00_-;_-* \-??_-;_-@_-"/>
    <numFmt numFmtId="167" formatCode="_-* #,##0_-;\-* #,##0_-;_-* \-??_-;_-@_-"/>
    <numFmt numFmtId="168" formatCode="0_);\(0\)"/>
    <numFmt numFmtId="169" formatCode="&quot;RM&quot;#,##0.00"/>
    <numFmt numFmtId="170" formatCode="_(* #,##0.00_);_(* \(#,##0.00\);_(* \-??_);_(@_)"/>
    <numFmt numFmtId="171" formatCode="&quot;RM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2"/>
      <color rgb="FF000099"/>
      <name val="Arial"/>
      <family val="2"/>
    </font>
    <font>
      <b/>
      <sz val="15"/>
      <color theme="1"/>
      <name val="Arial"/>
      <family val="2"/>
    </font>
    <font>
      <b/>
      <sz val="15"/>
      <color indexed="8"/>
      <name val="Arial"/>
      <family val="2"/>
    </font>
    <font>
      <b/>
      <sz val="15"/>
      <color rgb="FFFF0000"/>
      <name val="Arial"/>
      <family val="2"/>
    </font>
    <font>
      <b/>
      <sz val="15"/>
      <color rgb="FF000099"/>
      <name val="Arial"/>
      <family val="2"/>
    </font>
    <font>
      <b/>
      <sz val="16"/>
      <color rgb="FF000099"/>
      <name val="Mangal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6" fontId="8" fillId="0" borderId="0" applyFill="0" applyBorder="0" applyAlignment="0" applyProtection="0"/>
    <xf numFmtId="9" fontId="8" fillId="0" borderId="0" applyFill="0" applyBorder="0" applyAlignment="0" applyProtection="0"/>
    <xf numFmtId="170" fontId="8" fillId="0" borderId="0" applyFill="0" applyBorder="0" applyAlignment="0" applyProtection="0"/>
    <xf numFmtId="0" fontId="2" fillId="0" borderId="0"/>
    <xf numFmtId="44" fontId="2" fillId="0" borderId="0" applyFill="0" applyBorder="0" applyAlignment="0" applyProtection="0"/>
    <xf numFmtId="165" fontId="2" fillId="0" borderId="0" applyFill="0" applyBorder="0" applyAlignment="0" applyProtection="0"/>
    <xf numFmtId="44" fontId="32" fillId="0" borderId="0" applyFill="0" applyBorder="0" applyAlignment="0" applyProtection="0"/>
  </cellStyleXfs>
  <cellXfs count="569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8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7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8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7" fontId="9" fillId="3" borderId="0" xfId="3" applyNumberFormat="1" applyFont="1" applyFill="1" applyAlignment="1">
      <alignment vertical="center"/>
    </xf>
    <xf numFmtId="167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8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8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6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6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9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8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8" fontId="14" fillId="0" borderId="3" xfId="3" applyNumberFormat="1" applyFont="1" applyFill="1" applyBorder="1" applyAlignment="1" applyProtection="1">
      <alignment horizontal="center" vertical="center"/>
    </xf>
    <xf numFmtId="168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8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8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8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7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8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7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7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8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8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8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6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9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169" fontId="34" fillId="0" borderId="3" xfId="3" quotePrefix="1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69" fontId="10" fillId="0" borderId="3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6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169" fontId="35" fillId="0" borderId="3" xfId="2" applyNumberFormat="1" applyFont="1" applyFill="1" applyBorder="1" applyAlignment="1">
      <alignment horizontal="center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6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2" fontId="3" fillId="0" borderId="13" xfId="3" applyNumberFormat="1" applyFont="1" applyFill="1" applyBorder="1" applyAlignment="1" applyProtection="1">
      <alignment horizontal="center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10" fontId="35" fillId="0" borderId="3" xfId="4" applyNumberFormat="1" applyFont="1" applyFill="1" applyBorder="1" applyAlignment="1">
      <alignment horizontal="center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169" fontId="3" fillId="0" borderId="3" xfId="3" quotePrefix="1" applyNumberFormat="1" applyFont="1" applyFill="1" applyBorder="1" applyAlignment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9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6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171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9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166" fontId="3" fillId="0" borderId="19" xfId="3" applyFont="1" applyFill="1" applyBorder="1" applyAlignment="1" applyProtection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9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8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37" fillId="0" borderId="15" xfId="4" applyNumberFormat="1" applyFont="1" applyFill="1" applyBorder="1" applyAlignment="1" applyProtection="1">
      <alignment horizontal="center" vertical="center"/>
    </xf>
    <xf numFmtId="168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69" fontId="10" fillId="0" borderId="3" xfId="3" quotePrefix="1" applyNumberFormat="1" applyFont="1" applyFill="1" applyBorder="1" applyAlignment="1">
      <alignment horizontal="center" vertical="center"/>
    </xf>
    <xf numFmtId="168" fontId="37" fillId="0" borderId="3" xfId="2" quotePrefix="1" applyNumberFormat="1" applyFont="1" applyFill="1" applyBorder="1" applyAlignment="1">
      <alignment horizontal="center" vertical="center"/>
    </xf>
    <xf numFmtId="166" fontId="3" fillId="0" borderId="4" xfId="3" applyFont="1" applyFill="1" applyBorder="1" applyAlignment="1" applyProtection="1">
      <alignment horizontal="right" vertical="center"/>
    </xf>
    <xf numFmtId="2" fontId="3" fillId="0" borderId="13" xfId="3" applyNumberFormat="1" applyFont="1" applyFill="1" applyBorder="1" applyAlignment="1" applyProtection="1">
      <alignment horizontal="right" vertical="center"/>
    </xf>
    <xf numFmtId="168" fontId="30" fillId="0" borderId="3" xfId="3" applyNumberFormat="1" applyFont="1" applyFill="1" applyBorder="1" applyAlignment="1" applyProtection="1">
      <alignment horizontal="center" vertical="center"/>
    </xf>
    <xf numFmtId="168" fontId="30" fillId="0" borderId="13" xfId="4" applyNumberFormat="1" applyFont="1" applyFill="1" applyBorder="1" applyAlignment="1" applyProtection="1">
      <alignment horizontal="center" vertical="center"/>
    </xf>
    <xf numFmtId="3" fontId="38" fillId="0" borderId="3" xfId="4" applyNumberFormat="1" applyFont="1" applyFill="1" applyBorder="1" applyAlignment="1" applyProtection="1">
      <alignment horizontal="center" vertical="center"/>
    </xf>
    <xf numFmtId="168" fontId="39" fillId="0" borderId="3" xfId="3" applyNumberFormat="1" applyFont="1" applyFill="1" applyBorder="1" applyAlignment="1" applyProtection="1">
      <alignment horizontal="center" vertical="center"/>
    </xf>
    <xf numFmtId="0" fontId="29" fillId="3" borderId="3" xfId="6" applyFont="1" applyFill="1" applyBorder="1" applyAlignment="1">
      <alignment vertical="center" wrapText="1"/>
    </xf>
    <xf numFmtId="0" fontId="29" fillId="3" borderId="16" xfId="2" applyFont="1" applyFill="1" applyBorder="1" applyAlignment="1">
      <alignment horizontal="left" vertical="center" wrapText="1"/>
    </xf>
    <xf numFmtId="0" fontId="29" fillId="0" borderId="17" xfId="2" applyFont="1" applyFill="1" applyBorder="1" applyAlignment="1">
      <alignment horizontal="left" vertical="center" wrapText="1"/>
    </xf>
    <xf numFmtId="0" fontId="10" fillId="5" borderId="3" xfId="2" applyFont="1" applyFill="1" applyBorder="1" applyAlignment="1">
      <alignment vertical="center" wrapText="1"/>
    </xf>
    <xf numFmtId="0" fontId="3" fillId="0" borderId="4" xfId="2" applyFont="1" applyBorder="1" applyAlignment="1">
      <alignment horizontal="center" vertical="center"/>
    </xf>
    <xf numFmtId="3" fontId="3" fillId="3" borderId="11" xfId="3" applyNumberFormat="1" applyFont="1" applyFill="1" applyBorder="1" applyAlignment="1" applyProtection="1">
      <alignment horizontal="center" vertical="center"/>
    </xf>
    <xf numFmtId="168" fontId="3" fillId="0" borderId="3" xfId="2" quotePrefix="1" applyNumberFormat="1" applyFont="1" applyFill="1" applyBorder="1" applyAlignment="1">
      <alignment vertical="center"/>
    </xf>
    <xf numFmtId="168" fontId="39" fillId="0" borderId="3" xfId="2" quotePrefix="1" applyNumberFormat="1" applyFont="1" applyFill="1" applyBorder="1" applyAlignment="1">
      <alignment horizontal="center" vertical="center"/>
    </xf>
    <xf numFmtId="10" fontId="41" fillId="0" borderId="3" xfId="4" applyNumberFormat="1" applyFont="1" applyFill="1" applyBorder="1" applyAlignment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4" fillId="0" borderId="3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36" fillId="0" borderId="0" xfId="2" applyFont="1" applyFill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1" fontId="31" fillId="0" borderId="0" xfId="2" applyNumberFormat="1" applyFont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5" fillId="0" borderId="0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23" fillId="0" borderId="0" xfId="2" applyFont="1" applyFill="1" applyBorder="1" applyAlignment="1">
      <alignment horizontal="left" vertical="center" wrapText="1"/>
    </xf>
    <xf numFmtId="0" fontId="2" fillId="0" borderId="0" xfId="6"/>
    <xf numFmtId="0" fontId="42" fillId="0" borderId="34" xfId="6" applyFont="1" applyBorder="1" applyAlignment="1">
      <alignment horizontal="center" vertical="center"/>
    </xf>
    <xf numFmtId="0" fontId="42" fillId="0" borderId="35" xfId="6" applyFont="1" applyBorder="1" applyAlignment="1">
      <alignment horizontal="center" vertical="center" wrapText="1"/>
    </xf>
    <xf numFmtId="0" fontId="42" fillId="0" borderId="36" xfId="6" applyFont="1" applyBorder="1" applyAlignment="1">
      <alignment horizontal="center" vertical="center" wrapText="1"/>
    </xf>
    <xf numFmtId="0" fontId="42" fillId="0" borderId="37" xfId="6" applyFont="1" applyBorder="1" applyAlignment="1">
      <alignment horizontal="center" vertical="center" wrapText="1"/>
    </xf>
    <xf numFmtId="0" fontId="42" fillId="7" borderId="34" xfId="6" applyFont="1" applyFill="1" applyBorder="1" applyAlignment="1">
      <alignment horizontal="center" vertical="center" wrapText="1"/>
    </xf>
    <xf numFmtId="0" fontId="31" fillId="0" borderId="38" xfId="6" applyFont="1" applyBorder="1" applyAlignment="1">
      <alignment horizontal="center" vertical="center"/>
    </xf>
    <xf numFmtId="3" fontId="31" fillId="0" borderId="39" xfId="6" applyNumberFormat="1" applyFont="1" applyBorder="1" applyAlignment="1">
      <alignment horizontal="center" vertical="center"/>
    </xf>
    <xf numFmtId="3" fontId="31" fillId="0" borderId="8" xfId="6" applyNumberFormat="1" applyFont="1" applyBorder="1" applyAlignment="1">
      <alignment horizontal="center" vertical="center"/>
    </xf>
    <xf numFmtId="3" fontId="31" fillId="0" borderId="40" xfId="6" applyNumberFormat="1" applyFont="1" applyBorder="1" applyAlignment="1">
      <alignment horizontal="center" vertical="center"/>
    </xf>
    <xf numFmtId="0" fontId="31" fillId="0" borderId="41" xfId="6" applyFont="1" applyBorder="1" applyAlignment="1">
      <alignment horizontal="center" vertical="center"/>
    </xf>
    <xf numFmtId="3" fontId="31" fillId="0" borderId="42" xfId="6" applyNumberFormat="1" applyFont="1" applyBorder="1" applyAlignment="1">
      <alignment horizontal="center" vertical="center"/>
    </xf>
    <xf numFmtId="3" fontId="31" fillId="0" borderId="3" xfId="6" applyNumberFormat="1" applyFont="1" applyBorder="1" applyAlignment="1">
      <alignment horizontal="center" vertical="center"/>
    </xf>
    <xf numFmtId="3" fontId="42" fillId="7" borderId="38" xfId="6" applyNumberFormat="1" applyFont="1" applyFill="1" applyBorder="1" applyAlignment="1">
      <alignment horizontal="center" vertical="center"/>
    </xf>
    <xf numFmtId="3" fontId="42" fillId="0" borderId="35" xfId="6" applyNumberFormat="1" applyFont="1" applyBorder="1" applyAlignment="1">
      <alignment horizontal="center" vertical="center"/>
    </xf>
    <xf numFmtId="3" fontId="42" fillId="0" borderId="36" xfId="6" applyNumberFormat="1" applyFont="1" applyBorder="1" applyAlignment="1">
      <alignment horizontal="center" vertical="center"/>
    </xf>
    <xf numFmtId="3" fontId="42" fillId="0" borderId="37" xfId="6" applyNumberFormat="1" applyFont="1" applyBorder="1" applyAlignment="1">
      <alignment horizontal="center" vertical="center"/>
    </xf>
    <xf numFmtId="3" fontId="43" fillId="7" borderId="38" xfId="6" applyNumberFormat="1" applyFont="1" applyFill="1" applyBorder="1" applyAlignment="1">
      <alignment horizontal="center" vertical="center"/>
    </xf>
    <xf numFmtId="3" fontId="43" fillId="7" borderId="34" xfId="6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 wrapText="1"/>
    </xf>
    <xf numFmtId="166" fontId="3" fillId="0" borderId="39" xfId="3" applyFont="1" applyFill="1" applyBorder="1" applyAlignment="1" applyProtection="1">
      <alignment horizontal="center" vertical="center"/>
    </xf>
    <xf numFmtId="0" fontId="3" fillId="0" borderId="44" xfId="2" applyFont="1" applyBorder="1" applyAlignment="1">
      <alignment horizontal="left" vertical="center"/>
    </xf>
    <xf numFmtId="2" fontId="3" fillId="0" borderId="45" xfId="3" applyNumberFormat="1" applyFont="1" applyFill="1" applyBorder="1" applyAlignment="1" applyProtection="1">
      <alignment horizontal="right" vertical="center"/>
    </xf>
    <xf numFmtId="0" fontId="3" fillId="0" borderId="46" xfId="2" applyFont="1" applyBorder="1" applyAlignment="1">
      <alignment horizontal="left" vertical="center"/>
    </xf>
    <xf numFmtId="0" fontId="14" fillId="8" borderId="11" xfId="2" applyFont="1" applyFill="1" applyBorder="1" applyAlignment="1">
      <alignment horizontal="center" vertical="center"/>
    </xf>
    <xf numFmtId="0" fontId="30" fillId="0" borderId="4" xfId="2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30" fillId="0" borderId="11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3" fillId="0" borderId="51" xfId="2" applyFont="1" applyBorder="1" applyAlignment="1">
      <alignment horizontal="center" vertical="center" wrapText="1"/>
    </xf>
    <xf numFmtId="0" fontId="13" fillId="0" borderId="52" xfId="2" applyFont="1" applyBorder="1" applyAlignment="1">
      <alignment horizontal="center" vertical="center"/>
    </xf>
    <xf numFmtId="0" fontId="13" fillId="0" borderId="50" xfId="2" applyFont="1" applyBorder="1" applyAlignment="1">
      <alignment horizontal="center" vertical="center"/>
    </xf>
    <xf numFmtId="0" fontId="30" fillId="0" borderId="42" xfId="2" applyFont="1" applyFill="1" applyBorder="1" applyAlignment="1">
      <alignment horizontal="center" vertical="center"/>
    </xf>
    <xf numFmtId="38" fontId="30" fillId="0" borderId="52" xfId="2" applyNumberFormat="1" applyFont="1" applyFill="1" applyBorder="1" applyAlignment="1">
      <alignment horizontal="center" vertical="center"/>
    </xf>
    <xf numFmtId="0" fontId="14" fillId="0" borderId="42" xfId="2" applyFont="1" applyFill="1" applyBorder="1" applyAlignment="1">
      <alignment horizontal="center" vertical="center"/>
    </xf>
    <xf numFmtId="38" fontId="14" fillId="0" borderId="52" xfId="2" applyNumberFormat="1" applyFont="1" applyFill="1" applyBorder="1" applyAlignment="1">
      <alignment horizontal="center" vertical="center"/>
    </xf>
    <xf numFmtId="3" fontId="3" fillId="3" borderId="42" xfId="3" applyNumberFormat="1" applyFont="1" applyFill="1" applyBorder="1" applyAlignment="1" applyProtection="1">
      <alignment horizontal="center" vertical="center"/>
    </xf>
    <xf numFmtId="3" fontId="3" fillId="3" borderId="52" xfId="3" applyNumberFormat="1" applyFont="1" applyFill="1" applyBorder="1" applyAlignment="1" applyProtection="1">
      <alignment horizontal="center" vertical="center"/>
    </xf>
    <xf numFmtId="0" fontId="30" fillId="0" borderId="11" xfId="2" applyFont="1" applyBorder="1" applyAlignment="1">
      <alignment horizontal="center" vertical="center"/>
    </xf>
    <xf numFmtId="168" fontId="40" fillId="0" borderId="3" xfId="2" applyNumberFormat="1" applyFont="1" applyFill="1" applyBorder="1" applyAlignment="1">
      <alignment horizontal="center" vertical="center"/>
    </xf>
    <xf numFmtId="0" fontId="13" fillId="0" borderId="42" xfId="2" applyFont="1" applyBorder="1" applyAlignment="1">
      <alignment horizontal="center" vertical="center" wrapText="1"/>
    </xf>
    <xf numFmtId="0" fontId="13" fillId="0" borderId="42" xfId="2" applyFont="1" applyBorder="1" applyAlignment="1">
      <alignment horizontal="center" vertical="center"/>
    </xf>
    <xf numFmtId="3" fontId="30" fillId="0" borderId="42" xfId="3" applyNumberFormat="1" applyFont="1" applyFill="1" applyBorder="1" applyAlignment="1" applyProtection="1">
      <alignment horizontal="center" vertical="center"/>
    </xf>
    <xf numFmtId="3" fontId="30" fillId="0" borderId="53" xfId="3" applyNumberFormat="1" applyFont="1" applyFill="1" applyBorder="1" applyAlignment="1" applyProtection="1">
      <alignment horizontal="center" vertical="center"/>
    </xf>
    <xf numFmtId="3" fontId="30" fillId="0" borderId="54" xfId="3" applyNumberFormat="1" applyFont="1" applyFill="1" applyBorder="1" applyAlignment="1" applyProtection="1">
      <alignment horizontal="center" vertical="center"/>
    </xf>
    <xf numFmtId="3" fontId="14" fillId="0" borderId="42" xfId="3" applyNumberFormat="1" applyFont="1" applyFill="1" applyBorder="1" applyAlignment="1" applyProtection="1">
      <alignment horizontal="center" vertical="center"/>
    </xf>
    <xf numFmtId="3" fontId="14" fillId="0" borderId="53" xfId="3" applyNumberFormat="1" applyFont="1" applyFill="1" applyBorder="1" applyAlignment="1" applyProtection="1">
      <alignment horizontal="center" vertical="center"/>
    </xf>
    <xf numFmtId="0" fontId="14" fillId="0" borderId="11" xfId="2" applyFont="1" applyBorder="1" applyAlignment="1">
      <alignment horizontal="center" vertical="center"/>
    </xf>
    <xf numFmtId="3" fontId="30" fillId="0" borderId="54" xfId="3" applyNumberFormat="1" applyFont="1" applyFill="1" applyBorder="1" applyAlignment="1" applyProtection="1">
      <alignment horizontal="center" vertical="center" wrapText="1"/>
    </xf>
    <xf numFmtId="3" fontId="30" fillId="0" borderId="57" xfId="3" applyNumberFormat="1" applyFont="1" applyFill="1" applyBorder="1" applyAlignment="1" applyProtection="1">
      <alignment horizontal="center" vertical="center" wrapText="1"/>
    </xf>
    <xf numFmtId="3" fontId="14" fillId="0" borderId="54" xfId="3" applyNumberFormat="1" applyFont="1" applyFill="1" applyBorder="1" applyAlignment="1" applyProtection="1">
      <alignment horizontal="center" vertical="center" wrapText="1"/>
    </xf>
    <xf numFmtId="3" fontId="14" fillId="0" borderId="57" xfId="3" applyNumberFormat="1" applyFont="1" applyFill="1" applyBorder="1" applyAlignment="1" applyProtection="1">
      <alignment horizontal="center" vertical="center" wrapText="1"/>
    </xf>
    <xf numFmtId="38" fontId="14" fillId="0" borderId="52" xfId="3" applyNumberFormat="1" applyFont="1" applyFill="1" applyBorder="1" applyAlignment="1" applyProtection="1">
      <alignment horizontal="center" vertical="center"/>
    </xf>
    <xf numFmtId="0" fontId="30" fillId="0" borderId="11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/>
    </xf>
    <xf numFmtId="0" fontId="30" fillId="7" borderId="42" xfId="2" applyFont="1" applyFill="1" applyBorder="1" applyAlignment="1">
      <alignment horizontal="center" vertical="center"/>
    </xf>
    <xf numFmtId="38" fontId="30" fillId="7" borderId="52" xfId="2" applyNumberFormat="1" applyFont="1" applyFill="1" applyBorder="1" applyAlignment="1">
      <alignment horizontal="center" vertical="center"/>
    </xf>
    <xf numFmtId="0" fontId="39" fillId="7" borderId="42" xfId="2" applyFont="1" applyFill="1" applyBorder="1" applyAlignment="1">
      <alignment horizontal="center" vertical="center"/>
    </xf>
    <xf numFmtId="3" fontId="30" fillId="7" borderId="42" xfId="3" applyNumberFormat="1" applyFont="1" applyFill="1" applyBorder="1" applyAlignment="1" applyProtection="1">
      <alignment horizontal="center" vertical="center"/>
    </xf>
    <xf numFmtId="3" fontId="30" fillId="7" borderId="53" xfId="3" applyNumberFormat="1" applyFont="1" applyFill="1" applyBorder="1" applyAlignment="1" applyProtection="1">
      <alignment horizontal="center" vertical="center"/>
    </xf>
    <xf numFmtId="0" fontId="29" fillId="7" borderId="2" xfId="6" applyFont="1" applyFill="1" applyBorder="1" applyAlignment="1">
      <alignment vertical="center" wrapText="1"/>
    </xf>
    <xf numFmtId="0" fontId="14" fillId="7" borderId="3" xfId="2" applyFont="1" applyFill="1" applyBorder="1" applyAlignment="1">
      <alignment horizontal="left" vertical="center"/>
    </xf>
    <xf numFmtId="0" fontId="14" fillId="7" borderId="3" xfId="2" applyFont="1" applyFill="1" applyBorder="1" applyAlignment="1">
      <alignment horizontal="left" vertical="center" wrapText="1"/>
    </xf>
    <xf numFmtId="0" fontId="14" fillId="7" borderId="15" xfId="2" applyFont="1" applyFill="1" applyBorder="1" applyAlignment="1">
      <alignment horizontal="left" vertical="center" wrapText="1"/>
    </xf>
    <xf numFmtId="3" fontId="30" fillId="7" borderId="54" xfId="3" applyNumberFormat="1" applyFont="1" applyFill="1" applyBorder="1" applyAlignment="1" applyProtection="1">
      <alignment horizontal="center" vertical="center" wrapText="1"/>
    </xf>
    <xf numFmtId="3" fontId="30" fillId="7" borderId="57" xfId="3" applyNumberFormat="1" applyFont="1" applyFill="1" applyBorder="1" applyAlignment="1" applyProtection="1">
      <alignment horizontal="center" vertical="center" wrapText="1"/>
    </xf>
    <xf numFmtId="0" fontId="10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3" fillId="0" borderId="0" xfId="2" applyFont="1" applyAlignment="1">
      <alignment vertical="top"/>
    </xf>
    <xf numFmtId="168" fontId="30" fillId="0" borderId="15" xfId="4" quotePrefix="1" applyNumberFormat="1" applyFont="1" applyFill="1" applyBorder="1" applyAlignment="1" applyProtection="1">
      <alignment horizontal="center" vertical="center"/>
    </xf>
    <xf numFmtId="0" fontId="30" fillId="0" borderId="18" xfId="2" applyFont="1" applyFill="1" applyBorder="1" applyAlignment="1">
      <alignment horizontal="center" vertical="center" wrapText="1"/>
    </xf>
    <xf numFmtId="0" fontId="30" fillId="6" borderId="18" xfId="2" applyFont="1" applyFill="1" applyBorder="1" applyAlignment="1">
      <alignment horizontal="center" vertical="center" wrapText="1"/>
    </xf>
    <xf numFmtId="10" fontId="34" fillId="0" borderId="3" xfId="4" applyNumberFormat="1" applyFont="1" applyFill="1" applyBorder="1" applyAlignment="1">
      <alignment horizontal="center" vertical="center"/>
    </xf>
    <xf numFmtId="10" fontId="33" fillId="0" borderId="3" xfId="4" applyNumberFormat="1" applyFont="1" applyFill="1" applyBorder="1" applyAlignment="1">
      <alignment horizontal="center" vertical="center"/>
    </xf>
    <xf numFmtId="0" fontId="10" fillId="0" borderId="3" xfId="2" applyFont="1" applyFill="1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0" borderId="6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13" fillId="0" borderId="18" xfId="2" applyFont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10" fillId="5" borderId="4" xfId="2" applyFont="1" applyFill="1" applyBorder="1" applyAlignment="1">
      <alignment horizontal="left" vertical="center" wrapText="1"/>
    </xf>
    <xf numFmtId="0" fontId="10" fillId="5" borderId="5" xfId="2" applyFont="1" applyFill="1" applyBorder="1" applyAlignment="1">
      <alignment horizontal="left" vertical="center" wrapText="1"/>
    </xf>
    <xf numFmtId="0" fontId="10" fillId="5" borderId="11" xfId="2" applyFont="1" applyFill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36" fillId="0" borderId="0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33" fillId="0" borderId="3" xfId="2" applyFont="1" applyFill="1" applyBorder="1" applyAlignment="1">
      <alignment horizontal="left" vertical="center" wrapText="1"/>
    </xf>
    <xf numFmtId="0" fontId="13" fillId="0" borderId="2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top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33" fillId="5" borderId="4" xfId="2" applyFont="1" applyFill="1" applyBorder="1" applyAlignment="1">
      <alignment horizontal="left" vertical="center" wrapText="1"/>
    </xf>
    <xf numFmtId="0" fontId="33" fillId="5" borderId="5" xfId="2" applyFont="1" applyFill="1" applyBorder="1" applyAlignment="1">
      <alignment horizontal="left" vertical="center" wrapText="1"/>
    </xf>
    <xf numFmtId="0" fontId="33" fillId="5" borderId="11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33" fillId="0" borderId="12" xfId="2" applyFont="1" applyFill="1" applyBorder="1" applyAlignment="1">
      <alignment horizontal="left" vertical="center" wrapText="1"/>
    </xf>
    <xf numFmtId="0" fontId="33" fillId="0" borderId="25" xfId="2" applyFont="1" applyFill="1" applyBorder="1" applyAlignment="1">
      <alignment horizontal="left" vertical="center" wrapText="1"/>
    </xf>
    <xf numFmtId="0" fontId="33" fillId="0" borderId="2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0" borderId="32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/>
    </xf>
    <xf numFmtId="167" fontId="10" fillId="0" borderId="43" xfId="3" applyNumberFormat="1" applyFont="1" applyFill="1" applyBorder="1" applyAlignment="1">
      <alignment horizontal="center" vertical="center"/>
    </xf>
    <xf numFmtId="167" fontId="10" fillId="0" borderId="37" xfId="3" applyNumberFormat="1" applyFont="1" applyFill="1" applyBorder="1" applyAlignment="1">
      <alignment horizontal="center" vertical="center"/>
    </xf>
    <xf numFmtId="167" fontId="10" fillId="7" borderId="43" xfId="3" applyNumberFormat="1" applyFont="1" applyFill="1" applyBorder="1" applyAlignment="1">
      <alignment horizontal="center" vertical="center"/>
    </xf>
    <xf numFmtId="167" fontId="10" fillId="7" borderId="37" xfId="3" applyNumberFormat="1" applyFont="1" applyFill="1" applyBorder="1" applyAlignment="1">
      <alignment horizontal="center" vertical="center"/>
    </xf>
    <xf numFmtId="3" fontId="3" fillId="0" borderId="4" xfId="3" applyNumberFormat="1" applyFont="1" applyFill="1" applyBorder="1" applyAlignment="1" applyProtection="1">
      <alignment horizontal="center"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14" fillId="9" borderId="47" xfId="2" applyFont="1" applyFill="1" applyBorder="1" applyAlignment="1">
      <alignment horizontal="center" vertical="center"/>
    </xf>
    <xf numFmtId="0" fontId="14" fillId="9" borderId="48" xfId="2" applyFont="1" applyFill="1" applyBorder="1" applyAlignment="1">
      <alignment horizontal="center" vertical="center"/>
    </xf>
    <xf numFmtId="0" fontId="14" fillId="9" borderId="49" xfId="2" applyFont="1" applyFill="1" applyBorder="1" applyAlignment="1">
      <alignment horizontal="center" vertical="center"/>
    </xf>
    <xf numFmtId="0" fontId="14" fillId="9" borderId="33" xfId="2" applyFont="1" applyFill="1" applyBorder="1" applyAlignment="1">
      <alignment horizontal="center" vertical="center"/>
    </xf>
    <xf numFmtId="0" fontId="33" fillId="0" borderId="3" xfId="2" applyFont="1" applyFill="1" applyBorder="1" applyAlignment="1">
      <alignment horizontal="center" vertical="center" wrapText="1"/>
    </xf>
    <xf numFmtId="0" fontId="33" fillId="0" borderId="4" xfId="2" applyFont="1" applyFill="1" applyBorder="1" applyAlignment="1">
      <alignment horizontal="center" vertical="center" wrapText="1"/>
    </xf>
    <xf numFmtId="0" fontId="3" fillId="9" borderId="48" xfId="2" applyFont="1" applyFill="1" applyBorder="1" applyAlignment="1">
      <alignment horizontal="center" vertical="center"/>
    </xf>
    <xf numFmtId="0" fontId="3" fillId="9" borderId="0" xfId="2" applyFont="1" applyFill="1" applyBorder="1" applyAlignment="1">
      <alignment horizontal="center" vertical="center"/>
    </xf>
    <xf numFmtId="0" fontId="33" fillId="5" borderId="3" xfId="2" applyFont="1" applyFill="1" applyBorder="1" applyAlignment="1">
      <alignment horizontal="center" vertical="center" wrapText="1"/>
    </xf>
    <xf numFmtId="0" fontId="3" fillId="9" borderId="26" xfId="2" applyFont="1" applyFill="1" applyBorder="1" applyAlignment="1">
      <alignment horizontal="center" vertical="center"/>
    </xf>
    <xf numFmtId="0" fontId="3" fillId="9" borderId="55" xfId="2" applyFont="1" applyFill="1" applyBorder="1" applyAlignment="1">
      <alignment horizontal="center" vertical="center"/>
    </xf>
    <xf numFmtId="0" fontId="3" fillId="9" borderId="27" xfId="2" applyFont="1" applyFill="1" applyBorder="1" applyAlignment="1">
      <alignment horizontal="center" vertical="center"/>
    </xf>
    <xf numFmtId="0" fontId="3" fillId="9" borderId="33" xfId="2" applyFont="1" applyFill="1" applyBorder="1" applyAlignment="1">
      <alignment horizontal="center" vertical="center"/>
    </xf>
    <xf numFmtId="0" fontId="3" fillId="9" borderId="56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</cellXfs>
  <cellStyles count="10">
    <cellStyle name="Comma 2" xfId="3" xr:uid="{00000000-0005-0000-0000-000000000000}"/>
    <cellStyle name="Comma 3" xfId="8" xr:uid="{00000000-0005-0000-0000-000001000000}"/>
    <cellStyle name="Comma_Fuel Price Increase Proposal 2010" xfId="5" xr:uid="{00000000-0005-0000-0000-000002000000}"/>
    <cellStyle name="Currency" xfId="1" builtinId="4"/>
    <cellStyle name="Currency 2" xfId="7" xr:uid="{00000000-0005-0000-0000-000004000000}"/>
    <cellStyle name="Currency 3" xfId="9" xr:uid="{00000000-0005-0000-0000-000005000000}"/>
    <cellStyle name="Normal" xfId="0" builtinId="0"/>
    <cellStyle name="Normal 2" xfId="6" xr:uid="{00000000-0005-0000-0000-000007000000}"/>
    <cellStyle name="Normal_Fuel Price Increase Proposal 2010" xfId="2" xr:uid="{00000000-0005-0000-0000-000008000000}"/>
    <cellStyle name="Percent 2" xfId="4" xr:uid="{00000000-0005-0000-0000-000009000000}"/>
  </cellStyles>
  <dxfs count="0"/>
  <tableStyles count="0" defaultTableStyle="TableStyleMedium2" defaultPivotStyle="PivotStyleLight16"/>
  <colors>
    <mruColors>
      <color rgb="FF003399"/>
      <color rgb="FF000099"/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25</xdr:row>
      <xdr:rowOff>15874</xdr:rowOff>
    </xdr:from>
    <xdr:to>
      <xdr:col>10</xdr:col>
      <xdr:colOff>15875</xdr:colOff>
      <xdr:row>26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69</xdr:row>
      <xdr:rowOff>444500</xdr:rowOff>
    </xdr:from>
    <xdr:to>
      <xdr:col>10</xdr:col>
      <xdr:colOff>3175</xdr:colOff>
      <xdr:row>71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48</xdr:row>
      <xdr:rowOff>1</xdr:rowOff>
    </xdr:from>
    <xdr:to>
      <xdr:col>9</xdr:col>
      <xdr:colOff>1381125</xdr:colOff>
      <xdr:row>48</xdr:row>
      <xdr:rowOff>444501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88</xdr:row>
      <xdr:rowOff>3174</xdr:rowOff>
    </xdr:from>
    <xdr:to>
      <xdr:col>10</xdr:col>
      <xdr:colOff>3174</xdr:colOff>
      <xdr:row>89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65666C9-F62B-4B3F-BE4A-C2B4369CA251}"/>
            </a:ext>
          </a:extLst>
        </xdr:cNvPr>
        <xdr:cNvSpPr>
          <a:spLocks noChangeArrowheads="1"/>
        </xdr:cNvSpPr>
      </xdr:nvSpPr>
      <xdr:spPr bwMode="auto">
        <a:xfrm>
          <a:off x="15690850" y="1028700"/>
          <a:ext cx="1000125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C10BF9B7-C79C-42B1-8B46-E0F5C2EE7205}"/>
            </a:ext>
          </a:extLst>
        </xdr:cNvPr>
        <xdr:cNvSpPr>
          <a:spLocks noChangeArrowheads="1"/>
        </xdr:cNvSpPr>
      </xdr:nvSpPr>
      <xdr:spPr bwMode="auto">
        <a:xfrm>
          <a:off x="15309851" y="1028700"/>
          <a:ext cx="1155700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523874</xdr:colOff>
      <xdr:row>58</xdr:row>
      <xdr:rowOff>492125</xdr:rowOff>
    </xdr:from>
    <xdr:to>
      <xdr:col>13</xdr:col>
      <xdr:colOff>31750</xdr:colOff>
      <xdr:row>60</xdr:row>
      <xdr:rowOff>15876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A19E20EA-821D-4C18-A313-4C61FF652BB7}"/>
            </a:ext>
          </a:extLst>
        </xdr:cNvPr>
        <xdr:cNvSpPr>
          <a:spLocks noChangeArrowheads="1"/>
        </xdr:cNvSpPr>
      </xdr:nvSpPr>
      <xdr:spPr bwMode="auto">
        <a:xfrm>
          <a:off x="17446624" y="5778500"/>
          <a:ext cx="984251" cy="523876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603250</xdr:colOff>
      <xdr:row>20</xdr:row>
      <xdr:rowOff>428625</xdr:rowOff>
    </xdr:from>
    <xdr:to>
      <xdr:col>11</xdr:col>
      <xdr:colOff>1603375</xdr:colOff>
      <xdr:row>22</xdr:row>
      <xdr:rowOff>6349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7B317B8-1217-45D1-9339-305E8F3C644C}"/>
            </a:ext>
          </a:extLst>
        </xdr:cNvPr>
        <xdr:cNvSpPr>
          <a:spLocks noChangeArrowheads="1"/>
        </xdr:cNvSpPr>
      </xdr:nvSpPr>
      <xdr:spPr bwMode="auto">
        <a:xfrm>
          <a:off x="15811500" y="1016000"/>
          <a:ext cx="1000125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222251</xdr:colOff>
      <xdr:row>34</xdr:row>
      <xdr:rowOff>0</xdr:rowOff>
    </xdr:from>
    <xdr:to>
      <xdr:col>11</xdr:col>
      <xdr:colOff>1377951</xdr:colOff>
      <xdr:row>34</xdr:row>
      <xdr:rowOff>438150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83D5793A-C982-48CC-B01C-C56644224EEE}"/>
            </a:ext>
          </a:extLst>
        </xdr:cNvPr>
        <xdr:cNvSpPr>
          <a:spLocks noChangeArrowheads="1"/>
        </xdr:cNvSpPr>
      </xdr:nvSpPr>
      <xdr:spPr bwMode="auto">
        <a:xfrm>
          <a:off x="15430501" y="1016000"/>
          <a:ext cx="1155700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603250</xdr:colOff>
      <xdr:row>20</xdr:row>
      <xdr:rowOff>428625</xdr:rowOff>
    </xdr:from>
    <xdr:to>
      <xdr:col>13</xdr:col>
      <xdr:colOff>1603375</xdr:colOff>
      <xdr:row>22</xdr:row>
      <xdr:rowOff>6349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5055908-26B5-4E69-BE3E-19C48D3CFFD6}"/>
            </a:ext>
          </a:extLst>
        </xdr:cNvPr>
        <xdr:cNvSpPr>
          <a:spLocks noChangeArrowheads="1"/>
        </xdr:cNvSpPr>
      </xdr:nvSpPr>
      <xdr:spPr bwMode="auto">
        <a:xfrm>
          <a:off x="19097625" y="1016000"/>
          <a:ext cx="1000125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222251</xdr:colOff>
      <xdr:row>34</xdr:row>
      <xdr:rowOff>0</xdr:rowOff>
    </xdr:from>
    <xdr:to>
      <xdr:col>13</xdr:col>
      <xdr:colOff>1377951</xdr:colOff>
      <xdr:row>34</xdr:row>
      <xdr:rowOff>438150</xdr:rowOff>
    </xdr:to>
    <xdr:sp macro="" textlink="">
      <xdr:nvSpPr>
        <xdr:cNvPr id="9" name="Oval 13">
          <a:extLst>
            <a:ext uri="{FF2B5EF4-FFF2-40B4-BE49-F238E27FC236}">
              <a16:creationId xmlns:a16="http://schemas.microsoft.com/office/drawing/2014/main" id="{279F5F40-619D-4639-B555-6F965C42196A}"/>
            </a:ext>
          </a:extLst>
        </xdr:cNvPr>
        <xdr:cNvSpPr>
          <a:spLocks noChangeArrowheads="1"/>
        </xdr:cNvSpPr>
      </xdr:nvSpPr>
      <xdr:spPr bwMode="auto">
        <a:xfrm>
          <a:off x="18716626" y="1016000"/>
          <a:ext cx="1155700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555625</xdr:colOff>
      <xdr:row>17</xdr:row>
      <xdr:rowOff>0</xdr:rowOff>
    </xdr:from>
    <xdr:to>
      <xdr:col>12</xdr:col>
      <xdr:colOff>1444625</xdr:colOff>
      <xdr:row>17</xdr:row>
      <xdr:rowOff>444499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A069B962-91B3-4070-A05C-8D6DCA98FD74}"/>
            </a:ext>
          </a:extLst>
        </xdr:cNvPr>
        <xdr:cNvSpPr>
          <a:spLocks noChangeArrowheads="1"/>
        </xdr:cNvSpPr>
      </xdr:nvSpPr>
      <xdr:spPr bwMode="auto">
        <a:xfrm>
          <a:off x="15954375" y="436562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14</xdr:row>
      <xdr:rowOff>0</xdr:rowOff>
    </xdr:from>
    <xdr:to>
      <xdr:col>10</xdr:col>
      <xdr:colOff>19051</xdr:colOff>
      <xdr:row>15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4525626" y="5175250"/>
          <a:ext cx="1225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636750" y="4222749"/>
          <a:ext cx="92075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34</xdr:row>
      <xdr:rowOff>508000</xdr:rowOff>
    </xdr:from>
    <xdr:to>
      <xdr:col>10</xdr:col>
      <xdr:colOff>0</xdr:colOff>
      <xdr:row>36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19</xdr:row>
      <xdr:rowOff>0</xdr:rowOff>
    </xdr:from>
    <xdr:to>
      <xdr:col>10</xdr:col>
      <xdr:colOff>28575</xdr:colOff>
      <xdr:row>20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4667250"/>
          <a:ext cx="10001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58</xdr:row>
      <xdr:rowOff>31750</xdr:rowOff>
    </xdr:from>
    <xdr:to>
      <xdr:col>10</xdr:col>
      <xdr:colOff>44450</xdr:colOff>
      <xdr:row>59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84</xdr:row>
      <xdr:rowOff>34925</xdr:rowOff>
    </xdr:from>
    <xdr:to>
      <xdr:col>10</xdr:col>
      <xdr:colOff>31748</xdr:colOff>
      <xdr:row>85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15875</xdr:rowOff>
    </xdr:from>
    <xdr:to>
      <xdr:col>9</xdr:col>
      <xdr:colOff>1222375</xdr:colOff>
      <xdr:row>16</xdr:row>
      <xdr:rowOff>460374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4493875" y="401637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21</xdr:row>
      <xdr:rowOff>15874</xdr:rowOff>
    </xdr:from>
    <xdr:to>
      <xdr:col>10</xdr:col>
      <xdr:colOff>47625</xdr:colOff>
      <xdr:row>22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47</xdr:row>
      <xdr:rowOff>428625</xdr:rowOff>
    </xdr:from>
    <xdr:to>
      <xdr:col>10</xdr:col>
      <xdr:colOff>3175</xdr:colOff>
      <xdr:row>49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35</xdr:row>
      <xdr:rowOff>0</xdr:rowOff>
    </xdr:from>
    <xdr:to>
      <xdr:col>9</xdr:col>
      <xdr:colOff>1428750</xdr:colOff>
      <xdr:row>36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62</xdr:row>
      <xdr:rowOff>3174</xdr:rowOff>
    </xdr:from>
    <xdr:to>
      <xdr:col>10</xdr:col>
      <xdr:colOff>3175</xdr:colOff>
      <xdr:row>62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539750</xdr:colOff>
      <xdr:row>24</xdr:row>
      <xdr:rowOff>444500</xdr:rowOff>
    </xdr:from>
    <xdr:to>
      <xdr:col>13</xdr:col>
      <xdr:colOff>1460500</xdr:colOff>
      <xdr:row>26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C1E633F6-FECA-4064-9E6C-EBE683CBF1A2}"/>
            </a:ext>
          </a:extLst>
        </xdr:cNvPr>
        <xdr:cNvSpPr>
          <a:spLocks noChangeArrowheads="1"/>
        </xdr:cNvSpPr>
      </xdr:nvSpPr>
      <xdr:spPr bwMode="auto">
        <a:xfrm>
          <a:off x="17653000" y="7731125"/>
          <a:ext cx="9207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M93"/>
  <sheetViews>
    <sheetView tabSelected="1" zoomScale="60" zoomScaleNormal="60" workbookViewId="0">
      <selection activeCell="E3" sqref="E3:G3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1</v>
      </c>
      <c r="B3" s="485"/>
      <c r="C3" s="485"/>
      <c r="D3" s="485"/>
      <c r="E3" s="486" t="s">
        <v>184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5200</v>
      </c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79" t="s">
        <v>5</v>
      </c>
      <c r="B7" s="460" t="s">
        <v>6</v>
      </c>
      <c r="C7" s="460" t="s">
        <v>7</v>
      </c>
      <c r="D7" s="466" t="s">
        <v>8</v>
      </c>
      <c r="E7" s="466"/>
      <c r="F7" s="466"/>
      <c r="G7" s="24" t="s">
        <v>9</v>
      </c>
      <c r="H7" s="24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80"/>
      <c r="B8" s="461"/>
      <c r="C8" s="461"/>
      <c r="D8" s="220" t="s">
        <v>137</v>
      </c>
      <c r="E8" s="139" t="s">
        <v>175</v>
      </c>
      <c r="F8" s="227" t="s">
        <v>195</v>
      </c>
      <c r="G8" s="24" t="s">
        <v>14</v>
      </c>
      <c r="H8" s="24" t="s">
        <v>15</v>
      </c>
      <c r="I8" s="24" t="s">
        <v>15</v>
      </c>
      <c r="J8" s="26" t="s">
        <v>16</v>
      </c>
      <c r="K8" s="466"/>
      <c r="L8" s="468"/>
      <c r="M8" s="468"/>
    </row>
    <row r="9" spans="1:13" ht="34.5" customHeight="1">
      <c r="A9" s="28">
        <v>1</v>
      </c>
      <c r="B9" s="178" t="s">
        <v>18</v>
      </c>
      <c r="C9" s="136" t="s">
        <v>19</v>
      </c>
      <c r="D9" s="328">
        <v>133</v>
      </c>
      <c r="E9" s="328">
        <v>133</v>
      </c>
      <c r="F9" s="329">
        <v>133</v>
      </c>
      <c r="G9" s="340">
        <f t="shared" ref="G9:G24" si="0">F9-E9</f>
        <v>0</v>
      </c>
      <c r="H9" s="302">
        <v>800</v>
      </c>
      <c r="I9" s="302">
        <v>800</v>
      </c>
      <c r="J9" s="302">
        <f>I9*F9</f>
        <v>106400</v>
      </c>
      <c r="K9" s="324" t="s">
        <v>20</v>
      </c>
      <c r="L9" s="499"/>
      <c r="M9" s="500"/>
    </row>
    <row r="10" spans="1:13" ht="30.75" customHeight="1">
      <c r="A10" s="33">
        <v>2</v>
      </c>
      <c r="B10" s="161" t="s">
        <v>21</v>
      </c>
      <c r="C10" s="136" t="s">
        <v>19</v>
      </c>
      <c r="D10" s="328">
        <v>136</v>
      </c>
      <c r="E10" s="328">
        <v>136</v>
      </c>
      <c r="F10" s="329">
        <v>136</v>
      </c>
      <c r="G10" s="340">
        <f t="shared" si="0"/>
        <v>0</v>
      </c>
      <c r="H10" s="302">
        <v>600</v>
      </c>
      <c r="I10" s="302">
        <v>600</v>
      </c>
      <c r="J10" s="302">
        <f t="shared" ref="J10:J17" si="1">I10*F10</f>
        <v>81600</v>
      </c>
      <c r="K10" s="324" t="s">
        <v>22</v>
      </c>
      <c r="L10" s="478"/>
      <c r="M10" s="477"/>
    </row>
    <row r="11" spans="1:13" ht="34.5" customHeight="1">
      <c r="A11" s="36">
        <v>3</v>
      </c>
      <c r="B11" s="161" t="s">
        <v>23</v>
      </c>
      <c r="C11" s="136" t="s">
        <v>19</v>
      </c>
      <c r="D11" s="300">
        <v>140</v>
      </c>
      <c r="E11" s="300">
        <v>140</v>
      </c>
      <c r="F11" s="301">
        <v>140</v>
      </c>
      <c r="G11" s="340">
        <f t="shared" si="0"/>
        <v>0</v>
      </c>
      <c r="H11" s="302">
        <v>600</v>
      </c>
      <c r="I11" s="302">
        <v>600</v>
      </c>
      <c r="J11" s="302">
        <f t="shared" si="1"/>
        <v>84000</v>
      </c>
      <c r="K11" s="324" t="s">
        <v>20</v>
      </c>
      <c r="L11" s="487" t="s">
        <v>123</v>
      </c>
      <c r="M11" s="488"/>
    </row>
    <row r="12" spans="1:13" ht="34.5" customHeight="1">
      <c r="A12" s="28">
        <v>4</v>
      </c>
      <c r="B12" s="161" t="s">
        <v>24</v>
      </c>
      <c r="C12" s="136" t="s">
        <v>19</v>
      </c>
      <c r="D12" s="300">
        <v>133</v>
      </c>
      <c r="E12" s="300">
        <v>133</v>
      </c>
      <c r="F12" s="301">
        <v>133</v>
      </c>
      <c r="G12" s="340">
        <f t="shared" si="0"/>
        <v>0</v>
      </c>
      <c r="H12" s="302">
        <v>1000</v>
      </c>
      <c r="I12" s="302">
        <v>1000</v>
      </c>
      <c r="J12" s="302">
        <f t="shared" si="1"/>
        <v>133000</v>
      </c>
      <c r="K12" s="304" t="s">
        <v>22</v>
      </c>
      <c r="L12" s="478"/>
      <c r="M12" s="477"/>
    </row>
    <row r="13" spans="1:13" ht="34.5" customHeight="1">
      <c r="A13" s="28">
        <v>5</v>
      </c>
      <c r="B13" s="161" t="s">
        <v>25</v>
      </c>
      <c r="C13" s="136" t="s">
        <v>19</v>
      </c>
      <c r="D13" s="300">
        <v>137</v>
      </c>
      <c r="E13" s="300">
        <v>137</v>
      </c>
      <c r="F13" s="301">
        <v>137</v>
      </c>
      <c r="G13" s="307">
        <f t="shared" si="0"/>
        <v>0</v>
      </c>
      <c r="H13" s="302">
        <v>500</v>
      </c>
      <c r="I13" s="302">
        <v>400</v>
      </c>
      <c r="J13" s="302">
        <f t="shared" si="1"/>
        <v>54800</v>
      </c>
      <c r="K13" s="324" t="s">
        <v>20</v>
      </c>
      <c r="L13" s="478"/>
      <c r="M13" s="477"/>
    </row>
    <row r="14" spans="1:13" ht="34.5" customHeight="1">
      <c r="A14" s="28">
        <v>6</v>
      </c>
      <c r="B14" s="161" t="s">
        <v>26</v>
      </c>
      <c r="C14" s="136" t="s">
        <v>19</v>
      </c>
      <c r="D14" s="300">
        <v>136</v>
      </c>
      <c r="E14" s="300">
        <v>136</v>
      </c>
      <c r="F14" s="301">
        <v>136</v>
      </c>
      <c r="G14" s="340">
        <f t="shared" si="0"/>
        <v>0</v>
      </c>
      <c r="H14" s="302">
        <v>1200</v>
      </c>
      <c r="I14" s="302">
        <v>1200</v>
      </c>
      <c r="J14" s="302">
        <f>I14*F14</f>
        <v>163200</v>
      </c>
      <c r="K14" s="324" t="s">
        <v>20</v>
      </c>
      <c r="L14" s="478"/>
      <c r="M14" s="477"/>
    </row>
    <row r="15" spans="1:13" ht="34.5" customHeight="1">
      <c r="A15" s="28">
        <v>7</v>
      </c>
      <c r="B15" s="161" t="s">
        <v>27</v>
      </c>
      <c r="C15" s="136" t="s">
        <v>19</v>
      </c>
      <c r="D15" s="300">
        <v>138</v>
      </c>
      <c r="E15" s="300">
        <v>138</v>
      </c>
      <c r="F15" s="301">
        <v>138</v>
      </c>
      <c r="G15" s="340">
        <f t="shared" si="0"/>
        <v>0</v>
      </c>
      <c r="H15" s="302">
        <v>600</v>
      </c>
      <c r="I15" s="302">
        <v>300</v>
      </c>
      <c r="J15" s="302">
        <f t="shared" si="1"/>
        <v>41400</v>
      </c>
      <c r="K15" s="324" t="s">
        <v>28</v>
      </c>
      <c r="L15" s="478"/>
      <c r="M15" s="477"/>
    </row>
    <row r="16" spans="1:13" ht="34.5" hidden="1" customHeight="1">
      <c r="A16" s="28">
        <v>7</v>
      </c>
      <c r="B16" s="137" t="s">
        <v>29</v>
      </c>
      <c r="C16" s="138" t="s">
        <v>30</v>
      </c>
      <c r="D16" s="300"/>
      <c r="E16" s="300"/>
      <c r="F16" s="301"/>
      <c r="G16" s="340">
        <f t="shared" si="0"/>
        <v>0</v>
      </c>
      <c r="H16" s="302"/>
      <c r="I16" s="302"/>
      <c r="J16" s="302">
        <f>I16*F16</f>
        <v>0</v>
      </c>
      <c r="K16" s="324" t="s">
        <v>20</v>
      </c>
      <c r="L16" s="478"/>
      <c r="M16" s="477"/>
    </row>
    <row r="17" spans="1:13" ht="34.5" customHeight="1">
      <c r="A17" s="28">
        <v>8</v>
      </c>
      <c r="B17" s="161" t="s">
        <v>31</v>
      </c>
      <c r="C17" s="136" t="s">
        <v>19</v>
      </c>
      <c r="D17" s="300">
        <v>137</v>
      </c>
      <c r="E17" s="300">
        <v>137</v>
      </c>
      <c r="F17" s="301">
        <v>137</v>
      </c>
      <c r="G17" s="340">
        <f t="shared" si="0"/>
        <v>0</v>
      </c>
      <c r="H17" s="302">
        <v>1000</v>
      </c>
      <c r="I17" s="302">
        <v>0</v>
      </c>
      <c r="J17" s="302">
        <f t="shared" si="1"/>
        <v>0</v>
      </c>
      <c r="K17" s="324" t="s">
        <v>20</v>
      </c>
      <c r="L17" s="478" t="s">
        <v>181</v>
      </c>
      <c r="M17" s="477"/>
    </row>
    <row r="18" spans="1:13" ht="34.5" customHeight="1">
      <c r="A18" s="28">
        <v>9</v>
      </c>
      <c r="B18" s="137" t="s">
        <v>108</v>
      </c>
      <c r="C18" s="209" t="s">
        <v>19</v>
      </c>
      <c r="D18" s="300">
        <v>140</v>
      </c>
      <c r="E18" s="300">
        <v>0</v>
      </c>
      <c r="F18" s="301">
        <v>0</v>
      </c>
      <c r="G18" s="340">
        <f t="shared" si="0"/>
        <v>0</v>
      </c>
      <c r="H18" s="302">
        <v>0</v>
      </c>
      <c r="I18" s="302">
        <v>0</v>
      </c>
      <c r="J18" s="302">
        <f>I18*F18</f>
        <v>0</v>
      </c>
      <c r="K18" s="324" t="s">
        <v>20</v>
      </c>
      <c r="L18" s="478"/>
      <c r="M18" s="477"/>
    </row>
    <row r="19" spans="1:13" ht="34.5" customHeight="1">
      <c r="A19" s="28">
        <v>10</v>
      </c>
      <c r="B19" s="161" t="s">
        <v>77</v>
      </c>
      <c r="C19" s="209" t="s">
        <v>19</v>
      </c>
      <c r="D19" s="300">
        <v>135</v>
      </c>
      <c r="E19" s="300">
        <v>133</v>
      </c>
      <c r="F19" s="301">
        <v>135</v>
      </c>
      <c r="G19" s="354">
        <f t="shared" si="0"/>
        <v>2</v>
      </c>
      <c r="H19" s="302">
        <v>500</v>
      </c>
      <c r="I19" s="302">
        <v>300</v>
      </c>
      <c r="J19" s="302">
        <f>I19*F19</f>
        <v>40500</v>
      </c>
      <c r="K19" s="324" t="s">
        <v>20</v>
      </c>
      <c r="L19" s="478" t="s">
        <v>128</v>
      </c>
      <c r="M19" s="477"/>
    </row>
    <row r="20" spans="1:13" ht="34.5" customHeight="1">
      <c r="A20" s="28">
        <v>11</v>
      </c>
      <c r="B20" s="211" t="s">
        <v>119</v>
      </c>
      <c r="C20" s="209" t="s">
        <v>30</v>
      </c>
      <c r="D20" s="300">
        <v>145</v>
      </c>
      <c r="E20" s="300">
        <v>0</v>
      </c>
      <c r="F20" s="301">
        <v>0</v>
      </c>
      <c r="G20" s="340">
        <f t="shared" si="0"/>
        <v>0</v>
      </c>
      <c r="H20" s="302">
        <v>0</v>
      </c>
      <c r="I20" s="302">
        <v>0</v>
      </c>
      <c r="J20" s="302">
        <f t="shared" ref="J20:J24" si="2">I20*F20</f>
        <v>0</v>
      </c>
      <c r="K20" s="324" t="s">
        <v>20</v>
      </c>
      <c r="L20" s="462"/>
      <c r="M20" s="462"/>
    </row>
    <row r="21" spans="1:13" ht="34.5" hidden="1" customHeight="1">
      <c r="A21" s="28"/>
      <c r="B21" s="34"/>
      <c r="C21" s="30"/>
      <c r="D21" s="38"/>
      <c r="E21" s="38"/>
      <c r="F21" s="228"/>
      <c r="G21" s="340">
        <f t="shared" si="0"/>
        <v>0</v>
      </c>
      <c r="H21" s="32"/>
      <c r="I21" s="32"/>
      <c r="J21" s="203">
        <f t="shared" si="2"/>
        <v>0</v>
      </c>
      <c r="K21" s="209"/>
      <c r="L21" s="476"/>
      <c r="M21" s="476"/>
    </row>
    <row r="22" spans="1:13" ht="34.5" hidden="1" customHeight="1">
      <c r="A22" s="28"/>
      <c r="B22" s="34"/>
      <c r="C22" s="30"/>
      <c r="D22" s="38"/>
      <c r="E22" s="38"/>
      <c r="F22" s="228"/>
      <c r="G22" s="340">
        <f t="shared" si="0"/>
        <v>0</v>
      </c>
      <c r="H22" s="32"/>
      <c r="I22" s="32"/>
      <c r="J22" s="203">
        <f t="shared" si="2"/>
        <v>0</v>
      </c>
      <c r="K22" s="209"/>
      <c r="L22" s="476"/>
      <c r="M22" s="476"/>
    </row>
    <row r="23" spans="1:13" ht="34.5" hidden="1" customHeight="1">
      <c r="A23" s="40"/>
      <c r="B23" s="34"/>
      <c r="C23" s="30"/>
      <c r="D23" s="38"/>
      <c r="E23" s="38"/>
      <c r="F23" s="228"/>
      <c r="G23" s="340">
        <f t="shared" si="0"/>
        <v>0</v>
      </c>
      <c r="H23" s="32"/>
      <c r="I23" s="32"/>
      <c r="J23" s="203">
        <f t="shared" si="2"/>
        <v>0</v>
      </c>
      <c r="K23" s="209"/>
      <c r="L23" s="476"/>
      <c r="M23" s="476"/>
    </row>
    <row r="24" spans="1:13" ht="34.5" hidden="1" customHeight="1">
      <c r="A24" s="40"/>
      <c r="B24" s="34"/>
      <c r="C24" s="30"/>
      <c r="D24" s="38"/>
      <c r="E24" s="38"/>
      <c r="F24" s="228"/>
      <c r="G24" s="340">
        <f t="shared" si="0"/>
        <v>0</v>
      </c>
      <c r="H24" s="32"/>
      <c r="I24" s="32"/>
      <c r="J24" s="203">
        <f t="shared" si="2"/>
        <v>0</v>
      </c>
      <c r="K24" s="209"/>
      <c r="L24" s="476"/>
      <c r="M24" s="476"/>
    </row>
    <row r="25" spans="1:13" ht="35.25" customHeight="1">
      <c r="A25" s="41"/>
      <c r="B25" s="221"/>
      <c r="C25" s="221"/>
      <c r="D25" s="221"/>
      <c r="E25" s="221"/>
      <c r="F25" s="221"/>
      <c r="G25" s="38"/>
      <c r="H25" s="226">
        <f>SUM(H9:H24)</f>
        <v>6800</v>
      </c>
      <c r="I25" s="226">
        <f>SUM(I9:I24)</f>
        <v>5200</v>
      </c>
      <c r="J25" s="226">
        <f>SUM(J9:J24)</f>
        <v>704900</v>
      </c>
      <c r="K25" s="209"/>
      <c r="L25" s="507"/>
      <c r="M25" s="507"/>
    </row>
    <row r="26" spans="1:13" ht="35.25" customHeight="1">
      <c r="A26" s="42"/>
      <c r="B26" s="34"/>
      <c r="C26" s="34"/>
      <c r="D26" s="43"/>
      <c r="E26" s="43"/>
      <c r="F26" s="43"/>
      <c r="G26" s="43"/>
      <c r="H26" s="484" t="s">
        <v>33</v>
      </c>
      <c r="I26" s="484"/>
      <c r="J26" s="222">
        <f>J25/I25</f>
        <v>135.55769230769232</v>
      </c>
      <c r="K26" s="223" t="s">
        <v>185</v>
      </c>
      <c r="L26" s="497" t="s">
        <v>34</v>
      </c>
      <c r="M26" s="497"/>
    </row>
    <row r="27" spans="1:13" ht="31.5" customHeight="1">
      <c r="A27" s="44"/>
      <c r="B27" s="504" t="s">
        <v>193</v>
      </c>
      <c r="C27" s="504"/>
      <c r="D27" s="504"/>
      <c r="E27" s="504"/>
      <c r="F27" s="504"/>
      <c r="G27" s="504"/>
      <c r="H27" s="187"/>
      <c r="I27" s="187"/>
      <c r="J27" s="222">
        <v>135.74</v>
      </c>
      <c r="K27" s="223" t="s">
        <v>176</v>
      </c>
      <c r="L27" s="224">
        <f>(J26-J27)/J27</f>
        <v>-1.3430653625142793E-3</v>
      </c>
      <c r="M27" s="225" t="s">
        <v>192</v>
      </c>
    </row>
    <row r="28" spans="1:13" ht="17.25" customHeight="1"/>
    <row r="29" spans="1:13" ht="29.25" hidden="1" customHeight="1">
      <c r="A29" s="46"/>
      <c r="B29" s="9" t="s">
        <v>35</v>
      </c>
      <c r="C29" s="10"/>
      <c r="D29" s="11"/>
      <c r="E29" s="8"/>
      <c r="F29" s="8"/>
      <c r="G29" s="2"/>
      <c r="H29" s="12" t="s">
        <v>3</v>
      </c>
      <c r="I29" s="45">
        <v>3700</v>
      </c>
      <c r="J29" s="13" t="s">
        <v>36</v>
      </c>
      <c r="K29" s="47"/>
      <c r="L29" s="48"/>
      <c r="M29" s="16"/>
    </row>
    <row r="30" spans="1:13" ht="20.25" hidden="1">
      <c r="A30" s="49"/>
      <c r="B30" s="15"/>
      <c r="C30" s="15"/>
      <c r="D30" s="15"/>
      <c r="E30" s="15"/>
      <c r="F30" s="15"/>
      <c r="G30" s="15"/>
      <c r="H30" s="50"/>
      <c r="I30" s="20"/>
      <c r="J30" s="51"/>
      <c r="K30" s="52"/>
      <c r="L30" s="53"/>
      <c r="M30" s="16"/>
    </row>
    <row r="31" spans="1:13" ht="33" hidden="1" customHeight="1">
      <c r="A31" s="489" t="s">
        <v>5</v>
      </c>
      <c r="B31" s="479" t="s">
        <v>6</v>
      </c>
      <c r="C31" s="460" t="s">
        <v>7</v>
      </c>
      <c r="D31" s="502" t="s">
        <v>8</v>
      </c>
      <c r="E31" s="481"/>
      <c r="F31" s="503"/>
      <c r="G31" s="202" t="s">
        <v>9</v>
      </c>
      <c r="H31" s="24" t="s">
        <v>10</v>
      </c>
      <c r="I31" s="109" t="s">
        <v>11</v>
      </c>
      <c r="J31" s="24" t="s">
        <v>12</v>
      </c>
      <c r="K31" s="465" t="s">
        <v>114</v>
      </c>
      <c r="L31" s="506"/>
      <c r="M31" s="506"/>
    </row>
    <row r="32" spans="1:13" ht="33" hidden="1" customHeight="1">
      <c r="A32" s="501"/>
      <c r="B32" s="505"/>
      <c r="C32" s="461"/>
      <c r="D32" s="145" t="str">
        <f>D8</f>
        <v>Apr'22</v>
      </c>
      <c r="E32" s="220" t="str">
        <f t="shared" ref="E32" si="3">E8</f>
        <v>May'22</v>
      </c>
      <c r="F32" s="227" t="str">
        <f>F55</f>
        <v>Jun'22</v>
      </c>
      <c r="G32" s="58" t="s">
        <v>14</v>
      </c>
      <c r="H32" s="59" t="s">
        <v>15</v>
      </c>
      <c r="I32" s="110" t="s">
        <v>15</v>
      </c>
      <c r="J32" s="24" t="s">
        <v>16</v>
      </c>
      <c r="K32" s="466"/>
      <c r="L32" s="506"/>
      <c r="M32" s="506"/>
    </row>
    <row r="33" spans="1:13" ht="34.5" hidden="1" customHeight="1">
      <c r="A33" s="141"/>
      <c r="B33" s="144" t="s">
        <v>38</v>
      </c>
      <c r="C33" s="141" t="s">
        <v>19</v>
      </c>
      <c r="D33" s="300">
        <v>0</v>
      </c>
      <c r="E33" s="300"/>
      <c r="F33" s="301"/>
      <c r="G33" s="323">
        <f t="shared" ref="G33:G42" si="4">F33-E33</f>
        <v>0</v>
      </c>
      <c r="H33" s="330"/>
      <c r="I33" s="330"/>
      <c r="J33" s="302">
        <f>F33*I33</f>
        <v>0</v>
      </c>
      <c r="K33" s="324" t="s">
        <v>20</v>
      </c>
      <c r="L33" s="478"/>
      <c r="M33" s="477"/>
    </row>
    <row r="34" spans="1:13" ht="34.5" hidden="1" customHeight="1">
      <c r="A34" s="141">
        <v>1</v>
      </c>
      <c r="B34" s="144" t="s">
        <v>39</v>
      </c>
      <c r="C34" s="141" t="s">
        <v>19</v>
      </c>
      <c r="D34" s="300">
        <v>123</v>
      </c>
      <c r="E34" s="300">
        <v>123</v>
      </c>
      <c r="F34" s="301">
        <v>123</v>
      </c>
      <c r="G34" s="323">
        <f t="shared" si="4"/>
        <v>0</v>
      </c>
      <c r="H34" s="330">
        <v>1200</v>
      </c>
      <c r="I34" s="330"/>
      <c r="J34" s="302">
        <f t="shared" ref="J34:J47" si="5">F34*I34</f>
        <v>0</v>
      </c>
      <c r="K34" s="324" t="s">
        <v>20</v>
      </c>
      <c r="L34" s="487"/>
      <c r="M34" s="488"/>
    </row>
    <row r="35" spans="1:13" ht="34.5" hidden="1" customHeight="1">
      <c r="A35" s="141">
        <v>2</v>
      </c>
      <c r="B35" s="161" t="s">
        <v>40</v>
      </c>
      <c r="C35" s="141" t="s">
        <v>19</v>
      </c>
      <c r="D35" s="300">
        <v>123</v>
      </c>
      <c r="E35" s="300">
        <v>123</v>
      </c>
      <c r="F35" s="301">
        <v>128</v>
      </c>
      <c r="G35" s="323">
        <f t="shared" si="4"/>
        <v>5</v>
      </c>
      <c r="H35" s="330">
        <v>400</v>
      </c>
      <c r="I35" s="330"/>
      <c r="J35" s="302">
        <f t="shared" si="5"/>
        <v>0</v>
      </c>
      <c r="K35" s="304" t="s">
        <v>28</v>
      </c>
      <c r="L35" s="478"/>
      <c r="M35" s="477"/>
    </row>
    <row r="36" spans="1:13" ht="34.5" hidden="1" customHeight="1">
      <c r="A36" s="141">
        <v>3</v>
      </c>
      <c r="B36" s="142" t="s">
        <v>42</v>
      </c>
      <c r="C36" s="141" t="s">
        <v>19</v>
      </c>
      <c r="D36" s="300">
        <v>115</v>
      </c>
      <c r="E36" s="300">
        <v>0</v>
      </c>
      <c r="F36" s="301"/>
      <c r="G36" s="323">
        <f t="shared" si="4"/>
        <v>0</v>
      </c>
      <c r="H36" s="330"/>
      <c r="I36" s="330"/>
      <c r="J36" s="302">
        <f t="shared" si="5"/>
        <v>0</v>
      </c>
      <c r="K36" s="324" t="s">
        <v>20</v>
      </c>
      <c r="L36" s="476"/>
      <c r="M36" s="476"/>
    </row>
    <row r="37" spans="1:13" ht="34.5" hidden="1" customHeight="1">
      <c r="A37" s="141">
        <v>4</v>
      </c>
      <c r="B37" s="142" t="s">
        <v>41</v>
      </c>
      <c r="C37" s="141" t="s">
        <v>19</v>
      </c>
      <c r="D37" s="300">
        <v>115</v>
      </c>
      <c r="E37" s="300">
        <v>115</v>
      </c>
      <c r="F37" s="301">
        <v>115</v>
      </c>
      <c r="G37" s="323">
        <f t="shared" si="4"/>
        <v>0</v>
      </c>
      <c r="H37" s="330">
        <v>1500</v>
      </c>
      <c r="I37" s="330"/>
      <c r="J37" s="302">
        <f t="shared" si="5"/>
        <v>0</v>
      </c>
      <c r="K37" s="324" t="s">
        <v>20</v>
      </c>
      <c r="L37" s="476"/>
      <c r="M37" s="476"/>
    </row>
    <row r="38" spans="1:13" ht="34.5" hidden="1" customHeight="1">
      <c r="A38" s="141">
        <v>5</v>
      </c>
      <c r="B38" s="161" t="s">
        <v>43</v>
      </c>
      <c r="C38" s="141" t="s">
        <v>19</v>
      </c>
      <c r="D38" s="300">
        <v>125</v>
      </c>
      <c r="E38" s="300">
        <v>125</v>
      </c>
      <c r="F38" s="301"/>
      <c r="G38" s="323">
        <f t="shared" si="4"/>
        <v>-125</v>
      </c>
      <c r="H38" s="330"/>
      <c r="I38" s="330"/>
      <c r="J38" s="302">
        <f t="shared" si="5"/>
        <v>0</v>
      </c>
      <c r="K38" s="304" t="s">
        <v>28</v>
      </c>
      <c r="L38" s="477" t="s">
        <v>129</v>
      </c>
      <c r="M38" s="477"/>
    </row>
    <row r="39" spans="1:13" ht="34.5" hidden="1" customHeight="1">
      <c r="A39" s="141">
        <v>6</v>
      </c>
      <c r="B39" s="161" t="s">
        <v>44</v>
      </c>
      <c r="C39" s="141" t="s">
        <v>30</v>
      </c>
      <c r="D39" s="300">
        <v>123</v>
      </c>
      <c r="E39" s="300">
        <v>0</v>
      </c>
      <c r="F39" s="301"/>
      <c r="G39" s="323">
        <f t="shared" si="4"/>
        <v>0</v>
      </c>
      <c r="H39" s="330"/>
      <c r="I39" s="330"/>
      <c r="J39" s="302">
        <f t="shared" si="5"/>
        <v>0</v>
      </c>
      <c r="K39" s="324" t="s">
        <v>20</v>
      </c>
      <c r="L39" s="462"/>
      <c r="M39" s="462"/>
    </row>
    <row r="40" spans="1:13" ht="34.5" hidden="1" customHeight="1">
      <c r="A40" s="141"/>
      <c r="B40" s="142" t="s">
        <v>45</v>
      </c>
      <c r="C40" s="141" t="s">
        <v>30</v>
      </c>
      <c r="D40" s="143"/>
      <c r="E40" s="143"/>
      <c r="F40" s="228"/>
      <c r="G40" s="175">
        <f t="shared" si="4"/>
        <v>0</v>
      </c>
      <c r="H40" s="147"/>
      <c r="I40" s="148"/>
      <c r="J40" s="203">
        <f t="shared" si="5"/>
        <v>0</v>
      </c>
      <c r="K40" s="215"/>
      <c r="L40" s="462"/>
      <c r="M40" s="462"/>
    </row>
    <row r="41" spans="1:13" ht="34.5" hidden="1" customHeight="1">
      <c r="A41" s="141"/>
      <c r="B41" s="142" t="s">
        <v>46</v>
      </c>
      <c r="C41" s="141" t="s">
        <v>30</v>
      </c>
      <c r="D41" s="143"/>
      <c r="E41" s="143"/>
      <c r="F41" s="228"/>
      <c r="G41" s="175">
        <f t="shared" si="4"/>
        <v>0</v>
      </c>
      <c r="H41" s="147"/>
      <c r="I41" s="148"/>
      <c r="J41" s="203">
        <f t="shared" si="5"/>
        <v>0</v>
      </c>
      <c r="K41" s="215"/>
      <c r="L41" s="462"/>
      <c r="M41" s="462"/>
    </row>
    <row r="42" spans="1:13" ht="34.5" hidden="1" customHeight="1">
      <c r="A42" s="141"/>
      <c r="B42" s="142" t="s">
        <v>29</v>
      </c>
      <c r="C42" s="141" t="s">
        <v>30</v>
      </c>
      <c r="D42" s="143"/>
      <c r="E42" s="143"/>
      <c r="F42" s="228"/>
      <c r="G42" s="175">
        <f t="shared" si="4"/>
        <v>0</v>
      </c>
      <c r="H42" s="147"/>
      <c r="I42" s="148"/>
      <c r="J42" s="203">
        <f t="shared" si="5"/>
        <v>0</v>
      </c>
      <c r="K42" s="215"/>
      <c r="L42" s="462"/>
      <c r="M42" s="462"/>
    </row>
    <row r="43" spans="1:13" ht="34.5" hidden="1" customHeight="1">
      <c r="A43" s="67"/>
      <c r="B43" s="34"/>
      <c r="C43" s="30"/>
      <c r="D43" s="38"/>
      <c r="E43" s="38"/>
      <c r="F43" s="228"/>
      <c r="G43" s="146">
        <f>F43-E43</f>
        <v>0</v>
      </c>
      <c r="H43" s="66"/>
      <c r="I43" s="66"/>
      <c r="J43" s="203">
        <f t="shared" si="5"/>
        <v>0</v>
      </c>
      <c r="K43" s="215"/>
      <c r="L43" s="462"/>
      <c r="M43" s="462"/>
    </row>
    <row r="44" spans="1:13" ht="34.5" hidden="1" customHeight="1">
      <c r="A44" s="67"/>
      <c r="B44" s="34"/>
      <c r="C44" s="30"/>
      <c r="D44" s="38"/>
      <c r="E44" s="38"/>
      <c r="F44" s="228"/>
      <c r="G44" s="146">
        <f t="shared" ref="G44:G47" si="6">F44-E44</f>
        <v>0</v>
      </c>
      <c r="H44" s="66"/>
      <c r="I44" s="66"/>
      <c r="J44" s="203">
        <f t="shared" si="5"/>
        <v>0</v>
      </c>
      <c r="K44" s="215"/>
      <c r="L44" s="462"/>
      <c r="M44" s="462"/>
    </row>
    <row r="45" spans="1:13" ht="34.5" hidden="1" customHeight="1">
      <c r="A45" s="67"/>
      <c r="B45" s="37"/>
      <c r="C45" s="35"/>
      <c r="D45" s="76"/>
      <c r="E45" s="76"/>
      <c r="F45" s="229"/>
      <c r="G45" s="146">
        <f t="shared" si="6"/>
        <v>0</v>
      </c>
      <c r="H45" s="77"/>
      <c r="I45" s="77"/>
      <c r="J45" s="203">
        <f t="shared" si="5"/>
        <v>0</v>
      </c>
      <c r="K45" s="215"/>
      <c r="L45" s="462"/>
      <c r="M45" s="462"/>
    </row>
    <row r="46" spans="1:13" ht="34.5" hidden="1" customHeight="1">
      <c r="A46" s="42"/>
      <c r="B46" s="34"/>
      <c r="C46" s="30"/>
      <c r="D46" s="38"/>
      <c r="E46" s="38"/>
      <c r="F46" s="228"/>
      <c r="G46" s="146">
        <f t="shared" si="6"/>
        <v>0</v>
      </c>
      <c r="H46" s="79"/>
      <c r="I46" s="79"/>
      <c r="J46" s="203">
        <f t="shared" si="5"/>
        <v>0</v>
      </c>
      <c r="K46" s="215"/>
      <c r="L46" s="476"/>
      <c r="M46" s="476"/>
    </row>
    <row r="47" spans="1:13" ht="34.5" hidden="1" customHeight="1">
      <c r="A47" s="42"/>
      <c r="B47" s="34"/>
      <c r="C47" s="30"/>
      <c r="D47" s="38"/>
      <c r="E47" s="38"/>
      <c r="F47" s="228"/>
      <c r="G47" s="146">
        <f t="shared" si="6"/>
        <v>0</v>
      </c>
      <c r="H47" s="79"/>
      <c r="I47" s="79"/>
      <c r="J47" s="203">
        <f t="shared" si="5"/>
        <v>0</v>
      </c>
      <c r="K47" s="215"/>
      <c r="L47" s="476"/>
      <c r="M47" s="476"/>
    </row>
    <row r="48" spans="1:13" ht="35.25" hidden="1" customHeight="1">
      <c r="A48" s="41"/>
      <c r="B48" s="221"/>
      <c r="C48" s="221"/>
      <c r="D48" s="221"/>
      <c r="E48" s="221"/>
      <c r="F48" s="221"/>
      <c r="G48" s="38"/>
      <c r="H48" s="226">
        <f>SUM(H33:H47)</f>
        <v>3100</v>
      </c>
      <c r="I48" s="226">
        <f>SUM(I33:I47)</f>
        <v>0</v>
      </c>
      <c r="J48" s="226">
        <f>SUM(J33:J47)</f>
        <v>0</v>
      </c>
      <c r="K48" s="209"/>
      <c r="L48" s="498"/>
      <c r="M48" s="498"/>
    </row>
    <row r="49" spans="1:13" ht="36.75" hidden="1" customHeight="1">
      <c r="A49" s="41"/>
      <c r="B49" s="34"/>
      <c r="C49" s="34"/>
      <c r="D49" s="34"/>
      <c r="E49" s="43"/>
      <c r="F49" s="43"/>
      <c r="G49" s="43"/>
      <c r="H49" s="495" t="s">
        <v>33</v>
      </c>
      <c r="I49" s="495"/>
      <c r="J49" s="222" t="e">
        <f>J48/I48</f>
        <v>#DIV/0!</v>
      </c>
      <c r="K49" s="223" t="str">
        <f>K26</f>
        <v>(June'22)</v>
      </c>
      <c r="L49" s="497" t="s">
        <v>34</v>
      </c>
      <c r="M49" s="497"/>
    </row>
    <row r="50" spans="1:13" ht="38.25" hidden="1" customHeight="1">
      <c r="A50" s="44"/>
      <c r="B50" s="491" t="s">
        <v>150</v>
      </c>
      <c r="C50" s="492"/>
      <c r="D50" s="492"/>
      <c r="E50" s="492"/>
      <c r="F50" s="492"/>
      <c r="G50" s="493"/>
      <c r="H50" s="233"/>
      <c r="I50" s="233"/>
      <c r="J50" s="230">
        <v>0</v>
      </c>
      <c r="K50" s="223" t="str">
        <f>K27</f>
        <v>(May'22)</v>
      </c>
      <c r="L50" s="356" t="e">
        <f>(J49-J50)/J50</f>
        <v>#DIV/0!</v>
      </c>
      <c r="M50" s="339" t="s">
        <v>149</v>
      </c>
    </row>
    <row r="51" spans="1:13" ht="20.25" hidden="1">
      <c r="A51" s="49"/>
      <c r="B51" s="3"/>
      <c r="C51" s="3"/>
      <c r="D51" s="3"/>
      <c r="E51" s="3"/>
      <c r="F51" s="3"/>
      <c r="G51" s="3"/>
      <c r="H51" s="14"/>
      <c r="I51" s="3"/>
      <c r="J51" s="3"/>
      <c r="K51" s="3"/>
      <c r="L51" s="57"/>
      <c r="M51" s="16"/>
    </row>
    <row r="52" spans="1:13" ht="27.75" customHeight="1">
      <c r="A52" s="81"/>
      <c r="B52" s="9" t="s">
        <v>49</v>
      </c>
      <c r="C52" s="10"/>
      <c r="D52" s="11"/>
      <c r="E52" s="8"/>
      <c r="F52" s="8"/>
      <c r="G52" s="2"/>
      <c r="H52" s="12" t="s">
        <v>3</v>
      </c>
      <c r="I52" s="149">
        <v>6800</v>
      </c>
      <c r="J52" s="13" t="s">
        <v>50</v>
      </c>
      <c r="K52" s="83"/>
      <c r="L52" s="84"/>
      <c r="M52" s="16"/>
    </row>
    <row r="53" spans="1:13" ht="18">
      <c r="A53" s="49"/>
      <c r="B53" s="3"/>
      <c r="C53" s="3"/>
      <c r="D53" s="3"/>
      <c r="E53" s="3"/>
      <c r="F53" s="3"/>
      <c r="G53" s="3"/>
      <c r="H53" s="3"/>
      <c r="I53" s="85"/>
      <c r="J53" s="3"/>
      <c r="K53" s="3"/>
      <c r="L53" s="57"/>
      <c r="M53" s="16"/>
    </row>
    <row r="54" spans="1:13" ht="29.25" customHeight="1">
      <c r="A54" s="489" t="s">
        <v>5</v>
      </c>
      <c r="B54" s="479" t="s">
        <v>6</v>
      </c>
      <c r="C54" s="460" t="s">
        <v>7</v>
      </c>
      <c r="D54" s="481" t="s">
        <v>8</v>
      </c>
      <c r="E54" s="481"/>
      <c r="F54" s="481"/>
      <c r="G54" s="252" t="s">
        <v>9</v>
      </c>
      <c r="H54" s="24" t="s">
        <v>10</v>
      </c>
      <c r="I54" s="109" t="s">
        <v>11</v>
      </c>
      <c r="J54" s="202" t="s">
        <v>12</v>
      </c>
      <c r="K54" s="465" t="s">
        <v>114</v>
      </c>
      <c r="L54" s="494"/>
      <c r="M54" s="494"/>
    </row>
    <row r="55" spans="1:13" ht="33" customHeight="1">
      <c r="A55" s="490"/>
      <c r="B55" s="480"/>
      <c r="C55" s="461"/>
      <c r="D55" s="27" t="str">
        <f>D8</f>
        <v>Apr'22</v>
      </c>
      <c r="E55" s="27" t="str">
        <f>E8</f>
        <v>May'22</v>
      </c>
      <c r="F55" s="227" t="s">
        <v>195</v>
      </c>
      <c r="G55" s="86" t="s">
        <v>14</v>
      </c>
      <c r="H55" s="60" t="s">
        <v>15</v>
      </c>
      <c r="I55" s="56" t="s">
        <v>15</v>
      </c>
      <c r="J55" s="202" t="s">
        <v>16</v>
      </c>
      <c r="K55" s="466"/>
      <c r="L55" s="494"/>
      <c r="M55" s="494"/>
    </row>
    <row r="56" spans="1:13" ht="34.5" customHeight="1">
      <c r="A56" s="152">
        <v>1</v>
      </c>
      <c r="B56" s="151" t="s">
        <v>44</v>
      </c>
      <c r="C56" s="154" t="s">
        <v>30</v>
      </c>
      <c r="D56" s="331">
        <v>154</v>
      </c>
      <c r="E56" s="331">
        <v>154</v>
      </c>
      <c r="F56" s="332">
        <v>154</v>
      </c>
      <c r="G56" s="323">
        <f>F56-E56</f>
        <v>0</v>
      </c>
      <c r="H56" s="324">
        <v>900</v>
      </c>
      <c r="I56" s="324">
        <v>900</v>
      </c>
      <c r="J56" s="333">
        <f>F56*I56</f>
        <v>138600</v>
      </c>
      <c r="K56" s="324" t="s">
        <v>37</v>
      </c>
      <c r="L56" s="478"/>
      <c r="M56" s="477"/>
    </row>
    <row r="57" spans="1:13" ht="34.5" customHeight="1">
      <c r="A57" s="150">
        <v>2</v>
      </c>
      <c r="B57" s="155" t="s">
        <v>51</v>
      </c>
      <c r="C57" s="154" t="s">
        <v>52</v>
      </c>
      <c r="D57" s="331">
        <v>150</v>
      </c>
      <c r="E57" s="300">
        <v>153</v>
      </c>
      <c r="F57" s="301">
        <v>153</v>
      </c>
      <c r="G57" s="323">
        <f t="shared" ref="G57:G65" si="7">F57-E57</f>
        <v>0</v>
      </c>
      <c r="H57" s="324">
        <v>400</v>
      </c>
      <c r="I57" s="324">
        <v>400</v>
      </c>
      <c r="J57" s="333">
        <f t="shared" ref="J57:J69" si="8">F57*I57</f>
        <v>61200</v>
      </c>
      <c r="K57" s="304" t="s">
        <v>37</v>
      </c>
      <c r="L57" s="478"/>
      <c r="M57" s="477"/>
    </row>
    <row r="58" spans="1:13" ht="34.5" customHeight="1">
      <c r="A58" s="152">
        <v>3</v>
      </c>
      <c r="B58" s="161" t="s">
        <v>53</v>
      </c>
      <c r="C58" s="154" t="s">
        <v>19</v>
      </c>
      <c r="D58" s="300">
        <v>154</v>
      </c>
      <c r="E58" s="300">
        <v>154</v>
      </c>
      <c r="F58" s="301">
        <v>154</v>
      </c>
      <c r="G58" s="323">
        <f t="shared" si="7"/>
        <v>0</v>
      </c>
      <c r="H58" s="324">
        <v>4000</v>
      </c>
      <c r="I58" s="324">
        <v>4000</v>
      </c>
      <c r="J58" s="333">
        <f t="shared" si="8"/>
        <v>616000</v>
      </c>
      <c r="K58" s="324" t="s">
        <v>54</v>
      </c>
      <c r="L58" s="496" t="s">
        <v>55</v>
      </c>
      <c r="M58" s="496"/>
    </row>
    <row r="59" spans="1:13" ht="34.5" customHeight="1">
      <c r="A59" s="152">
        <v>4</v>
      </c>
      <c r="B59" s="153" t="s">
        <v>56</v>
      </c>
      <c r="C59" s="154" t="s">
        <v>19</v>
      </c>
      <c r="D59" s="300">
        <v>155</v>
      </c>
      <c r="E59" s="300">
        <v>155</v>
      </c>
      <c r="F59" s="301">
        <v>155</v>
      </c>
      <c r="G59" s="323">
        <f t="shared" si="7"/>
        <v>0</v>
      </c>
      <c r="H59" s="324">
        <v>500</v>
      </c>
      <c r="I59" s="324">
        <v>400</v>
      </c>
      <c r="J59" s="333">
        <f t="shared" si="8"/>
        <v>62000</v>
      </c>
      <c r="K59" s="304" t="s">
        <v>37</v>
      </c>
      <c r="L59" s="462"/>
      <c r="M59" s="462"/>
    </row>
    <row r="60" spans="1:13" ht="34.5" customHeight="1">
      <c r="A60" s="152">
        <v>5</v>
      </c>
      <c r="B60" s="153" t="s">
        <v>57</v>
      </c>
      <c r="C60" s="154" t="s">
        <v>19</v>
      </c>
      <c r="D60" s="300">
        <v>150</v>
      </c>
      <c r="E60" s="300">
        <v>150</v>
      </c>
      <c r="F60" s="301">
        <v>150</v>
      </c>
      <c r="G60" s="323">
        <f t="shared" si="7"/>
        <v>0</v>
      </c>
      <c r="H60" s="324">
        <v>1000</v>
      </c>
      <c r="I60" s="324">
        <v>500</v>
      </c>
      <c r="J60" s="333">
        <f t="shared" si="8"/>
        <v>75000</v>
      </c>
      <c r="K60" s="324" t="s">
        <v>37</v>
      </c>
      <c r="L60" s="462" t="s">
        <v>128</v>
      </c>
      <c r="M60" s="462"/>
    </row>
    <row r="61" spans="1:13" ht="34.5" hidden="1" customHeight="1">
      <c r="A61" s="152"/>
      <c r="B61" s="153" t="s">
        <v>58</v>
      </c>
      <c r="C61" s="154" t="s">
        <v>30</v>
      </c>
      <c r="D61" s="300"/>
      <c r="E61" s="300"/>
      <c r="F61" s="301"/>
      <c r="G61" s="323">
        <f t="shared" si="7"/>
        <v>0</v>
      </c>
      <c r="H61" s="324"/>
      <c r="I61" s="324"/>
      <c r="J61" s="333">
        <f t="shared" si="8"/>
        <v>0</v>
      </c>
      <c r="K61" s="324" t="s">
        <v>37</v>
      </c>
      <c r="L61" s="463"/>
      <c r="M61" s="463"/>
    </row>
    <row r="62" spans="1:13" ht="34.5" customHeight="1">
      <c r="A62" s="152">
        <v>6</v>
      </c>
      <c r="B62" s="153" t="s">
        <v>59</v>
      </c>
      <c r="C62" s="154" t="s">
        <v>19</v>
      </c>
      <c r="D62" s="300">
        <v>150</v>
      </c>
      <c r="E62" s="300">
        <v>150</v>
      </c>
      <c r="F62" s="301">
        <v>150</v>
      </c>
      <c r="G62" s="323">
        <f t="shared" si="7"/>
        <v>0</v>
      </c>
      <c r="H62" s="324">
        <v>800</v>
      </c>
      <c r="I62" s="324">
        <v>0</v>
      </c>
      <c r="J62" s="333">
        <f t="shared" si="8"/>
        <v>0</v>
      </c>
      <c r="K62" s="324" t="s">
        <v>37</v>
      </c>
      <c r="L62" s="462" t="s">
        <v>72</v>
      </c>
      <c r="M62" s="462"/>
    </row>
    <row r="63" spans="1:13" ht="34.5" customHeight="1">
      <c r="A63" s="152">
        <v>7</v>
      </c>
      <c r="B63" s="153" t="s">
        <v>60</v>
      </c>
      <c r="C63" s="154" t="s">
        <v>30</v>
      </c>
      <c r="D63" s="300">
        <v>155</v>
      </c>
      <c r="E63" s="300">
        <v>155</v>
      </c>
      <c r="F63" s="301">
        <v>155</v>
      </c>
      <c r="G63" s="323">
        <f t="shared" si="7"/>
        <v>0</v>
      </c>
      <c r="H63" s="324">
        <v>300</v>
      </c>
      <c r="I63" s="324">
        <v>300</v>
      </c>
      <c r="J63" s="333">
        <f t="shared" si="8"/>
        <v>46500</v>
      </c>
      <c r="K63" s="324" t="s">
        <v>37</v>
      </c>
      <c r="L63" s="463"/>
      <c r="M63" s="463"/>
    </row>
    <row r="64" spans="1:13" ht="34.5" customHeight="1">
      <c r="A64" s="152">
        <v>8</v>
      </c>
      <c r="B64" s="153" t="s">
        <v>102</v>
      </c>
      <c r="C64" s="154" t="s">
        <v>30</v>
      </c>
      <c r="D64" s="300">
        <v>153</v>
      </c>
      <c r="E64" s="300">
        <v>153</v>
      </c>
      <c r="F64" s="301">
        <v>153</v>
      </c>
      <c r="G64" s="323">
        <f t="shared" si="7"/>
        <v>0</v>
      </c>
      <c r="H64" s="324">
        <v>300</v>
      </c>
      <c r="I64" s="324">
        <v>300</v>
      </c>
      <c r="J64" s="333">
        <f t="shared" si="8"/>
        <v>45900</v>
      </c>
      <c r="K64" s="324" t="s">
        <v>37</v>
      </c>
      <c r="L64" s="463"/>
      <c r="M64" s="463"/>
    </row>
    <row r="65" spans="1:13" ht="34.5" customHeight="1">
      <c r="A65" s="30">
        <v>9</v>
      </c>
      <c r="B65" s="161" t="s">
        <v>127</v>
      </c>
      <c r="C65" s="196" t="s">
        <v>19</v>
      </c>
      <c r="D65" s="300">
        <v>168</v>
      </c>
      <c r="E65" s="300">
        <v>0</v>
      </c>
      <c r="F65" s="301">
        <v>0</v>
      </c>
      <c r="G65" s="323">
        <f t="shared" si="7"/>
        <v>0</v>
      </c>
      <c r="H65" s="324">
        <v>0</v>
      </c>
      <c r="I65" s="324">
        <v>0</v>
      </c>
      <c r="J65" s="333">
        <f t="shared" si="8"/>
        <v>0</v>
      </c>
      <c r="K65" s="324" t="s">
        <v>37</v>
      </c>
      <c r="L65" s="464"/>
      <c r="M65" s="464"/>
    </row>
    <row r="66" spans="1:13" ht="34.5" hidden="1" customHeight="1">
      <c r="A66" s="30"/>
      <c r="B66" s="34"/>
      <c r="C66" s="39"/>
      <c r="D66" s="38"/>
      <c r="E66" s="38"/>
      <c r="F66" s="228"/>
      <c r="G66" s="323">
        <f t="shared" ref="G66:G69" si="9">F66-E66</f>
        <v>0</v>
      </c>
      <c r="H66" s="30"/>
      <c r="I66" s="30"/>
      <c r="J66" s="156">
        <f t="shared" si="8"/>
        <v>0</v>
      </c>
      <c r="K66" s="209"/>
      <c r="L66" s="464"/>
      <c r="M66" s="464"/>
    </row>
    <row r="67" spans="1:13" ht="34.5" hidden="1" customHeight="1">
      <c r="A67" s="30"/>
      <c r="B67" s="34"/>
      <c r="C67" s="39"/>
      <c r="D67" s="38"/>
      <c r="E67" s="38"/>
      <c r="F67" s="228"/>
      <c r="G67" s="323">
        <f t="shared" si="9"/>
        <v>0</v>
      </c>
      <c r="H67" s="30"/>
      <c r="I67" s="30"/>
      <c r="J67" s="156">
        <f t="shared" si="8"/>
        <v>0</v>
      </c>
      <c r="K67" s="209"/>
      <c r="L67" s="464"/>
      <c r="M67" s="464"/>
    </row>
    <row r="68" spans="1:13" ht="34.5" hidden="1" customHeight="1">
      <c r="A68" s="30"/>
      <c r="B68" s="34"/>
      <c r="C68" s="39"/>
      <c r="D68" s="38"/>
      <c r="E68" s="38"/>
      <c r="F68" s="228"/>
      <c r="G68" s="323">
        <f t="shared" si="9"/>
        <v>0</v>
      </c>
      <c r="H68" s="30"/>
      <c r="I68" s="30"/>
      <c r="J68" s="156">
        <f t="shared" si="8"/>
        <v>0</v>
      </c>
      <c r="K68" s="209"/>
      <c r="L68" s="464"/>
      <c r="M68" s="464"/>
    </row>
    <row r="69" spans="1:13" ht="34.5" hidden="1" customHeight="1">
      <c r="A69" s="30"/>
      <c r="B69" s="34"/>
      <c r="C69" s="39"/>
      <c r="D69" s="38"/>
      <c r="E69" s="38"/>
      <c r="F69" s="228"/>
      <c r="G69" s="323">
        <f t="shared" si="9"/>
        <v>0</v>
      </c>
      <c r="H69" s="30"/>
      <c r="I69" s="30"/>
      <c r="J69" s="156">
        <f t="shared" si="8"/>
        <v>0</v>
      </c>
      <c r="K69" s="209"/>
      <c r="L69" s="464"/>
      <c r="M69" s="464"/>
    </row>
    <row r="70" spans="1:13" ht="36.75" customHeight="1">
      <c r="A70" s="73"/>
      <c r="B70" s="34"/>
      <c r="C70" s="34"/>
      <c r="D70" s="237"/>
      <c r="E70" s="237"/>
      <c r="F70" s="237"/>
      <c r="G70" s="38"/>
      <c r="H70" s="226">
        <f>SUM(H56:H69)</f>
        <v>8200</v>
      </c>
      <c r="I70" s="226">
        <f>SUM(I56:I69)</f>
        <v>6800</v>
      </c>
      <c r="J70" s="226">
        <f>SUM(J56:J69)</f>
        <v>1045200</v>
      </c>
      <c r="K70" s="234"/>
      <c r="L70" s="469"/>
      <c r="M70" s="469"/>
    </row>
    <row r="71" spans="1:13" ht="35.25" customHeight="1">
      <c r="A71" s="73"/>
      <c r="B71" s="238"/>
      <c r="C71" s="238"/>
      <c r="D71" s="238"/>
      <c r="E71" s="238"/>
      <c r="F71" s="238"/>
      <c r="G71" s="238"/>
      <c r="H71" s="484" t="s">
        <v>33</v>
      </c>
      <c r="I71" s="484"/>
      <c r="J71" s="222">
        <f>J70/I70</f>
        <v>153.70588235294119</v>
      </c>
      <c r="K71" s="223" t="str">
        <f>K26</f>
        <v>(June'22)</v>
      </c>
      <c r="L71" s="470" t="s">
        <v>34</v>
      </c>
      <c r="M71" s="470"/>
    </row>
    <row r="72" spans="1:13" ht="34.5" customHeight="1">
      <c r="A72" s="73"/>
      <c r="B72" s="459" t="s">
        <v>189</v>
      </c>
      <c r="C72" s="459"/>
      <c r="D72" s="459"/>
      <c r="E72" s="459"/>
      <c r="F72" s="459"/>
      <c r="G72" s="459"/>
      <c r="H72" s="235"/>
      <c r="I72" s="235"/>
      <c r="J72" s="222">
        <v>153.02000000000001</v>
      </c>
      <c r="K72" s="223" t="str">
        <f>K27</f>
        <v>(May'22)</v>
      </c>
      <c r="L72" s="337">
        <f>(J71-J72)/J72</f>
        <v>4.482305273436008E-3</v>
      </c>
      <c r="M72" s="339" t="s">
        <v>188</v>
      </c>
    </row>
    <row r="73" spans="1:13" ht="18" hidden="1">
      <c r="A73" s="56"/>
      <c r="B73" s="93"/>
      <c r="C73" s="93"/>
      <c r="D73" s="93"/>
      <c r="E73" s="93"/>
      <c r="F73" s="93"/>
      <c r="G73" s="93"/>
      <c r="H73" s="94"/>
      <c r="I73" s="95"/>
      <c r="J73" s="96"/>
      <c r="K73" s="97"/>
      <c r="L73" s="98"/>
      <c r="M73" s="16"/>
    </row>
    <row r="74" spans="1:13" ht="29.25" hidden="1" customHeight="1">
      <c r="A74" s="81"/>
      <c r="B74" s="9" t="s">
        <v>61</v>
      </c>
      <c r="C74" s="10"/>
      <c r="D74" s="11"/>
      <c r="E74" s="8"/>
      <c r="F74" s="8"/>
      <c r="G74" s="2"/>
      <c r="H74" s="12" t="s">
        <v>3</v>
      </c>
      <c r="I74" s="82">
        <v>300</v>
      </c>
      <c r="J74" s="13" t="s">
        <v>50</v>
      </c>
      <c r="K74" s="99"/>
      <c r="L74" s="84"/>
      <c r="M74" s="16"/>
    </row>
    <row r="75" spans="1:13" ht="18" hidden="1">
      <c r="A75" s="49"/>
      <c r="B75" s="3"/>
      <c r="C75" s="3"/>
      <c r="D75" s="3"/>
      <c r="E75" s="3"/>
      <c r="F75" s="3"/>
      <c r="G75" s="3"/>
      <c r="H75" s="3"/>
      <c r="I75" s="85"/>
      <c r="J75" s="3"/>
      <c r="K75" s="3"/>
      <c r="L75" s="57"/>
      <c r="M75" s="16"/>
    </row>
    <row r="76" spans="1:13" ht="33" hidden="1" customHeight="1">
      <c r="A76" s="55" t="s">
        <v>5</v>
      </c>
      <c r="B76" s="479" t="s">
        <v>6</v>
      </c>
      <c r="C76" s="460" t="s">
        <v>7</v>
      </c>
      <c r="D76" s="481" t="s">
        <v>8</v>
      </c>
      <c r="E76" s="481"/>
      <c r="F76" s="481"/>
      <c r="G76" s="54" t="s">
        <v>9</v>
      </c>
      <c r="H76" s="24" t="s">
        <v>10</v>
      </c>
      <c r="I76" s="25" t="s">
        <v>11</v>
      </c>
      <c r="J76" s="202" t="s">
        <v>12</v>
      </c>
      <c r="K76" s="465" t="s">
        <v>114</v>
      </c>
      <c r="L76" s="467"/>
      <c r="M76" s="468"/>
    </row>
    <row r="77" spans="1:13" ht="31.5" hidden="1" customHeight="1">
      <c r="A77" s="60"/>
      <c r="B77" s="480"/>
      <c r="C77" s="461"/>
      <c r="D77" s="27" t="str">
        <f>D8</f>
        <v>Apr'22</v>
      </c>
      <c r="E77" s="27" t="str">
        <f>E8</f>
        <v>May'22</v>
      </c>
      <c r="F77" s="227" t="str">
        <f>F55</f>
        <v>Jun'22</v>
      </c>
      <c r="G77" s="86" t="s">
        <v>14</v>
      </c>
      <c r="H77" s="60" t="s">
        <v>15</v>
      </c>
      <c r="I77" s="87" t="s">
        <v>15</v>
      </c>
      <c r="J77" s="56" t="s">
        <v>16</v>
      </c>
      <c r="K77" s="466"/>
      <c r="L77" s="467"/>
      <c r="M77" s="468"/>
    </row>
    <row r="78" spans="1:13" ht="34.5" hidden="1" customHeight="1">
      <c r="A78" s="158">
        <v>1</v>
      </c>
      <c r="B78" s="164" t="s">
        <v>51</v>
      </c>
      <c r="C78" s="162" t="s">
        <v>52</v>
      </c>
      <c r="D78" s="331">
        <v>150</v>
      </c>
      <c r="E78" s="300">
        <v>153</v>
      </c>
      <c r="F78" s="301">
        <v>153</v>
      </c>
      <c r="G78" s="323">
        <f>F78-E78</f>
        <v>0</v>
      </c>
      <c r="H78" s="324">
        <v>200</v>
      </c>
      <c r="I78" s="324"/>
      <c r="J78" s="334">
        <f>F78*I78</f>
        <v>0</v>
      </c>
      <c r="K78" s="304" t="s">
        <v>37</v>
      </c>
      <c r="L78" s="478" t="s">
        <v>178</v>
      </c>
      <c r="M78" s="477"/>
    </row>
    <row r="79" spans="1:13" ht="34.5" hidden="1" customHeight="1">
      <c r="A79" s="158"/>
      <c r="B79" s="164" t="s">
        <v>56</v>
      </c>
      <c r="C79" s="162" t="s">
        <v>19</v>
      </c>
      <c r="D79" s="331"/>
      <c r="E79" s="300"/>
      <c r="F79" s="301"/>
      <c r="G79" s="323">
        <f t="shared" ref="G79:G81" si="10">F79-E79</f>
        <v>0</v>
      </c>
      <c r="H79" s="324"/>
      <c r="I79" s="324"/>
      <c r="J79" s="334">
        <f t="shared" ref="J79:J87" si="11">F79*I79</f>
        <v>0</v>
      </c>
      <c r="K79" s="304" t="s">
        <v>37</v>
      </c>
      <c r="L79" s="483"/>
      <c r="M79" s="483"/>
    </row>
    <row r="80" spans="1:13" ht="34.5" hidden="1" customHeight="1">
      <c r="A80" s="160">
        <v>2</v>
      </c>
      <c r="B80" s="159" t="s">
        <v>44</v>
      </c>
      <c r="C80" s="162" t="s">
        <v>30</v>
      </c>
      <c r="D80" s="300">
        <v>165</v>
      </c>
      <c r="E80" s="300">
        <v>0</v>
      </c>
      <c r="F80" s="301"/>
      <c r="G80" s="323">
        <v>0</v>
      </c>
      <c r="H80" s="324"/>
      <c r="I80" s="324"/>
      <c r="J80" s="334">
        <f t="shared" si="11"/>
        <v>0</v>
      </c>
      <c r="K80" s="324" t="s">
        <v>37</v>
      </c>
      <c r="L80" s="478" t="s">
        <v>140</v>
      </c>
      <c r="M80" s="477"/>
    </row>
    <row r="81" spans="1:13" ht="34.5" hidden="1" customHeight="1">
      <c r="A81" s="160">
        <v>3</v>
      </c>
      <c r="B81" s="161" t="s">
        <v>53</v>
      </c>
      <c r="C81" s="162" t="s">
        <v>19</v>
      </c>
      <c r="D81" s="300">
        <v>154</v>
      </c>
      <c r="E81" s="300">
        <v>154</v>
      </c>
      <c r="F81" s="301">
        <v>154</v>
      </c>
      <c r="G81" s="323">
        <f t="shared" si="10"/>
        <v>0</v>
      </c>
      <c r="H81" s="324">
        <v>100</v>
      </c>
      <c r="I81" s="324"/>
      <c r="J81" s="334">
        <f t="shared" si="11"/>
        <v>0</v>
      </c>
      <c r="K81" s="324" t="s">
        <v>54</v>
      </c>
      <c r="L81" s="483"/>
      <c r="M81" s="483"/>
    </row>
    <row r="82" spans="1:13" ht="34.5" hidden="1" customHeight="1">
      <c r="A82" s="160"/>
      <c r="B82" s="161" t="s">
        <v>102</v>
      </c>
      <c r="C82" s="162" t="s">
        <v>30</v>
      </c>
      <c r="D82" s="300">
        <v>0</v>
      </c>
      <c r="E82" s="300"/>
      <c r="F82" s="301"/>
      <c r="G82" s="323">
        <f t="shared" ref="G82:G87" si="12">F82-E82</f>
        <v>0</v>
      </c>
      <c r="H82" s="324"/>
      <c r="I82" s="324"/>
      <c r="J82" s="334">
        <f t="shared" si="11"/>
        <v>0</v>
      </c>
      <c r="K82" s="324" t="s">
        <v>37</v>
      </c>
      <c r="L82" s="483"/>
      <c r="M82" s="483"/>
    </row>
    <row r="83" spans="1:13" ht="34.5" hidden="1" customHeight="1">
      <c r="A83" s="209"/>
      <c r="B83" s="161" t="s">
        <v>58</v>
      </c>
      <c r="C83" s="196" t="s">
        <v>30</v>
      </c>
      <c r="D83" s="300">
        <v>0</v>
      </c>
      <c r="E83" s="300">
        <v>0</v>
      </c>
      <c r="F83" s="301"/>
      <c r="G83" s="323">
        <f t="shared" si="12"/>
        <v>0</v>
      </c>
      <c r="H83" s="324"/>
      <c r="I83" s="324"/>
      <c r="J83" s="334">
        <f t="shared" si="11"/>
        <v>0</v>
      </c>
      <c r="K83" s="324" t="s">
        <v>37</v>
      </c>
      <c r="L83" s="241"/>
      <c r="M83" s="241"/>
    </row>
    <row r="84" spans="1:13" ht="34.5" hidden="1" customHeight="1">
      <c r="A84" s="30"/>
      <c r="B84" s="34"/>
      <c r="C84" s="39"/>
      <c r="D84" s="38"/>
      <c r="E84" s="38"/>
      <c r="F84" s="228"/>
      <c r="G84" s="163">
        <f t="shared" si="12"/>
        <v>0</v>
      </c>
      <c r="H84" s="30"/>
      <c r="I84" s="30"/>
      <c r="J84" s="239">
        <f t="shared" si="11"/>
        <v>0</v>
      </c>
      <c r="K84" s="209"/>
      <c r="L84" s="483"/>
      <c r="M84" s="483"/>
    </row>
    <row r="85" spans="1:13" ht="34.5" hidden="1" customHeight="1">
      <c r="A85" s="30"/>
      <c r="B85" s="34"/>
      <c r="C85" s="39"/>
      <c r="D85" s="38"/>
      <c r="E85" s="38"/>
      <c r="F85" s="228"/>
      <c r="G85" s="163">
        <f t="shared" si="12"/>
        <v>0</v>
      </c>
      <c r="H85" s="30"/>
      <c r="I85" s="30"/>
      <c r="J85" s="239">
        <f t="shared" si="11"/>
        <v>0</v>
      </c>
      <c r="K85" s="209"/>
      <c r="L85" s="483"/>
      <c r="M85" s="483"/>
    </row>
    <row r="86" spans="1:13" ht="35.25" hidden="1" customHeight="1">
      <c r="A86" s="30"/>
      <c r="B86" s="34"/>
      <c r="C86" s="39"/>
      <c r="D86" s="38"/>
      <c r="E86" s="38"/>
      <c r="F86" s="228"/>
      <c r="G86" s="163">
        <f t="shared" si="12"/>
        <v>0</v>
      </c>
      <c r="H86" s="30"/>
      <c r="I86" s="30"/>
      <c r="J86" s="239">
        <f t="shared" si="11"/>
        <v>0</v>
      </c>
      <c r="K86" s="209"/>
      <c r="L86" s="483"/>
      <c r="M86" s="483"/>
    </row>
    <row r="87" spans="1:13" ht="33" hidden="1" customHeight="1">
      <c r="A87" s="30"/>
      <c r="B87" s="34"/>
      <c r="C87" s="39"/>
      <c r="D87" s="38"/>
      <c r="E87" s="38"/>
      <c r="F87" s="228"/>
      <c r="G87" s="163">
        <f t="shared" si="12"/>
        <v>0</v>
      </c>
      <c r="H87" s="30"/>
      <c r="I87" s="30"/>
      <c r="J87" s="239">
        <f t="shared" si="11"/>
        <v>0</v>
      </c>
      <c r="K87" s="209"/>
      <c r="L87" s="483"/>
      <c r="M87" s="483"/>
    </row>
    <row r="88" spans="1:13" ht="36.75" hidden="1" customHeight="1">
      <c r="A88" s="73"/>
      <c r="B88" s="34"/>
      <c r="C88" s="34"/>
      <c r="D88" s="237"/>
      <c r="E88" s="237"/>
      <c r="F88" s="237"/>
      <c r="G88" s="38"/>
      <c r="H88" s="226">
        <f>SUM(H78:H87)</f>
        <v>300</v>
      </c>
      <c r="I88" s="226">
        <f>SUM(I78:I87)</f>
        <v>0</v>
      </c>
      <c r="J88" s="247">
        <f>SUM(J78:J87)</f>
        <v>0</v>
      </c>
      <c r="K88" s="215"/>
      <c r="L88" s="482"/>
      <c r="M88" s="482"/>
    </row>
    <row r="89" spans="1:13" ht="36.75" hidden="1" customHeight="1">
      <c r="A89" s="242"/>
      <c r="B89" s="238"/>
      <c r="C89" s="238"/>
      <c r="D89" s="238"/>
      <c r="E89" s="238"/>
      <c r="F89" s="238"/>
      <c r="G89" s="238"/>
      <c r="H89" s="471" t="s">
        <v>33</v>
      </c>
      <c r="I89" s="472"/>
      <c r="J89" s="243" t="e">
        <f>J88/I88</f>
        <v>#DIV/0!</v>
      </c>
      <c r="K89" s="223" t="str">
        <f>K26</f>
        <v>(June'22)</v>
      </c>
      <c r="L89" s="470" t="s">
        <v>34</v>
      </c>
      <c r="M89" s="470"/>
    </row>
    <row r="90" spans="1:13" ht="34.5" hidden="1" customHeight="1">
      <c r="A90" s="100"/>
      <c r="B90" s="473" t="s">
        <v>180</v>
      </c>
      <c r="C90" s="474"/>
      <c r="D90" s="474"/>
      <c r="E90" s="474"/>
      <c r="F90" s="474"/>
      <c r="G90" s="475"/>
      <c r="H90" s="244"/>
      <c r="I90" s="244"/>
      <c r="J90" s="245">
        <v>153.33000000000001</v>
      </c>
      <c r="K90" s="223" t="str">
        <f>K27</f>
        <v>(May'22)</v>
      </c>
      <c r="L90" s="337" t="e">
        <f>(J89-J90)/J90</f>
        <v>#DIV/0!</v>
      </c>
      <c r="M90" s="339" t="s">
        <v>179</v>
      </c>
    </row>
    <row r="91" spans="1:13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5"/>
    </row>
    <row r="92" spans="1:13" ht="15.75">
      <c r="A92" s="5" t="s">
        <v>194</v>
      </c>
      <c r="B92" s="5"/>
      <c r="C92" s="5"/>
      <c r="D92" s="5"/>
      <c r="E92" s="5" t="s">
        <v>62</v>
      </c>
      <c r="F92" s="5"/>
      <c r="G92" s="5"/>
      <c r="H92" s="5"/>
      <c r="I92" s="5" t="s">
        <v>63</v>
      </c>
      <c r="J92" s="5"/>
      <c r="K92" s="5"/>
      <c r="L92" s="4"/>
      <c r="M92" s="5"/>
    </row>
    <row r="93" spans="1:13" ht="15.75">
      <c r="A93" s="5" t="s">
        <v>64</v>
      </c>
      <c r="B93" s="101"/>
      <c r="C93" s="101"/>
      <c r="D93" s="5"/>
      <c r="E93" s="5" t="s">
        <v>65</v>
      </c>
      <c r="F93" s="5"/>
      <c r="G93" s="5"/>
      <c r="H93" s="5"/>
      <c r="I93" s="5"/>
      <c r="J93" s="5"/>
      <c r="K93" s="5"/>
      <c r="L93" s="4"/>
      <c r="M93" s="5"/>
    </row>
  </sheetData>
  <mergeCells count="95">
    <mergeCell ref="K7:K8"/>
    <mergeCell ref="L22:M22"/>
    <mergeCell ref="L23:M23"/>
    <mergeCell ref="L24:M24"/>
    <mergeCell ref="L25:M25"/>
    <mergeCell ref="L7:M8"/>
    <mergeCell ref="L10:M10"/>
    <mergeCell ref="L20:M20"/>
    <mergeCell ref="L21:M21"/>
    <mergeCell ref="L19:M19"/>
    <mergeCell ref="L11:M11"/>
    <mergeCell ref="L12:M12"/>
    <mergeCell ref="L13:M13"/>
    <mergeCell ref="L14:M14"/>
    <mergeCell ref="L15:M15"/>
    <mergeCell ref="L16:M16"/>
    <mergeCell ref="L17:M17"/>
    <mergeCell ref="L18:M18"/>
    <mergeCell ref="L9:M9"/>
    <mergeCell ref="A31:A32"/>
    <mergeCell ref="D31:F31"/>
    <mergeCell ref="H26:I26"/>
    <mergeCell ref="L26:M26"/>
    <mergeCell ref="B27:G27"/>
    <mergeCell ref="B31:B32"/>
    <mergeCell ref="C31:C32"/>
    <mergeCell ref="L31:M32"/>
    <mergeCell ref="K31:K32"/>
    <mergeCell ref="L40:M40"/>
    <mergeCell ref="L60:M60"/>
    <mergeCell ref="L61:M61"/>
    <mergeCell ref="L58:M58"/>
    <mergeCell ref="L59:M59"/>
    <mergeCell ref="L56:M56"/>
    <mergeCell ref="L57:M57"/>
    <mergeCell ref="L49:M49"/>
    <mergeCell ref="L47:M47"/>
    <mergeCell ref="L48:M48"/>
    <mergeCell ref="L39:M39"/>
    <mergeCell ref="L33:M33"/>
    <mergeCell ref="L34:M34"/>
    <mergeCell ref="L35:M35"/>
    <mergeCell ref="A54:A55"/>
    <mergeCell ref="D54:F54"/>
    <mergeCell ref="L41:M41"/>
    <mergeCell ref="L42:M42"/>
    <mergeCell ref="L43:M43"/>
    <mergeCell ref="L44:M44"/>
    <mergeCell ref="B50:G50"/>
    <mergeCell ref="K54:K55"/>
    <mergeCell ref="B54:B55"/>
    <mergeCell ref="C54:C55"/>
    <mergeCell ref="L54:M55"/>
    <mergeCell ref="H49:I49"/>
    <mergeCell ref="A3:D3"/>
    <mergeCell ref="E3:G3"/>
    <mergeCell ref="A7:A8"/>
    <mergeCell ref="B7:B8"/>
    <mergeCell ref="C7:C8"/>
    <mergeCell ref="D7:F7"/>
    <mergeCell ref="L84:M84"/>
    <mergeCell ref="L82:M82"/>
    <mergeCell ref="L81:M81"/>
    <mergeCell ref="L78:M78"/>
    <mergeCell ref="L79:M79"/>
    <mergeCell ref="H89:I89"/>
    <mergeCell ref="L89:M89"/>
    <mergeCell ref="B90:G90"/>
    <mergeCell ref="L36:M36"/>
    <mergeCell ref="L37:M37"/>
    <mergeCell ref="L38:M38"/>
    <mergeCell ref="L46:M46"/>
    <mergeCell ref="L80:M80"/>
    <mergeCell ref="B76:B77"/>
    <mergeCell ref="D76:F76"/>
    <mergeCell ref="L88:M88"/>
    <mergeCell ref="L87:M87"/>
    <mergeCell ref="L86:M86"/>
    <mergeCell ref="L85:M85"/>
    <mergeCell ref="H71:I71"/>
    <mergeCell ref="L45:M45"/>
    <mergeCell ref="B72:G72"/>
    <mergeCell ref="C76:C77"/>
    <mergeCell ref="L62:M62"/>
    <mergeCell ref="L63:M63"/>
    <mergeCell ref="L64:M64"/>
    <mergeCell ref="L65:M65"/>
    <mergeCell ref="L66:M66"/>
    <mergeCell ref="K76:K77"/>
    <mergeCell ref="L76:M77"/>
    <mergeCell ref="L70:M70"/>
    <mergeCell ref="L71:M71"/>
    <mergeCell ref="L67:M67"/>
    <mergeCell ref="L68:M68"/>
    <mergeCell ref="L69:M69"/>
  </mergeCells>
  <pageMargins left="0.7" right="0.7" top="0.75" bottom="0.75" header="0.3" footer="0.3"/>
  <pageSetup scale="31" fitToHeight="0" orientation="portrait" horizont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C997-72D6-4BB4-A41D-80E16D20F3B1}">
  <sheetPr>
    <tabColor theme="9"/>
    <pageSetUpPr fitToPage="1"/>
  </sheetPr>
  <dimension ref="A1:Q28"/>
  <sheetViews>
    <sheetView topLeftCell="A10" zoomScale="60" zoomScaleNormal="60" workbookViewId="0">
      <selection activeCell="A17" sqref="A17:G18"/>
    </sheetView>
  </sheetViews>
  <sheetFormatPr defaultRowHeight="15"/>
  <cols>
    <col min="1" max="1" width="6.140625" customWidth="1"/>
    <col min="2" max="2" width="38.28515625" customWidth="1"/>
    <col min="3" max="3" width="30.85546875" customWidth="1"/>
    <col min="4" max="4" width="11.85546875" customWidth="1"/>
    <col min="5" max="5" width="12.42578125" customWidth="1"/>
    <col min="6" max="6" width="13.28515625" customWidth="1"/>
    <col min="7" max="7" width="15.85546875" customWidth="1"/>
    <col min="8" max="8" width="13.140625" customWidth="1"/>
    <col min="9" max="9" width="30.42578125" customWidth="1"/>
    <col min="10" max="10" width="20.85546875" customWidth="1"/>
    <col min="11" max="11" width="16" customWidth="1"/>
    <col min="12" max="12" width="20.42578125" customWidth="1"/>
    <col min="13" max="13" width="16" customWidth="1"/>
    <col min="14" max="14" width="20.85546875" customWidth="1"/>
    <col min="15" max="15" width="16.5703125" customWidth="1"/>
    <col min="16" max="16" width="16.140625" customWidth="1"/>
    <col min="17" max="17" width="29.7109375" customWidth="1"/>
  </cols>
  <sheetData>
    <row r="1" spans="1:17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</row>
    <row r="2" spans="1:17" ht="20.25">
      <c r="A2" s="1"/>
      <c r="B2" s="2"/>
      <c r="C2" s="2"/>
      <c r="D2" s="2"/>
      <c r="E2" s="2"/>
      <c r="F2" s="2"/>
      <c r="G2" s="2"/>
      <c r="H2" s="2"/>
      <c r="I2" s="2"/>
      <c r="J2" s="6"/>
      <c r="K2" s="2"/>
      <c r="L2" s="6"/>
      <c r="M2" s="2"/>
      <c r="N2" s="6"/>
      <c r="O2" s="2"/>
      <c r="P2" s="2"/>
      <c r="Q2" s="4"/>
    </row>
    <row r="3" spans="1:17" ht="20.25">
      <c r="A3" s="485" t="s">
        <v>1</v>
      </c>
      <c r="B3" s="485"/>
      <c r="C3" s="485"/>
      <c r="D3" s="485"/>
      <c r="E3" s="486" t="s">
        <v>139</v>
      </c>
      <c r="F3" s="486"/>
      <c r="G3" s="486"/>
      <c r="H3" s="486"/>
      <c r="I3" s="1"/>
      <c r="J3" s="2"/>
      <c r="K3" s="2"/>
      <c r="L3" s="2"/>
      <c r="M3" s="2"/>
      <c r="N3" s="2"/>
      <c r="O3" s="2"/>
      <c r="P3" s="2"/>
      <c r="Q3" s="4"/>
    </row>
    <row r="4" spans="1:17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</row>
    <row r="5" spans="1:17" ht="20.25">
      <c r="A5" s="49"/>
      <c r="B5" s="3"/>
      <c r="C5" s="3"/>
      <c r="D5" s="3"/>
      <c r="E5" s="3"/>
      <c r="F5" s="3"/>
      <c r="G5" s="3"/>
      <c r="H5" s="3"/>
      <c r="I5" s="14"/>
      <c r="J5" s="3"/>
      <c r="K5" s="3"/>
      <c r="L5" s="3"/>
      <c r="M5" s="3"/>
      <c r="N5" s="3"/>
      <c r="O5" s="3"/>
      <c r="P5" s="3"/>
      <c r="Q5" s="57"/>
    </row>
    <row r="6" spans="1:17" ht="27.75" customHeight="1">
      <c r="A6" s="81"/>
      <c r="B6" s="9" t="s">
        <v>49</v>
      </c>
      <c r="C6" s="10"/>
      <c r="D6" s="11"/>
      <c r="E6" s="8"/>
      <c r="F6" s="8"/>
      <c r="G6" s="8"/>
      <c r="H6" s="2"/>
      <c r="I6" s="12" t="s">
        <v>3</v>
      </c>
      <c r="J6" s="171">
        <v>8350</v>
      </c>
      <c r="K6" s="13" t="s">
        <v>50</v>
      </c>
      <c r="L6" s="171">
        <v>700</v>
      </c>
      <c r="M6" s="13" t="s">
        <v>50</v>
      </c>
      <c r="N6" s="171">
        <v>9050</v>
      </c>
      <c r="O6" s="13" t="s">
        <v>50</v>
      </c>
      <c r="P6" s="83"/>
      <c r="Q6" s="84"/>
    </row>
    <row r="7" spans="1:17" ht="18.75" thickBot="1">
      <c r="A7" s="49"/>
      <c r="B7" s="3"/>
      <c r="C7" s="3"/>
      <c r="D7" s="3"/>
      <c r="E7" s="3"/>
      <c r="F7" s="3"/>
      <c r="G7" s="3"/>
      <c r="H7" s="3"/>
      <c r="I7" s="3"/>
      <c r="J7" s="85"/>
      <c r="K7" s="3"/>
      <c r="L7" s="85"/>
      <c r="M7" s="3"/>
      <c r="N7" s="85"/>
      <c r="O7" s="3"/>
      <c r="P7" s="3"/>
      <c r="Q7" s="57"/>
    </row>
    <row r="8" spans="1:17" s="402" customFormat="1" ht="27.75" customHeight="1" thickBot="1">
      <c r="A8" s="8"/>
      <c r="B8" s="17"/>
      <c r="C8" s="18"/>
      <c r="D8" s="18"/>
      <c r="E8" s="18"/>
      <c r="F8" s="18"/>
      <c r="G8" s="18"/>
      <c r="H8" s="18"/>
      <c r="I8" s="18"/>
      <c r="J8" s="546" t="s">
        <v>163</v>
      </c>
      <c r="K8" s="547"/>
      <c r="L8" s="548" t="s">
        <v>164</v>
      </c>
      <c r="M8" s="549"/>
      <c r="N8" s="546" t="s">
        <v>165</v>
      </c>
      <c r="O8" s="547"/>
    </row>
    <row r="9" spans="1:17" ht="29.25" customHeight="1">
      <c r="A9" s="489" t="s">
        <v>5</v>
      </c>
      <c r="B9" s="479" t="s">
        <v>6</v>
      </c>
      <c r="C9" s="460" t="s">
        <v>7</v>
      </c>
      <c r="D9" s="481" t="s">
        <v>8</v>
      </c>
      <c r="E9" s="481"/>
      <c r="F9" s="481"/>
      <c r="G9" s="481"/>
      <c r="H9" s="252" t="s">
        <v>9</v>
      </c>
      <c r="I9" s="26" t="s">
        <v>10</v>
      </c>
      <c r="J9" s="413" t="s">
        <v>11</v>
      </c>
      <c r="K9" s="414" t="s">
        <v>12</v>
      </c>
      <c r="L9" s="413" t="s">
        <v>11</v>
      </c>
      <c r="M9" s="414" t="s">
        <v>12</v>
      </c>
      <c r="N9" s="413" t="s">
        <v>11</v>
      </c>
      <c r="O9" s="414" t="s">
        <v>12</v>
      </c>
      <c r="P9" s="544" t="s">
        <v>114</v>
      </c>
      <c r="Q9" s="494"/>
    </row>
    <row r="10" spans="1:17" ht="36.75" customHeight="1">
      <c r="A10" s="490"/>
      <c r="B10" s="480"/>
      <c r="C10" s="461"/>
      <c r="D10" s="220" t="s">
        <v>126</v>
      </c>
      <c r="E10" s="220" t="s">
        <v>130</v>
      </c>
      <c r="F10" s="403" t="s">
        <v>166</v>
      </c>
      <c r="G10" s="403" t="s">
        <v>167</v>
      </c>
      <c r="H10" s="86" t="s">
        <v>14</v>
      </c>
      <c r="I10" s="86" t="s">
        <v>15</v>
      </c>
      <c r="J10" s="415" t="s">
        <v>15</v>
      </c>
      <c r="K10" s="414" t="s">
        <v>16</v>
      </c>
      <c r="L10" s="415" t="s">
        <v>15</v>
      </c>
      <c r="M10" s="414" t="s">
        <v>16</v>
      </c>
      <c r="N10" s="415" t="s">
        <v>15</v>
      </c>
      <c r="O10" s="414" t="s">
        <v>16</v>
      </c>
      <c r="P10" s="545"/>
      <c r="Q10" s="494"/>
    </row>
    <row r="11" spans="1:17" ht="34.5" customHeight="1">
      <c r="A11" s="209">
        <v>1</v>
      </c>
      <c r="B11" s="446" t="s">
        <v>44</v>
      </c>
      <c r="C11" s="196" t="s">
        <v>30</v>
      </c>
      <c r="D11" s="331">
        <v>154</v>
      </c>
      <c r="E11" s="331">
        <v>154</v>
      </c>
      <c r="F11" s="332">
        <v>165</v>
      </c>
      <c r="G11" s="332">
        <v>154</v>
      </c>
      <c r="H11" s="423">
        <f>G11-F11</f>
        <v>-11</v>
      </c>
      <c r="I11" s="409">
        <v>500</v>
      </c>
      <c r="J11" s="416">
        <v>0</v>
      </c>
      <c r="K11" s="417">
        <f>F11*J11</f>
        <v>0</v>
      </c>
      <c r="L11" s="440">
        <v>1000</v>
      </c>
      <c r="M11" s="441">
        <f>G11*L11</f>
        <v>154000</v>
      </c>
      <c r="N11" s="416">
        <f>SUM(J11,L11)</f>
        <v>1000</v>
      </c>
      <c r="O11" s="417">
        <f>SUM(K11,M11)</f>
        <v>154000</v>
      </c>
      <c r="P11" s="411" t="s">
        <v>37</v>
      </c>
      <c r="Q11" s="360"/>
    </row>
    <row r="12" spans="1:17" ht="34.5" customHeight="1">
      <c r="A12" s="215">
        <v>2</v>
      </c>
      <c r="B12" s="164" t="s">
        <v>51</v>
      </c>
      <c r="C12" s="196" t="s">
        <v>52</v>
      </c>
      <c r="D12" s="331">
        <v>150</v>
      </c>
      <c r="E12" s="300">
        <v>150</v>
      </c>
      <c r="F12" s="301">
        <v>150</v>
      </c>
      <c r="G12" s="301">
        <v>150</v>
      </c>
      <c r="H12" s="323">
        <f t="shared" ref="H12:H20" si="0">G12-F12</f>
        <v>0</v>
      </c>
      <c r="I12" s="409">
        <v>300</v>
      </c>
      <c r="J12" s="416">
        <v>300</v>
      </c>
      <c r="K12" s="417">
        <f t="shared" ref="K12:K24" si="1">F12*J12</f>
        <v>45000</v>
      </c>
      <c r="L12" s="416">
        <v>0</v>
      </c>
      <c r="M12" s="417">
        <f t="shared" ref="M12:M24" si="2">G12*L12</f>
        <v>0</v>
      </c>
      <c r="N12" s="416">
        <f t="shared" ref="N12:N20" si="3">SUM(J12,L12)</f>
        <v>300</v>
      </c>
      <c r="O12" s="417">
        <f t="shared" ref="O12:O20" si="4">SUM(K12,M12)</f>
        <v>45000</v>
      </c>
      <c r="P12" s="422" t="s">
        <v>37</v>
      </c>
      <c r="Q12" s="362"/>
    </row>
    <row r="13" spans="1:17" ht="34.5" customHeight="1">
      <c r="A13" s="209">
        <v>3</v>
      </c>
      <c r="B13" s="161" t="s">
        <v>53</v>
      </c>
      <c r="C13" s="196" t="s">
        <v>19</v>
      </c>
      <c r="D13" s="300">
        <v>154</v>
      </c>
      <c r="E13" s="300">
        <v>154</v>
      </c>
      <c r="F13" s="301">
        <v>154</v>
      </c>
      <c r="G13" s="301">
        <v>154</v>
      </c>
      <c r="H13" s="323">
        <f t="shared" si="0"/>
        <v>0</v>
      </c>
      <c r="I13" s="409">
        <v>4500</v>
      </c>
      <c r="J13" s="416">
        <v>4500</v>
      </c>
      <c r="K13" s="417">
        <f t="shared" si="1"/>
        <v>693000</v>
      </c>
      <c r="L13" s="416">
        <v>0</v>
      </c>
      <c r="M13" s="417">
        <f t="shared" si="2"/>
        <v>0</v>
      </c>
      <c r="N13" s="416">
        <f t="shared" si="3"/>
        <v>4500</v>
      </c>
      <c r="O13" s="417">
        <f t="shared" si="4"/>
        <v>693000</v>
      </c>
      <c r="P13" s="411" t="s">
        <v>54</v>
      </c>
      <c r="Q13" s="366" t="s">
        <v>55</v>
      </c>
    </row>
    <row r="14" spans="1:17" ht="34.5" customHeight="1">
      <c r="A14" s="209">
        <v>4</v>
      </c>
      <c r="B14" s="161" t="s">
        <v>56</v>
      </c>
      <c r="C14" s="196" t="s">
        <v>19</v>
      </c>
      <c r="D14" s="300">
        <v>155</v>
      </c>
      <c r="E14" s="300">
        <v>155</v>
      </c>
      <c r="F14" s="301">
        <v>155</v>
      </c>
      <c r="G14" s="301">
        <v>155</v>
      </c>
      <c r="H14" s="323">
        <f t="shared" si="0"/>
        <v>0</v>
      </c>
      <c r="I14" s="409">
        <v>500</v>
      </c>
      <c r="J14" s="416">
        <v>500</v>
      </c>
      <c r="K14" s="417">
        <f t="shared" si="1"/>
        <v>77500</v>
      </c>
      <c r="L14" s="416">
        <v>0</v>
      </c>
      <c r="M14" s="417">
        <f t="shared" si="2"/>
        <v>0</v>
      </c>
      <c r="N14" s="416">
        <f t="shared" si="3"/>
        <v>500</v>
      </c>
      <c r="O14" s="417">
        <f t="shared" si="4"/>
        <v>77500</v>
      </c>
      <c r="P14" s="422" t="s">
        <v>37</v>
      </c>
      <c r="Q14" s="362"/>
    </row>
    <row r="15" spans="1:17" ht="34.5" customHeight="1">
      <c r="A15" s="209">
        <v>5</v>
      </c>
      <c r="B15" s="447" t="s">
        <v>57</v>
      </c>
      <c r="C15" s="196" t="s">
        <v>19</v>
      </c>
      <c r="D15" s="300">
        <v>150</v>
      </c>
      <c r="E15" s="300">
        <v>150</v>
      </c>
      <c r="F15" s="301">
        <v>150</v>
      </c>
      <c r="G15" s="301">
        <v>150</v>
      </c>
      <c r="H15" s="323">
        <f t="shared" si="0"/>
        <v>0</v>
      </c>
      <c r="I15" s="409">
        <v>2000</v>
      </c>
      <c r="J15" s="416">
        <v>1500</v>
      </c>
      <c r="K15" s="417">
        <f t="shared" si="1"/>
        <v>225000</v>
      </c>
      <c r="L15" s="442">
        <v>-700</v>
      </c>
      <c r="M15" s="441">
        <f t="shared" si="2"/>
        <v>-105000</v>
      </c>
      <c r="N15" s="416">
        <f t="shared" si="3"/>
        <v>800</v>
      </c>
      <c r="O15" s="417">
        <f t="shared" si="4"/>
        <v>120000</v>
      </c>
      <c r="P15" s="411" t="s">
        <v>37</v>
      </c>
      <c r="Q15" s="362" t="s">
        <v>128</v>
      </c>
    </row>
    <row r="16" spans="1:17" ht="34.5" hidden="1" customHeight="1">
      <c r="A16" s="209"/>
      <c r="B16" s="447" t="s">
        <v>58</v>
      </c>
      <c r="C16" s="196" t="s">
        <v>30</v>
      </c>
      <c r="D16" s="300">
        <v>0</v>
      </c>
      <c r="E16" s="300"/>
      <c r="F16" s="301"/>
      <c r="G16" s="301"/>
      <c r="H16" s="323">
        <f t="shared" si="0"/>
        <v>0</v>
      </c>
      <c r="I16" s="409"/>
      <c r="J16" s="416"/>
      <c r="K16" s="417">
        <f t="shared" si="1"/>
        <v>0</v>
      </c>
      <c r="L16" s="440"/>
      <c r="M16" s="441">
        <f t="shared" si="2"/>
        <v>0</v>
      </c>
      <c r="N16" s="416">
        <f t="shared" si="3"/>
        <v>0</v>
      </c>
      <c r="O16" s="417">
        <f t="shared" si="4"/>
        <v>0</v>
      </c>
      <c r="P16" s="411" t="s">
        <v>37</v>
      </c>
      <c r="Q16" s="365"/>
    </row>
    <row r="17" spans="1:17" ht="34.5" customHeight="1">
      <c r="A17" s="209">
        <v>6</v>
      </c>
      <c r="B17" s="447" t="s">
        <v>59</v>
      </c>
      <c r="C17" s="196" t="s">
        <v>19</v>
      </c>
      <c r="D17" s="300">
        <v>150</v>
      </c>
      <c r="E17" s="300">
        <v>150</v>
      </c>
      <c r="F17" s="301">
        <v>150</v>
      </c>
      <c r="G17" s="301">
        <v>150</v>
      </c>
      <c r="H17" s="323">
        <f t="shared" si="0"/>
        <v>0</v>
      </c>
      <c r="I17" s="409">
        <v>800</v>
      </c>
      <c r="J17" s="416">
        <v>800</v>
      </c>
      <c r="K17" s="417">
        <f t="shared" si="1"/>
        <v>120000</v>
      </c>
      <c r="L17" s="440">
        <v>400</v>
      </c>
      <c r="M17" s="441">
        <f t="shared" si="2"/>
        <v>60000</v>
      </c>
      <c r="N17" s="416">
        <f t="shared" si="3"/>
        <v>1200</v>
      </c>
      <c r="O17" s="417">
        <f t="shared" si="4"/>
        <v>180000</v>
      </c>
      <c r="P17" s="411" t="s">
        <v>37</v>
      </c>
      <c r="Q17" s="362"/>
    </row>
    <row r="18" spans="1:17" ht="34.5" customHeight="1">
      <c r="A18" s="209">
        <v>7</v>
      </c>
      <c r="B18" s="161" t="s">
        <v>60</v>
      </c>
      <c r="C18" s="196" t="s">
        <v>30</v>
      </c>
      <c r="D18" s="300">
        <v>155</v>
      </c>
      <c r="E18" s="300">
        <v>155</v>
      </c>
      <c r="F18" s="301">
        <v>155</v>
      </c>
      <c r="G18" s="301">
        <v>155</v>
      </c>
      <c r="H18" s="323">
        <f t="shared" si="0"/>
        <v>0</v>
      </c>
      <c r="I18" s="409">
        <v>400</v>
      </c>
      <c r="J18" s="416">
        <v>400</v>
      </c>
      <c r="K18" s="417">
        <f t="shared" si="1"/>
        <v>62000</v>
      </c>
      <c r="L18" s="416">
        <v>0</v>
      </c>
      <c r="M18" s="417">
        <f t="shared" si="2"/>
        <v>0</v>
      </c>
      <c r="N18" s="416">
        <f t="shared" si="3"/>
        <v>400</v>
      </c>
      <c r="O18" s="417">
        <f t="shared" si="4"/>
        <v>62000</v>
      </c>
      <c r="P18" s="411" t="s">
        <v>37</v>
      </c>
      <c r="Q18" s="365"/>
    </row>
    <row r="19" spans="1:17" ht="34.5" customHeight="1">
      <c r="A19" s="209">
        <v>8</v>
      </c>
      <c r="B19" s="161" t="s">
        <v>102</v>
      </c>
      <c r="C19" s="196" t="s">
        <v>30</v>
      </c>
      <c r="D19" s="300">
        <v>153</v>
      </c>
      <c r="E19" s="300">
        <v>153</v>
      </c>
      <c r="F19" s="301">
        <v>153</v>
      </c>
      <c r="G19" s="301">
        <v>153</v>
      </c>
      <c r="H19" s="323">
        <f t="shared" si="0"/>
        <v>0</v>
      </c>
      <c r="I19" s="409">
        <v>350</v>
      </c>
      <c r="J19" s="416">
        <v>350</v>
      </c>
      <c r="K19" s="417">
        <f t="shared" si="1"/>
        <v>53550</v>
      </c>
      <c r="L19" s="416">
        <v>0</v>
      </c>
      <c r="M19" s="417">
        <f t="shared" si="2"/>
        <v>0</v>
      </c>
      <c r="N19" s="416">
        <f t="shared" si="3"/>
        <v>350</v>
      </c>
      <c r="O19" s="417">
        <f t="shared" si="4"/>
        <v>53550</v>
      </c>
      <c r="P19" s="411" t="s">
        <v>37</v>
      </c>
      <c r="Q19" s="365"/>
    </row>
    <row r="20" spans="1:17" ht="34.5" customHeight="1">
      <c r="A20" s="209">
        <v>9</v>
      </c>
      <c r="B20" s="161" t="s">
        <v>127</v>
      </c>
      <c r="C20" s="196" t="s">
        <v>19</v>
      </c>
      <c r="D20" s="300">
        <v>160</v>
      </c>
      <c r="E20" s="300">
        <v>0</v>
      </c>
      <c r="F20" s="301">
        <v>168</v>
      </c>
      <c r="G20" s="301">
        <v>168</v>
      </c>
      <c r="H20" s="323">
        <f t="shared" si="0"/>
        <v>0</v>
      </c>
      <c r="I20" s="409">
        <v>500</v>
      </c>
      <c r="J20" s="416">
        <v>0</v>
      </c>
      <c r="K20" s="417">
        <f t="shared" si="1"/>
        <v>0</v>
      </c>
      <c r="L20" s="416">
        <v>0</v>
      </c>
      <c r="M20" s="417">
        <f t="shared" si="2"/>
        <v>0</v>
      </c>
      <c r="N20" s="416">
        <f t="shared" si="3"/>
        <v>0</v>
      </c>
      <c r="O20" s="417">
        <f t="shared" si="4"/>
        <v>0</v>
      </c>
      <c r="P20" s="411" t="s">
        <v>37</v>
      </c>
      <c r="Q20" s="369"/>
    </row>
    <row r="21" spans="1:17" ht="34.5" hidden="1" customHeight="1">
      <c r="A21" s="209"/>
      <c r="B21" s="161"/>
      <c r="C21" s="196"/>
      <c r="D21" s="187"/>
      <c r="E21" s="187"/>
      <c r="F21" s="228"/>
      <c r="G21" s="228"/>
      <c r="H21" s="323">
        <f t="shared" ref="H21:H24" si="5">G21-E21</f>
        <v>0</v>
      </c>
      <c r="I21" s="410"/>
      <c r="J21" s="418"/>
      <c r="K21" s="417">
        <f t="shared" si="1"/>
        <v>0</v>
      </c>
      <c r="L21" s="418"/>
      <c r="M21" s="417">
        <f t="shared" si="2"/>
        <v>0</v>
      </c>
      <c r="N21" s="418"/>
      <c r="O21" s="419">
        <f t="shared" ref="O21:O24" si="6">K21*N21</f>
        <v>0</v>
      </c>
      <c r="P21" s="412"/>
      <c r="Q21" s="369"/>
    </row>
    <row r="22" spans="1:17" ht="34.5" hidden="1" customHeight="1">
      <c r="A22" s="209"/>
      <c r="B22" s="161"/>
      <c r="C22" s="196"/>
      <c r="D22" s="187"/>
      <c r="E22" s="187"/>
      <c r="F22" s="228"/>
      <c r="G22" s="228"/>
      <c r="H22" s="323">
        <f t="shared" si="5"/>
        <v>0</v>
      </c>
      <c r="I22" s="410"/>
      <c r="J22" s="418"/>
      <c r="K22" s="417">
        <f t="shared" si="1"/>
        <v>0</v>
      </c>
      <c r="L22" s="418"/>
      <c r="M22" s="417">
        <f t="shared" si="2"/>
        <v>0</v>
      </c>
      <c r="N22" s="418"/>
      <c r="O22" s="419">
        <f t="shared" si="6"/>
        <v>0</v>
      </c>
      <c r="P22" s="412"/>
      <c r="Q22" s="369"/>
    </row>
    <row r="23" spans="1:17" ht="34.5" hidden="1" customHeight="1">
      <c r="A23" s="209"/>
      <c r="B23" s="161"/>
      <c r="C23" s="196"/>
      <c r="D23" s="187"/>
      <c r="E23" s="187"/>
      <c r="F23" s="228"/>
      <c r="G23" s="228"/>
      <c r="H23" s="323">
        <f t="shared" si="5"/>
        <v>0</v>
      </c>
      <c r="I23" s="410"/>
      <c r="J23" s="418"/>
      <c r="K23" s="417">
        <f t="shared" si="1"/>
        <v>0</v>
      </c>
      <c r="L23" s="418"/>
      <c r="M23" s="417">
        <f t="shared" si="2"/>
        <v>0</v>
      </c>
      <c r="N23" s="418"/>
      <c r="O23" s="419">
        <f t="shared" si="6"/>
        <v>0</v>
      </c>
      <c r="P23" s="412"/>
      <c r="Q23" s="369"/>
    </row>
    <row r="24" spans="1:17" ht="34.5" hidden="1" customHeight="1">
      <c r="A24" s="209"/>
      <c r="B24" s="161"/>
      <c r="C24" s="196"/>
      <c r="D24" s="187"/>
      <c r="E24" s="187"/>
      <c r="F24" s="228"/>
      <c r="G24" s="228"/>
      <c r="H24" s="323">
        <f t="shared" si="5"/>
        <v>0</v>
      </c>
      <c r="I24" s="410"/>
      <c r="J24" s="418"/>
      <c r="K24" s="417">
        <f t="shared" si="1"/>
        <v>0</v>
      </c>
      <c r="L24" s="418"/>
      <c r="M24" s="417">
        <f t="shared" si="2"/>
        <v>0</v>
      </c>
      <c r="N24" s="418"/>
      <c r="O24" s="419">
        <f t="shared" si="6"/>
        <v>0</v>
      </c>
      <c r="P24" s="412"/>
      <c r="Q24" s="369"/>
    </row>
    <row r="25" spans="1:17" ht="36.75" customHeight="1">
      <c r="A25" s="552"/>
      <c r="B25" s="553"/>
      <c r="C25" s="553"/>
      <c r="D25" s="553"/>
      <c r="E25" s="553"/>
      <c r="F25" s="553"/>
      <c r="G25" s="553"/>
      <c r="H25" s="553"/>
      <c r="I25" s="247">
        <f t="shared" ref="I25:O25" si="7">SUM(I11:I24)</f>
        <v>9850</v>
      </c>
      <c r="J25" s="420">
        <f t="shared" si="7"/>
        <v>8350</v>
      </c>
      <c r="K25" s="421">
        <f t="shared" si="7"/>
        <v>1276050</v>
      </c>
      <c r="L25" s="420">
        <f t="shared" si="7"/>
        <v>700</v>
      </c>
      <c r="M25" s="421">
        <f t="shared" si="7"/>
        <v>109000</v>
      </c>
      <c r="N25" s="420">
        <f t="shared" si="7"/>
        <v>9050</v>
      </c>
      <c r="O25" s="421">
        <f t="shared" si="7"/>
        <v>1385050</v>
      </c>
      <c r="P25" s="408"/>
      <c r="Q25" s="370"/>
    </row>
    <row r="26" spans="1:17" ht="35.25" customHeight="1">
      <c r="A26" s="554"/>
      <c r="B26" s="555"/>
      <c r="C26" s="555"/>
      <c r="D26" s="555"/>
      <c r="E26" s="555"/>
      <c r="F26" s="555"/>
      <c r="G26" s="555"/>
      <c r="H26" s="555"/>
      <c r="I26" s="550" t="s">
        <v>168</v>
      </c>
      <c r="J26" s="404">
        <f>K25/J25</f>
        <v>152.82035928143713</v>
      </c>
      <c r="K26" s="405" t="s">
        <v>138</v>
      </c>
      <c r="L26" s="404">
        <f>M25/L25</f>
        <v>155.71428571428572</v>
      </c>
      <c r="M26" s="405" t="s">
        <v>138</v>
      </c>
      <c r="N26" s="404">
        <f>O25/N25</f>
        <v>153.04419889502762</v>
      </c>
      <c r="O26" s="405" t="s">
        <v>138</v>
      </c>
      <c r="P26" s="542" t="s">
        <v>34</v>
      </c>
      <c r="Q26" s="543"/>
    </row>
    <row r="27" spans="1:17" ht="34.5" customHeight="1" thickBot="1">
      <c r="A27" s="556" t="s">
        <v>170</v>
      </c>
      <c r="B27" s="556"/>
      <c r="C27" s="556"/>
      <c r="D27" s="556"/>
      <c r="E27" s="556"/>
      <c r="F27" s="556"/>
      <c r="G27" s="556"/>
      <c r="H27" s="557"/>
      <c r="I27" s="551"/>
      <c r="J27" s="406">
        <v>153.22999999999999</v>
      </c>
      <c r="K27" s="407" t="s">
        <v>132</v>
      </c>
      <c r="L27" s="406">
        <v>153.22999999999999</v>
      </c>
      <c r="M27" s="407" t="s">
        <v>132</v>
      </c>
      <c r="N27" s="406">
        <v>153.22999999999999</v>
      </c>
      <c r="O27" s="407" t="s">
        <v>132</v>
      </c>
      <c r="P27" s="224">
        <f>(N26-N27)/N27</f>
        <v>-1.2125634991344387E-3</v>
      </c>
      <c r="Q27" s="225" t="s">
        <v>169</v>
      </c>
    </row>
    <row r="28" spans="1:17" ht="18">
      <c r="A28" s="367"/>
      <c r="B28" s="93"/>
      <c r="C28" s="93"/>
      <c r="D28" s="93"/>
      <c r="E28" s="93"/>
      <c r="F28" s="93"/>
      <c r="G28" s="93"/>
      <c r="H28" s="93"/>
      <c r="I28" s="94"/>
      <c r="J28" s="95"/>
      <c r="K28" s="96"/>
      <c r="L28" s="95"/>
      <c r="M28" s="96"/>
      <c r="N28" s="95"/>
      <c r="O28" s="96"/>
      <c r="P28" s="97"/>
      <c r="Q28" s="98"/>
    </row>
  </sheetData>
  <mergeCells count="15">
    <mergeCell ref="A3:D3"/>
    <mergeCell ref="E3:H3"/>
    <mergeCell ref="P26:Q26"/>
    <mergeCell ref="Q9:Q10"/>
    <mergeCell ref="A9:A10"/>
    <mergeCell ref="B9:B10"/>
    <mergeCell ref="C9:C10"/>
    <mergeCell ref="D9:G9"/>
    <mergeCell ref="P9:P10"/>
    <mergeCell ref="J8:K8"/>
    <mergeCell ref="L8:M8"/>
    <mergeCell ref="N8:O8"/>
    <mergeCell ref="I26:I27"/>
    <mergeCell ref="A25:H26"/>
    <mergeCell ref="A27:H27"/>
  </mergeCells>
  <pageMargins left="0.7" right="0.7" top="0.75" bottom="0.75" header="0.3" footer="0.3"/>
  <pageSetup scale="27" orientation="portrait" horizont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E749-19A1-4181-8C22-D070CBE200D3}">
  <sheetPr>
    <tabColor theme="9"/>
    <pageSetUpPr fitToPage="1"/>
  </sheetPr>
  <dimension ref="A1:P62"/>
  <sheetViews>
    <sheetView zoomScale="60" zoomScaleNormal="60" workbookViewId="0">
      <selection activeCell="A17" sqref="A17:G18"/>
    </sheetView>
  </sheetViews>
  <sheetFormatPr defaultRowHeight="15"/>
  <cols>
    <col min="1" max="1" width="6.28515625" customWidth="1"/>
    <col min="2" max="2" width="51.7109375" customWidth="1"/>
    <col min="3" max="3" width="28" customWidth="1"/>
    <col min="4" max="5" width="13.85546875" customWidth="1"/>
    <col min="6" max="6" width="13.5703125" customWidth="1"/>
    <col min="7" max="7" width="14" customWidth="1"/>
    <col min="8" max="8" width="31.28515625" customWidth="1"/>
    <col min="9" max="9" width="22.42578125" customWidth="1"/>
    <col min="10" max="10" width="17.42578125" customWidth="1"/>
    <col min="11" max="11" width="21" customWidth="1"/>
    <col min="12" max="12" width="17.42578125" customWidth="1"/>
    <col min="13" max="13" width="22.140625" customWidth="1"/>
    <col min="14" max="14" width="17.7109375" customWidth="1"/>
    <col min="15" max="15" width="18.5703125" customWidth="1"/>
    <col min="16" max="16" width="35.85546875" customWidth="1"/>
  </cols>
  <sheetData>
    <row r="1" spans="1:16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</row>
    <row r="2" spans="1:16" ht="20.25">
      <c r="A2" s="1"/>
      <c r="B2" s="2"/>
      <c r="C2" s="2"/>
      <c r="D2" s="2"/>
      <c r="E2" s="2"/>
      <c r="F2" s="2"/>
      <c r="G2" s="2"/>
      <c r="H2" s="2"/>
      <c r="I2" s="6"/>
      <c r="J2" s="2"/>
      <c r="K2" s="6"/>
      <c r="L2" s="2"/>
      <c r="M2" s="6"/>
      <c r="N2" s="2"/>
      <c r="O2" s="2"/>
      <c r="P2" s="4"/>
    </row>
    <row r="3" spans="1:16" ht="20.25">
      <c r="A3" s="485" t="s">
        <v>97</v>
      </c>
      <c r="B3" s="485"/>
      <c r="C3" s="485"/>
      <c r="D3" s="485"/>
      <c r="E3" s="486" t="s">
        <v>139</v>
      </c>
      <c r="F3" s="486"/>
      <c r="G3" s="486"/>
      <c r="H3" s="1"/>
      <c r="I3" s="2"/>
      <c r="J3" s="2"/>
      <c r="K3" s="2"/>
      <c r="L3" s="2"/>
      <c r="M3" s="2"/>
      <c r="N3" s="2"/>
      <c r="O3" s="2"/>
      <c r="P3" s="4"/>
    </row>
    <row r="4" spans="1:16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ht="29.25" hidden="1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35">
        <v>200</v>
      </c>
      <c r="J5" s="13" t="s">
        <v>131</v>
      </c>
      <c r="K5" s="335">
        <v>200</v>
      </c>
      <c r="L5" s="13" t="s">
        <v>131</v>
      </c>
      <c r="M5" s="335">
        <v>200</v>
      </c>
      <c r="N5" s="13" t="s">
        <v>131</v>
      </c>
      <c r="O5" s="14"/>
      <c r="P5" s="5"/>
    </row>
    <row r="6" spans="1:16" ht="20.25" hidden="1">
      <c r="A6" s="17"/>
      <c r="B6" s="18"/>
      <c r="C6" s="18"/>
      <c r="D6" s="18"/>
      <c r="E6" s="18"/>
      <c r="F6" s="18"/>
      <c r="G6" s="18"/>
      <c r="H6" s="19"/>
      <c r="I6" s="20"/>
      <c r="J6" s="21"/>
      <c r="K6" s="20"/>
      <c r="L6" s="21"/>
      <c r="M6" s="20"/>
      <c r="N6" s="21"/>
      <c r="O6" s="21"/>
      <c r="P6" s="23"/>
    </row>
    <row r="7" spans="1:16" ht="33" hidden="1" customHeight="1">
      <c r="A7" s="479" t="s">
        <v>5</v>
      </c>
      <c r="B7" s="460" t="s">
        <v>6</v>
      </c>
      <c r="C7" s="460" t="s">
        <v>7</v>
      </c>
      <c r="D7" s="466" t="s">
        <v>8</v>
      </c>
      <c r="E7" s="466"/>
      <c r="F7" s="466"/>
      <c r="G7" s="358" t="s">
        <v>9</v>
      </c>
      <c r="H7" s="358" t="s">
        <v>10</v>
      </c>
      <c r="I7" s="357" t="s">
        <v>11</v>
      </c>
      <c r="J7" s="26" t="s">
        <v>12</v>
      </c>
      <c r="K7" s="357" t="s">
        <v>11</v>
      </c>
      <c r="L7" s="26" t="s">
        <v>12</v>
      </c>
      <c r="M7" s="357" t="s">
        <v>11</v>
      </c>
      <c r="N7" s="26" t="s">
        <v>12</v>
      </c>
      <c r="O7" s="465" t="s">
        <v>114</v>
      </c>
      <c r="P7" s="468"/>
    </row>
    <row r="8" spans="1:16" ht="33" hidden="1" customHeight="1">
      <c r="A8" s="480"/>
      <c r="B8" s="461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358" t="s">
        <v>14</v>
      </c>
      <c r="H8" s="358" t="s">
        <v>15</v>
      </c>
      <c r="I8" s="358" t="s">
        <v>15</v>
      </c>
      <c r="J8" s="26" t="s">
        <v>16</v>
      </c>
      <c r="K8" s="358" t="s">
        <v>15</v>
      </c>
      <c r="L8" s="26" t="s">
        <v>16</v>
      </c>
      <c r="M8" s="358" t="s">
        <v>15</v>
      </c>
      <c r="N8" s="26" t="s">
        <v>16</v>
      </c>
      <c r="O8" s="466"/>
      <c r="P8" s="468"/>
    </row>
    <row r="9" spans="1:16" ht="34.5" hidden="1" customHeight="1">
      <c r="A9" s="215">
        <v>1</v>
      </c>
      <c r="B9" s="193" t="s">
        <v>25</v>
      </c>
      <c r="C9" s="200" t="s">
        <v>30</v>
      </c>
      <c r="D9" s="299">
        <v>275</v>
      </c>
      <c r="E9" s="300">
        <v>275</v>
      </c>
      <c r="F9" s="301">
        <v>280</v>
      </c>
      <c r="G9" s="346">
        <f>F9-E9</f>
        <v>5</v>
      </c>
      <c r="H9" s="302">
        <v>300</v>
      </c>
      <c r="I9" s="302"/>
      <c r="J9" s="303">
        <f>F9*I9</f>
        <v>0</v>
      </c>
      <c r="K9" s="302"/>
      <c r="L9" s="303">
        <f>H9*K9</f>
        <v>0</v>
      </c>
      <c r="M9" s="302"/>
      <c r="N9" s="303">
        <f>J9*M9</f>
        <v>0</v>
      </c>
      <c r="O9" s="304" t="s">
        <v>20</v>
      </c>
      <c r="P9" s="372"/>
    </row>
    <row r="10" spans="1:16" ht="34.5" hidden="1" customHeight="1">
      <c r="A10" s="215"/>
      <c r="B10" s="201" t="s">
        <v>80</v>
      </c>
      <c r="C10" s="200" t="s">
        <v>19</v>
      </c>
      <c r="D10" s="299">
        <v>0</v>
      </c>
      <c r="E10" s="300"/>
      <c r="F10" s="301"/>
      <c r="G10" s="343">
        <f t="shared" ref="G10:G15" si="0">F10-E10</f>
        <v>0</v>
      </c>
      <c r="H10" s="302"/>
      <c r="I10" s="302"/>
      <c r="J10" s="303">
        <f t="shared" ref="J10:J20" si="1">F10*I10</f>
        <v>0</v>
      </c>
      <c r="K10" s="302"/>
      <c r="L10" s="303">
        <f t="shared" ref="L10:L20" si="2">H10*K10</f>
        <v>0</v>
      </c>
      <c r="M10" s="302"/>
      <c r="N10" s="303">
        <f t="shared" ref="N10:N20" si="3">J10*M10</f>
        <v>0</v>
      </c>
      <c r="O10" s="304" t="s">
        <v>20</v>
      </c>
      <c r="P10" s="362"/>
    </row>
    <row r="11" spans="1:16" ht="34.5" hidden="1" customHeight="1">
      <c r="A11" s="215">
        <v>2</v>
      </c>
      <c r="B11" s="201" t="s">
        <v>81</v>
      </c>
      <c r="C11" s="200" t="s">
        <v>19</v>
      </c>
      <c r="D11" s="299">
        <v>275</v>
      </c>
      <c r="E11" s="300">
        <v>295</v>
      </c>
      <c r="F11" s="301">
        <v>295</v>
      </c>
      <c r="G11" s="343">
        <f t="shared" si="0"/>
        <v>0</v>
      </c>
      <c r="H11" s="302">
        <v>300</v>
      </c>
      <c r="I11" s="302"/>
      <c r="J11" s="303">
        <f t="shared" si="1"/>
        <v>0</v>
      </c>
      <c r="K11" s="302"/>
      <c r="L11" s="303">
        <f t="shared" si="2"/>
        <v>0</v>
      </c>
      <c r="M11" s="302"/>
      <c r="N11" s="303">
        <f t="shared" si="3"/>
        <v>0</v>
      </c>
      <c r="O11" s="304" t="s">
        <v>20</v>
      </c>
      <c r="P11" s="372"/>
    </row>
    <row r="12" spans="1:16" ht="34.5" hidden="1" customHeight="1">
      <c r="A12" s="215">
        <v>3</v>
      </c>
      <c r="B12" s="201" t="s">
        <v>82</v>
      </c>
      <c r="C12" s="200" t="s">
        <v>30</v>
      </c>
      <c r="D12" s="299">
        <v>300</v>
      </c>
      <c r="E12" s="300">
        <v>300</v>
      </c>
      <c r="F12" s="301">
        <v>300</v>
      </c>
      <c r="G12" s="343">
        <f t="shared" si="0"/>
        <v>0</v>
      </c>
      <c r="H12" s="302">
        <v>120</v>
      </c>
      <c r="I12" s="302"/>
      <c r="J12" s="303">
        <f t="shared" si="1"/>
        <v>0</v>
      </c>
      <c r="K12" s="302"/>
      <c r="L12" s="303">
        <f t="shared" si="2"/>
        <v>0</v>
      </c>
      <c r="M12" s="302"/>
      <c r="N12" s="303">
        <f t="shared" si="3"/>
        <v>0</v>
      </c>
      <c r="O12" s="304" t="s">
        <v>20</v>
      </c>
      <c r="P12" s="374"/>
    </row>
    <row r="13" spans="1:16" ht="34.5" hidden="1" customHeight="1">
      <c r="A13" s="215"/>
      <c r="B13" s="201" t="s">
        <v>83</v>
      </c>
      <c r="C13" s="200" t="s">
        <v>30</v>
      </c>
      <c r="D13" s="305"/>
      <c r="E13" s="300"/>
      <c r="F13" s="301"/>
      <c r="G13" s="343">
        <f t="shared" si="0"/>
        <v>0</v>
      </c>
      <c r="H13" s="302"/>
      <c r="I13" s="306"/>
      <c r="J13" s="303">
        <f t="shared" si="1"/>
        <v>0</v>
      </c>
      <c r="K13" s="306"/>
      <c r="L13" s="303">
        <f t="shared" si="2"/>
        <v>0</v>
      </c>
      <c r="M13" s="306"/>
      <c r="N13" s="303">
        <f t="shared" si="3"/>
        <v>0</v>
      </c>
      <c r="O13" s="304" t="s">
        <v>20</v>
      </c>
      <c r="P13" s="362"/>
    </row>
    <row r="14" spans="1:16" ht="34.5" hidden="1" customHeight="1">
      <c r="A14" s="215">
        <v>4</v>
      </c>
      <c r="B14" s="201" t="s">
        <v>84</v>
      </c>
      <c r="C14" s="200" t="s">
        <v>30</v>
      </c>
      <c r="D14" s="305">
        <v>280</v>
      </c>
      <c r="E14" s="300">
        <v>280</v>
      </c>
      <c r="F14" s="301">
        <v>280</v>
      </c>
      <c r="G14" s="343">
        <f t="shared" si="0"/>
        <v>0</v>
      </c>
      <c r="H14" s="302">
        <v>200</v>
      </c>
      <c r="I14" s="306"/>
      <c r="J14" s="303">
        <f t="shared" si="1"/>
        <v>0</v>
      </c>
      <c r="K14" s="306"/>
      <c r="L14" s="303">
        <f t="shared" si="2"/>
        <v>0</v>
      </c>
      <c r="M14" s="306"/>
      <c r="N14" s="303">
        <f t="shared" si="3"/>
        <v>0</v>
      </c>
      <c r="O14" s="304" t="s">
        <v>20</v>
      </c>
      <c r="P14" s="362"/>
    </row>
    <row r="15" spans="1:16" ht="34.5" hidden="1" customHeight="1">
      <c r="A15" s="215"/>
      <c r="B15" s="201" t="s">
        <v>29</v>
      </c>
      <c r="C15" s="200" t="s">
        <v>30</v>
      </c>
      <c r="D15" s="192">
        <v>0</v>
      </c>
      <c r="E15" s="187">
        <v>0</v>
      </c>
      <c r="F15" s="228"/>
      <c r="G15" s="203">
        <f t="shared" si="0"/>
        <v>0</v>
      </c>
      <c r="H15" s="203"/>
      <c r="I15" s="185"/>
      <c r="J15" s="278">
        <f t="shared" si="1"/>
        <v>0</v>
      </c>
      <c r="K15" s="185"/>
      <c r="L15" s="278">
        <f t="shared" si="2"/>
        <v>0</v>
      </c>
      <c r="M15" s="185"/>
      <c r="N15" s="278">
        <f t="shared" si="3"/>
        <v>0</v>
      </c>
      <c r="O15" s="215" t="s">
        <v>20</v>
      </c>
      <c r="P15" s="362"/>
    </row>
    <row r="16" spans="1:16" ht="34.5" hidden="1" customHeight="1">
      <c r="A16" s="28"/>
      <c r="B16" s="120"/>
      <c r="C16" s="119"/>
      <c r="D16" s="192"/>
      <c r="E16" s="187"/>
      <c r="F16" s="228"/>
      <c r="G16" s="121"/>
      <c r="H16" s="203"/>
      <c r="I16" s="185"/>
      <c r="J16" s="278">
        <f t="shared" si="1"/>
        <v>0</v>
      </c>
      <c r="K16" s="185"/>
      <c r="L16" s="278">
        <f t="shared" si="2"/>
        <v>0</v>
      </c>
      <c r="M16" s="185"/>
      <c r="N16" s="278">
        <f t="shared" si="3"/>
        <v>0</v>
      </c>
      <c r="O16" s="215"/>
      <c r="P16" s="375"/>
    </row>
    <row r="17" spans="1:16" ht="34.5" hidden="1" customHeight="1">
      <c r="A17" s="28"/>
      <c r="B17" s="120"/>
      <c r="C17" s="119"/>
      <c r="D17" s="192"/>
      <c r="E17" s="187"/>
      <c r="F17" s="228"/>
      <c r="G17" s="122"/>
      <c r="H17" s="203"/>
      <c r="I17" s="185"/>
      <c r="J17" s="278">
        <f t="shared" si="1"/>
        <v>0</v>
      </c>
      <c r="K17" s="185"/>
      <c r="L17" s="278">
        <f t="shared" si="2"/>
        <v>0</v>
      </c>
      <c r="M17" s="185"/>
      <c r="N17" s="278">
        <f t="shared" si="3"/>
        <v>0</v>
      </c>
      <c r="O17" s="215"/>
      <c r="P17" s="375"/>
    </row>
    <row r="18" spans="1:16" ht="34.5" hidden="1" customHeight="1">
      <c r="A18" s="28"/>
      <c r="B18" s="120"/>
      <c r="C18" s="119"/>
      <c r="D18" s="192"/>
      <c r="E18" s="187"/>
      <c r="F18" s="228"/>
      <c r="G18" s="121"/>
      <c r="H18" s="203"/>
      <c r="I18" s="185"/>
      <c r="J18" s="278">
        <f t="shared" si="1"/>
        <v>0</v>
      </c>
      <c r="K18" s="185"/>
      <c r="L18" s="278">
        <f t="shared" si="2"/>
        <v>0</v>
      </c>
      <c r="M18" s="185"/>
      <c r="N18" s="278">
        <f t="shared" si="3"/>
        <v>0</v>
      </c>
      <c r="O18" s="215"/>
      <c r="P18" s="362"/>
    </row>
    <row r="19" spans="1:16" ht="34.5" hidden="1" customHeight="1">
      <c r="A19" s="28"/>
      <c r="B19" s="161"/>
      <c r="C19" s="209"/>
      <c r="D19" s="187"/>
      <c r="E19" s="187"/>
      <c r="F19" s="228"/>
      <c r="G19" s="208"/>
      <c r="H19" s="203"/>
      <c r="I19" s="203"/>
      <c r="J19" s="278">
        <f t="shared" si="1"/>
        <v>0</v>
      </c>
      <c r="K19" s="203"/>
      <c r="L19" s="278">
        <f t="shared" si="2"/>
        <v>0</v>
      </c>
      <c r="M19" s="203"/>
      <c r="N19" s="278">
        <f t="shared" si="3"/>
        <v>0</v>
      </c>
      <c r="O19" s="209"/>
      <c r="P19" s="362"/>
    </row>
    <row r="20" spans="1:16" ht="34.5" hidden="1" customHeight="1">
      <c r="A20" s="28"/>
      <c r="B20" s="161"/>
      <c r="C20" s="209"/>
      <c r="D20" s="187"/>
      <c r="E20" s="187"/>
      <c r="F20" s="228"/>
      <c r="G20" s="208"/>
      <c r="H20" s="203"/>
      <c r="I20" s="203"/>
      <c r="J20" s="278">
        <f t="shared" si="1"/>
        <v>0</v>
      </c>
      <c r="K20" s="203"/>
      <c r="L20" s="278">
        <f t="shared" si="2"/>
        <v>0</v>
      </c>
      <c r="M20" s="203"/>
      <c r="N20" s="278">
        <f t="shared" si="3"/>
        <v>0</v>
      </c>
      <c r="O20" s="209"/>
      <c r="P20" s="362"/>
    </row>
    <row r="21" spans="1:16" ht="34.5" hidden="1" customHeight="1">
      <c r="A21" s="274"/>
      <c r="B21" s="256"/>
      <c r="C21" s="256"/>
      <c r="D21" s="256"/>
      <c r="E21" s="256"/>
      <c r="F21" s="256"/>
      <c r="G21" s="235"/>
      <c r="H21" s="226">
        <f t="shared" ref="H21:N21" si="4">SUM(H9:H20)</f>
        <v>920</v>
      </c>
      <c r="I21" s="226">
        <f t="shared" si="4"/>
        <v>0</v>
      </c>
      <c r="J21" s="247">
        <f t="shared" si="4"/>
        <v>0</v>
      </c>
      <c r="K21" s="226">
        <f t="shared" si="4"/>
        <v>0</v>
      </c>
      <c r="L21" s="247">
        <f t="shared" si="4"/>
        <v>0</v>
      </c>
      <c r="M21" s="226">
        <f t="shared" si="4"/>
        <v>0</v>
      </c>
      <c r="N21" s="247">
        <f t="shared" si="4"/>
        <v>0</v>
      </c>
      <c r="O21" s="258"/>
      <c r="P21" s="373"/>
    </row>
    <row r="22" spans="1:16" ht="34.5" hidden="1" customHeight="1">
      <c r="A22" s="280"/>
      <c r="B22" s="377"/>
      <c r="C22" s="377"/>
      <c r="D22" s="260"/>
      <c r="E22" s="260"/>
      <c r="F22" s="260"/>
      <c r="G22" s="260"/>
      <c r="H22" s="484" t="s">
        <v>33</v>
      </c>
      <c r="I22" s="484"/>
      <c r="J22" s="261" t="e">
        <f>J21/I21</f>
        <v>#DIV/0!</v>
      </c>
      <c r="K22" s="261"/>
      <c r="L22" s="261" t="e">
        <f>L21/K21</f>
        <v>#DIV/0!</v>
      </c>
      <c r="M22" s="261"/>
      <c r="N22" s="261" t="e">
        <f>N21/M21</f>
        <v>#DIV/0!</v>
      </c>
      <c r="O22" s="223" t="str">
        <f>WC!K26</f>
        <v>(June'22)</v>
      </c>
      <c r="P22" s="364" t="s">
        <v>34</v>
      </c>
    </row>
    <row r="23" spans="1:16" ht="34.5" hidden="1" customHeight="1">
      <c r="A23" s="275"/>
      <c r="B23" s="523" t="s">
        <v>125</v>
      </c>
      <c r="C23" s="524"/>
      <c r="D23" s="524"/>
      <c r="E23" s="524"/>
      <c r="F23" s="524"/>
      <c r="G23" s="525"/>
      <c r="H23" s="235"/>
      <c r="I23" s="235"/>
      <c r="J23" s="342">
        <v>0</v>
      </c>
      <c r="K23" s="235"/>
      <c r="L23" s="342">
        <v>0</v>
      </c>
      <c r="M23" s="235"/>
      <c r="N23" s="342">
        <v>0</v>
      </c>
      <c r="O23" s="223" t="str">
        <f>WC!K27</f>
        <v>(May'22)</v>
      </c>
      <c r="P23" s="337" t="e">
        <f>(J22-J23)/J23</f>
        <v>#DIV/0!</v>
      </c>
    </row>
    <row r="24" spans="1:16" hidden="1"/>
    <row r="25" spans="1:16" ht="33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5"/>
      <c r="L25" s="13" t="s">
        <v>36</v>
      </c>
      <c r="M25" s="45"/>
      <c r="N25" s="13" t="s">
        <v>36</v>
      </c>
      <c r="O25" s="47"/>
      <c r="P25" s="48"/>
    </row>
    <row r="26" spans="1:16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20"/>
      <c r="L26" s="51"/>
      <c r="M26" s="20"/>
      <c r="N26" s="51"/>
      <c r="O26" s="52"/>
      <c r="P26" s="53"/>
    </row>
    <row r="27" spans="1:16" ht="33" hidden="1" customHeight="1">
      <c r="A27" s="479" t="s">
        <v>5</v>
      </c>
      <c r="B27" s="460" t="s">
        <v>6</v>
      </c>
      <c r="C27" s="460" t="s">
        <v>7</v>
      </c>
      <c r="D27" s="466" t="s">
        <v>8</v>
      </c>
      <c r="E27" s="466"/>
      <c r="F27" s="466"/>
      <c r="G27" s="358" t="s">
        <v>9</v>
      </c>
      <c r="H27" s="358" t="s">
        <v>10</v>
      </c>
      <c r="I27" s="357" t="s">
        <v>11</v>
      </c>
      <c r="J27" s="26" t="s">
        <v>12</v>
      </c>
      <c r="K27" s="357" t="s">
        <v>11</v>
      </c>
      <c r="L27" s="26" t="s">
        <v>12</v>
      </c>
      <c r="M27" s="357" t="s">
        <v>11</v>
      </c>
      <c r="N27" s="26" t="s">
        <v>12</v>
      </c>
      <c r="O27" s="465" t="s">
        <v>114</v>
      </c>
      <c r="P27" s="506"/>
    </row>
    <row r="28" spans="1:16" ht="33" hidden="1" customHeight="1">
      <c r="A28" s="480"/>
      <c r="B28" s="461"/>
      <c r="C28" s="461"/>
      <c r="D28" s="220" t="s">
        <v>109</v>
      </c>
      <c r="E28" s="220" t="s">
        <v>110</v>
      </c>
      <c r="F28" s="227" t="s">
        <v>112</v>
      </c>
      <c r="G28" s="358" t="s">
        <v>14</v>
      </c>
      <c r="H28" s="358" t="s">
        <v>15</v>
      </c>
      <c r="I28" s="358" t="s">
        <v>15</v>
      </c>
      <c r="J28" s="26" t="s">
        <v>16</v>
      </c>
      <c r="K28" s="358" t="s">
        <v>15</v>
      </c>
      <c r="L28" s="26" t="s">
        <v>16</v>
      </c>
      <c r="M28" s="358" t="s">
        <v>15</v>
      </c>
      <c r="N28" s="26" t="s">
        <v>16</v>
      </c>
      <c r="O28" s="466"/>
      <c r="P28" s="506"/>
    </row>
    <row r="29" spans="1:16" ht="34.5" hidden="1" customHeight="1">
      <c r="A29" s="170">
        <v>1</v>
      </c>
      <c r="B29" s="211"/>
      <c r="C29" s="63"/>
      <c r="D29" s="64"/>
      <c r="E29" s="187"/>
      <c r="F29" s="228"/>
      <c r="G29" s="175"/>
      <c r="H29" s="216"/>
      <c r="I29" s="216"/>
      <c r="J29" s="135">
        <f>F29*I29</f>
        <v>0</v>
      </c>
      <c r="K29" s="216"/>
      <c r="L29" s="135">
        <f>H29*K29</f>
        <v>0</v>
      </c>
      <c r="M29" s="216"/>
      <c r="N29" s="135">
        <f>J29*M29</f>
        <v>0</v>
      </c>
      <c r="O29" s="215"/>
      <c r="P29" s="362"/>
    </row>
    <row r="30" spans="1:16" ht="34.5" hidden="1" customHeight="1">
      <c r="A30" s="67">
        <v>2</v>
      </c>
      <c r="B30" s="68"/>
      <c r="C30" s="69"/>
      <c r="D30" s="187"/>
      <c r="E30" s="187"/>
      <c r="F30" s="228"/>
      <c r="G30" s="175"/>
      <c r="H30" s="216"/>
      <c r="I30" s="216"/>
      <c r="J30" s="135">
        <f t="shared" ref="J30:J33" si="5">F30*I30</f>
        <v>0</v>
      </c>
      <c r="K30" s="216"/>
      <c r="L30" s="135">
        <f t="shared" ref="L30:L33" si="6">H30*K30</f>
        <v>0</v>
      </c>
      <c r="M30" s="216"/>
      <c r="N30" s="135">
        <f t="shared" ref="N30:N33" si="7">J30*M30</f>
        <v>0</v>
      </c>
      <c r="O30" s="215"/>
      <c r="P30" s="362"/>
    </row>
    <row r="31" spans="1:16" ht="34.5" hidden="1" customHeight="1">
      <c r="A31" s="170">
        <v>3</v>
      </c>
      <c r="B31" s="70"/>
      <c r="C31" s="209"/>
      <c r="D31" s="187"/>
      <c r="E31" s="187"/>
      <c r="F31" s="228"/>
      <c r="G31" s="175"/>
      <c r="H31" s="218"/>
      <c r="I31" s="218"/>
      <c r="J31" s="135">
        <f t="shared" si="5"/>
        <v>0</v>
      </c>
      <c r="K31" s="218"/>
      <c r="L31" s="135">
        <f t="shared" si="6"/>
        <v>0</v>
      </c>
      <c r="M31" s="218"/>
      <c r="N31" s="135">
        <f t="shared" si="7"/>
        <v>0</v>
      </c>
      <c r="O31" s="215"/>
      <c r="P31" s="362"/>
    </row>
    <row r="32" spans="1:16" ht="34.5" hidden="1" customHeight="1">
      <c r="A32" s="67">
        <v>4</v>
      </c>
      <c r="B32" s="144"/>
      <c r="C32" s="209"/>
      <c r="D32" s="187"/>
      <c r="E32" s="187"/>
      <c r="F32" s="228"/>
      <c r="G32" s="175"/>
      <c r="H32" s="216"/>
      <c r="I32" s="216"/>
      <c r="J32" s="135">
        <f t="shared" si="5"/>
        <v>0</v>
      </c>
      <c r="K32" s="216"/>
      <c r="L32" s="135">
        <f t="shared" si="6"/>
        <v>0</v>
      </c>
      <c r="M32" s="216"/>
      <c r="N32" s="135">
        <f t="shared" si="7"/>
        <v>0</v>
      </c>
      <c r="O32" s="215"/>
      <c r="P32" s="362"/>
    </row>
    <row r="33" spans="1:16" ht="34.5" hidden="1" customHeight="1">
      <c r="A33" s="170">
        <v>5</v>
      </c>
      <c r="B33" s="144"/>
      <c r="C33" s="209"/>
      <c r="D33" s="187"/>
      <c r="E33" s="187"/>
      <c r="F33" s="228"/>
      <c r="G33" s="175"/>
      <c r="H33" s="216"/>
      <c r="I33" s="216"/>
      <c r="J33" s="135">
        <f t="shared" si="5"/>
        <v>0</v>
      </c>
      <c r="K33" s="216"/>
      <c r="L33" s="135">
        <f t="shared" si="6"/>
        <v>0</v>
      </c>
      <c r="M33" s="216"/>
      <c r="N33" s="135">
        <f t="shared" si="7"/>
        <v>0</v>
      </c>
      <c r="O33" s="215"/>
      <c r="P33" s="372"/>
    </row>
    <row r="34" spans="1:16" ht="35.25" hidden="1" customHeight="1">
      <c r="A34" s="41"/>
      <c r="B34" s="256"/>
      <c r="C34" s="256"/>
      <c r="D34" s="256"/>
      <c r="E34" s="256"/>
      <c r="F34" s="256"/>
      <c r="G34" s="235"/>
      <c r="H34" s="226">
        <f t="shared" ref="H34:N34" si="8">SUM(H29:H33)</f>
        <v>0</v>
      </c>
      <c r="I34" s="226">
        <f t="shared" si="8"/>
        <v>0</v>
      </c>
      <c r="J34" s="247">
        <f t="shared" si="8"/>
        <v>0</v>
      </c>
      <c r="K34" s="226">
        <f t="shared" si="8"/>
        <v>0</v>
      </c>
      <c r="L34" s="247">
        <f t="shared" si="8"/>
        <v>0</v>
      </c>
      <c r="M34" s="226">
        <f t="shared" si="8"/>
        <v>0</v>
      </c>
      <c r="N34" s="247">
        <f t="shared" si="8"/>
        <v>0</v>
      </c>
      <c r="O34" s="258"/>
      <c r="P34" s="371"/>
    </row>
    <row r="35" spans="1:16" ht="34.5" hidden="1" customHeight="1">
      <c r="A35" s="41"/>
      <c r="B35" s="377"/>
      <c r="C35" s="377"/>
      <c r="D35" s="377"/>
      <c r="E35" s="260"/>
      <c r="F35" s="260"/>
      <c r="G35" s="260"/>
      <c r="H35" s="495" t="s">
        <v>33</v>
      </c>
      <c r="I35" s="495"/>
      <c r="J35" s="261" t="e">
        <f>J34/I34</f>
        <v>#DIV/0!</v>
      </c>
      <c r="K35" s="261"/>
      <c r="L35" s="261" t="e">
        <f>L34/K34</f>
        <v>#DIV/0!</v>
      </c>
      <c r="M35" s="261"/>
      <c r="N35" s="261" t="e">
        <f>N34/M34</f>
        <v>#DIV/0!</v>
      </c>
      <c r="O35" s="223" t="str">
        <f>O22</f>
        <v>(June'22)</v>
      </c>
      <c r="P35" s="364" t="s">
        <v>34</v>
      </c>
    </row>
    <row r="36" spans="1:16" ht="29.25" hidden="1" customHeight="1">
      <c r="A36" s="219"/>
      <c r="B36" s="530" t="s">
        <v>47</v>
      </c>
      <c r="C36" s="531"/>
      <c r="D36" s="531"/>
      <c r="E36" s="531"/>
      <c r="F36" s="531"/>
      <c r="G36" s="532"/>
      <c r="H36" s="265"/>
      <c r="I36" s="265"/>
      <c r="J36" s="245">
        <v>0</v>
      </c>
      <c r="K36" s="265"/>
      <c r="L36" s="245">
        <v>0</v>
      </c>
      <c r="M36" s="265"/>
      <c r="N36" s="245">
        <v>0</v>
      </c>
      <c r="O36" s="223" t="str">
        <f>O23</f>
        <v>(May'22)</v>
      </c>
      <c r="P36" s="231" t="e">
        <f>(J35-J36)/J36</f>
        <v>#DIV/0!</v>
      </c>
    </row>
    <row r="37" spans="1:16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3"/>
      <c r="M37" s="3"/>
      <c r="N37" s="3"/>
      <c r="O37" s="3"/>
      <c r="P37" s="57"/>
    </row>
    <row r="38" spans="1:16" ht="30" customHeight="1">
      <c r="A38" s="81"/>
      <c r="B38" s="9" t="s">
        <v>49</v>
      </c>
      <c r="C38" s="10"/>
      <c r="D38" s="11"/>
      <c r="E38" s="8"/>
      <c r="F38" s="8"/>
      <c r="G38" s="2"/>
      <c r="H38" s="12" t="s">
        <v>3</v>
      </c>
      <c r="I38" s="171">
        <v>550</v>
      </c>
      <c r="J38" s="13" t="s">
        <v>50</v>
      </c>
      <c r="K38" s="171">
        <v>200</v>
      </c>
      <c r="L38" s="13" t="s">
        <v>50</v>
      </c>
      <c r="M38" s="171">
        <v>750</v>
      </c>
      <c r="N38" s="13" t="s">
        <v>50</v>
      </c>
      <c r="O38" s="83"/>
      <c r="P38" s="84"/>
    </row>
    <row r="39" spans="1:16" ht="18.75" thickBot="1">
      <c r="A39" s="49"/>
      <c r="B39" s="3"/>
      <c r="C39" s="3"/>
      <c r="D39" s="3"/>
      <c r="E39" s="3"/>
      <c r="F39" s="3"/>
      <c r="G39" s="3"/>
      <c r="H39" s="3"/>
      <c r="I39" s="85"/>
      <c r="J39" s="3"/>
      <c r="K39" s="85"/>
      <c r="L39" s="3"/>
      <c r="M39" s="85"/>
      <c r="N39" s="3"/>
      <c r="O39" s="3"/>
      <c r="P39" s="57"/>
    </row>
    <row r="40" spans="1:16" s="402" customFormat="1" ht="27.75" customHeight="1" thickBot="1">
      <c r="A40" s="8"/>
      <c r="B40" s="17"/>
      <c r="C40" s="18"/>
      <c r="D40" s="18"/>
      <c r="E40" s="18"/>
      <c r="F40" s="18"/>
      <c r="G40" s="18"/>
      <c r="H40" s="18"/>
      <c r="I40" s="546" t="s">
        <v>163</v>
      </c>
      <c r="J40" s="547"/>
      <c r="K40" s="546" t="s">
        <v>164</v>
      </c>
      <c r="L40" s="547"/>
      <c r="M40" s="546" t="s">
        <v>165</v>
      </c>
      <c r="N40" s="547"/>
    </row>
    <row r="41" spans="1:16" ht="47.25" customHeight="1">
      <c r="A41" s="479" t="s">
        <v>5</v>
      </c>
      <c r="B41" s="460" t="s">
        <v>6</v>
      </c>
      <c r="C41" s="460" t="s">
        <v>7</v>
      </c>
      <c r="D41" s="466" t="s">
        <v>8</v>
      </c>
      <c r="E41" s="466"/>
      <c r="F41" s="466"/>
      <c r="G41" s="358" t="s">
        <v>9</v>
      </c>
      <c r="H41" s="26" t="s">
        <v>10</v>
      </c>
      <c r="I41" s="424" t="s">
        <v>11</v>
      </c>
      <c r="J41" s="414" t="s">
        <v>12</v>
      </c>
      <c r="K41" s="424" t="s">
        <v>11</v>
      </c>
      <c r="L41" s="414" t="s">
        <v>12</v>
      </c>
      <c r="M41" s="424" t="s">
        <v>11</v>
      </c>
      <c r="N41" s="414" t="s">
        <v>12</v>
      </c>
      <c r="O41" s="544" t="s">
        <v>114</v>
      </c>
      <c r="P41" s="494"/>
    </row>
    <row r="42" spans="1:16" ht="33" customHeight="1">
      <c r="A42" s="480"/>
      <c r="B42" s="461"/>
      <c r="C42" s="461"/>
      <c r="D42" s="220" t="str">
        <f>WC!D8</f>
        <v>Apr'22</v>
      </c>
      <c r="E42" s="220" t="str">
        <f>WC!E8</f>
        <v>May'22</v>
      </c>
      <c r="F42" s="227" t="str">
        <f>WC!F55</f>
        <v>Jun'22</v>
      </c>
      <c r="G42" s="358" t="s">
        <v>14</v>
      </c>
      <c r="H42" s="26" t="s">
        <v>15</v>
      </c>
      <c r="I42" s="425" t="s">
        <v>15</v>
      </c>
      <c r="J42" s="414" t="s">
        <v>16</v>
      </c>
      <c r="K42" s="425" t="s">
        <v>15</v>
      </c>
      <c r="L42" s="414" t="s">
        <v>16</v>
      </c>
      <c r="M42" s="425" t="s">
        <v>15</v>
      </c>
      <c r="N42" s="414" t="s">
        <v>16</v>
      </c>
      <c r="O42" s="545"/>
      <c r="P42" s="494"/>
    </row>
    <row r="43" spans="1:16" ht="34.5" customHeight="1">
      <c r="A43" s="215">
        <v>1</v>
      </c>
      <c r="B43" s="193" t="s">
        <v>74</v>
      </c>
      <c r="C43" s="196" t="s">
        <v>19</v>
      </c>
      <c r="D43" s="299">
        <v>265</v>
      </c>
      <c r="E43" s="300">
        <v>268</v>
      </c>
      <c r="F43" s="301">
        <v>268</v>
      </c>
      <c r="G43" s="307">
        <f t="shared" ref="G43:G58" si="9">F43-E43</f>
        <v>0</v>
      </c>
      <c r="H43" s="306">
        <v>200</v>
      </c>
      <c r="I43" s="426">
        <v>200</v>
      </c>
      <c r="J43" s="427">
        <f>F43*I43</f>
        <v>53600</v>
      </c>
      <c r="K43" s="426">
        <v>0</v>
      </c>
      <c r="L43" s="427">
        <f>F43*K43</f>
        <v>0</v>
      </c>
      <c r="M43" s="426">
        <f>SUM(I43,K43)</f>
        <v>200</v>
      </c>
      <c r="N43" s="427">
        <f>SUM(J43,L43)</f>
        <v>53600</v>
      </c>
      <c r="O43" s="422" t="s">
        <v>20</v>
      </c>
      <c r="P43" s="363" t="s">
        <v>145</v>
      </c>
    </row>
    <row r="44" spans="1:16" ht="36" customHeight="1">
      <c r="A44" s="215">
        <v>2</v>
      </c>
      <c r="B44" s="193" t="s">
        <v>75</v>
      </c>
      <c r="C44" s="200" t="s">
        <v>30</v>
      </c>
      <c r="D44" s="299">
        <v>268</v>
      </c>
      <c r="E44" s="300">
        <v>270</v>
      </c>
      <c r="F44" s="301">
        <v>277</v>
      </c>
      <c r="G44" s="354">
        <f t="shared" si="9"/>
        <v>7</v>
      </c>
      <c r="H44" s="306">
        <v>120</v>
      </c>
      <c r="I44" s="426">
        <v>0</v>
      </c>
      <c r="J44" s="427">
        <f t="shared" ref="J44:J58" si="10">F44*I44</f>
        <v>0</v>
      </c>
      <c r="K44" s="426">
        <v>0</v>
      </c>
      <c r="L44" s="427">
        <f t="shared" ref="L44:L56" si="11">F44*K44</f>
        <v>0</v>
      </c>
      <c r="M44" s="426">
        <f t="shared" ref="M44:M56" si="12">SUM(I44,K44)</f>
        <v>0</v>
      </c>
      <c r="N44" s="427">
        <f t="shared" ref="N44:N56" si="13">SUM(J44,L44)</f>
        <v>0</v>
      </c>
      <c r="O44" s="422" t="s">
        <v>20</v>
      </c>
      <c r="P44" s="363" t="s">
        <v>151</v>
      </c>
    </row>
    <row r="45" spans="1:16" ht="34.5" hidden="1" customHeight="1">
      <c r="A45" s="215"/>
      <c r="B45" s="336" t="s">
        <v>85</v>
      </c>
      <c r="C45" s="200" t="s">
        <v>30</v>
      </c>
      <c r="D45" s="299">
        <v>0</v>
      </c>
      <c r="E45" s="300">
        <v>0</v>
      </c>
      <c r="F45" s="301"/>
      <c r="G45" s="340">
        <f t="shared" si="9"/>
        <v>0</v>
      </c>
      <c r="H45" s="306"/>
      <c r="I45" s="426"/>
      <c r="J45" s="427">
        <f t="shared" si="10"/>
        <v>0</v>
      </c>
      <c r="K45" s="426"/>
      <c r="L45" s="427">
        <f t="shared" si="11"/>
        <v>0</v>
      </c>
      <c r="M45" s="426">
        <f t="shared" si="12"/>
        <v>0</v>
      </c>
      <c r="N45" s="427">
        <f t="shared" si="13"/>
        <v>0</v>
      </c>
      <c r="O45" s="422" t="s">
        <v>20</v>
      </c>
      <c r="P45" s="363"/>
    </row>
    <row r="46" spans="1:16" ht="34.5" customHeight="1">
      <c r="A46" s="215">
        <v>3</v>
      </c>
      <c r="B46" s="201" t="s">
        <v>86</v>
      </c>
      <c r="C46" s="200" t="s">
        <v>30</v>
      </c>
      <c r="D46" s="299">
        <v>310</v>
      </c>
      <c r="E46" s="300">
        <v>310</v>
      </c>
      <c r="F46" s="301">
        <v>310</v>
      </c>
      <c r="G46" s="340">
        <f t="shared" si="9"/>
        <v>0</v>
      </c>
      <c r="H46" s="306">
        <v>110</v>
      </c>
      <c r="I46" s="426">
        <v>0</v>
      </c>
      <c r="J46" s="427">
        <f t="shared" si="10"/>
        <v>0</v>
      </c>
      <c r="K46" s="426">
        <v>0</v>
      </c>
      <c r="L46" s="427">
        <f t="shared" si="11"/>
        <v>0</v>
      </c>
      <c r="M46" s="426">
        <f t="shared" si="12"/>
        <v>0</v>
      </c>
      <c r="N46" s="427">
        <f t="shared" si="13"/>
        <v>0</v>
      </c>
      <c r="O46" s="422" t="s">
        <v>20</v>
      </c>
      <c r="P46" s="363"/>
    </row>
    <row r="47" spans="1:16" ht="34.5" hidden="1" customHeight="1">
      <c r="A47" s="215"/>
      <c r="B47" s="201" t="s">
        <v>78</v>
      </c>
      <c r="C47" s="200" t="s">
        <v>79</v>
      </c>
      <c r="D47" s="299"/>
      <c r="E47" s="300"/>
      <c r="F47" s="301"/>
      <c r="G47" s="340">
        <f t="shared" si="9"/>
        <v>0</v>
      </c>
      <c r="H47" s="306"/>
      <c r="I47" s="426"/>
      <c r="J47" s="427">
        <f t="shared" si="10"/>
        <v>0</v>
      </c>
      <c r="K47" s="426"/>
      <c r="L47" s="427">
        <f t="shared" si="11"/>
        <v>0</v>
      </c>
      <c r="M47" s="426">
        <f t="shared" si="12"/>
        <v>0</v>
      </c>
      <c r="N47" s="427">
        <f t="shared" si="13"/>
        <v>0</v>
      </c>
      <c r="O47" s="422" t="s">
        <v>20</v>
      </c>
      <c r="P47" s="361"/>
    </row>
    <row r="48" spans="1:16" ht="42" customHeight="1">
      <c r="A48" s="215">
        <v>4</v>
      </c>
      <c r="B48" s="445" t="s">
        <v>87</v>
      </c>
      <c r="C48" s="200" t="s">
        <v>79</v>
      </c>
      <c r="D48" s="305">
        <v>260</v>
      </c>
      <c r="E48" s="300">
        <v>263</v>
      </c>
      <c r="F48" s="301">
        <v>263</v>
      </c>
      <c r="G48" s="340">
        <f t="shared" si="9"/>
        <v>0</v>
      </c>
      <c r="H48" s="306">
        <v>350</v>
      </c>
      <c r="I48" s="426">
        <v>350</v>
      </c>
      <c r="J48" s="427">
        <f t="shared" si="10"/>
        <v>92050</v>
      </c>
      <c r="K48" s="443">
        <v>200</v>
      </c>
      <c r="L48" s="444">
        <f t="shared" si="11"/>
        <v>52600</v>
      </c>
      <c r="M48" s="426">
        <f t="shared" si="12"/>
        <v>550</v>
      </c>
      <c r="N48" s="427">
        <f t="shared" si="13"/>
        <v>144650</v>
      </c>
      <c r="O48" s="422" t="s">
        <v>20</v>
      </c>
      <c r="P48" s="363"/>
    </row>
    <row r="49" spans="1:16" ht="34.5" hidden="1" customHeight="1">
      <c r="A49" s="215"/>
      <c r="B49" s="201" t="s">
        <v>88</v>
      </c>
      <c r="C49" s="196" t="s">
        <v>52</v>
      </c>
      <c r="D49" s="305"/>
      <c r="E49" s="300"/>
      <c r="F49" s="301"/>
      <c r="G49" s="340">
        <f t="shared" si="9"/>
        <v>0</v>
      </c>
      <c r="H49" s="306"/>
      <c r="I49" s="426"/>
      <c r="J49" s="427">
        <f t="shared" si="10"/>
        <v>0</v>
      </c>
      <c r="K49" s="426"/>
      <c r="L49" s="427">
        <f t="shared" si="11"/>
        <v>0</v>
      </c>
      <c r="M49" s="426">
        <f t="shared" si="12"/>
        <v>0</v>
      </c>
      <c r="N49" s="427">
        <f t="shared" si="13"/>
        <v>0</v>
      </c>
      <c r="O49" s="422" t="s">
        <v>20</v>
      </c>
      <c r="P49" s="362"/>
    </row>
    <row r="50" spans="1:16" ht="34.5" hidden="1" customHeight="1">
      <c r="A50" s="215"/>
      <c r="B50" s="201" t="s">
        <v>89</v>
      </c>
      <c r="C50" s="200" t="s">
        <v>30</v>
      </c>
      <c r="D50" s="305"/>
      <c r="E50" s="300"/>
      <c r="F50" s="301"/>
      <c r="G50" s="340">
        <f t="shared" si="9"/>
        <v>0</v>
      </c>
      <c r="H50" s="306"/>
      <c r="I50" s="426"/>
      <c r="J50" s="427">
        <f t="shared" si="10"/>
        <v>0</v>
      </c>
      <c r="K50" s="426"/>
      <c r="L50" s="427">
        <f t="shared" si="11"/>
        <v>0</v>
      </c>
      <c r="M50" s="426">
        <f t="shared" si="12"/>
        <v>0</v>
      </c>
      <c r="N50" s="427">
        <f t="shared" si="13"/>
        <v>0</v>
      </c>
      <c r="O50" s="422" t="s">
        <v>54</v>
      </c>
      <c r="P50" s="376"/>
    </row>
    <row r="51" spans="1:16" ht="34.5" hidden="1" customHeight="1">
      <c r="A51" s="215"/>
      <c r="B51" s="193" t="s">
        <v>90</v>
      </c>
      <c r="C51" s="200" t="s">
        <v>30</v>
      </c>
      <c r="D51" s="308"/>
      <c r="E51" s="309"/>
      <c r="F51" s="310"/>
      <c r="G51" s="340">
        <f t="shared" si="9"/>
        <v>0</v>
      </c>
      <c r="H51" s="313"/>
      <c r="I51" s="428"/>
      <c r="J51" s="427">
        <f t="shared" si="10"/>
        <v>0</v>
      </c>
      <c r="K51" s="428"/>
      <c r="L51" s="427">
        <f t="shared" si="11"/>
        <v>0</v>
      </c>
      <c r="M51" s="426">
        <f t="shared" si="12"/>
        <v>0</v>
      </c>
      <c r="N51" s="427">
        <f t="shared" si="13"/>
        <v>0</v>
      </c>
      <c r="O51" s="422" t="s">
        <v>20</v>
      </c>
      <c r="P51" s="365"/>
    </row>
    <row r="52" spans="1:16" ht="34.5" hidden="1" customHeight="1">
      <c r="A52" s="215"/>
      <c r="B52" s="201" t="s">
        <v>91</v>
      </c>
      <c r="C52" s="200" t="s">
        <v>30</v>
      </c>
      <c r="D52" s="305">
        <v>0</v>
      </c>
      <c r="E52" s="300">
        <v>0</v>
      </c>
      <c r="F52" s="301"/>
      <c r="G52" s="340">
        <f t="shared" si="9"/>
        <v>0</v>
      </c>
      <c r="H52" s="306"/>
      <c r="I52" s="426"/>
      <c r="J52" s="427">
        <f t="shared" si="10"/>
        <v>0</v>
      </c>
      <c r="K52" s="426"/>
      <c r="L52" s="427">
        <f t="shared" si="11"/>
        <v>0</v>
      </c>
      <c r="M52" s="426">
        <f t="shared" si="12"/>
        <v>0</v>
      </c>
      <c r="N52" s="427">
        <f t="shared" si="13"/>
        <v>0</v>
      </c>
      <c r="O52" s="422" t="s">
        <v>20</v>
      </c>
      <c r="P52" s="365"/>
    </row>
    <row r="53" spans="1:16" ht="34.5" hidden="1" customHeight="1">
      <c r="A53" s="215"/>
      <c r="B53" s="201" t="s">
        <v>92</v>
      </c>
      <c r="C53" s="200" t="s">
        <v>30</v>
      </c>
      <c r="D53" s="305"/>
      <c r="E53" s="300"/>
      <c r="F53" s="301"/>
      <c r="G53" s="340">
        <f t="shared" si="9"/>
        <v>0</v>
      </c>
      <c r="H53" s="306"/>
      <c r="I53" s="426"/>
      <c r="J53" s="427">
        <f t="shared" si="10"/>
        <v>0</v>
      </c>
      <c r="K53" s="426"/>
      <c r="L53" s="427">
        <f t="shared" si="11"/>
        <v>0</v>
      </c>
      <c r="M53" s="426">
        <f t="shared" si="12"/>
        <v>0</v>
      </c>
      <c r="N53" s="427">
        <f t="shared" si="13"/>
        <v>0</v>
      </c>
      <c r="O53" s="422" t="s">
        <v>20</v>
      </c>
      <c r="P53" s="369"/>
    </row>
    <row r="54" spans="1:16" ht="34.5" hidden="1" customHeight="1">
      <c r="A54" s="215"/>
      <c r="B54" s="201" t="s">
        <v>70</v>
      </c>
      <c r="C54" s="200" t="s">
        <v>30</v>
      </c>
      <c r="D54" s="305"/>
      <c r="E54" s="300"/>
      <c r="F54" s="301"/>
      <c r="G54" s="340">
        <f t="shared" si="9"/>
        <v>0</v>
      </c>
      <c r="H54" s="306"/>
      <c r="I54" s="426"/>
      <c r="J54" s="427">
        <f t="shared" si="10"/>
        <v>0</v>
      </c>
      <c r="K54" s="426"/>
      <c r="L54" s="427">
        <f t="shared" si="11"/>
        <v>0</v>
      </c>
      <c r="M54" s="426">
        <f t="shared" si="12"/>
        <v>0</v>
      </c>
      <c r="N54" s="427">
        <f t="shared" si="13"/>
        <v>0</v>
      </c>
      <c r="O54" s="422" t="s">
        <v>20</v>
      </c>
      <c r="P54" s="369"/>
    </row>
    <row r="55" spans="1:16" ht="28.5" hidden="1" customHeight="1">
      <c r="A55" s="215"/>
      <c r="B55" s="201" t="s">
        <v>25</v>
      </c>
      <c r="C55" s="200" t="s">
        <v>30</v>
      </c>
      <c r="D55" s="305"/>
      <c r="E55" s="300"/>
      <c r="F55" s="301"/>
      <c r="G55" s="340">
        <f t="shared" si="9"/>
        <v>0</v>
      </c>
      <c r="H55" s="306"/>
      <c r="I55" s="426"/>
      <c r="J55" s="427">
        <f t="shared" si="10"/>
        <v>0</v>
      </c>
      <c r="K55" s="426"/>
      <c r="L55" s="427">
        <f t="shared" si="11"/>
        <v>0</v>
      </c>
      <c r="M55" s="426">
        <f t="shared" si="12"/>
        <v>0</v>
      </c>
      <c r="N55" s="427">
        <f t="shared" si="13"/>
        <v>0</v>
      </c>
      <c r="O55" s="422" t="s">
        <v>20</v>
      </c>
      <c r="P55" s="368"/>
    </row>
    <row r="56" spans="1:16" ht="30.75" customHeight="1">
      <c r="A56" s="215">
        <v>5</v>
      </c>
      <c r="B56" s="201" t="s">
        <v>82</v>
      </c>
      <c r="C56" s="200" t="s">
        <v>30</v>
      </c>
      <c r="D56" s="305">
        <v>295</v>
      </c>
      <c r="E56" s="300">
        <v>295</v>
      </c>
      <c r="F56" s="301">
        <v>295</v>
      </c>
      <c r="G56" s="340">
        <f t="shared" si="9"/>
        <v>0</v>
      </c>
      <c r="H56" s="306">
        <v>120</v>
      </c>
      <c r="I56" s="426">
        <v>0</v>
      </c>
      <c r="J56" s="427">
        <f t="shared" si="10"/>
        <v>0</v>
      </c>
      <c r="K56" s="426">
        <v>0</v>
      </c>
      <c r="L56" s="427">
        <f t="shared" si="11"/>
        <v>0</v>
      </c>
      <c r="M56" s="426">
        <f t="shared" si="12"/>
        <v>0</v>
      </c>
      <c r="N56" s="427">
        <f t="shared" si="13"/>
        <v>0</v>
      </c>
      <c r="O56" s="422" t="s">
        <v>20</v>
      </c>
      <c r="P56" s="359"/>
    </row>
    <row r="57" spans="1:16" ht="29.25" hidden="1" customHeight="1">
      <c r="A57" s="215"/>
      <c r="B57" s="201" t="s">
        <v>83</v>
      </c>
      <c r="C57" s="200" t="s">
        <v>30</v>
      </c>
      <c r="D57" s="192"/>
      <c r="E57" s="187"/>
      <c r="F57" s="228"/>
      <c r="G57" s="195">
        <f t="shared" si="9"/>
        <v>0</v>
      </c>
      <c r="H57" s="185"/>
      <c r="I57" s="429"/>
      <c r="J57" s="430">
        <f t="shared" si="10"/>
        <v>0</v>
      </c>
      <c r="K57" s="429"/>
      <c r="L57" s="430">
        <f t="shared" ref="L57:L58" si="14">H57*K57</f>
        <v>0</v>
      </c>
      <c r="M57" s="429"/>
      <c r="N57" s="430">
        <f t="shared" ref="N57:N58" si="15">J57*M57</f>
        <v>0</v>
      </c>
      <c r="O57" s="431" t="s">
        <v>20</v>
      </c>
      <c r="P57" s="107"/>
    </row>
    <row r="58" spans="1:16" ht="39" hidden="1">
      <c r="A58" s="215"/>
      <c r="B58" s="201" t="s">
        <v>76</v>
      </c>
      <c r="C58" s="200" t="s">
        <v>79</v>
      </c>
      <c r="D58" s="192"/>
      <c r="E58" s="187"/>
      <c r="F58" s="228"/>
      <c r="G58" s="195">
        <f t="shared" si="9"/>
        <v>0</v>
      </c>
      <c r="H58" s="185"/>
      <c r="I58" s="429"/>
      <c r="J58" s="430">
        <f t="shared" si="10"/>
        <v>0</v>
      </c>
      <c r="K58" s="429"/>
      <c r="L58" s="430">
        <f t="shared" si="14"/>
        <v>0</v>
      </c>
      <c r="M58" s="429"/>
      <c r="N58" s="430">
        <f t="shared" si="15"/>
        <v>0</v>
      </c>
      <c r="O58" s="431" t="s">
        <v>20</v>
      </c>
      <c r="P58" s="107"/>
    </row>
    <row r="59" spans="1:16" ht="41.25" customHeight="1">
      <c r="A59" s="558"/>
      <c r="B59" s="558"/>
      <c r="C59" s="558"/>
      <c r="D59" s="558"/>
      <c r="E59" s="558"/>
      <c r="F59" s="558"/>
      <c r="G59" s="558"/>
      <c r="H59" s="247">
        <f t="shared" ref="H59:N59" si="16">SUM(H39:H58)</f>
        <v>900</v>
      </c>
      <c r="I59" s="420">
        <f t="shared" si="16"/>
        <v>550</v>
      </c>
      <c r="J59" s="421">
        <f t="shared" si="16"/>
        <v>145650</v>
      </c>
      <c r="K59" s="420">
        <f t="shared" si="16"/>
        <v>200</v>
      </c>
      <c r="L59" s="421">
        <f t="shared" si="16"/>
        <v>52600</v>
      </c>
      <c r="M59" s="420">
        <f t="shared" si="16"/>
        <v>750</v>
      </c>
      <c r="N59" s="421">
        <f t="shared" si="16"/>
        <v>198250</v>
      </c>
      <c r="O59" s="408"/>
      <c r="P59" s="371"/>
    </row>
    <row r="60" spans="1:16" ht="37.5" customHeight="1">
      <c r="A60" s="559"/>
      <c r="B60" s="559"/>
      <c r="C60" s="559"/>
      <c r="D60" s="559"/>
      <c r="E60" s="559"/>
      <c r="F60" s="559"/>
      <c r="G60" s="559"/>
      <c r="H60" s="550" t="s">
        <v>168</v>
      </c>
      <c r="I60" s="404">
        <f>J59/I59</f>
        <v>264.81818181818181</v>
      </c>
      <c r="J60" s="405" t="s">
        <v>138</v>
      </c>
      <c r="K60" s="404">
        <f>L59/K59</f>
        <v>263</v>
      </c>
      <c r="L60" s="405" t="s">
        <v>138</v>
      </c>
      <c r="M60" s="404">
        <f>N59/M59</f>
        <v>264.33333333333331</v>
      </c>
      <c r="N60" s="405" t="s">
        <v>138</v>
      </c>
      <c r="O60" s="542" t="s">
        <v>34</v>
      </c>
      <c r="P60" s="543"/>
    </row>
    <row r="61" spans="1:16" ht="35.25" customHeight="1" thickBot="1">
      <c r="A61" s="560" t="s">
        <v>174</v>
      </c>
      <c r="B61" s="560"/>
      <c r="C61" s="560"/>
      <c r="D61" s="560"/>
      <c r="E61" s="560"/>
      <c r="F61" s="560"/>
      <c r="G61" s="560"/>
      <c r="H61" s="551"/>
      <c r="I61" s="406">
        <v>266.07</v>
      </c>
      <c r="J61" s="407" t="s">
        <v>132</v>
      </c>
      <c r="K61" s="406">
        <v>266.07</v>
      </c>
      <c r="L61" s="407" t="s">
        <v>132</v>
      </c>
      <c r="M61" s="406">
        <v>266.07</v>
      </c>
      <c r="N61" s="407" t="s">
        <v>132</v>
      </c>
      <c r="O61" s="224">
        <f>(M60-M61)/M61</f>
        <v>-6.5271043960862885E-3</v>
      </c>
      <c r="P61" s="225" t="s">
        <v>173</v>
      </c>
    </row>
    <row r="62" spans="1:16" ht="18">
      <c r="A62" s="367"/>
      <c r="B62" s="93"/>
      <c r="C62" s="93"/>
      <c r="D62" s="93"/>
      <c r="E62" s="93"/>
      <c r="F62" s="93"/>
      <c r="G62" s="93"/>
      <c r="H62" s="94"/>
      <c r="I62" s="95"/>
      <c r="J62" s="96"/>
      <c r="K62" s="95"/>
      <c r="L62" s="96"/>
      <c r="M62" s="95"/>
      <c r="N62" s="96"/>
      <c r="O62" s="97"/>
      <c r="P62" s="98"/>
    </row>
  </sheetData>
  <mergeCells count="31">
    <mergeCell ref="K40:L40"/>
    <mergeCell ref="M40:N40"/>
    <mergeCell ref="O60:P60"/>
    <mergeCell ref="A59:G60"/>
    <mergeCell ref="A61:G61"/>
    <mergeCell ref="H60:H61"/>
    <mergeCell ref="I40:J40"/>
    <mergeCell ref="O41:O42"/>
    <mergeCell ref="P41:P42"/>
    <mergeCell ref="H35:I35"/>
    <mergeCell ref="B36:G36"/>
    <mergeCell ref="A41:A42"/>
    <mergeCell ref="B41:B42"/>
    <mergeCell ref="C41:C42"/>
    <mergeCell ref="D41:F41"/>
    <mergeCell ref="A27:A28"/>
    <mergeCell ref="B27:B28"/>
    <mergeCell ref="C27:C28"/>
    <mergeCell ref="D27:F27"/>
    <mergeCell ref="O27:O28"/>
    <mergeCell ref="P27:P28"/>
    <mergeCell ref="H22:I22"/>
    <mergeCell ref="B23:G23"/>
    <mergeCell ref="O7:O8"/>
    <mergeCell ref="P7:P8"/>
    <mergeCell ref="A3:D3"/>
    <mergeCell ref="E3:G3"/>
    <mergeCell ref="A7:A8"/>
    <mergeCell ref="B7:B8"/>
    <mergeCell ref="C7:C8"/>
    <mergeCell ref="D7:F7"/>
  </mergeCells>
  <pageMargins left="0.7" right="0.7" top="0.75" bottom="0.75" header="0.3" footer="0.3"/>
  <pageSetup scale="35" orientation="landscape" horizont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C32E-AAF6-4D1C-8716-2433D7F92A0B}">
  <sheetPr>
    <tabColor theme="9"/>
    <pageSetUpPr fitToPage="1"/>
  </sheetPr>
  <dimension ref="A1:P20"/>
  <sheetViews>
    <sheetView zoomScale="60" zoomScaleNormal="60" workbookViewId="0">
      <selection activeCell="A17" sqref="A17:G18"/>
    </sheetView>
  </sheetViews>
  <sheetFormatPr defaultRowHeight="15"/>
  <cols>
    <col min="2" max="2" width="26.5703125" customWidth="1"/>
    <col min="3" max="3" width="25.42578125" customWidth="1"/>
    <col min="4" max="4" width="13.5703125" customWidth="1"/>
    <col min="5" max="5" width="12.5703125" customWidth="1"/>
    <col min="6" max="6" width="15.140625" customWidth="1"/>
    <col min="7" max="7" width="16.85546875" customWidth="1"/>
    <col min="8" max="8" width="31.5703125" customWidth="1"/>
    <col min="9" max="9" width="22.85546875" customWidth="1"/>
    <col min="10" max="10" width="16.85546875" customWidth="1"/>
    <col min="11" max="11" width="21.42578125" customWidth="1"/>
    <col min="12" max="12" width="18.5703125" customWidth="1"/>
    <col min="13" max="13" width="22.140625" customWidth="1"/>
    <col min="14" max="15" width="18.5703125" customWidth="1"/>
    <col min="16" max="16" width="19" customWidth="1"/>
  </cols>
  <sheetData>
    <row r="1" spans="1:16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</row>
    <row r="2" spans="1:16" ht="20.25">
      <c r="A2" s="1"/>
      <c r="B2" s="2"/>
      <c r="C2" s="2"/>
      <c r="D2" s="2"/>
      <c r="E2" s="2"/>
      <c r="F2" s="2"/>
      <c r="G2" s="2"/>
      <c r="H2" s="2"/>
      <c r="I2" s="6"/>
      <c r="J2" s="2"/>
      <c r="K2" s="6"/>
      <c r="L2" s="2"/>
      <c r="M2" s="6"/>
      <c r="N2" s="2"/>
      <c r="O2" s="2"/>
      <c r="P2" s="4"/>
    </row>
    <row r="3" spans="1:16" ht="20.25">
      <c r="A3" s="485" t="s">
        <v>96</v>
      </c>
      <c r="B3" s="485"/>
      <c r="C3" s="485"/>
      <c r="D3" s="485"/>
      <c r="E3" s="486" t="s">
        <v>139</v>
      </c>
      <c r="F3" s="486"/>
      <c r="G3" s="486"/>
      <c r="H3" s="1"/>
      <c r="I3" s="2"/>
      <c r="J3" s="2"/>
      <c r="K3" s="2"/>
      <c r="L3" s="2"/>
      <c r="M3" s="2"/>
      <c r="N3" s="2"/>
      <c r="O3" s="2"/>
      <c r="P3" s="4"/>
    </row>
    <row r="4" spans="1:16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ht="29.25" customHeight="1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171">
        <v>150</v>
      </c>
      <c r="J5" s="13" t="s">
        <v>50</v>
      </c>
      <c r="K5" s="171">
        <v>50</v>
      </c>
      <c r="L5" s="13" t="s">
        <v>50</v>
      </c>
      <c r="M5" s="171">
        <v>200</v>
      </c>
      <c r="N5" s="13" t="s">
        <v>50</v>
      </c>
      <c r="O5" s="83"/>
      <c r="P5" s="84"/>
    </row>
    <row r="6" spans="1:16" ht="18.75" thickBot="1">
      <c r="A6" s="49"/>
      <c r="B6" s="3"/>
      <c r="C6" s="3"/>
      <c r="D6" s="3"/>
      <c r="E6" s="3"/>
      <c r="F6" s="3"/>
      <c r="G6" s="3"/>
      <c r="H6" s="3"/>
      <c r="I6" s="85"/>
      <c r="J6" s="3"/>
      <c r="K6" s="85"/>
      <c r="L6" s="3"/>
      <c r="M6" s="85"/>
      <c r="N6" s="3"/>
      <c r="O6" s="3"/>
      <c r="P6" s="57"/>
    </row>
    <row r="7" spans="1:16" s="402" customFormat="1" ht="27.75" customHeight="1" thickBot="1">
      <c r="A7" s="8"/>
      <c r="B7" s="17"/>
      <c r="C7" s="18"/>
      <c r="D7" s="18"/>
      <c r="E7" s="18"/>
      <c r="F7" s="18"/>
      <c r="G7" s="18"/>
      <c r="H7" s="18"/>
      <c r="I7" s="546" t="s">
        <v>163</v>
      </c>
      <c r="J7" s="547"/>
      <c r="K7" s="546" t="s">
        <v>164</v>
      </c>
      <c r="L7" s="547"/>
      <c r="M7" s="546" t="s">
        <v>165</v>
      </c>
      <c r="N7" s="547"/>
    </row>
    <row r="8" spans="1:16" ht="47.25" customHeight="1">
      <c r="A8" s="479" t="s">
        <v>5</v>
      </c>
      <c r="B8" s="460" t="s">
        <v>6</v>
      </c>
      <c r="C8" s="460" t="s">
        <v>7</v>
      </c>
      <c r="D8" s="466" t="s">
        <v>8</v>
      </c>
      <c r="E8" s="466"/>
      <c r="F8" s="466"/>
      <c r="G8" s="379" t="s">
        <v>9</v>
      </c>
      <c r="H8" s="26" t="s">
        <v>10</v>
      </c>
      <c r="I8" s="424" t="s">
        <v>11</v>
      </c>
      <c r="J8" s="414" t="s">
        <v>12</v>
      </c>
      <c r="K8" s="424" t="s">
        <v>11</v>
      </c>
      <c r="L8" s="414" t="s">
        <v>12</v>
      </c>
      <c r="M8" s="424" t="s">
        <v>11</v>
      </c>
      <c r="N8" s="414" t="s">
        <v>12</v>
      </c>
      <c r="O8" s="544" t="s">
        <v>114</v>
      </c>
      <c r="P8" s="494"/>
    </row>
    <row r="9" spans="1:16" ht="33" customHeight="1">
      <c r="A9" s="480"/>
      <c r="B9" s="461"/>
      <c r="C9" s="461"/>
      <c r="D9" s="220" t="str">
        <f>WC!D8</f>
        <v>Apr'22</v>
      </c>
      <c r="E9" s="220" t="str">
        <f>WC!E8</f>
        <v>May'22</v>
      </c>
      <c r="F9" s="227" t="str">
        <f>WC!F55</f>
        <v>Jun'22</v>
      </c>
      <c r="G9" s="379" t="s">
        <v>14</v>
      </c>
      <c r="H9" s="26" t="s">
        <v>15</v>
      </c>
      <c r="I9" s="425" t="s">
        <v>15</v>
      </c>
      <c r="J9" s="414" t="s">
        <v>16</v>
      </c>
      <c r="K9" s="425" t="s">
        <v>15</v>
      </c>
      <c r="L9" s="414" t="s">
        <v>16</v>
      </c>
      <c r="M9" s="425" t="s">
        <v>15</v>
      </c>
      <c r="N9" s="414" t="s">
        <v>16</v>
      </c>
      <c r="O9" s="545"/>
      <c r="P9" s="494"/>
    </row>
    <row r="10" spans="1:16" ht="34.5" customHeight="1">
      <c r="A10" s="205">
        <v>1</v>
      </c>
      <c r="B10" s="448" t="s">
        <v>44</v>
      </c>
      <c r="C10" s="200" t="s">
        <v>30</v>
      </c>
      <c r="D10" s="314">
        <v>195</v>
      </c>
      <c r="E10" s="314">
        <v>195</v>
      </c>
      <c r="F10" s="315">
        <v>195</v>
      </c>
      <c r="G10" s="307">
        <f>F10-E10</f>
        <v>0</v>
      </c>
      <c r="H10" s="317">
        <v>150</v>
      </c>
      <c r="I10" s="432">
        <v>150</v>
      </c>
      <c r="J10" s="433">
        <f>F10*I10</f>
        <v>29250</v>
      </c>
      <c r="K10" s="449">
        <v>50</v>
      </c>
      <c r="L10" s="450">
        <f>F10*K10</f>
        <v>9750</v>
      </c>
      <c r="M10" s="432">
        <f>SUM(I10,K10)</f>
        <v>200</v>
      </c>
      <c r="N10" s="433">
        <f>SUM(J10,L10)</f>
        <v>39000</v>
      </c>
      <c r="O10" s="437" t="s">
        <v>37</v>
      </c>
      <c r="P10" s="378"/>
    </row>
    <row r="11" spans="1:16" ht="34.5" customHeight="1">
      <c r="A11" s="206">
        <v>2</v>
      </c>
      <c r="B11" s="207" t="s">
        <v>29</v>
      </c>
      <c r="C11" s="200" t="s">
        <v>30</v>
      </c>
      <c r="D11" s="314">
        <v>0</v>
      </c>
      <c r="E11" s="314">
        <v>0</v>
      </c>
      <c r="F11" s="315">
        <v>0</v>
      </c>
      <c r="G11" s="307">
        <f>F11-E11</f>
        <v>0</v>
      </c>
      <c r="H11" s="317">
        <v>0</v>
      </c>
      <c r="I11" s="432">
        <v>0</v>
      </c>
      <c r="J11" s="433">
        <v>0</v>
      </c>
      <c r="K11" s="432">
        <v>0</v>
      </c>
      <c r="L11" s="433">
        <v>0</v>
      </c>
      <c r="M11" s="432">
        <v>0</v>
      </c>
      <c r="N11" s="433">
        <v>0</v>
      </c>
      <c r="O11" s="437" t="s">
        <v>37</v>
      </c>
      <c r="P11" s="378"/>
    </row>
    <row r="12" spans="1:16" ht="34.5" hidden="1" customHeight="1">
      <c r="A12" s="209"/>
      <c r="B12" s="127"/>
      <c r="C12" s="196"/>
      <c r="D12" s="128"/>
      <c r="E12" s="128"/>
      <c r="F12" s="131"/>
      <c r="G12" s="130"/>
      <c r="H12" s="284"/>
      <c r="I12" s="434"/>
      <c r="J12" s="435"/>
      <c r="K12" s="434"/>
      <c r="L12" s="435"/>
      <c r="M12" s="434"/>
      <c r="N12" s="435"/>
      <c r="O12" s="438"/>
      <c r="P12" s="382"/>
    </row>
    <row r="13" spans="1:16" ht="34.5" hidden="1" customHeight="1">
      <c r="A13" s="209"/>
      <c r="B13" s="161"/>
      <c r="C13" s="196"/>
      <c r="D13" s="187"/>
      <c r="E13" s="187"/>
      <c r="F13" s="228"/>
      <c r="G13" s="175"/>
      <c r="H13" s="410"/>
      <c r="I13" s="418"/>
      <c r="J13" s="436"/>
      <c r="K13" s="418"/>
      <c r="L13" s="436"/>
      <c r="M13" s="418"/>
      <c r="N13" s="436"/>
      <c r="O13" s="412"/>
      <c r="P13" s="378"/>
    </row>
    <row r="14" spans="1:16" ht="34.5" hidden="1" customHeight="1">
      <c r="A14" s="209"/>
      <c r="B14" s="161"/>
      <c r="C14" s="196"/>
      <c r="D14" s="187"/>
      <c r="E14" s="187"/>
      <c r="F14" s="228"/>
      <c r="G14" s="175"/>
      <c r="H14" s="410"/>
      <c r="I14" s="418"/>
      <c r="J14" s="436"/>
      <c r="K14" s="418"/>
      <c r="L14" s="436"/>
      <c r="M14" s="418"/>
      <c r="N14" s="436"/>
      <c r="O14" s="412"/>
      <c r="P14" s="378"/>
    </row>
    <row r="15" spans="1:16" ht="34.5" hidden="1" customHeight="1">
      <c r="A15" s="209"/>
      <c r="B15" s="161"/>
      <c r="C15" s="196"/>
      <c r="D15" s="187"/>
      <c r="E15" s="187"/>
      <c r="F15" s="228"/>
      <c r="G15" s="175"/>
      <c r="H15" s="410"/>
      <c r="I15" s="418"/>
      <c r="J15" s="436"/>
      <c r="K15" s="418"/>
      <c r="L15" s="436"/>
      <c r="M15" s="418"/>
      <c r="N15" s="436"/>
      <c r="O15" s="412"/>
      <c r="P15" s="381"/>
    </row>
    <row r="16" spans="1:16" ht="34.5" hidden="1" customHeight="1">
      <c r="A16" s="209"/>
      <c r="B16" s="161"/>
      <c r="C16" s="196"/>
      <c r="D16" s="187"/>
      <c r="E16" s="187"/>
      <c r="F16" s="228"/>
      <c r="G16" s="89"/>
      <c r="H16" s="410"/>
      <c r="I16" s="418"/>
      <c r="J16" s="436"/>
      <c r="K16" s="418"/>
      <c r="L16" s="436"/>
      <c r="M16" s="418"/>
      <c r="N16" s="436"/>
      <c r="O16" s="412"/>
      <c r="P16" s="378"/>
    </row>
    <row r="17" spans="1:16" ht="39" customHeight="1">
      <c r="A17" s="561"/>
      <c r="B17" s="558"/>
      <c r="C17" s="558"/>
      <c r="D17" s="558"/>
      <c r="E17" s="558"/>
      <c r="F17" s="558"/>
      <c r="G17" s="562"/>
      <c r="H17" s="247">
        <f t="shared" ref="H17:N17" si="0">SUM(H10:H16)</f>
        <v>150</v>
      </c>
      <c r="I17" s="420">
        <f t="shared" si="0"/>
        <v>150</v>
      </c>
      <c r="J17" s="421">
        <f t="shared" si="0"/>
        <v>29250</v>
      </c>
      <c r="K17" s="420">
        <f t="shared" si="0"/>
        <v>50</v>
      </c>
      <c r="L17" s="421">
        <f t="shared" si="0"/>
        <v>9750</v>
      </c>
      <c r="M17" s="420">
        <f t="shared" si="0"/>
        <v>200</v>
      </c>
      <c r="N17" s="421">
        <f t="shared" si="0"/>
        <v>39000</v>
      </c>
      <c r="O17" s="439"/>
      <c r="P17" s="380"/>
    </row>
    <row r="18" spans="1:16" ht="37.5" customHeight="1">
      <c r="A18" s="563"/>
      <c r="B18" s="564"/>
      <c r="C18" s="564"/>
      <c r="D18" s="564"/>
      <c r="E18" s="564"/>
      <c r="F18" s="564"/>
      <c r="G18" s="565"/>
      <c r="H18" s="550" t="s">
        <v>168</v>
      </c>
      <c r="I18" s="404">
        <f>J17/I17</f>
        <v>195</v>
      </c>
      <c r="J18" s="405" t="s">
        <v>138</v>
      </c>
      <c r="K18" s="404">
        <f>L17/K17</f>
        <v>195</v>
      </c>
      <c r="L18" s="405" t="s">
        <v>138</v>
      </c>
      <c r="M18" s="404">
        <f>N17/M17</f>
        <v>195</v>
      </c>
      <c r="N18" s="405" t="s">
        <v>138</v>
      </c>
      <c r="O18" s="542" t="s">
        <v>34</v>
      </c>
      <c r="P18" s="543"/>
    </row>
    <row r="19" spans="1:16" ht="36.75" customHeight="1" thickBot="1">
      <c r="A19" s="566" t="s">
        <v>117</v>
      </c>
      <c r="B19" s="567"/>
      <c r="C19" s="567"/>
      <c r="D19" s="567"/>
      <c r="E19" s="567"/>
      <c r="F19" s="567"/>
      <c r="G19" s="568"/>
      <c r="H19" s="551"/>
      <c r="I19" s="406">
        <v>195</v>
      </c>
      <c r="J19" s="407" t="s">
        <v>132</v>
      </c>
      <c r="K19" s="406">
        <v>195</v>
      </c>
      <c r="L19" s="407" t="s">
        <v>132</v>
      </c>
      <c r="M19" s="406">
        <v>195</v>
      </c>
      <c r="N19" s="407" t="s">
        <v>132</v>
      </c>
      <c r="O19" s="289">
        <f>(M18-M19)/M19</f>
        <v>0</v>
      </c>
      <c r="P19" s="277">
        <v>0</v>
      </c>
    </row>
    <row r="20" spans="1:16" ht="18">
      <c r="A20" s="102"/>
      <c r="B20" s="103"/>
      <c r="C20" s="103"/>
      <c r="D20" s="103"/>
      <c r="E20" s="103"/>
      <c r="F20" s="103"/>
      <c r="G20" s="103"/>
      <c r="H20" s="104"/>
      <c r="I20" s="104"/>
      <c r="J20" s="105"/>
      <c r="K20" s="104"/>
      <c r="L20" s="105"/>
      <c r="M20" s="104"/>
      <c r="N20" s="105"/>
      <c r="O20" s="106"/>
      <c r="P20" s="107"/>
    </row>
  </sheetData>
  <mergeCells count="15">
    <mergeCell ref="O18:P18"/>
    <mergeCell ref="O8:O9"/>
    <mergeCell ref="P8:P9"/>
    <mergeCell ref="A3:D3"/>
    <mergeCell ref="E3:G3"/>
    <mergeCell ref="A8:A9"/>
    <mergeCell ref="B8:B9"/>
    <mergeCell ref="C8:C9"/>
    <mergeCell ref="D8:F8"/>
    <mergeCell ref="I7:J7"/>
    <mergeCell ref="K7:L7"/>
    <mergeCell ref="M7:N7"/>
    <mergeCell ref="H18:H19"/>
    <mergeCell ref="A17:G18"/>
    <mergeCell ref="A19:G19"/>
  </mergeCells>
  <pageMargins left="0.7" right="0.7" top="0.75" bottom="0.75" header="0.3" footer="0.3"/>
  <pageSetup scale="39" orientation="landscape" horizont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118</v>
      </c>
      <c r="B3" s="485"/>
      <c r="C3" s="485"/>
      <c r="D3" s="485"/>
      <c r="E3" s="486" t="s">
        <v>113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2"/>
      <c r="M9" s="462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1"/>
      <c r="M10" s="511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1"/>
      <c r="M11" s="511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1"/>
      <c r="M12" s="511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88"/>
      <c r="M13" s="488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2"/>
      <c r="M14" s="512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4" t="s">
        <v>33</v>
      </c>
      <c r="I15" s="484"/>
      <c r="J15" s="261" t="e">
        <f>J14/I14</f>
        <v>#DIV/0!</v>
      </c>
      <c r="K15" s="262" t="str">
        <f>WC!K26</f>
        <v>(June'22)</v>
      </c>
      <c r="L15" s="497" t="s">
        <v>34</v>
      </c>
      <c r="M15" s="497"/>
    </row>
    <row r="16" spans="1:13" ht="33.75" customHeight="1">
      <c r="A16" s="219"/>
      <c r="B16" s="459"/>
      <c r="C16" s="459"/>
      <c r="D16" s="459"/>
      <c r="E16" s="459"/>
      <c r="F16" s="459"/>
      <c r="G16" s="459"/>
      <c r="H16" s="264"/>
      <c r="I16" s="235"/>
      <c r="J16" s="263">
        <v>0</v>
      </c>
      <c r="K16" s="262" t="str">
        <f>WC!K27</f>
        <v>(May'22)</v>
      </c>
      <c r="L16" s="289" t="e">
        <f>(J15-J16)/J16</f>
        <v>#DIV/0!</v>
      </c>
      <c r="M16" s="277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89" t="s">
        <v>5</v>
      </c>
      <c r="B20" s="479" t="s">
        <v>6</v>
      </c>
      <c r="C20" s="460" t="s">
        <v>7</v>
      </c>
      <c r="D20" s="481" t="s">
        <v>8</v>
      </c>
      <c r="E20" s="481"/>
      <c r="F20" s="481"/>
      <c r="G20" s="202" t="s">
        <v>9</v>
      </c>
      <c r="H20" s="202" t="s">
        <v>10</v>
      </c>
      <c r="I20" s="25" t="s">
        <v>11</v>
      </c>
      <c r="J20" s="26" t="s">
        <v>12</v>
      </c>
      <c r="K20" s="465" t="s">
        <v>114</v>
      </c>
      <c r="L20" s="506"/>
      <c r="M20" s="506"/>
    </row>
    <row r="21" spans="1:13" ht="33" customHeight="1">
      <c r="A21" s="490"/>
      <c r="B21" s="480"/>
      <c r="C21" s="461"/>
      <c r="D21" s="220" t="str">
        <f>WC!D8</f>
        <v>Apr'22</v>
      </c>
      <c r="E21" s="220" t="str">
        <f>WC!E8</f>
        <v>May'22</v>
      </c>
      <c r="F21" s="227" t="str">
        <f>WC!F55</f>
        <v>Jun'22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6"/>
      <c r="L21" s="506"/>
      <c r="M21" s="506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2"/>
      <c r="M22" s="462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2"/>
      <c r="M23" s="462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2"/>
      <c r="M24" s="462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2"/>
      <c r="M25" s="462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1"/>
      <c r="M26" s="511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3"/>
      <c r="M27" s="513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5" t="s">
        <v>33</v>
      </c>
      <c r="I28" s="495"/>
      <c r="J28" s="261" t="e">
        <f>J27/I27</f>
        <v>#DIV/0!</v>
      </c>
      <c r="K28" s="223" t="str">
        <f>K15</f>
        <v>(June'22)</v>
      </c>
      <c r="L28" s="497" t="s">
        <v>34</v>
      </c>
      <c r="M28" s="497"/>
    </row>
    <row r="29" spans="1:13" ht="39" customHeight="1">
      <c r="A29" s="219"/>
      <c r="B29" s="508"/>
      <c r="C29" s="509"/>
      <c r="D29" s="509"/>
      <c r="E29" s="509"/>
      <c r="F29" s="509"/>
      <c r="G29" s="510"/>
      <c r="H29" s="265"/>
      <c r="I29" s="265"/>
      <c r="J29" s="266">
        <v>0</v>
      </c>
      <c r="K29" s="223" t="str">
        <f>K16</f>
        <v>(May'22)</v>
      </c>
      <c r="L29" s="290" t="e">
        <f>(J28-J29)/J29</f>
        <v>#DIV/0!</v>
      </c>
      <c r="M29" s="281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89" t="s">
        <v>5</v>
      </c>
      <c r="B33" s="479" t="s">
        <v>6</v>
      </c>
      <c r="C33" s="460" t="s">
        <v>7</v>
      </c>
      <c r="D33" s="481" t="s">
        <v>8</v>
      </c>
      <c r="E33" s="481"/>
      <c r="F33" s="481"/>
      <c r="G33" s="202" t="s">
        <v>9</v>
      </c>
      <c r="H33" s="202" t="s">
        <v>10</v>
      </c>
      <c r="I33" s="25" t="s">
        <v>11</v>
      </c>
      <c r="J33" s="26" t="s">
        <v>12</v>
      </c>
      <c r="K33" s="465" t="s">
        <v>114</v>
      </c>
      <c r="L33" s="494"/>
      <c r="M33" s="494"/>
    </row>
    <row r="34" spans="1:13" ht="33" customHeight="1">
      <c r="A34" s="490"/>
      <c r="B34" s="480"/>
      <c r="C34" s="461"/>
      <c r="D34" s="220" t="str">
        <f>D8</f>
        <v>Apr'22</v>
      </c>
      <c r="E34" s="220" t="str">
        <f t="shared" ref="E34:F34" si="2">E8</f>
        <v>May'22</v>
      </c>
      <c r="F34" s="227" t="str">
        <f t="shared" si="2"/>
        <v>Jun'22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6"/>
      <c r="L34" s="494"/>
      <c r="M34" s="494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2"/>
      <c r="M35" s="462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2"/>
      <c r="M36" s="462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4"/>
      <c r="M37" s="514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2"/>
      <c r="M38" s="462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2"/>
      <c r="M39" s="462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69"/>
      <c r="M40" s="469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4" t="s">
        <v>33</v>
      </c>
      <c r="I41" s="484"/>
      <c r="J41" s="222" t="e">
        <f>J40/I40</f>
        <v>#DIV/0!</v>
      </c>
      <c r="K41" s="223" t="str">
        <f>K15</f>
        <v>(June'22)</v>
      </c>
      <c r="L41" s="470" t="s">
        <v>34</v>
      </c>
      <c r="M41" s="470"/>
    </row>
    <row r="42" spans="1:13" ht="36.75" customHeight="1">
      <c r="A42" s="234"/>
      <c r="B42" s="459"/>
      <c r="C42" s="459"/>
      <c r="D42" s="459"/>
      <c r="E42" s="459"/>
      <c r="F42" s="459"/>
      <c r="G42" s="459"/>
      <c r="H42" s="235"/>
      <c r="I42" s="235"/>
      <c r="J42" s="266">
        <v>0</v>
      </c>
      <c r="K42" s="223" t="str">
        <f>K16</f>
        <v>(May'22)</v>
      </c>
      <c r="L42" s="288" t="e">
        <f>(J41-J42)/J42</f>
        <v>#DIV/0!</v>
      </c>
      <c r="M42" s="291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89" t="s">
        <v>5</v>
      </c>
      <c r="B47" s="479" t="s">
        <v>6</v>
      </c>
      <c r="C47" s="460" t="s">
        <v>7</v>
      </c>
      <c r="D47" s="481" t="s">
        <v>8</v>
      </c>
      <c r="E47" s="481"/>
      <c r="F47" s="481"/>
      <c r="G47" s="202" t="s">
        <v>9</v>
      </c>
      <c r="H47" s="202" t="s">
        <v>10</v>
      </c>
      <c r="I47" s="25" t="s">
        <v>11</v>
      </c>
      <c r="J47" s="26" t="s">
        <v>12</v>
      </c>
      <c r="K47" s="465" t="s">
        <v>114</v>
      </c>
      <c r="L47" s="468"/>
      <c r="M47" s="468"/>
    </row>
    <row r="48" spans="1:13" ht="32.25" customHeight="1">
      <c r="A48" s="490"/>
      <c r="B48" s="480"/>
      <c r="C48" s="461"/>
      <c r="D48" s="220" t="str">
        <f>D8</f>
        <v>Apr'22</v>
      </c>
      <c r="E48" s="220" t="str">
        <f t="shared" ref="E48:F48" si="4">E8</f>
        <v>May'22</v>
      </c>
      <c r="F48" s="227" t="str">
        <f t="shared" si="4"/>
        <v>Jun'22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6"/>
      <c r="L48" s="468"/>
      <c r="M48" s="468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3"/>
      <c r="M49" s="483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3"/>
      <c r="M50" s="483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18"/>
      <c r="M51" s="518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3"/>
      <c r="M52" s="483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3"/>
      <c r="M53" s="483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69"/>
      <c r="M54" s="469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1" t="s">
        <v>33</v>
      </c>
      <c r="I55" s="472"/>
      <c r="J55" s="243" t="e">
        <f>J54/I54</f>
        <v>#DIV/0!</v>
      </c>
      <c r="K55" s="223" t="str">
        <f>K15</f>
        <v>(June'22)</v>
      </c>
      <c r="L55" s="470" t="s">
        <v>34</v>
      </c>
      <c r="M55" s="470"/>
    </row>
    <row r="56" spans="1:13" ht="34.5" customHeight="1">
      <c r="A56" s="270"/>
      <c r="B56" s="515"/>
      <c r="C56" s="516"/>
      <c r="D56" s="516"/>
      <c r="E56" s="516"/>
      <c r="F56" s="516"/>
      <c r="G56" s="517"/>
      <c r="H56" s="244"/>
      <c r="I56" s="244"/>
      <c r="J56" s="273">
        <v>0</v>
      </c>
      <c r="K56" s="271" t="str">
        <f>K16</f>
        <v>(May'22)</v>
      </c>
      <c r="L56" s="292" t="e">
        <f>(J55-J56)/J56</f>
        <v>#DIV/0!</v>
      </c>
      <c r="M56" s="291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(23/5/2022)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105</v>
      </c>
      <c r="B3" s="485"/>
      <c r="C3" s="485"/>
      <c r="D3" s="485"/>
      <c r="E3" s="486" t="s">
        <v>113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2"/>
      <c r="M9" s="462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1"/>
      <c r="M10" s="511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1"/>
      <c r="M11" s="511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1"/>
      <c r="M12" s="511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88"/>
      <c r="M13" s="488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2"/>
      <c r="M14" s="512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4" t="s">
        <v>33</v>
      </c>
      <c r="I15" s="484"/>
      <c r="J15" s="261" t="e">
        <f>J14/I14</f>
        <v>#DIV/0!</v>
      </c>
      <c r="K15" s="262" t="str">
        <f>WC!K26</f>
        <v>(June'22)</v>
      </c>
      <c r="L15" s="497" t="s">
        <v>34</v>
      </c>
      <c r="M15" s="497"/>
    </row>
    <row r="16" spans="1:13" ht="33.75" customHeight="1">
      <c r="A16" s="219"/>
      <c r="B16" s="459"/>
      <c r="C16" s="459"/>
      <c r="D16" s="459"/>
      <c r="E16" s="459"/>
      <c r="F16" s="459"/>
      <c r="G16" s="459"/>
      <c r="H16" s="264"/>
      <c r="I16" s="235"/>
      <c r="J16" s="263">
        <v>0</v>
      </c>
      <c r="K16" s="262" t="str">
        <f>WC!K27</f>
        <v>(May'22)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89" t="s">
        <v>5</v>
      </c>
      <c r="B20" s="479" t="s">
        <v>6</v>
      </c>
      <c r="C20" s="460" t="s">
        <v>7</v>
      </c>
      <c r="D20" s="481" t="s">
        <v>8</v>
      </c>
      <c r="E20" s="481"/>
      <c r="F20" s="481"/>
      <c r="G20" s="202" t="s">
        <v>9</v>
      </c>
      <c r="H20" s="202" t="s">
        <v>10</v>
      </c>
      <c r="I20" s="25" t="s">
        <v>11</v>
      </c>
      <c r="J20" s="26" t="s">
        <v>12</v>
      </c>
      <c r="K20" s="465" t="s">
        <v>114</v>
      </c>
      <c r="L20" s="506"/>
      <c r="M20" s="506"/>
    </row>
    <row r="21" spans="1:13" ht="33" customHeight="1">
      <c r="A21" s="490"/>
      <c r="B21" s="480"/>
      <c r="C21" s="461"/>
      <c r="D21" s="220" t="str">
        <f>WC!D8</f>
        <v>Apr'22</v>
      </c>
      <c r="E21" s="220" t="str">
        <f>WC!E8</f>
        <v>May'22</v>
      </c>
      <c r="F21" s="227" t="str">
        <f>WC!F55</f>
        <v>Jun'22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6"/>
      <c r="L21" s="506"/>
      <c r="M21" s="506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2"/>
      <c r="M22" s="462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2"/>
      <c r="M23" s="462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2"/>
      <c r="M24" s="462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2"/>
      <c r="M25" s="462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1"/>
      <c r="M26" s="511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3"/>
      <c r="M27" s="513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5" t="s">
        <v>33</v>
      </c>
      <c r="I28" s="495"/>
      <c r="J28" s="261" t="e">
        <f>J27/I27</f>
        <v>#DIV/0!</v>
      </c>
      <c r="K28" s="223" t="str">
        <f>K15</f>
        <v>(June'22)</v>
      </c>
      <c r="L28" s="497" t="s">
        <v>34</v>
      </c>
      <c r="M28" s="497"/>
    </row>
    <row r="29" spans="1:13" ht="39" customHeight="1">
      <c r="A29" s="219"/>
      <c r="B29" s="508"/>
      <c r="C29" s="509"/>
      <c r="D29" s="509"/>
      <c r="E29" s="509"/>
      <c r="F29" s="509"/>
      <c r="G29" s="510"/>
      <c r="H29" s="265"/>
      <c r="I29" s="265"/>
      <c r="J29" s="266">
        <v>0</v>
      </c>
      <c r="K29" s="223" t="str">
        <f>K16</f>
        <v>(May'22)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89" t="s">
        <v>5</v>
      </c>
      <c r="B33" s="479" t="s">
        <v>6</v>
      </c>
      <c r="C33" s="460" t="s">
        <v>7</v>
      </c>
      <c r="D33" s="481" t="s">
        <v>8</v>
      </c>
      <c r="E33" s="481"/>
      <c r="F33" s="481"/>
      <c r="G33" s="202" t="s">
        <v>9</v>
      </c>
      <c r="H33" s="202" t="s">
        <v>10</v>
      </c>
      <c r="I33" s="25" t="s">
        <v>11</v>
      </c>
      <c r="J33" s="26" t="s">
        <v>12</v>
      </c>
      <c r="K33" s="465" t="s">
        <v>114</v>
      </c>
      <c r="L33" s="494"/>
      <c r="M33" s="494"/>
    </row>
    <row r="34" spans="1:13" ht="33" customHeight="1">
      <c r="A34" s="490"/>
      <c r="B34" s="480"/>
      <c r="C34" s="461"/>
      <c r="D34" s="220" t="str">
        <f>D8</f>
        <v>Apr'22</v>
      </c>
      <c r="E34" s="220" t="str">
        <f t="shared" ref="E34:F34" si="2">E8</f>
        <v>May'22</v>
      </c>
      <c r="F34" s="227" t="str">
        <f t="shared" si="2"/>
        <v>Jun'22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6"/>
      <c r="L34" s="494"/>
      <c r="M34" s="494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2"/>
      <c r="M35" s="462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2"/>
      <c r="M36" s="462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4"/>
      <c r="M37" s="514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2"/>
      <c r="M38" s="462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2"/>
      <c r="M39" s="462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69"/>
      <c r="M40" s="469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4" t="s">
        <v>33</v>
      </c>
      <c r="I41" s="484"/>
      <c r="J41" s="222" t="e">
        <f>J40/I40</f>
        <v>#DIV/0!</v>
      </c>
      <c r="K41" s="223" t="str">
        <f>K15</f>
        <v>(June'22)</v>
      </c>
      <c r="L41" s="470" t="s">
        <v>34</v>
      </c>
      <c r="M41" s="470"/>
    </row>
    <row r="42" spans="1:13" ht="36.75" customHeight="1">
      <c r="A42" s="234"/>
      <c r="B42" s="459"/>
      <c r="C42" s="459"/>
      <c r="D42" s="459"/>
      <c r="E42" s="459"/>
      <c r="F42" s="459"/>
      <c r="G42" s="459"/>
      <c r="H42" s="235"/>
      <c r="I42" s="235"/>
      <c r="J42" s="266">
        <v>0</v>
      </c>
      <c r="K42" s="223" t="str">
        <f>K16</f>
        <v>(May'22)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89" t="s">
        <v>5</v>
      </c>
      <c r="B47" s="479" t="s">
        <v>6</v>
      </c>
      <c r="C47" s="460" t="s">
        <v>7</v>
      </c>
      <c r="D47" s="481" t="s">
        <v>8</v>
      </c>
      <c r="E47" s="481"/>
      <c r="F47" s="481"/>
      <c r="G47" s="202" t="s">
        <v>9</v>
      </c>
      <c r="H47" s="202" t="s">
        <v>10</v>
      </c>
      <c r="I47" s="25" t="s">
        <v>11</v>
      </c>
      <c r="J47" s="26" t="s">
        <v>12</v>
      </c>
      <c r="K47" s="465" t="s">
        <v>114</v>
      </c>
      <c r="L47" s="468"/>
      <c r="M47" s="468"/>
    </row>
    <row r="48" spans="1:13" ht="32.25" customHeight="1">
      <c r="A48" s="490"/>
      <c r="B48" s="480"/>
      <c r="C48" s="461"/>
      <c r="D48" s="220" t="str">
        <f>D8</f>
        <v>Apr'22</v>
      </c>
      <c r="E48" s="220" t="str">
        <f t="shared" ref="E48:F48" si="4">E8</f>
        <v>May'22</v>
      </c>
      <c r="F48" s="227" t="str">
        <f t="shared" si="4"/>
        <v>Jun'22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6"/>
      <c r="L48" s="468"/>
      <c r="M48" s="468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3"/>
      <c r="M49" s="483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3"/>
      <c r="M50" s="483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18"/>
      <c r="M51" s="518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3"/>
      <c r="M52" s="483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3"/>
      <c r="M53" s="483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69"/>
      <c r="M54" s="469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1" t="s">
        <v>33</v>
      </c>
      <c r="I55" s="472"/>
      <c r="J55" s="243" t="e">
        <f>J54/I54</f>
        <v>#DIV/0!</v>
      </c>
      <c r="K55" s="223" t="str">
        <f>K15</f>
        <v>(June'22)</v>
      </c>
      <c r="L55" s="470" t="s">
        <v>34</v>
      </c>
      <c r="M55" s="470"/>
    </row>
    <row r="56" spans="1:13" ht="34.5" customHeight="1">
      <c r="A56" s="270"/>
      <c r="B56" s="515"/>
      <c r="C56" s="516"/>
      <c r="D56" s="516"/>
      <c r="E56" s="516"/>
      <c r="F56" s="516"/>
      <c r="G56" s="517"/>
      <c r="H56" s="244"/>
      <c r="I56" s="244"/>
      <c r="J56" s="273">
        <v>0</v>
      </c>
      <c r="K56" s="271" t="str">
        <f>K16</f>
        <v>(May'22)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(23/5/2022)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106</v>
      </c>
      <c r="B3" s="485"/>
      <c r="C3" s="485"/>
      <c r="D3" s="485"/>
      <c r="E3" s="486" t="s">
        <v>113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2"/>
      <c r="M9" s="462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1"/>
      <c r="M10" s="511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1"/>
      <c r="M11" s="511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1"/>
      <c r="M12" s="511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88"/>
      <c r="M13" s="488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2"/>
      <c r="M14" s="512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4" t="s">
        <v>33</v>
      </c>
      <c r="I15" s="484"/>
      <c r="J15" s="261" t="e">
        <f>J14/I14</f>
        <v>#DIV/0!</v>
      </c>
      <c r="K15" s="262" t="str">
        <f>WC!K26</f>
        <v>(June'22)</v>
      </c>
      <c r="L15" s="497" t="s">
        <v>34</v>
      </c>
      <c r="M15" s="497"/>
    </row>
    <row r="16" spans="1:13" ht="33.75" customHeight="1">
      <c r="A16" s="219"/>
      <c r="B16" s="459"/>
      <c r="C16" s="459"/>
      <c r="D16" s="459"/>
      <c r="E16" s="459"/>
      <c r="F16" s="459"/>
      <c r="G16" s="459"/>
      <c r="H16" s="264"/>
      <c r="I16" s="235"/>
      <c r="J16" s="263">
        <v>0</v>
      </c>
      <c r="K16" s="262" t="str">
        <f>WC!K27</f>
        <v>(May'22)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89" t="s">
        <v>5</v>
      </c>
      <c r="B20" s="479" t="s">
        <v>6</v>
      </c>
      <c r="C20" s="460" t="s">
        <v>7</v>
      </c>
      <c r="D20" s="481" t="s">
        <v>8</v>
      </c>
      <c r="E20" s="481"/>
      <c r="F20" s="481"/>
      <c r="G20" s="202" t="s">
        <v>9</v>
      </c>
      <c r="H20" s="202" t="s">
        <v>10</v>
      </c>
      <c r="I20" s="25" t="s">
        <v>11</v>
      </c>
      <c r="J20" s="26" t="s">
        <v>12</v>
      </c>
      <c r="K20" s="465" t="s">
        <v>114</v>
      </c>
      <c r="L20" s="506"/>
      <c r="M20" s="506"/>
    </row>
    <row r="21" spans="1:13" ht="33" customHeight="1">
      <c r="A21" s="490"/>
      <c r="B21" s="480"/>
      <c r="C21" s="461"/>
      <c r="D21" s="220" t="str">
        <f>WC!D8</f>
        <v>Apr'22</v>
      </c>
      <c r="E21" s="220" t="str">
        <f>WC!E8</f>
        <v>May'22</v>
      </c>
      <c r="F21" s="227" t="str">
        <f>WC!F55</f>
        <v>Jun'22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6"/>
      <c r="L21" s="506"/>
      <c r="M21" s="506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2"/>
      <c r="M22" s="462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2"/>
      <c r="M23" s="462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2"/>
      <c r="M24" s="462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2"/>
      <c r="M25" s="462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1"/>
      <c r="M26" s="511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3"/>
      <c r="M27" s="513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5" t="s">
        <v>33</v>
      </c>
      <c r="I28" s="495"/>
      <c r="J28" s="261" t="e">
        <f>J27/I27</f>
        <v>#DIV/0!</v>
      </c>
      <c r="K28" s="223" t="str">
        <f>K15</f>
        <v>(June'22)</v>
      </c>
      <c r="L28" s="497" t="s">
        <v>34</v>
      </c>
      <c r="M28" s="497"/>
    </row>
    <row r="29" spans="1:13" ht="39" customHeight="1">
      <c r="A29" s="219"/>
      <c r="B29" s="508"/>
      <c r="C29" s="509"/>
      <c r="D29" s="509"/>
      <c r="E29" s="509"/>
      <c r="F29" s="509"/>
      <c r="G29" s="510"/>
      <c r="H29" s="265"/>
      <c r="I29" s="265"/>
      <c r="J29" s="266">
        <v>0</v>
      </c>
      <c r="K29" s="223" t="str">
        <f>K16</f>
        <v>(May'22)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89" t="s">
        <v>5</v>
      </c>
      <c r="B33" s="479" t="s">
        <v>6</v>
      </c>
      <c r="C33" s="460" t="s">
        <v>7</v>
      </c>
      <c r="D33" s="481" t="s">
        <v>8</v>
      </c>
      <c r="E33" s="481"/>
      <c r="F33" s="481"/>
      <c r="G33" s="202" t="s">
        <v>9</v>
      </c>
      <c r="H33" s="202" t="s">
        <v>10</v>
      </c>
      <c r="I33" s="25" t="s">
        <v>11</v>
      </c>
      <c r="J33" s="26" t="s">
        <v>12</v>
      </c>
      <c r="K33" s="465" t="s">
        <v>114</v>
      </c>
      <c r="L33" s="494"/>
      <c r="M33" s="494"/>
    </row>
    <row r="34" spans="1:13" ht="33" customHeight="1">
      <c r="A34" s="490"/>
      <c r="B34" s="480"/>
      <c r="C34" s="461"/>
      <c r="D34" s="220" t="str">
        <f>D8</f>
        <v>Apr'22</v>
      </c>
      <c r="E34" s="220" t="str">
        <f t="shared" ref="E34:F34" si="2">E8</f>
        <v>May'22</v>
      </c>
      <c r="F34" s="227" t="str">
        <f t="shared" si="2"/>
        <v>Jun'22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6"/>
      <c r="L34" s="494"/>
      <c r="M34" s="494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2"/>
      <c r="M35" s="462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2"/>
      <c r="M36" s="462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4"/>
      <c r="M37" s="514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2"/>
      <c r="M38" s="462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2"/>
      <c r="M39" s="462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69"/>
      <c r="M40" s="469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4" t="s">
        <v>33</v>
      </c>
      <c r="I41" s="484"/>
      <c r="J41" s="222" t="e">
        <f>J40/I40</f>
        <v>#DIV/0!</v>
      </c>
      <c r="K41" s="223" t="str">
        <f>K15</f>
        <v>(June'22)</v>
      </c>
      <c r="L41" s="470" t="s">
        <v>34</v>
      </c>
      <c r="M41" s="470"/>
    </row>
    <row r="42" spans="1:13" ht="36.75" customHeight="1">
      <c r="A42" s="234"/>
      <c r="B42" s="459"/>
      <c r="C42" s="459"/>
      <c r="D42" s="459"/>
      <c r="E42" s="459"/>
      <c r="F42" s="459"/>
      <c r="G42" s="459"/>
      <c r="H42" s="235"/>
      <c r="I42" s="235"/>
      <c r="J42" s="266">
        <v>0</v>
      </c>
      <c r="K42" s="223" t="str">
        <f>K16</f>
        <v>(May'22)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89" t="s">
        <v>5</v>
      </c>
      <c r="B47" s="479" t="s">
        <v>6</v>
      </c>
      <c r="C47" s="460" t="s">
        <v>7</v>
      </c>
      <c r="D47" s="481" t="s">
        <v>8</v>
      </c>
      <c r="E47" s="481"/>
      <c r="F47" s="481"/>
      <c r="G47" s="202" t="s">
        <v>9</v>
      </c>
      <c r="H47" s="202" t="s">
        <v>10</v>
      </c>
      <c r="I47" s="25" t="s">
        <v>11</v>
      </c>
      <c r="J47" s="26" t="s">
        <v>12</v>
      </c>
      <c r="K47" s="465" t="s">
        <v>114</v>
      </c>
      <c r="L47" s="468"/>
      <c r="M47" s="468"/>
    </row>
    <row r="48" spans="1:13" ht="32.25" customHeight="1">
      <c r="A48" s="490"/>
      <c r="B48" s="480"/>
      <c r="C48" s="461"/>
      <c r="D48" s="220" t="str">
        <f>D8</f>
        <v>Apr'22</v>
      </c>
      <c r="E48" s="220" t="str">
        <f t="shared" ref="E48:F48" si="4">E8</f>
        <v>May'22</v>
      </c>
      <c r="F48" s="227" t="str">
        <f t="shared" si="4"/>
        <v>Jun'22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6"/>
      <c r="L48" s="468"/>
      <c r="M48" s="468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3"/>
      <c r="M49" s="483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3"/>
      <c r="M50" s="483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18"/>
      <c r="M51" s="518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3"/>
      <c r="M52" s="483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3"/>
      <c r="M53" s="483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69"/>
      <c r="M54" s="469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1" t="s">
        <v>33</v>
      </c>
      <c r="I55" s="472"/>
      <c r="J55" s="243" t="e">
        <f>J54/I54</f>
        <v>#DIV/0!</v>
      </c>
      <c r="K55" s="223" t="str">
        <f>K15</f>
        <v>(June'22)</v>
      </c>
      <c r="L55" s="470" t="s">
        <v>34</v>
      </c>
      <c r="M55" s="470"/>
    </row>
    <row r="56" spans="1:13" ht="34.5" customHeight="1">
      <c r="A56" s="270"/>
      <c r="B56" s="515"/>
      <c r="C56" s="516"/>
      <c r="D56" s="516"/>
      <c r="E56" s="516"/>
      <c r="F56" s="516"/>
      <c r="G56" s="517"/>
      <c r="H56" s="244"/>
      <c r="I56" s="244"/>
      <c r="J56" s="273">
        <v>0</v>
      </c>
      <c r="K56" s="271" t="str">
        <f>K16</f>
        <v>(May'22)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(23/5/2022)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116</v>
      </c>
      <c r="B3" s="485"/>
      <c r="C3" s="485"/>
      <c r="D3" s="485"/>
      <c r="E3" s="486" t="s">
        <v>113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2"/>
      <c r="M9" s="462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1"/>
      <c r="M10" s="511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1"/>
      <c r="M11" s="511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1"/>
      <c r="M12" s="511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88"/>
      <c r="M13" s="488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2"/>
      <c r="M14" s="512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4" t="s">
        <v>33</v>
      </c>
      <c r="I15" s="484"/>
      <c r="J15" s="261" t="e">
        <f>J14/I14</f>
        <v>#DIV/0!</v>
      </c>
      <c r="K15" s="262" t="str">
        <f>WC!K26</f>
        <v>(June'22)</v>
      </c>
      <c r="L15" s="497" t="s">
        <v>34</v>
      </c>
      <c r="M15" s="497"/>
    </row>
    <row r="16" spans="1:13" ht="33.75" customHeight="1">
      <c r="A16" s="219"/>
      <c r="B16" s="459"/>
      <c r="C16" s="459"/>
      <c r="D16" s="459"/>
      <c r="E16" s="459"/>
      <c r="F16" s="459"/>
      <c r="G16" s="459"/>
      <c r="H16" s="264"/>
      <c r="I16" s="235"/>
      <c r="J16" s="263">
        <v>0</v>
      </c>
      <c r="K16" s="262" t="str">
        <f>WC!K27</f>
        <v>(May'22)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89" t="s">
        <v>5</v>
      </c>
      <c r="B20" s="479" t="s">
        <v>6</v>
      </c>
      <c r="C20" s="460" t="s">
        <v>7</v>
      </c>
      <c r="D20" s="481" t="s">
        <v>8</v>
      </c>
      <c r="E20" s="481"/>
      <c r="F20" s="481"/>
      <c r="G20" s="202" t="s">
        <v>9</v>
      </c>
      <c r="H20" s="202" t="s">
        <v>10</v>
      </c>
      <c r="I20" s="25" t="s">
        <v>11</v>
      </c>
      <c r="J20" s="26" t="s">
        <v>12</v>
      </c>
      <c r="K20" s="465" t="s">
        <v>114</v>
      </c>
      <c r="L20" s="506"/>
      <c r="M20" s="506"/>
    </row>
    <row r="21" spans="1:13" ht="33" customHeight="1">
      <c r="A21" s="490"/>
      <c r="B21" s="480"/>
      <c r="C21" s="461"/>
      <c r="D21" s="220" t="str">
        <f>WC!D8</f>
        <v>Apr'22</v>
      </c>
      <c r="E21" s="220" t="str">
        <f>WC!E8</f>
        <v>May'22</v>
      </c>
      <c r="F21" s="227" t="str">
        <f>WC!F55</f>
        <v>Jun'22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6"/>
      <c r="L21" s="506"/>
      <c r="M21" s="506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2"/>
      <c r="M22" s="462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2"/>
      <c r="M23" s="462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2"/>
      <c r="M24" s="462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2"/>
      <c r="M25" s="462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1"/>
      <c r="M26" s="511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3"/>
      <c r="M27" s="513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5" t="s">
        <v>33</v>
      </c>
      <c r="I28" s="495"/>
      <c r="J28" s="261" t="e">
        <f>J27/I27</f>
        <v>#DIV/0!</v>
      </c>
      <c r="K28" s="223" t="str">
        <f>K15</f>
        <v>(June'22)</v>
      </c>
      <c r="L28" s="497" t="s">
        <v>34</v>
      </c>
      <c r="M28" s="497"/>
    </row>
    <row r="29" spans="1:13" ht="39" customHeight="1">
      <c r="A29" s="219"/>
      <c r="B29" s="508"/>
      <c r="C29" s="509"/>
      <c r="D29" s="509"/>
      <c r="E29" s="509"/>
      <c r="F29" s="509"/>
      <c r="G29" s="510"/>
      <c r="H29" s="265"/>
      <c r="I29" s="265"/>
      <c r="J29" s="266">
        <v>0</v>
      </c>
      <c r="K29" s="223" t="str">
        <f>K16</f>
        <v>(May'22)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89" t="s">
        <v>5</v>
      </c>
      <c r="B33" s="479" t="s">
        <v>6</v>
      </c>
      <c r="C33" s="460" t="s">
        <v>7</v>
      </c>
      <c r="D33" s="481" t="s">
        <v>8</v>
      </c>
      <c r="E33" s="481"/>
      <c r="F33" s="481"/>
      <c r="G33" s="202" t="s">
        <v>9</v>
      </c>
      <c r="H33" s="202" t="s">
        <v>10</v>
      </c>
      <c r="I33" s="25" t="s">
        <v>11</v>
      </c>
      <c r="J33" s="26" t="s">
        <v>12</v>
      </c>
      <c r="K33" s="465" t="s">
        <v>114</v>
      </c>
      <c r="L33" s="494"/>
      <c r="M33" s="494"/>
    </row>
    <row r="34" spans="1:13" ht="33" customHeight="1">
      <c r="A34" s="490"/>
      <c r="B34" s="480"/>
      <c r="C34" s="461"/>
      <c r="D34" s="220" t="str">
        <f>D8</f>
        <v>Apr'22</v>
      </c>
      <c r="E34" s="220" t="str">
        <f t="shared" ref="E34:F34" si="2">E8</f>
        <v>May'22</v>
      </c>
      <c r="F34" s="227" t="str">
        <f t="shared" si="2"/>
        <v>Jun'22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6"/>
      <c r="L34" s="494"/>
      <c r="M34" s="494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2"/>
      <c r="M35" s="462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2"/>
      <c r="M36" s="462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4"/>
      <c r="M37" s="514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2"/>
      <c r="M38" s="462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2"/>
      <c r="M39" s="462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69"/>
      <c r="M40" s="469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4" t="s">
        <v>33</v>
      </c>
      <c r="I41" s="484"/>
      <c r="J41" s="222" t="e">
        <f>J40/I40</f>
        <v>#DIV/0!</v>
      </c>
      <c r="K41" s="223" t="str">
        <f>K15</f>
        <v>(June'22)</v>
      </c>
      <c r="L41" s="470" t="s">
        <v>34</v>
      </c>
      <c r="M41" s="470"/>
    </row>
    <row r="42" spans="1:13" ht="36.75" customHeight="1">
      <c r="A42" s="234"/>
      <c r="B42" s="459"/>
      <c r="C42" s="459"/>
      <c r="D42" s="459"/>
      <c r="E42" s="459"/>
      <c r="F42" s="459"/>
      <c r="G42" s="459"/>
      <c r="H42" s="235"/>
      <c r="I42" s="235"/>
      <c r="J42" s="266">
        <v>0</v>
      </c>
      <c r="K42" s="223" t="str">
        <f>K16</f>
        <v>(May'22)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89" t="s">
        <v>5</v>
      </c>
      <c r="B47" s="479" t="s">
        <v>6</v>
      </c>
      <c r="C47" s="460" t="s">
        <v>7</v>
      </c>
      <c r="D47" s="481" t="s">
        <v>8</v>
      </c>
      <c r="E47" s="481"/>
      <c r="F47" s="481"/>
      <c r="G47" s="202" t="s">
        <v>9</v>
      </c>
      <c r="H47" s="202" t="s">
        <v>10</v>
      </c>
      <c r="I47" s="25" t="s">
        <v>11</v>
      </c>
      <c r="J47" s="26" t="s">
        <v>12</v>
      </c>
      <c r="K47" s="465" t="s">
        <v>114</v>
      </c>
      <c r="L47" s="468"/>
      <c r="M47" s="468"/>
    </row>
    <row r="48" spans="1:13" ht="32.25" customHeight="1">
      <c r="A48" s="490"/>
      <c r="B48" s="480"/>
      <c r="C48" s="461"/>
      <c r="D48" s="220" t="str">
        <f>D8</f>
        <v>Apr'22</v>
      </c>
      <c r="E48" s="220" t="str">
        <f t="shared" ref="E48:F48" si="4">E8</f>
        <v>May'22</v>
      </c>
      <c r="F48" s="227" t="str">
        <f t="shared" si="4"/>
        <v>Jun'22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6"/>
      <c r="L48" s="468"/>
      <c r="M48" s="468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3"/>
      <c r="M49" s="483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3"/>
      <c r="M50" s="483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18"/>
      <c r="M51" s="518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3"/>
      <c r="M52" s="483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3"/>
      <c r="M53" s="483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69"/>
      <c r="M54" s="469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1" t="s">
        <v>33</v>
      </c>
      <c r="I55" s="472"/>
      <c r="J55" s="243" t="e">
        <f>J54/I54</f>
        <v>#DIV/0!</v>
      </c>
      <c r="K55" s="223" t="str">
        <f>K15</f>
        <v>(June'22)</v>
      </c>
      <c r="L55" s="470" t="s">
        <v>34</v>
      </c>
      <c r="M55" s="470"/>
    </row>
    <row r="56" spans="1:13" ht="34.5" customHeight="1">
      <c r="A56" s="270"/>
      <c r="B56" s="515"/>
      <c r="C56" s="516"/>
      <c r="D56" s="516"/>
      <c r="E56" s="516"/>
      <c r="F56" s="516"/>
      <c r="G56" s="517"/>
      <c r="H56" s="244"/>
      <c r="I56" s="244"/>
      <c r="J56" s="273">
        <v>0</v>
      </c>
      <c r="K56" s="271" t="str">
        <f>K16</f>
        <v>(May'22)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(23/5/2022)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107</v>
      </c>
      <c r="B3" s="485"/>
      <c r="C3" s="485"/>
      <c r="D3" s="485"/>
      <c r="E3" s="486" t="s">
        <v>113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2"/>
      <c r="M9" s="462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1"/>
      <c r="M10" s="511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1"/>
      <c r="M11" s="511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1"/>
      <c r="M12" s="511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88"/>
      <c r="M13" s="488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2"/>
      <c r="M14" s="512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4" t="s">
        <v>33</v>
      </c>
      <c r="I15" s="484"/>
      <c r="J15" s="261" t="e">
        <f>J14/I14</f>
        <v>#DIV/0!</v>
      </c>
      <c r="K15" s="262" t="str">
        <f>WC!K26</f>
        <v>(June'22)</v>
      </c>
      <c r="L15" s="497" t="s">
        <v>34</v>
      </c>
      <c r="M15" s="497"/>
    </row>
    <row r="16" spans="1:13" ht="33.75" customHeight="1">
      <c r="A16" s="219"/>
      <c r="B16" s="459"/>
      <c r="C16" s="459"/>
      <c r="D16" s="459"/>
      <c r="E16" s="459"/>
      <c r="F16" s="459"/>
      <c r="G16" s="459"/>
      <c r="H16" s="264"/>
      <c r="I16" s="235"/>
      <c r="J16" s="263">
        <v>0</v>
      </c>
      <c r="K16" s="262" t="str">
        <f>WC!K27</f>
        <v>(May'22)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89" t="s">
        <v>5</v>
      </c>
      <c r="B20" s="479" t="s">
        <v>6</v>
      </c>
      <c r="C20" s="460" t="s">
        <v>7</v>
      </c>
      <c r="D20" s="481" t="s">
        <v>8</v>
      </c>
      <c r="E20" s="481"/>
      <c r="F20" s="481"/>
      <c r="G20" s="202" t="s">
        <v>9</v>
      </c>
      <c r="H20" s="202" t="s">
        <v>10</v>
      </c>
      <c r="I20" s="25" t="s">
        <v>11</v>
      </c>
      <c r="J20" s="26" t="s">
        <v>12</v>
      </c>
      <c r="K20" s="465" t="s">
        <v>114</v>
      </c>
      <c r="L20" s="506"/>
      <c r="M20" s="506"/>
    </row>
    <row r="21" spans="1:13" ht="33" customHeight="1">
      <c r="A21" s="490"/>
      <c r="B21" s="480"/>
      <c r="C21" s="461"/>
      <c r="D21" s="220" t="str">
        <f>WC!D8</f>
        <v>Apr'22</v>
      </c>
      <c r="E21" s="220" t="str">
        <f>WC!E8</f>
        <v>May'22</v>
      </c>
      <c r="F21" s="227" t="str">
        <f>WC!F55</f>
        <v>Jun'22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6"/>
      <c r="L21" s="506"/>
      <c r="M21" s="506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2"/>
      <c r="M22" s="462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2"/>
      <c r="M23" s="462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2"/>
      <c r="M24" s="462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2"/>
      <c r="M25" s="462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1"/>
      <c r="M26" s="511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3"/>
      <c r="M27" s="513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5" t="s">
        <v>33</v>
      </c>
      <c r="I28" s="495"/>
      <c r="J28" s="261" t="e">
        <f>J27/I27</f>
        <v>#DIV/0!</v>
      </c>
      <c r="K28" s="223" t="str">
        <f>K15</f>
        <v>(June'22)</v>
      </c>
      <c r="L28" s="497" t="s">
        <v>34</v>
      </c>
      <c r="M28" s="497"/>
    </row>
    <row r="29" spans="1:13" ht="39" customHeight="1">
      <c r="A29" s="219"/>
      <c r="B29" s="508"/>
      <c r="C29" s="509"/>
      <c r="D29" s="509"/>
      <c r="E29" s="509"/>
      <c r="F29" s="509"/>
      <c r="G29" s="510"/>
      <c r="H29" s="265"/>
      <c r="I29" s="265"/>
      <c r="J29" s="266">
        <v>0</v>
      </c>
      <c r="K29" s="223" t="str">
        <f>K16</f>
        <v>(May'22)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89" t="s">
        <v>5</v>
      </c>
      <c r="B33" s="479" t="s">
        <v>6</v>
      </c>
      <c r="C33" s="460" t="s">
        <v>7</v>
      </c>
      <c r="D33" s="481" t="s">
        <v>8</v>
      </c>
      <c r="E33" s="481"/>
      <c r="F33" s="481"/>
      <c r="G33" s="202" t="s">
        <v>9</v>
      </c>
      <c r="H33" s="202" t="s">
        <v>10</v>
      </c>
      <c r="I33" s="25" t="s">
        <v>11</v>
      </c>
      <c r="J33" s="26" t="s">
        <v>12</v>
      </c>
      <c r="K33" s="465" t="s">
        <v>114</v>
      </c>
      <c r="L33" s="494"/>
      <c r="M33" s="494"/>
    </row>
    <row r="34" spans="1:13" ht="33" customHeight="1">
      <c r="A34" s="490"/>
      <c r="B34" s="480"/>
      <c r="C34" s="461"/>
      <c r="D34" s="220" t="str">
        <f>D8</f>
        <v>Apr'22</v>
      </c>
      <c r="E34" s="220" t="str">
        <f t="shared" ref="E34:F34" si="2">E8</f>
        <v>May'22</v>
      </c>
      <c r="F34" s="227" t="str">
        <f t="shared" si="2"/>
        <v>Jun'22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6"/>
      <c r="L34" s="494"/>
      <c r="M34" s="494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2"/>
      <c r="M35" s="462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2"/>
      <c r="M36" s="462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4"/>
      <c r="M37" s="514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2"/>
      <c r="M38" s="462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2"/>
      <c r="M39" s="462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69"/>
      <c r="M40" s="469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4" t="s">
        <v>33</v>
      </c>
      <c r="I41" s="484"/>
      <c r="J41" s="222" t="e">
        <f>J40/I40</f>
        <v>#DIV/0!</v>
      </c>
      <c r="K41" s="223" t="str">
        <f>K15</f>
        <v>(June'22)</v>
      </c>
      <c r="L41" s="470" t="s">
        <v>34</v>
      </c>
      <c r="M41" s="470"/>
    </row>
    <row r="42" spans="1:13" ht="36.75" customHeight="1">
      <c r="A42" s="234"/>
      <c r="B42" s="459"/>
      <c r="C42" s="459"/>
      <c r="D42" s="459"/>
      <c r="E42" s="459"/>
      <c r="F42" s="459"/>
      <c r="G42" s="459"/>
      <c r="H42" s="235"/>
      <c r="I42" s="235"/>
      <c r="J42" s="266">
        <v>0</v>
      </c>
      <c r="K42" s="223" t="str">
        <f>K16</f>
        <v>(May'22)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89" t="s">
        <v>5</v>
      </c>
      <c r="B47" s="479" t="s">
        <v>6</v>
      </c>
      <c r="C47" s="460" t="s">
        <v>7</v>
      </c>
      <c r="D47" s="481" t="s">
        <v>8</v>
      </c>
      <c r="E47" s="481"/>
      <c r="F47" s="481"/>
      <c r="G47" s="202" t="s">
        <v>9</v>
      </c>
      <c r="H47" s="202" t="s">
        <v>10</v>
      </c>
      <c r="I47" s="25" t="s">
        <v>11</v>
      </c>
      <c r="J47" s="26" t="s">
        <v>12</v>
      </c>
      <c r="K47" s="465" t="s">
        <v>114</v>
      </c>
      <c r="L47" s="468"/>
      <c r="M47" s="468"/>
    </row>
    <row r="48" spans="1:13" ht="32.25" customHeight="1">
      <c r="A48" s="490"/>
      <c r="B48" s="480"/>
      <c r="C48" s="461"/>
      <c r="D48" s="220" t="str">
        <f>D8</f>
        <v>Apr'22</v>
      </c>
      <c r="E48" s="220" t="str">
        <f t="shared" ref="E48:F48" si="4">E8</f>
        <v>May'22</v>
      </c>
      <c r="F48" s="227" t="str">
        <f t="shared" si="4"/>
        <v>Jun'22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6"/>
      <c r="L48" s="468"/>
      <c r="M48" s="468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3"/>
      <c r="M49" s="483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3"/>
      <c r="M50" s="483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18"/>
      <c r="M51" s="518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3"/>
      <c r="M52" s="483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3"/>
      <c r="M53" s="483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69"/>
      <c r="M54" s="469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1" t="s">
        <v>33</v>
      </c>
      <c r="I55" s="472"/>
      <c r="J55" s="243" t="e">
        <f>J54/I54</f>
        <v>#DIV/0!</v>
      </c>
      <c r="K55" s="223" t="str">
        <f>K15</f>
        <v>(June'22)</v>
      </c>
      <c r="L55" s="470" t="s">
        <v>34</v>
      </c>
      <c r="M55" s="470"/>
    </row>
    <row r="56" spans="1:13" ht="34.5" customHeight="1">
      <c r="A56" s="270"/>
      <c r="B56" s="515"/>
      <c r="C56" s="516"/>
      <c r="D56" s="516"/>
      <c r="E56" s="516"/>
      <c r="F56" s="516"/>
      <c r="G56" s="517"/>
      <c r="H56" s="244"/>
      <c r="I56" s="244"/>
      <c r="J56" s="273">
        <v>0</v>
      </c>
      <c r="K56" s="271" t="str">
        <f>K16</f>
        <v>(May'22)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(23/5/2022)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M19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31.42578125" customWidth="1"/>
    <col min="10" max="10" width="21.42578125" customWidth="1"/>
    <col min="11" max="11" width="18.5703125" customWidth="1"/>
    <col min="12" max="12" width="21.7109375" customWidth="1"/>
    <col min="13" max="13" width="20.855468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</row>
    <row r="3" spans="1:13" ht="20.25">
      <c r="A3" s="485" t="s">
        <v>115</v>
      </c>
      <c r="B3" s="485"/>
      <c r="C3" s="485"/>
      <c r="D3" s="485"/>
      <c r="E3" s="486" t="s">
        <v>113</v>
      </c>
      <c r="F3" s="486"/>
      <c r="G3" s="486"/>
      <c r="H3" s="1"/>
      <c r="I3" s="2"/>
      <c r="J3" s="2"/>
      <c r="K3" s="2"/>
      <c r="L3" s="3"/>
      <c r="M3" s="4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13" ht="33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/>
      <c r="J5" s="13" t="s">
        <v>50</v>
      </c>
      <c r="K5" s="83"/>
      <c r="L5" s="3"/>
      <c r="M5" s="84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3"/>
      <c r="M6" s="57"/>
    </row>
    <row r="7" spans="1:13" ht="30.75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94"/>
      <c r="M7" s="494"/>
    </row>
    <row r="8" spans="1:13" ht="33" customHeight="1">
      <c r="A8" s="490"/>
      <c r="B8" s="480"/>
      <c r="C8" s="461"/>
      <c r="D8" s="27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94"/>
      <c r="M8" s="494"/>
    </row>
    <row r="9" spans="1:13" ht="34.5" customHeight="1">
      <c r="A9" s="30"/>
      <c r="B9" s="34"/>
      <c r="C9" s="39"/>
      <c r="D9" s="38"/>
      <c r="E9" s="38"/>
      <c r="F9" s="228"/>
      <c r="G9" s="65"/>
      <c r="H9" s="30"/>
      <c r="I9" s="30"/>
      <c r="J9" s="90"/>
      <c r="K9" s="209"/>
      <c r="L9" s="248"/>
      <c r="M9" s="140"/>
    </row>
    <row r="10" spans="1:13" ht="34.5" customHeight="1">
      <c r="A10" s="30"/>
      <c r="B10" s="34"/>
      <c r="C10" s="39"/>
      <c r="D10" s="38"/>
      <c r="E10" s="38"/>
      <c r="F10" s="228"/>
      <c r="G10" s="65"/>
      <c r="H10" s="30"/>
      <c r="I10" s="30"/>
      <c r="J10" s="90"/>
      <c r="K10" s="209"/>
      <c r="L10" s="56"/>
      <c r="M10" s="140"/>
    </row>
    <row r="11" spans="1:13" ht="34.5" customHeight="1">
      <c r="A11" s="30"/>
      <c r="B11" s="34"/>
      <c r="C11" s="39"/>
      <c r="D11" s="38"/>
      <c r="E11" s="38"/>
      <c r="F11" s="228"/>
      <c r="G11" s="65"/>
      <c r="H11" s="30"/>
      <c r="I11" s="30"/>
      <c r="J11" s="90"/>
      <c r="K11" s="209"/>
      <c r="L11" s="248"/>
      <c r="M11" s="250"/>
    </row>
    <row r="12" spans="1:13" ht="34.5" customHeight="1">
      <c r="A12" s="30"/>
      <c r="B12" s="34"/>
      <c r="C12" s="39"/>
      <c r="D12" s="38"/>
      <c r="E12" s="38"/>
      <c r="F12" s="228"/>
      <c r="G12" s="65"/>
      <c r="H12" s="30"/>
      <c r="I12" s="30"/>
      <c r="J12" s="90"/>
      <c r="K12" s="209"/>
      <c r="L12" s="248"/>
      <c r="M12" s="140"/>
    </row>
    <row r="13" spans="1:13" ht="34.5" customHeight="1">
      <c r="A13" s="30"/>
      <c r="B13" s="34"/>
      <c r="C13" s="39"/>
      <c r="D13" s="38"/>
      <c r="E13" s="38"/>
      <c r="F13" s="228"/>
      <c r="G13" s="65"/>
      <c r="H13" s="30"/>
      <c r="I13" s="30"/>
      <c r="J13" s="90"/>
      <c r="K13" s="209"/>
      <c r="L13" s="248"/>
      <c r="M13" s="140"/>
    </row>
    <row r="14" spans="1:13" ht="35.25" customHeight="1">
      <c r="A14" s="73"/>
      <c r="B14" s="34"/>
      <c r="C14" s="34"/>
      <c r="D14" s="237"/>
      <c r="E14" s="237"/>
      <c r="F14" s="237"/>
      <c r="G14" s="38"/>
      <c r="H14" s="226">
        <f>SUM(H9:H13)</f>
        <v>0</v>
      </c>
      <c r="I14" s="226">
        <f>SUM(I9:I13)</f>
        <v>0</v>
      </c>
      <c r="J14" s="226">
        <f>SUM(J9:J13)</f>
        <v>0</v>
      </c>
      <c r="K14" s="234"/>
      <c r="L14" s="249"/>
      <c r="M14" s="251"/>
    </row>
    <row r="15" spans="1:13" ht="35.25" customHeight="1">
      <c r="A15" s="73"/>
      <c r="B15" s="238"/>
      <c r="C15" s="238"/>
      <c r="D15" s="238"/>
      <c r="E15" s="238"/>
      <c r="F15" s="238"/>
      <c r="G15" s="238"/>
      <c r="H15" s="484" t="s">
        <v>33</v>
      </c>
      <c r="I15" s="484"/>
      <c r="J15" s="222" t="e">
        <f>J14/I14</f>
        <v>#DIV/0!</v>
      </c>
      <c r="K15" s="223" t="str">
        <f>WC!K26</f>
        <v>(June'22)</v>
      </c>
      <c r="L15" s="470" t="s">
        <v>34</v>
      </c>
      <c r="M15" s="470"/>
    </row>
    <row r="16" spans="1:13" ht="35.25" customHeight="1">
      <c r="A16" s="73"/>
      <c r="B16" s="459"/>
      <c r="C16" s="459"/>
      <c r="D16" s="459"/>
      <c r="E16" s="459"/>
      <c r="F16" s="459"/>
      <c r="G16" s="459"/>
      <c r="H16" s="235"/>
      <c r="I16" s="235"/>
      <c r="J16" s="230">
        <v>0</v>
      </c>
      <c r="K16" s="223" t="str">
        <f>WC!K27</f>
        <v>(May'22)</v>
      </c>
      <c r="L16" s="234" t="e">
        <f>(J15-J16)/J16</f>
        <v>#DIV/0!</v>
      </c>
      <c r="M16" s="277" t="s">
        <v>111</v>
      </c>
    </row>
    <row r="17" spans="1:13" ht="18">
      <c r="A17" s="102"/>
      <c r="B17" s="103"/>
      <c r="C17" s="103"/>
      <c r="D17" s="103"/>
      <c r="E17" s="103"/>
      <c r="F17" s="103"/>
      <c r="G17" s="103"/>
      <c r="H17" s="104"/>
      <c r="I17" s="104"/>
      <c r="J17" s="105"/>
      <c r="K17" s="106"/>
      <c r="L17" s="97"/>
      <c r="M17" s="107"/>
    </row>
    <row r="18" spans="1:13" ht="15.75">
      <c r="A18" s="5" t="str">
        <f>WC!A92</f>
        <v>Prepared by: Yi Hong (23/5/2022)</v>
      </c>
      <c r="B18" s="5"/>
      <c r="C18" s="5"/>
      <c r="D18" s="5"/>
      <c r="E18" s="5" t="s">
        <v>62</v>
      </c>
      <c r="F18" s="5"/>
      <c r="G18" s="5"/>
      <c r="H18" s="5"/>
      <c r="I18" s="5" t="s">
        <v>63</v>
      </c>
      <c r="J18" s="5"/>
      <c r="K18" s="5"/>
      <c r="L18" s="5"/>
      <c r="M18" s="4"/>
    </row>
    <row r="19" spans="1:13" ht="15.75">
      <c r="A19" s="5" t="s">
        <v>64</v>
      </c>
      <c r="B19" s="101"/>
      <c r="C19" s="101"/>
      <c r="D19" s="5"/>
      <c r="E19" s="5" t="s">
        <v>65</v>
      </c>
      <c r="F19" s="5"/>
      <c r="G19" s="5"/>
      <c r="H19" s="5"/>
      <c r="I19" s="5"/>
      <c r="J19" s="5"/>
      <c r="K19" s="5"/>
      <c r="L19" s="5"/>
      <c r="M19" s="4"/>
    </row>
  </sheetData>
  <mergeCells count="11">
    <mergeCell ref="A3:D3"/>
    <mergeCell ref="E3:G3"/>
    <mergeCell ref="H15:I15"/>
    <mergeCell ref="B16:G16"/>
    <mergeCell ref="L15:M15"/>
    <mergeCell ref="A7:A8"/>
    <mergeCell ref="B7:B8"/>
    <mergeCell ref="C7:C8"/>
    <mergeCell ref="D7:F7"/>
    <mergeCell ref="L7:M8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pageSetUpPr fitToPage="1"/>
  </sheetPr>
  <dimension ref="A1:M59"/>
  <sheetViews>
    <sheetView zoomScale="60" zoomScaleNormal="60" workbookViewId="0">
      <selection activeCell="I10" sqref="I10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66</v>
      </c>
      <c r="B3" s="485"/>
      <c r="C3" s="485"/>
      <c r="D3" s="485"/>
      <c r="E3" s="486" t="s">
        <v>184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171">
        <v>30</v>
      </c>
      <c r="J5" s="453" t="s">
        <v>4</v>
      </c>
      <c r="K5" s="451"/>
      <c r="L5" s="452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customHeight="1">
      <c r="A9" s="41">
        <v>1</v>
      </c>
      <c r="B9" s="211" t="s">
        <v>119</v>
      </c>
      <c r="C9" s="209" t="s">
        <v>30</v>
      </c>
      <c r="D9" s="319">
        <v>450</v>
      </c>
      <c r="E9" s="319">
        <v>450</v>
      </c>
      <c r="F9" s="320">
        <v>450</v>
      </c>
      <c r="G9" s="344">
        <f>F9-E9</f>
        <v>0</v>
      </c>
      <c r="H9" s="330">
        <v>500</v>
      </c>
      <c r="I9" s="345"/>
      <c r="J9" s="306">
        <f>F9*I9</f>
        <v>0</v>
      </c>
      <c r="K9" s="202" t="s">
        <v>20</v>
      </c>
      <c r="L9" s="462"/>
      <c r="M9" s="462"/>
    </row>
    <row r="10" spans="1:13" ht="34.5" customHeight="1">
      <c r="A10" s="42">
        <v>2</v>
      </c>
      <c r="B10" s="211" t="s">
        <v>44</v>
      </c>
      <c r="C10" s="209" t="s">
        <v>30</v>
      </c>
      <c r="D10" s="319">
        <v>400</v>
      </c>
      <c r="E10" s="319">
        <v>0</v>
      </c>
      <c r="F10" s="320">
        <v>0</v>
      </c>
      <c r="G10" s="344">
        <f t="shared" ref="G10:G12" si="0">F10-E10</f>
        <v>0</v>
      </c>
      <c r="H10" s="330">
        <v>0</v>
      </c>
      <c r="I10" s="345"/>
      <c r="J10" s="306">
        <f t="shared" ref="J10:J13" si="1">F10*I10</f>
        <v>0</v>
      </c>
      <c r="K10" s="202" t="s">
        <v>20</v>
      </c>
      <c r="L10" s="511" t="s">
        <v>136</v>
      </c>
      <c r="M10" s="511"/>
    </row>
    <row r="11" spans="1:13" ht="34.5" hidden="1" customHeight="1">
      <c r="A11" s="170"/>
      <c r="B11" s="211" t="s">
        <v>120</v>
      </c>
      <c r="C11" s="209" t="s">
        <v>19</v>
      </c>
      <c r="D11" s="319"/>
      <c r="E11" s="319"/>
      <c r="F11" s="320"/>
      <c r="G11" s="344">
        <f t="shared" si="0"/>
        <v>0</v>
      </c>
      <c r="H11" s="330"/>
      <c r="I11" s="345"/>
      <c r="J11" s="306">
        <f t="shared" si="1"/>
        <v>0</v>
      </c>
      <c r="K11" s="202" t="s">
        <v>20</v>
      </c>
      <c r="L11" s="511"/>
      <c r="M11" s="511"/>
    </row>
    <row r="12" spans="1:13" ht="34.5" customHeight="1">
      <c r="A12" s="67">
        <v>3</v>
      </c>
      <c r="B12" s="211" t="s">
        <v>29</v>
      </c>
      <c r="C12" s="209" t="s">
        <v>30</v>
      </c>
      <c r="D12" s="319">
        <v>380</v>
      </c>
      <c r="E12" s="319">
        <v>393</v>
      </c>
      <c r="F12" s="320">
        <v>393</v>
      </c>
      <c r="G12" s="344">
        <f t="shared" si="0"/>
        <v>0</v>
      </c>
      <c r="H12" s="330">
        <v>200</v>
      </c>
      <c r="I12" s="345"/>
      <c r="J12" s="306">
        <f t="shared" si="1"/>
        <v>0</v>
      </c>
      <c r="K12" s="202" t="s">
        <v>20</v>
      </c>
      <c r="L12" s="511" t="s">
        <v>133</v>
      </c>
      <c r="M12" s="511"/>
    </row>
    <row r="13" spans="1:13" ht="34.5" customHeight="1">
      <c r="A13" s="170">
        <v>4</v>
      </c>
      <c r="B13" s="70" t="s">
        <v>25</v>
      </c>
      <c r="C13" s="209" t="s">
        <v>30</v>
      </c>
      <c r="D13" s="455">
        <v>0</v>
      </c>
      <c r="E13" s="455">
        <v>375</v>
      </c>
      <c r="F13" s="456">
        <v>0</v>
      </c>
      <c r="G13" s="344">
        <v>0</v>
      </c>
      <c r="H13" s="330">
        <v>0</v>
      </c>
      <c r="I13" s="345"/>
      <c r="J13" s="306">
        <f t="shared" si="1"/>
        <v>0</v>
      </c>
      <c r="K13" s="202" t="s">
        <v>20</v>
      </c>
      <c r="L13" s="488"/>
      <c r="M13" s="488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700</v>
      </c>
      <c r="I14" s="226">
        <f>SUM(I9:I13)</f>
        <v>0</v>
      </c>
      <c r="J14" s="247">
        <f>SUM(J9:J13)</f>
        <v>0</v>
      </c>
      <c r="K14" s="258"/>
      <c r="L14" s="512"/>
      <c r="M14" s="512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4" t="s">
        <v>33</v>
      </c>
      <c r="I15" s="484"/>
      <c r="J15" s="341" t="e">
        <f>J14/I14</f>
        <v>#DIV/0!</v>
      </c>
      <c r="K15" s="262" t="str">
        <f>WC!K26</f>
        <v>(June'22)</v>
      </c>
      <c r="L15" s="497" t="s">
        <v>34</v>
      </c>
      <c r="M15" s="497"/>
    </row>
    <row r="16" spans="1:13" ht="33.75" customHeight="1">
      <c r="A16" s="44"/>
      <c r="B16" s="459" t="s">
        <v>141</v>
      </c>
      <c r="C16" s="459"/>
      <c r="D16" s="459"/>
      <c r="E16" s="459"/>
      <c r="F16" s="459"/>
      <c r="G16" s="459"/>
      <c r="H16" s="264"/>
      <c r="I16" s="235"/>
      <c r="J16" s="342">
        <v>0</v>
      </c>
      <c r="K16" s="262" t="str">
        <f>WC!K27</f>
        <v>(May'22)</v>
      </c>
      <c r="L16" s="337" t="e">
        <f>(J15-J16)/J16</f>
        <v>#DIV/0!</v>
      </c>
      <c r="M16" s="339">
        <v>330</v>
      </c>
    </row>
    <row r="17" spans="1:13" hidden="1"/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489" t="s">
        <v>5</v>
      </c>
      <c r="B20" s="479" t="s">
        <v>6</v>
      </c>
      <c r="C20" s="460" t="s">
        <v>7</v>
      </c>
      <c r="D20" s="481" t="s">
        <v>8</v>
      </c>
      <c r="E20" s="481"/>
      <c r="F20" s="481"/>
      <c r="G20" s="202" t="s">
        <v>9</v>
      </c>
      <c r="H20" s="202" t="s">
        <v>10</v>
      </c>
      <c r="I20" s="25" t="s">
        <v>11</v>
      </c>
      <c r="J20" s="26" t="s">
        <v>12</v>
      </c>
      <c r="K20" s="465" t="s">
        <v>114</v>
      </c>
      <c r="L20" s="506"/>
      <c r="M20" s="506"/>
    </row>
    <row r="21" spans="1:13" ht="33" hidden="1" customHeight="1">
      <c r="A21" s="490"/>
      <c r="B21" s="480"/>
      <c r="C21" s="461"/>
      <c r="D21" s="220" t="str">
        <f>WC!D8</f>
        <v>Apr'22</v>
      </c>
      <c r="E21" s="220" t="str">
        <f>WC!E8</f>
        <v>May'22</v>
      </c>
      <c r="F21" s="227" t="str">
        <f>WC!F55</f>
        <v>Jun'22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6"/>
      <c r="L21" s="506"/>
      <c r="M21" s="506"/>
    </row>
    <row r="22" spans="1:13" ht="34.5" hidden="1" customHeight="1">
      <c r="A22" s="41">
        <v>1</v>
      </c>
      <c r="B22" s="34"/>
      <c r="C22" s="34"/>
      <c r="D22" s="75"/>
      <c r="E22" s="92"/>
      <c r="F22" s="228"/>
      <c r="G22" s="65"/>
      <c r="H22" s="66"/>
      <c r="I22" s="66"/>
      <c r="J22" s="135">
        <f>F22*I22</f>
        <v>0</v>
      </c>
      <c r="K22" s="215"/>
      <c r="L22" s="462"/>
      <c r="M22" s="462"/>
    </row>
    <row r="23" spans="1:13" ht="34.5" hidden="1" customHeight="1">
      <c r="A23" s="42">
        <v>2</v>
      </c>
      <c r="B23" s="114"/>
      <c r="C23" s="114"/>
      <c r="D23" s="111"/>
      <c r="E23" s="92"/>
      <c r="F23" s="228"/>
      <c r="G23" s="65"/>
      <c r="H23" s="66"/>
      <c r="I23" s="66"/>
      <c r="J23" s="135">
        <f t="shared" ref="J23:J26" si="2">F23*I23</f>
        <v>0</v>
      </c>
      <c r="K23" s="215"/>
      <c r="L23" s="462"/>
      <c r="M23" s="462"/>
    </row>
    <row r="24" spans="1:13" ht="34.5" hidden="1" customHeight="1">
      <c r="A24" s="61">
        <v>3</v>
      </c>
      <c r="B24" s="112"/>
      <c r="C24" s="113"/>
      <c r="D24" s="92"/>
      <c r="E24" s="92"/>
      <c r="F24" s="228"/>
      <c r="G24" s="65"/>
      <c r="H24" s="71"/>
      <c r="I24" s="71"/>
      <c r="J24" s="135">
        <f t="shared" si="2"/>
        <v>0</v>
      </c>
      <c r="K24" s="215"/>
      <c r="L24" s="462"/>
      <c r="M24" s="462"/>
    </row>
    <row r="25" spans="1:13" ht="34.5" hidden="1" customHeight="1">
      <c r="A25" s="67">
        <v>4</v>
      </c>
      <c r="B25" s="72"/>
      <c r="C25" s="30"/>
      <c r="D25" s="92"/>
      <c r="E25" s="92"/>
      <c r="F25" s="228"/>
      <c r="G25" s="65"/>
      <c r="H25" s="66"/>
      <c r="I25" s="66"/>
      <c r="J25" s="135">
        <f t="shared" si="2"/>
        <v>0</v>
      </c>
      <c r="K25" s="215"/>
      <c r="L25" s="462"/>
      <c r="M25" s="462"/>
    </row>
    <row r="26" spans="1:13" ht="34.5" hidden="1" customHeight="1">
      <c r="A26" s="61">
        <v>5</v>
      </c>
      <c r="B26" s="72"/>
      <c r="C26" s="30"/>
      <c r="D26" s="92"/>
      <c r="E26" s="92"/>
      <c r="F26" s="228"/>
      <c r="G26" s="65"/>
      <c r="H26" s="66"/>
      <c r="I26" s="66"/>
      <c r="J26" s="135">
        <f t="shared" si="2"/>
        <v>0</v>
      </c>
      <c r="K26" s="215"/>
      <c r="L26" s="511"/>
      <c r="M26" s="511"/>
    </row>
    <row r="27" spans="1:13" ht="35.25" hidden="1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3"/>
      <c r="M27" s="513"/>
    </row>
    <row r="28" spans="1:13" ht="35.25" hidden="1" customHeight="1">
      <c r="A28" s="41"/>
      <c r="B28" s="259"/>
      <c r="C28" s="259"/>
      <c r="D28" s="259"/>
      <c r="E28" s="260"/>
      <c r="F28" s="260"/>
      <c r="G28" s="260"/>
      <c r="H28" s="495" t="s">
        <v>33</v>
      </c>
      <c r="I28" s="495"/>
      <c r="J28" s="261" t="e">
        <f>J27/I27</f>
        <v>#DIV/0!</v>
      </c>
      <c r="K28" s="223" t="str">
        <f>K15</f>
        <v>(June'22)</v>
      </c>
      <c r="L28" s="497" t="s">
        <v>34</v>
      </c>
      <c r="M28" s="497"/>
    </row>
    <row r="29" spans="1:13" ht="39" hidden="1" customHeight="1">
      <c r="A29" s="44"/>
      <c r="B29" s="508"/>
      <c r="C29" s="509"/>
      <c r="D29" s="509"/>
      <c r="E29" s="509"/>
      <c r="F29" s="509"/>
      <c r="G29" s="510"/>
      <c r="H29" s="265"/>
      <c r="I29" s="265"/>
      <c r="J29" s="266">
        <v>0</v>
      </c>
      <c r="K29" s="223" t="str">
        <f>K16</f>
        <v>(May'22)</v>
      </c>
      <c r="L29" s="290" t="e">
        <f>(J28-J29)/J29</f>
        <v>#DIV/0!</v>
      </c>
      <c r="M29" s="281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82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489" t="s">
        <v>5</v>
      </c>
      <c r="B33" s="479" t="s">
        <v>6</v>
      </c>
      <c r="C33" s="460" t="s">
        <v>7</v>
      </c>
      <c r="D33" s="481" t="s">
        <v>8</v>
      </c>
      <c r="E33" s="481"/>
      <c r="F33" s="481"/>
      <c r="G33" s="202" t="s">
        <v>9</v>
      </c>
      <c r="H33" s="202" t="s">
        <v>10</v>
      </c>
      <c r="I33" s="25" t="s">
        <v>11</v>
      </c>
      <c r="J33" s="26" t="s">
        <v>12</v>
      </c>
      <c r="K33" s="465" t="s">
        <v>114</v>
      </c>
      <c r="L33" s="494"/>
      <c r="M33" s="494"/>
    </row>
    <row r="34" spans="1:13" ht="33" hidden="1" customHeight="1">
      <c r="A34" s="490"/>
      <c r="B34" s="480"/>
      <c r="C34" s="461"/>
      <c r="D34" s="220" t="str">
        <f>D8</f>
        <v>Apr'22</v>
      </c>
      <c r="E34" s="220" t="str">
        <f t="shared" ref="E34:F34" si="3">E8</f>
        <v>May'22</v>
      </c>
      <c r="F34" s="227" t="str">
        <f t="shared" si="3"/>
        <v>Jun'22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6"/>
      <c r="L34" s="494"/>
      <c r="M34" s="494"/>
    </row>
    <row r="35" spans="1:13" ht="34.5" hidden="1" customHeight="1">
      <c r="A35" s="30">
        <v>1</v>
      </c>
      <c r="B35" s="34"/>
      <c r="C35" s="39"/>
      <c r="D35" s="92"/>
      <c r="E35" s="92"/>
      <c r="F35" s="228"/>
      <c r="G35" s="65"/>
      <c r="H35" s="30"/>
      <c r="I35" s="30"/>
      <c r="J35" s="90">
        <f>F35*I35</f>
        <v>0</v>
      </c>
      <c r="K35" s="209"/>
      <c r="L35" s="462"/>
      <c r="M35" s="462"/>
    </row>
    <row r="36" spans="1:13" ht="34.5" hidden="1" customHeight="1">
      <c r="A36" s="30">
        <v>2</v>
      </c>
      <c r="B36" s="34"/>
      <c r="C36" s="39"/>
      <c r="D36" s="92"/>
      <c r="E36" s="92"/>
      <c r="F36" s="228"/>
      <c r="G36" s="65"/>
      <c r="H36" s="30"/>
      <c r="I36" s="30"/>
      <c r="J36" s="166">
        <f t="shared" ref="J36:J39" si="4">F36*I36</f>
        <v>0</v>
      </c>
      <c r="K36" s="209"/>
      <c r="L36" s="462"/>
      <c r="M36" s="462"/>
    </row>
    <row r="37" spans="1:13" ht="34.5" hidden="1" customHeight="1">
      <c r="A37" s="30">
        <v>3</v>
      </c>
      <c r="B37" s="34"/>
      <c r="C37" s="39"/>
      <c r="D37" s="92"/>
      <c r="E37" s="92"/>
      <c r="F37" s="228"/>
      <c r="G37" s="65"/>
      <c r="H37" s="30"/>
      <c r="I37" s="30"/>
      <c r="J37" s="166">
        <f t="shared" si="4"/>
        <v>0</v>
      </c>
      <c r="K37" s="209"/>
      <c r="L37" s="514"/>
      <c r="M37" s="514"/>
    </row>
    <row r="38" spans="1:13" ht="34.5" hidden="1" customHeight="1">
      <c r="A38" s="30">
        <v>4</v>
      </c>
      <c r="B38" s="34"/>
      <c r="C38" s="39"/>
      <c r="D38" s="92"/>
      <c r="E38" s="92"/>
      <c r="F38" s="228"/>
      <c r="G38" s="65"/>
      <c r="H38" s="30"/>
      <c r="I38" s="30"/>
      <c r="J38" s="166">
        <f t="shared" si="4"/>
        <v>0</v>
      </c>
      <c r="K38" s="209"/>
      <c r="L38" s="462"/>
      <c r="M38" s="462"/>
    </row>
    <row r="39" spans="1:13" ht="34.5" hidden="1" customHeight="1">
      <c r="A39" s="30">
        <v>5</v>
      </c>
      <c r="B39" s="34"/>
      <c r="C39" s="39"/>
      <c r="D39" s="92"/>
      <c r="E39" s="92"/>
      <c r="F39" s="228"/>
      <c r="G39" s="65"/>
      <c r="H39" s="30"/>
      <c r="I39" s="30"/>
      <c r="J39" s="166">
        <f t="shared" si="4"/>
        <v>0</v>
      </c>
      <c r="K39" s="209"/>
      <c r="L39" s="462"/>
      <c r="M39" s="462"/>
    </row>
    <row r="40" spans="1:13" ht="35.25" hidden="1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69"/>
      <c r="M40" s="469"/>
    </row>
    <row r="41" spans="1:13" ht="35.25" hidden="1" customHeight="1">
      <c r="A41" s="234"/>
      <c r="B41" s="268"/>
      <c r="C41" s="268"/>
      <c r="D41" s="268"/>
      <c r="E41" s="268"/>
      <c r="F41" s="268"/>
      <c r="G41" s="268"/>
      <c r="H41" s="484" t="s">
        <v>33</v>
      </c>
      <c r="I41" s="484"/>
      <c r="J41" s="222" t="e">
        <f>J40/I40</f>
        <v>#DIV/0!</v>
      </c>
      <c r="K41" s="223" t="str">
        <f>K15</f>
        <v>(June'22)</v>
      </c>
      <c r="L41" s="470" t="s">
        <v>34</v>
      </c>
      <c r="M41" s="470"/>
    </row>
    <row r="42" spans="1:13" ht="36.75" hidden="1" customHeight="1">
      <c r="A42" s="234"/>
      <c r="B42" s="459"/>
      <c r="C42" s="459"/>
      <c r="D42" s="459"/>
      <c r="E42" s="459"/>
      <c r="F42" s="459"/>
      <c r="G42" s="459"/>
      <c r="H42" s="235"/>
      <c r="I42" s="235"/>
      <c r="J42" s="266">
        <v>0</v>
      </c>
      <c r="K42" s="223" t="str">
        <f>K16</f>
        <v>(May'22)</v>
      </c>
      <c r="L42" s="288" t="e">
        <f>(J41-J42)/J42</f>
        <v>#DIV/0!</v>
      </c>
      <c r="M42" s="291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82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489" t="s">
        <v>5</v>
      </c>
      <c r="B47" s="479" t="s">
        <v>6</v>
      </c>
      <c r="C47" s="460" t="s">
        <v>7</v>
      </c>
      <c r="D47" s="481" t="s">
        <v>8</v>
      </c>
      <c r="E47" s="481"/>
      <c r="F47" s="481"/>
      <c r="G47" s="202" t="s">
        <v>9</v>
      </c>
      <c r="H47" s="202" t="s">
        <v>10</v>
      </c>
      <c r="I47" s="25" t="s">
        <v>11</v>
      </c>
      <c r="J47" s="26" t="s">
        <v>12</v>
      </c>
      <c r="K47" s="465" t="s">
        <v>114</v>
      </c>
      <c r="L47" s="468"/>
      <c r="M47" s="468"/>
    </row>
    <row r="48" spans="1:13" ht="32.25" hidden="1" customHeight="1">
      <c r="A48" s="490"/>
      <c r="B48" s="480"/>
      <c r="C48" s="461"/>
      <c r="D48" s="220" t="str">
        <f>D8</f>
        <v>Apr'22</v>
      </c>
      <c r="E48" s="220" t="str">
        <f t="shared" ref="E48:F48" si="5">E8</f>
        <v>May'22</v>
      </c>
      <c r="F48" s="227" t="str">
        <f t="shared" si="5"/>
        <v>Jun'22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6"/>
      <c r="L48" s="468"/>
      <c r="M48" s="468"/>
    </row>
    <row r="49" spans="1:13" ht="34.5" hidden="1" customHeight="1">
      <c r="A49" s="41">
        <v>1</v>
      </c>
      <c r="B49" s="80"/>
      <c r="C49" s="39"/>
      <c r="D49" s="88"/>
      <c r="E49" s="92"/>
      <c r="F49" s="228"/>
      <c r="G49" s="65"/>
      <c r="H49" s="30"/>
      <c r="I49" s="30"/>
      <c r="J49" s="239">
        <f>F49*I49</f>
        <v>0</v>
      </c>
      <c r="K49" s="215"/>
      <c r="L49" s="483"/>
      <c r="M49" s="483"/>
    </row>
    <row r="50" spans="1:13" ht="34.5" hidden="1" customHeight="1">
      <c r="A50" s="42">
        <v>2</v>
      </c>
      <c r="B50" s="80"/>
      <c r="C50" s="39"/>
      <c r="D50" s="88"/>
      <c r="E50" s="92"/>
      <c r="F50" s="228"/>
      <c r="G50" s="65"/>
      <c r="H50" s="30"/>
      <c r="I50" s="30"/>
      <c r="J50" s="239">
        <f t="shared" ref="J50:J53" si="6">F50*I50</f>
        <v>0</v>
      </c>
      <c r="K50" s="215"/>
      <c r="L50" s="483"/>
      <c r="M50" s="483"/>
    </row>
    <row r="51" spans="1:13" ht="34.5" hidden="1" customHeight="1">
      <c r="A51" s="170">
        <v>3</v>
      </c>
      <c r="B51" s="29"/>
      <c r="C51" s="39"/>
      <c r="D51" s="92"/>
      <c r="E51" s="92"/>
      <c r="F51" s="228"/>
      <c r="G51" s="65"/>
      <c r="H51" s="30"/>
      <c r="I51" s="30"/>
      <c r="J51" s="239">
        <f t="shared" si="6"/>
        <v>0</v>
      </c>
      <c r="K51" s="209"/>
      <c r="L51" s="518"/>
      <c r="M51" s="518"/>
    </row>
    <row r="52" spans="1:13" ht="34.5" hidden="1" customHeight="1">
      <c r="A52" s="67">
        <v>4</v>
      </c>
      <c r="B52" s="34"/>
      <c r="C52" s="39"/>
      <c r="D52" s="92"/>
      <c r="E52" s="92"/>
      <c r="F52" s="228"/>
      <c r="G52" s="65"/>
      <c r="H52" s="30"/>
      <c r="I52" s="30"/>
      <c r="J52" s="239">
        <f t="shared" si="6"/>
        <v>0</v>
      </c>
      <c r="K52" s="209"/>
      <c r="L52" s="483"/>
      <c r="M52" s="483"/>
    </row>
    <row r="53" spans="1:13" ht="34.5" hidden="1" customHeight="1">
      <c r="A53" s="170">
        <v>5</v>
      </c>
      <c r="B53" s="34"/>
      <c r="C53" s="39"/>
      <c r="D53" s="92"/>
      <c r="E53" s="92"/>
      <c r="F53" s="228"/>
      <c r="G53" s="65"/>
      <c r="H53" s="30"/>
      <c r="I53" s="30"/>
      <c r="J53" s="239">
        <f t="shared" si="6"/>
        <v>0</v>
      </c>
      <c r="K53" s="209"/>
      <c r="L53" s="483"/>
      <c r="M53" s="483"/>
    </row>
    <row r="54" spans="1:13" ht="36.75" hidden="1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69"/>
      <c r="M54" s="469"/>
    </row>
    <row r="55" spans="1:13" ht="35.25" hidden="1" customHeight="1">
      <c r="A55" s="269"/>
      <c r="B55" s="268"/>
      <c r="C55" s="268"/>
      <c r="D55" s="268"/>
      <c r="E55" s="268"/>
      <c r="F55" s="268"/>
      <c r="G55" s="268"/>
      <c r="H55" s="471" t="s">
        <v>33</v>
      </c>
      <c r="I55" s="472"/>
      <c r="J55" s="243" t="e">
        <f>J54/I54</f>
        <v>#DIV/0!</v>
      </c>
      <c r="K55" s="223" t="str">
        <f>K15</f>
        <v>(June'22)</v>
      </c>
      <c r="L55" s="470" t="s">
        <v>34</v>
      </c>
      <c r="M55" s="470"/>
    </row>
    <row r="56" spans="1:13" ht="34.5" hidden="1" customHeight="1">
      <c r="A56" s="270"/>
      <c r="B56" s="515"/>
      <c r="C56" s="516"/>
      <c r="D56" s="516"/>
      <c r="E56" s="516"/>
      <c r="F56" s="516"/>
      <c r="G56" s="517"/>
      <c r="H56" s="244"/>
      <c r="I56" s="244"/>
      <c r="J56" s="273">
        <v>0</v>
      </c>
      <c r="K56" s="271" t="str">
        <f>K16</f>
        <v>(May'22)</v>
      </c>
      <c r="L56" s="292" t="e">
        <f>(J55-J56)/J56</f>
        <v>#DIV/0!</v>
      </c>
      <c r="M56" s="291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(23/5/2022)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B56:G56"/>
    <mergeCell ref="L54:M54"/>
    <mergeCell ref="H55:I55"/>
    <mergeCell ref="L55:M55"/>
    <mergeCell ref="L49:M49"/>
    <mergeCell ref="L50:M50"/>
    <mergeCell ref="L51:M51"/>
    <mergeCell ref="L52:M52"/>
    <mergeCell ref="L53:M53"/>
    <mergeCell ref="L48:M48"/>
    <mergeCell ref="L40:M40"/>
    <mergeCell ref="H41:I41"/>
    <mergeCell ref="L41:M41"/>
    <mergeCell ref="B42:G42"/>
    <mergeCell ref="B47:B48"/>
    <mergeCell ref="C47:C48"/>
    <mergeCell ref="L37:M37"/>
    <mergeCell ref="L28:M28"/>
    <mergeCell ref="L38:M38"/>
    <mergeCell ref="L39:M39"/>
    <mergeCell ref="D47:F47"/>
    <mergeCell ref="L47:M47"/>
    <mergeCell ref="L33:M34"/>
    <mergeCell ref="L27:M27"/>
    <mergeCell ref="K33:K34"/>
    <mergeCell ref="L35:M35"/>
    <mergeCell ref="L36:M36"/>
    <mergeCell ref="L22:M22"/>
    <mergeCell ref="L23:M23"/>
    <mergeCell ref="L24:M24"/>
    <mergeCell ref="L25:M25"/>
    <mergeCell ref="L26:M26"/>
    <mergeCell ref="L13:M13"/>
    <mergeCell ref="A20:A21"/>
    <mergeCell ref="B20:B21"/>
    <mergeCell ref="C20:C21"/>
    <mergeCell ref="D20:F20"/>
    <mergeCell ref="L20:M21"/>
    <mergeCell ref="K20:K21"/>
    <mergeCell ref="L14:M14"/>
    <mergeCell ref="H15:I15"/>
    <mergeCell ref="L15:M15"/>
    <mergeCell ref="L7:M8"/>
    <mergeCell ref="L9:M9"/>
    <mergeCell ref="L10:M10"/>
    <mergeCell ref="L11:M11"/>
    <mergeCell ref="L12:M12"/>
    <mergeCell ref="A47:A48"/>
    <mergeCell ref="K47:K48"/>
    <mergeCell ref="B16:G16"/>
    <mergeCell ref="B29:G29"/>
    <mergeCell ref="A3:D3"/>
    <mergeCell ref="E3:G3"/>
    <mergeCell ref="A7:A8"/>
    <mergeCell ref="B7:B8"/>
    <mergeCell ref="C7:C8"/>
    <mergeCell ref="D7:F7"/>
    <mergeCell ref="K7:K8"/>
    <mergeCell ref="H28:I28"/>
    <mergeCell ref="A33:A34"/>
    <mergeCell ref="B33:B34"/>
    <mergeCell ref="C33:C34"/>
    <mergeCell ref="D33:F33"/>
  </mergeCells>
  <pageMargins left="0.7" right="0.7" top="0.75" bottom="0.75" header="0.3" footer="0.3"/>
  <pageSetup scale="40" orientation="landscape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  <pageSetUpPr fitToPage="1"/>
  </sheetPr>
  <dimension ref="A1:M40"/>
  <sheetViews>
    <sheetView zoomScale="60" zoomScaleNormal="60" workbookViewId="0">
      <selection activeCell="C44" sqref="C44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67</v>
      </c>
      <c r="B3" s="485"/>
      <c r="C3" s="485"/>
      <c r="D3" s="485"/>
      <c r="E3" s="486" t="s">
        <v>184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hidden="1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7">
        <v>2500</v>
      </c>
      <c r="J5" s="13" t="s">
        <v>36</v>
      </c>
      <c r="K5" s="47"/>
      <c r="L5" s="48"/>
      <c r="M5" s="16"/>
    </row>
    <row r="6" spans="1:13" ht="20.25" hidden="1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hidden="1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506"/>
      <c r="M7" s="506"/>
    </row>
    <row r="8" spans="1:13" ht="33" hidden="1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506"/>
      <c r="M8" s="506"/>
    </row>
    <row r="9" spans="1:13" ht="34.5" hidden="1" customHeight="1">
      <c r="A9" s="168">
        <v>1</v>
      </c>
      <c r="B9" s="169" t="s">
        <v>68</v>
      </c>
      <c r="C9" s="209" t="s">
        <v>19</v>
      </c>
      <c r="D9" s="309">
        <v>46</v>
      </c>
      <c r="E9" s="309">
        <v>46</v>
      </c>
      <c r="F9" s="310">
        <v>46</v>
      </c>
      <c r="G9" s="323">
        <f t="shared" ref="G9:G13" si="0">F9-E9</f>
        <v>0</v>
      </c>
      <c r="H9" s="321">
        <v>500</v>
      </c>
      <c r="I9" s="321"/>
      <c r="J9" s="313">
        <f>F9*I9</f>
        <v>0</v>
      </c>
      <c r="K9" s="304" t="s">
        <v>37</v>
      </c>
      <c r="L9" s="488" t="s">
        <v>72</v>
      </c>
      <c r="M9" s="488"/>
    </row>
    <row r="10" spans="1:13" ht="34.5" hidden="1" customHeight="1">
      <c r="A10" s="168">
        <v>2</v>
      </c>
      <c r="B10" s="169" t="s">
        <v>69</v>
      </c>
      <c r="C10" s="209" t="s">
        <v>19</v>
      </c>
      <c r="D10" s="309">
        <v>65</v>
      </c>
      <c r="E10" s="309">
        <v>65</v>
      </c>
      <c r="F10" s="310"/>
      <c r="G10" s="323">
        <f t="shared" si="0"/>
        <v>-65</v>
      </c>
      <c r="H10" s="321"/>
      <c r="I10" s="321"/>
      <c r="J10" s="313">
        <f t="shared" ref="J10:J13" si="1">F10*I10</f>
        <v>0</v>
      </c>
      <c r="K10" s="304" t="s">
        <v>37</v>
      </c>
      <c r="L10" s="488" t="s">
        <v>134</v>
      </c>
      <c r="M10" s="488"/>
    </row>
    <row r="11" spans="1:13" ht="34.5" hidden="1" customHeight="1">
      <c r="A11" s="168">
        <v>3</v>
      </c>
      <c r="B11" s="169" t="s">
        <v>46</v>
      </c>
      <c r="C11" s="209" t="s">
        <v>30</v>
      </c>
      <c r="D11" s="309">
        <v>56</v>
      </c>
      <c r="E11" s="309">
        <v>56</v>
      </c>
      <c r="F11" s="310">
        <v>56</v>
      </c>
      <c r="G11" s="323">
        <f t="shared" si="0"/>
        <v>0</v>
      </c>
      <c r="H11" s="321">
        <v>2000</v>
      </c>
      <c r="I11" s="321"/>
      <c r="J11" s="313">
        <f t="shared" si="1"/>
        <v>0</v>
      </c>
      <c r="K11" s="304" t="s">
        <v>37</v>
      </c>
      <c r="L11" s="487" t="s">
        <v>146</v>
      </c>
      <c r="M11" s="522"/>
    </row>
    <row r="12" spans="1:13" ht="34.5" hidden="1" customHeight="1">
      <c r="A12" s="168">
        <v>4</v>
      </c>
      <c r="B12" s="169" t="s">
        <v>70</v>
      </c>
      <c r="C12" s="209" t="s">
        <v>30</v>
      </c>
      <c r="D12" s="309">
        <v>63</v>
      </c>
      <c r="E12" s="309">
        <v>58</v>
      </c>
      <c r="F12" s="310">
        <v>58</v>
      </c>
      <c r="G12" s="323">
        <f t="shared" si="0"/>
        <v>0</v>
      </c>
      <c r="H12" s="321">
        <v>1000</v>
      </c>
      <c r="I12" s="321"/>
      <c r="J12" s="313">
        <f t="shared" si="1"/>
        <v>0</v>
      </c>
      <c r="K12" s="304" t="s">
        <v>37</v>
      </c>
      <c r="L12" s="511"/>
      <c r="M12" s="511"/>
    </row>
    <row r="13" spans="1:13" ht="34.5" hidden="1" customHeight="1">
      <c r="A13" s="168">
        <v>5</v>
      </c>
      <c r="B13" s="169" t="s">
        <v>71</v>
      </c>
      <c r="C13" s="209" t="s">
        <v>30</v>
      </c>
      <c r="D13" s="309">
        <v>0</v>
      </c>
      <c r="E13" s="309">
        <v>0</v>
      </c>
      <c r="F13" s="310"/>
      <c r="G13" s="323">
        <f t="shared" si="0"/>
        <v>0</v>
      </c>
      <c r="H13" s="321"/>
      <c r="I13" s="321"/>
      <c r="J13" s="313">
        <f t="shared" si="1"/>
        <v>0</v>
      </c>
      <c r="K13" s="304" t="s">
        <v>37</v>
      </c>
      <c r="L13" s="488" t="s">
        <v>73</v>
      </c>
      <c r="M13" s="488"/>
    </row>
    <row r="14" spans="1:13" ht="34.5" hidden="1" customHeight="1">
      <c r="A14" s="210">
        <v>6</v>
      </c>
      <c r="B14" s="34"/>
      <c r="C14" s="30"/>
      <c r="D14" s="115"/>
      <c r="E14" s="115"/>
      <c r="F14" s="228"/>
      <c r="G14" s="65"/>
      <c r="H14" s="66"/>
      <c r="I14" s="66"/>
      <c r="J14" s="74"/>
      <c r="K14" s="215"/>
      <c r="L14" s="462"/>
      <c r="M14" s="462"/>
    </row>
    <row r="15" spans="1:13" ht="34.5" hidden="1" customHeight="1">
      <c r="A15" s="210">
        <v>7</v>
      </c>
      <c r="B15" s="34"/>
      <c r="C15" s="30"/>
      <c r="D15" s="115"/>
      <c r="E15" s="115"/>
      <c r="F15" s="228"/>
      <c r="G15" s="65"/>
      <c r="H15" s="66"/>
      <c r="I15" s="66"/>
      <c r="J15" s="74"/>
      <c r="K15" s="215"/>
      <c r="L15" s="462"/>
      <c r="M15" s="462"/>
    </row>
    <row r="16" spans="1:13" ht="34.5" hidden="1" customHeight="1">
      <c r="A16" s="210">
        <v>8</v>
      </c>
      <c r="B16" s="34"/>
      <c r="C16" s="30"/>
      <c r="D16" s="115"/>
      <c r="E16" s="115"/>
      <c r="F16" s="228"/>
      <c r="G16" s="65"/>
      <c r="H16" s="66"/>
      <c r="I16" s="66"/>
      <c r="J16" s="74"/>
      <c r="K16" s="215"/>
      <c r="L16" s="462"/>
      <c r="M16" s="462"/>
    </row>
    <row r="17" spans="1:13" ht="34.5" hidden="1" customHeight="1">
      <c r="A17" s="210">
        <v>9</v>
      </c>
      <c r="B17" s="34"/>
      <c r="C17" s="30"/>
      <c r="D17" s="115"/>
      <c r="E17" s="115"/>
      <c r="F17" s="228"/>
      <c r="G17" s="65"/>
      <c r="H17" s="66"/>
      <c r="I17" s="66"/>
      <c r="J17" s="74"/>
      <c r="K17" s="215"/>
      <c r="L17" s="462"/>
      <c r="M17" s="462"/>
    </row>
    <row r="18" spans="1:13" ht="34.5" hidden="1" customHeight="1">
      <c r="A18" s="210">
        <v>10</v>
      </c>
      <c r="B18" s="34"/>
      <c r="C18" s="30"/>
      <c r="D18" s="115"/>
      <c r="E18" s="115"/>
      <c r="F18" s="228"/>
      <c r="G18" s="91"/>
      <c r="H18" s="77"/>
      <c r="I18" s="77"/>
      <c r="J18" s="78"/>
      <c r="K18" s="215"/>
      <c r="L18" s="462"/>
      <c r="M18" s="462"/>
    </row>
    <row r="19" spans="1:13" ht="35.25" hidden="1" customHeight="1">
      <c r="A19" s="274"/>
      <c r="B19" s="256"/>
      <c r="C19" s="256"/>
      <c r="D19" s="256"/>
      <c r="E19" s="256"/>
      <c r="F19" s="256"/>
      <c r="G19" s="235"/>
      <c r="H19" s="226">
        <f>SUM(H9:H18)</f>
        <v>3500</v>
      </c>
      <c r="I19" s="226">
        <f>SUM(I9:I13)</f>
        <v>0</v>
      </c>
      <c r="J19" s="247">
        <f>SUM(J9:J18)</f>
        <v>0</v>
      </c>
      <c r="K19" s="258"/>
      <c r="L19" s="513"/>
      <c r="M19" s="513"/>
    </row>
    <row r="20" spans="1:13" ht="35.25" hidden="1" customHeight="1">
      <c r="A20" s="274"/>
      <c r="B20" s="259"/>
      <c r="C20" s="259"/>
      <c r="D20" s="259"/>
      <c r="E20" s="260"/>
      <c r="F20" s="260"/>
      <c r="G20" s="260"/>
      <c r="H20" s="495" t="s">
        <v>33</v>
      </c>
      <c r="I20" s="495"/>
      <c r="J20" s="222" t="e">
        <f>J19/I19</f>
        <v>#DIV/0!</v>
      </c>
      <c r="K20" s="262" t="str">
        <f>WC!K26</f>
        <v>(June'22)</v>
      </c>
      <c r="L20" s="497" t="s">
        <v>34</v>
      </c>
      <c r="M20" s="497"/>
    </row>
    <row r="21" spans="1:13" ht="38.25" hidden="1" customHeight="1">
      <c r="A21" s="275"/>
      <c r="B21" s="519" t="s">
        <v>148</v>
      </c>
      <c r="C21" s="520"/>
      <c r="D21" s="520"/>
      <c r="E21" s="520"/>
      <c r="F21" s="520"/>
      <c r="G21" s="521"/>
      <c r="H21" s="350"/>
      <c r="I21" s="350"/>
      <c r="J21" s="338">
        <v>0</v>
      </c>
      <c r="K21" s="262" t="str">
        <f>WC!K27</f>
        <v>(May'22)</v>
      </c>
      <c r="L21" s="355" t="e">
        <f>(J20-J21)/J21</f>
        <v>#DIV/0!</v>
      </c>
      <c r="M21" s="225" t="s">
        <v>147</v>
      </c>
    </row>
    <row r="22" spans="1:13" ht="20.25" hidden="1">
      <c r="A22" s="49"/>
      <c r="B22" s="3"/>
      <c r="C22" s="3"/>
      <c r="D22" s="3"/>
      <c r="E22" s="3"/>
      <c r="F22" s="3"/>
      <c r="G22" s="3"/>
      <c r="H22" s="14"/>
      <c r="I22" s="3"/>
      <c r="J22" s="3"/>
      <c r="K22" s="3"/>
      <c r="L22" s="57"/>
      <c r="M22" s="16"/>
    </row>
    <row r="23" spans="1:13" ht="29.25" customHeight="1">
      <c r="A23" s="81"/>
      <c r="B23" s="9" t="s">
        <v>49</v>
      </c>
      <c r="C23" s="10"/>
      <c r="D23" s="11"/>
      <c r="E23" s="8"/>
      <c r="F23" s="8"/>
      <c r="G23" s="2"/>
      <c r="H23" s="12" t="s">
        <v>3</v>
      </c>
      <c r="I23" s="171">
        <v>220</v>
      </c>
      <c r="J23" s="13" t="s">
        <v>50</v>
      </c>
      <c r="K23" s="83"/>
      <c r="L23" s="84"/>
      <c r="M23" s="16"/>
    </row>
    <row r="24" spans="1:13" ht="18">
      <c r="A24" s="49"/>
      <c r="B24" s="3"/>
      <c r="C24" s="3"/>
      <c r="D24" s="3"/>
      <c r="E24" s="3"/>
      <c r="F24" s="3"/>
      <c r="G24" s="3"/>
      <c r="H24" s="3"/>
      <c r="I24" s="85"/>
      <c r="J24" s="3"/>
      <c r="K24" s="3"/>
      <c r="L24" s="57"/>
      <c r="M24" s="16"/>
    </row>
    <row r="25" spans="1:13" ht="47.25" customHeight="1">
      <c r="A25" s="489" t="s">
        <v>5</v>
      </c>
      <c r="B25" s="479" t="s">
        <v>6</v>
      </c>
      <c r="C25" s="460" t="s">
        <v>7</v>
      </c>
      <c r="D25" s="481" t="s">
        <v>8</v>
      </c>
      <c r="E25" s="481"/>
      <c r="F25" s="481"/>
      <c r="G25" s="202" t="s">
        <v>9</v>
      </c>
      <c r="H25" s="202" t="s">
        <v>10</v>
      </c>
      <c r="I25" s="25" t="s">
        <v>11</v>
      </c>
      <c r="J25" s="26" t="s">
        <v>12</v>
      </c>
      <c r="K25" s="465" t="s">
        <v>114</v>
      </c>
      <c r="L25" s="494"/>
      <c r="M25" s="494"/>
    </row>
    <row r="26" spans="1:13" ht="33" customHeight="1">
      <c r="A26" s="490"/>
      <c r="B26" s="480"/>
      <c r="C26" s="461"/>
      <c r="D26" s="220" t="str">
        <f>WC!D8</f>
        <v>Apr'22</v>
      </c>
      <c r="E26" s="220" t="str">
        <f>WC!E8</f>
        <v>May'22</v>
      </c>
      <c r="F26" s="227" t="str">
        <f>WC!F55</f>
        <v>Jun'22</v>
      </c>
      <c r="G26" s="202" t="s">
        <v>14</v>
      </c>
      <c r="H26" s="202" t="s">
        <v>15</v>
      </c>
      <c r="I26" s="202" t="s">
        <v>15</v>
      </c>
      <c r="J26" s="26" t="s">
        <v>16</v>
      </c>
      <c r="K26" s="466"/>
      <c r="L26" s="494"/>
      <c r="M26" s="494"/>
    </row>
    <row r="27" spans="1:13" ht="34.5" customHeight="1">
      <c r="A27" s="172">
        <v>1</v>
      </c>
      <c r="B27" s="174" t="s">
        <v>75</v>
      </c>
      <c r="C27" s="209" t="s">
        <v>30</v>
      </c>
      <c r="D27" s="309">
        <v>0</v>
      </c>
      <c r="E27" s="309">
        <v>0</v>
      </c>
      <c r="F27" s="310">
        <v>0</v>
      </c>
      <c r="G27" s="323">
        <v>0</v>
      </c>
      <c r="H27" s="321">
        <v>0</v>
      </c>
      <c r="I27" s="326">
        <v>0</v>
      </c>
      <c r="J27" s="302">
        <f>F27*I27</f>
        <v>0</v>
      </c>
      <c r="K27" s="304" t="s">
        <v>37</v>
      </c>
      <c r="L27" s="462"/>
      <c r="M27" s="462"/>
    </row>
    <row r="28" spans="1:13" ht="34.5" customHeight="1">
      <c r="A28" s="172">
        <v>2</v>
      </c>
      <c r="B28" s="173" t="s">
        <v>76</v>
      </c>
      <c r="C28" s="209" t="s">
        <v>30</v>
      </c>
      <c r="D28" s="308">
        <v>35</v>
      </c>
      <c r="E28" s="308">
        <v>35</v>
      </c>
      <c r="F28" s="327">
        <v>35</v>
      </c>
      <c r="G28" s="323">
        <f t="shared" ref="G28:G34" si="2">F28-E28</f>
        <v>0</v>
      </c>
      <c r="H28" s="321">
        <v>250</v>
      </c>
      <c r="I28" s="326"/>
      <c r="J28" s="302">
        <f t="shared" ref="J28:J34" si="3">F28*I28</f>
        <v>0</v>
      </c>
      <c r="K28" s="324" t="s">
        <v>177</v>
      </c>
      <c r="L28" s="462" t="s">
        <v>142</v>
      </c>
      <c r="M28" s="462"/>
    </row>
    <row r="29" spans="1:13" ht="34.5" hidden="1" customHeight="1">
      <c r="A29" s="172"/>
      <c r="B29" s="173" t="s">
        <v>85</v>
      </c>
      <c r="C29" s="209" t="s">
        <v>30</v>
      </c>
      <c r="D29" s="308">
        <v>0</v>
      </c>
      <c r="E29" s="308">
        <v>0</v>
      </c>
      <c r="F29" s="327"/>
      <c r="G29" s="323">
        <f t="shared" si="2"/>
        <v>0</v>
      </c>
      <c r="H29" s="321"/>
      <c r="I29" s="326"/>
      <c r="J29" s="302">
        <f t="shared" si="3"/>
        <v>0</v>
      </c>
      <c r="K29" s="324" t="s">
        <v>37</v>
      </c>
      <c r="L29" s="478"/>
      <c r="M29" s="477"/>
    </row>
    <row r="30" spans="1:13" ht="34.5" hidden="1" customHeight="1">
      <c r="A30" s="30"/>
      <c r="B30" s="62"/>
      <c r="C30" s="39"/>
      <c r="D30" s="118"/>
      <c r="E30" s="118"/>
      <c r="F30" s="276"/>
      <c r="G30" s="175">
        <f t="shared" si="2"/>
        <v>0</v>
      </c>
      <c r="H30" s="176"/>
      <c r="I30" s="177"/>
      <c r="J30" s="203">
        <f t="shared" si="3"/>
        <v>0</v>
      </c>
      <c r="K30" s="209"/>
      <c r="L30" s="462"/>
      <c r="M30" s="462"/>
    </row>
    <row r="31" spans="1:13" ht="34.5" hidden="1" customHeight="1">
      <c r="A31" s="30"/>
      <c r="B31" s="34"/>
      <c r="C31" s="39"/>
      <c r="D31" s="115"/>
      <c r="E31" s="115"/>
      <c r="F31" s="228"/>
      <c r="G31" s="175">
        <f t="shared" si="2"/>
        <v>0</v>
      </c>
      <c r="H31" s="30"/>
      <c r="I31" s="30"/>
      <c r="J31" s="203">
        <f t="shared" si="3"/>
        <v>0</v>
      </c>
      <c r="K31" s="209"/>
      <c r="L31" s="462"/>
      <c r="M31" s="462"/>
    </row>
    <row r="32" spans="1:13" ht="34.5" hidden="1" customHeight="1">
      <c r="A32" s="30"/>
      <c r="B32" s="34"/>
      <c r="C32" s="39"/>
      <c r="D32" s="115"/>
      <c r="E32" s="115"/>
      <c r="F32" s="228"/>
      <c r="G32" s="175">
        <f t="shared" si="2"/>
        <v>0</v>
      </c>
      <c r="H32" s="30"/>
      <c r="I32" s="30"/>
      <c r="J32" s="203">
        <f t="shared" si="3"/>
        <v>0</v>
      </c>
      <c r="K32" s="209"/>
      <c r="L32" s="511"/>
      <c r="M32" s="511"/>
    </row>
    <row r="33" spans="1:13" ht="34.5" hidden="1" customHeight="1">
      <c r="A33" s="30"/>
      <c r="B33" s="34"/>
      <c r="C33" s="39"/>
      <c r="D33" s="115"/>
      <c r="E33" s="115"/>
      <c r="F33" s="228"/>
      <c r="G33" s="175">
        <f t="shared" si="2"/>
        <v>0</v>
      </c>
      <c r="H33" s="30"/>
      <c r="I33" s="30"/>
      <c r="J33" s="203">
        <f t="shared" si="3"/>
        <v>0</v>
      </c>
      <c r="K33" s="209"/>
      <c r="L33" s="462"/>
      <c r="M33" s="462"/>
    </row>
    <row r="34" spans="1:13" ht="34.5" hidden="1" customHeight="1">
      <c r="A34" s="30"/>
      <c r="B34" s="34"/>
      <c r="C34" s="39"/>
      <c r="D34" s="115"/>
      <c r="E34" s="115"/>
      <c r="F34" s="228"/>
      <c r="G34" s="175">
        <f t="shared" si="2"/>
        <v>0</v>
      </c>
      <c r="H34" s="30"/>
      <c r="I34" s="30"/>
      <c r="J34" s="203">
        <f t="shared" si="3"/>
        <v>0</v>
      </c>
      <c r="K34" s="209"/>
      <c r="L34" s="463"/>
      <c r="M34" s="463"/>
    </row>
    <row r="35" spans="1:13" ht="41.25" customHeight="1">
      <c r="A35" s="73"/>
      <c r="B35" s="259"/>
      <c r="C35" s="259"/>
      <c r="D35" s="267"/>
      <c r="E35" s="267"/>
      <c r="F35" s="267"/>
      <c r="G35" s="235"/>
      <c r="H35" s="226">
        <f>SUM(H27:H34)</f>
        <v>250</v>
      </c>
      <c r="I35" s="226">
        <f>SUM(I27:I34)</f>
        <v>0</v>
      </c>
      <c r="J35" s="226">
        <f>SUM(J27:J34)</f>
        <v>0</v>
      </c>
      <c r="K35" s="234"/>
      <c r="L35" s="469"/>
      <c r="M35" s="469"/>
    </row>
    <row r="36" spans="1:13" ht="40.5" customHeight="1">
      <c r="A36" s="73"/>
      <c r="B36" s="268"/>
      <c r="C36" s="268"/>
      <c r="D36" s="268"/>
      <c r="E36" s="268"/>
      <c r="F36" s="268"/>
      <c r="G36" s="268"/>
      <c r="H36" s="484" t="s">
        <v>33</v>
      </c>
      <c r="I36" s="484"/>
      <c r="J36" s="222" t="e">
        <f>J35/I35</f>
        <v>#DIV/0!</v>
      </c>
      <c r="K36" s="262" t="str">
        <f>K20</f>
        <v>(June'22)</v>
      </c>
      <c r="L36" s="470" t="s">
        <v>34</v>
      </c>
      <c r="M36" s="470"/>
    </row>
    <row r="37" spans="1:13" ht="39" customHeight="1">
      <c r="A37" s="73"/>
      <c r="B37" s="459" t="s">
        <v>144</v>
      </c>
      <c r="C37" s="459"/>
      <c r="D37" s="459"/>
      <c r="E37" s="459"/>
      <c r="F37" s="459"/>
      <c r="G37" s="459"/>
      <c r="H37" s="235"/>
      <c r="I37" s="235"/>
      <c r="J37" s="295">
        <v>0</v>
      </c>
      <c r="K37" s="262" t="str">
        <f>K21</f>
        <v>(May'22)</v>
      </c>
      <c r="L37" s="337" t="e">
        <f>(J36-J37)/J37</f>
        <v>#DIV/0!</v>
      </c>
      <c r="M37" s="339" t="s">
        <v>143</v>
      </c>
    </row>
    <row r="38" spans="1:13" ht="18">
      <c r="A38" s="102"/>
      <c r="B38" s="103"/>
      <c r="C38" s="103"/>
      <c r="D38" s="103"/>
      <c r="E38" s="103"/>
      <c r="F38" s="103"/>
      <c r="G38" s="103"/>
      <c r="H38" s="104"/>
      <c r="I38" s="104"/>
      <c r="J38" s="105"/>
      <c r="K38" s="106"/>
      <c r="L38" s="107"/>
      <c r="M38" s="108"/>
    </row>
    <row r="39" spans="1:13" ht="15.75">
      <c r="A39" s="5" t="str">
        <f>WC!A92</f>
        <v>Prepared by: Yi Hong (23/5/2022)</v>
      </c>
      <c r="B39" s="5"/>
      <c r="C39" s="5"/>
      <c r="D39" s="5"/>
      <c r="E39" s="5" t="s">
        <v>62</v>
      </c>
      <c r="F39" s="5"/>
      <c r="G39" s="5"/>
      <c r="H39" s="5"/>
      <c r="I39" s="5" t="s">
        <v>63</v>
      </c>
      <c r="J39" s="5"/>
      <c r="K39" s="5"/>
      <c r="L39" s="4"/>
      <c r="M39" s="5"/>
    </row>
    <row r="40" spans="1:13" ht="15.75">
      <c r="A40" s="5" t="s">
        <v>64</v>
      </c>
      <c r="B40" s="101"/>
      <c r="C40" s="101"/>
      <c r="D40" s="5"/>
      <c r="E40" s="5" t="s">
        <v>65</v>
      </c>
      <c r="F40" s="5"/>
      <c r="G40" s="5"/>
      <c r="H40" s="5"/>
      <c r="I40" s="5"/>
      <c r="J40" s="5"/>
      <c r="K40" s="5"/>
      <c r="L40" s="4"/>
      <c r="M40" s="5"/>
    </row>
  </sheetData>
  <mergeCells count="40">
    <mergeCell ref="L9:M9"/>
    <mergeCell ref="K7:K8"/>
    <mergeCell ref="A3:D3"/>
    <mergeCell ref="E3:G3"/>
    <mergeCell ref="A7:A8"/>
    <mergeCell ref="B7:B8"/>
    <mergeCell ref="C7:C8"/>
    <mergeCell ref="D7:F7"/>
    <mergeCell ref="L7:M8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A25:A26"/>
    <mergeCell ref="B25:B26"/>
    <mergeCell ref="C25:C26"/>
    <mergeCell ref="D25:F25"/>
    <mergeCell ref="L25:M26"/>
    <mergeCell ref="H20:I20"/>
    <mergeCell ref="L20:M20"/>
    <mergeCell ref="K25:K26"/>
    <mergeCell ref="L27:M27"/>
    <mergeCell ref="L28:M28"/>
    <mergeCell ref="B21:G21"/>
    <mergeCell ref="H36:I36"/>
    <mergeCell ref="L36:M36"/>
    <mergeCell ref="B37:G37"/>
    <mergeCell ref="L35:M35"/>
    <mergeCell ref="L33:M33"/>
    <mergeCell ref="L34:M34"/>
    <mergeCell ref="L32:M32"/>
    <mergeCell ref="L29:M29"/>
    <mergeCell ref="L30:M30"/>
    <mergeCell ref="L31:M31"/>
  </mergeCells>
  <pageMargins left="0.7" right="0.7" top="0.75" bottom="0.75" header="0.3" footer="0.3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M59"/>
  <sheetViews>
    <sheetView zoomScale="60" zoomScaleNormal="60" workbookViewId="0">
      <selection activeCell="C61" sqref="C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98</v>
      </c>
      <c r="B3" s="485"/>
      <c r="C3" s="485"/>
      <c r="D3" s="485"/>
      <c r="E3" s="486" t="s">
        <v>113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9" t="s">
        <v>5</v>
      </c>
      <c r="B7" s="479" t="s">
        <v>6</v>
      </c>
      <c r="C7" s="460" t="s">
        <v>7</v>
      </c>
      <c r="D7" s="481" t="s">
        <v>8</v>
      </c>
      <c r="E7" s="481"/>
      <c r="F7" s="481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customHeight="1">
      <c r="A8" s="490"/>
      <c r="B8" s="480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customHeight="1">
      <c r="A9" s="41">
        <v>1</v>
      </c>
      <c r="B9" s="211" t="s">
        <v>77</v>
      </c>
      <c r="C9" s="209" t="s">
        <v>19</v>
      </c>
      <c r="D9" s="212">
        <v>115</v>
      </c>
      <c r="E9" s="212">
        <v>115</v>
      </c>
      <c r="F9" s="254">
        <v>115</v>
      </c>
      <c r="G9" s="116">
        <v>0</v>
      </c>
      <c r="H9" s="148">
        <v>100</v>
      </c>
      <c r="I9" s="117"/>
      <c r="J9" s="185">
        <f>F9*I9</f>
        <v>0</v>
      </c>
      <c r="K9" s="215" t="s">
        <v>20</v>
      </c>
      <c r="L9" s="462"/>
      <c r="M9" s="462"/>
    </row>
    <row r="10" spans="1:13" ht="34.5" hidden="1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1"/>
      <c r="M10" s="511"/>
    </row>
    <row r="11" spans="1:13" ht="34.5" hidden="1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1"/>
      <c r="M11" s="511"/>
    </row>
    <row r="12" spans="1:13" ht="34.5" hidden="1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1"/>
      <c r="M12" s="511"/>
    </row>
    <row r="13" spans="1:13" ht="34.5" hidden="1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88"/>
      <c r="M13" s="488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100</v>
      </c>
      <c r="I14" s="226">
        <f>SUM(I9:I13)</f>
        <v>0</v>
      </c>
      <c r="J14" s="247">
        <f>SUM(J9:J13)</f>
        <v>0</v>
      </c>
      <c r="K14" s="258"/>
      <c r="L14" s="512"/>
      <c r="M14" s="512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4" t="s">
        <v>33</v>
      </c>
      <c r="I15" s="484"/>
      <c r="J15" s="261" t="e">
        <f>J14/I14</f>
        <v>#DIV/0!</v>
      </c>
      <c r="K15" s="262" t="str">
        <f>WC!K26</f>
        <v>(June'22)</v>
      </c>
      <c r="L15" s="497" t="s">
        <v>34</v>
      </c>
      <c r="M15" s="497"/>
    </row>
    <row r="16" spans="1:13" ht="33.75" customHeight="1">
      <c r="A16" s="219"/>
      <c r="B16" s="459"/>
      <c r="C16" s="459"/>
      <c r="D16" s="459"/>
      <c r="E16" s="459"/>
      <c r="F16" s="459"/>
      <c r="G16" s="459"/>
      <c r="H16" s="264"/>
      <c r="I16" s="235"/>
      <c r="J16" s="263">
        <v>0</v>
      </c>
      <c r="K16" s="262" t="str">
        <f>WC!K27</f>
        <v>(May'22)</v>
      </c>
      <c r="L16" s="289" t="e">
        <f>(J15-J16)/J16</f>
        <v>#DIV/0!</v>
      </c>
      <c r="M16" s="277">
        <v>0</v>
      </c>
    </row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489" t="s">
        <v>5</v>
      </c>
      <c r="B20" s="479" t="s">
        <v>6</v>
      </c>
      <c r="C20" s="460" t="s">
        <v>7</v>
      </c>
      <c r="D20" s="481" t="s">
        <v>8</v>
      </c>
      <c r="E20" s="481"/>
      <c r="F20" s="481"/>
      <c r="G20" s="202" t="s">
        <v>9</v>
      </c>
      <c r="H20" s="202" t="s">
        <v>10</v>
      </c>
      <c r="I20" s="25" t="s">
        <v>11</v>
      </c>
      <c r="J20" s="26" t="s">
        <v>12</v>
      </c>
      <c r="K20" s="465" t="s">
        <v>114</v>
      </c>
      <c r="L20" s="506"/>
      <c r="M20" s="506"/>
    </row>
    <row r="21" spans="1:13" ht="33" hidden="1" customHeight="1">
      <c r="A21" s="490"/>
      <c r="B21" s="480"/>
      <c r="C21" s="461"/>
      <c r="D21" s="220" t="str">
        <f>WC!D8</f>
        <v>Apr'22</v>
      </c>
      <c r="E21" s="220" t="str">
        <f>WC!E8</f>
        <v>May'22</v>
      </c>
      <c r="F21" s="227" t="str">
        <f>WC!F55</f>
        <v>Jun'22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6"/>
      <c r="L21" s="506"/>
      <c r="M21" s="506"/>
    </row>
    <row r="22" spans="1:13" ht="34.5" hidden="1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2"/>
      <c r="M22" s="462"/>
    </row>
    <row r="23" spans="1:13" ht="34.5" hidden="1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2"/>
      <c r="M23" s="462"/>
    </row>
    <row r="24" spans="1:13" ht="34.5" hidden="1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2"/>
      <c r="M24" s="462"/>
    </row>
    <row r="25" spans="1:13" ht="34.5" hidden="1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2"/>
      <c r="M25" s="462"/>
    </row>
    <row r="26" spans="1:13" ht="34.5" hidden="1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1"/>
      <c r="M26" s="511"/>
    </row>
    <row r="27" spans="1:13" ht="35.25" hidden="1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3"/>
      <c r="M27" s="513"/>
    </row>
    <row r="28" spans="1:13" ht="35.25" hidden="1" customHeight="1">
      <c r="A28" s="41"/>
      <c r="B28" s="259"/>
      <c r="C28" s="259"/>
      <c r="D28" s="259"/>
      <c r="E28" s="260"/>
      <c r="F28" s="260"/>
      <c r="G28" s="260"/>
      <c r="H28" s="495" t="s">
        <v>33</v>
      </c>
      <c r="I28" s="495"/>
      <c r="J28" s="261" t="e">
        <f>J27/I27</f>
        <v>#DIV/0!</v>
      </c>
      <c r="K28" s="223" t="str">
        <f>K15</f>
        <v>(June'22)</v>
      </c>
      <c r="L28" s="497" t="s">
        <v>34</v>
      </c>
      <c r="M28" s="497"/>
    </row>
    <row r="29" spans="1:13" ht="39" hidden="1" customHeight="1">
      <c r="A29" s="219"/>
      <c r="B29" s="508"/>
      <c r="C29" s="509"/>
      <c r="D29" s="509"/>
      <c r="E29" s="509"/>
      <c r="F29" s="509"/>
      <c r="G29" s="510"/>
      <c r="H29" s="265"/>
      <c r="I29" s="265"/>
      <c r="J29" s="266">
        <v>0</v>
      </c>
      <c r="K29" s="223" t="str">
        <f>K16</f>
        <v>(May'22)</v>
      </c>
      <c r="L29" s="290" t="e">
        <f>(J28-J29)/J29</f>
        <v>#DIV/0!</v>
      </c>
      <c r="M29" s="281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489" t="s">
        <v>5</v>
      </c>
      <c r="B33" s="479" t="s">
        <v>6</v>
      </c>
      <c r="C33" s="460" t="s">
        <v>7</v>
      </c>
      <c r="D33" s="481" t="s">
        <v>8</v>
      </c>
      <c r="E33" s="481"/>
      <c r="F33" s="481"/>
      <c r="G33" s="202" t="s">
        <v>9</v>
      </c>
      <c r="H33" s="202" t="s">
        <v>10</v>
      </c>
      <c r="I33" s="25" t="s">
        <v>11</v>
      </c>
      <c r="J33" s="26" t="s">
        <v>12</v>
      </c>
      <c r="K33" s="465" t="s">
        <v>114</v>
      </c>
      <c r="L33" s="494"/>
      <c r="M33" s="494"/>
    </row>
    <row r="34" spans="1:13" ht="33" hidden="1" customHeight="1">
      <c r="A34" s="490"/>
      <c r="B34" s="480"/>
      <c r="C34" s="461"/>
      <c r="D34" s="220" t="str">
        <f>D8</f>
        <v>Apr'22</v>
      </c>
      <c r="E34" s="220" t="str">
        <f t="shared" ref="E34:F34" si="2">E8</f>
        <v>May'22</v>
      </c>
      <c r="F34" s="227" t="str">
        <f t="shared" si="2"/>
        <v>Jun'22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6"/>
      <c r="L34" s="494"/>
      <c r="M34" s="494"/>
    </row>
    <row r="35" spans="1:13" ht="34.5" hidden="1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2"/>
      <c r="M35" s="462"/>
    </row>
    <row r="36" spans="1:13" ht="34.5" hidden="1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2"/>
      <c r="M36" s="462"/>
    </row>
    <row r="37" spans="1:13" ht="34.5" hidden="1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4"/>
      <c r="M37" s="514"/>
    </row>
    <row r="38" spans="1:13" ht="34.5" hidden="1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2"/>
      <c r="M38" s="462"/>
    </row>
    <row r="39" spans="1:13" ht="34.5" hidden="1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2"/>
      <c r="M39" s="462"/>
    </row>
    <row r="40" spans="1:13" ht="35.25" hidden="1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69"/>
      <c r="M40" s="469"/>
    </row>
    <row r="41" spans="1:13" ht="35.25" hidden="1" customHeight="1">
      <c r="A41" s="234"/>
      <c r="B41" s="268"/>
      <c r="C41" s="268"/>
      <c r="D41" s="268"/>
      <c r="E41" s="268"/>
      <c r="F41" s="268"/>
      <c r="G41" s="268"/>
      <c r="H41" s="484" t="s">
        <v>33</v>
      </c>
      <c r="I41" s="484"/>
      <c r="J41" s="222" t="e">
        <f>J40/I40</f>
        <v>#DIV/0!</v>
      </c>
      <c r="K41" s="223" t="str">
        <f>K15</f>
        <v>(June'22)</v>
      </c>
      <c r="L41" s="470" t="s">
        <v>34</v>
      </c>
      <c r="M41" s="470"/>
    </row>
    <row r="42" spans="1:13" ht="36.75" hidden="1" customHeight="1">
      <c r="A42" s="234"/>
      <c r="B42" s="459"/>
      <c r="C42" s="459"/>
      <c r="D42" s="459"/>
      <c r="E42" s="459"/>
      <c r="F42" s="459"/>
      <c r="G42" s="459"/>
      <c r="H42" s="235"/>
      <c r="I42" s="235"/>
      <c r="J42" s="266">
        <v>0</v>
      </c>
      <c r="K42" s="223" t="str">
        <f>K16</f>
        <v>(May'22)</v>
      </c>
      <c r="L42" s="288" t="e">
        <f>(J41-J42)/J42</f>
        <v>#DIV/0!</v>
      </c>
      <c r="M42" s="291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489" t="s">
        <v>5</v>
      </c>
      <c r="B47" s="479" t="s">
        <v>6</v>
      </c>
      <c r="C47" s="460" t="s">
        <v>7</v>
      </c>
      <c r="D47" s="481" t="s">
        <v>8</v>
      </c>
      <c r="E47" s="481"/>
      <c r="F47" s="481"/>
      <c r="G47" s="202" t="s">
        <v>9</v>
      </c>
      <c r="H47" s="202" t="s">
        <v>10</v>
      </c>
      <c r="I47" s="25" t="s">
        <v>11</v>
      </c>
      <c r="J47" s="26" t="s">
        <v>12</v>
      </c>
      <c r="K47" s="465" t="s">
        <v>114</v>
      </c>
      <c r="L47" s="468"/>
      <c r="M47" s="468"/>
    </row>
    <row r="48" spans="1:13" ht="32.25" hidden="1" customHeight="1">
      <c r="A48" s="490"/>
      <c r="B48" s="480"/>
      <c r="C48" s="461"/>
      <c r="D48" s="220" t="str">
        <f>D8</f>
        <v>Apr'22</v>
      </c>
      <c r="E48" s="220" t="str">
        <f t="shared" ref="E48:F48" si="4">E8</f>
        <v>May'22</v>
      </c>
      <c r="F48" s="227" t="str">
        <f t="shared" si="4"/>
        <v>Jun'22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6"/>
      <c r="L48" s="468"/>
      <c r="M48" s="468"/>
    </row>
    <row r="49" spans="1:13" ht="34.5" hidden="1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3"/>
      <c r="M49" s="483"/>
    </row>
    <row r="50" spans="1:13" ht="34.5" hidden="1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3"/>
      <c r="M50" s="483"/>
    </row>
    <row r="51" spans="1:13" ht="34.5" hidden="1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18"/>
      <c r="M51" s="518"/>
    </row>
    <row r="52" spans="1:13" ht="34.5" hidden="1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3"/>
      <c r="M52" s="483"/>
    </row>
    <row r="53" spans="1:13" ht="34.5" hidden="1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3"/>
      <c r="M53" s="483"/>
    </row>
    <row r="54" spans="1:13" ht="36.75" hidden="1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69"/>
      <c r="M54" s="469"/>
    </row>
    <row r="55" spans="1:13" ht="35.25" hidden="1" customHeight="1">
      <c r="A55" s="269"/>
      <c r="B55" s="268"/>
      <c r="C55" s="268"/>
      <c r="D55" s="268"/>
      <c r="E55" s="268"/>
      <c r="F55" s="268"/>
      <c r="G55" s="268"/>
      <c r="H55" s="471" t="s">
        <v>33</v>
      </c>
      <c r="I55" s="472"/>
      <c r="J55" s="243" t="e">
        <f>J54/I54</f>
        <v>#DIV/0!</v>
      </c>
      <c r="K55" s="223" t="str">
        <f>K15</f>
        <v>(June'22)</v>
      </c>
      <c r="L55" s="470" t="s">
        <v>34</v>
      </c>
      <c r="M55" s="470"/>
    </row>
    <row r="56" spans="1:13" ht="34.5" hidden="1" customHeight="1">
      <c r="A56" s="270"/>
      <c r="B56" s="515"/>
      <c r="C56" s="516"/>
      <c r="D56" s="516"/>
      <c r="E56" s="516"/>
      <c r="F56" s="516"/>
      <c r="G56" s="517"/>
      <c r="H56" s="244"/>
      <c r="I56" s="244"/>
      <c r="J56" s="273">
        <v>0</v>
      </c>
      <c r="K56" s="271" t="str">
        <f>K16</f>
        <v>(May'22)</v>
      </c>
      <c r="L56" s="272" t="e">
        <f>(J55-J56)/J56</f>
        <v>#DIV/0!</v>
      </c>
      <c r="M56" s="246"/>
    </row>
    <row r="57" spans="1:13" ht="15.75" hidden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(23/5/2022)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  <pageSetUpPr fitToPage="1"/>
  </sheetPr>
  <dimension ref="A1:M89"/>
  <sheetViews>
    <sheetView topLeftCell="B4" zoomScale="60" zoomScaleNormal="60" workbookViewId="0">
      <selection activeCell="G88" sqref="G88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97</v>
      </c>
      <c r="B3" s="485"/>
      <c r="C3" s="485"/>
      <c r="D3" s="485"/>
      <c r="E3" s="486" t="s">
        <v>184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hidden="1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35">
        <v>200</v>
      </c>
      <c r="J5" s="13" t="s">
        <v>131</v>
      </c>
      <c r="K5" s="14"/>
      <c r="L5" s="5"/>
      <c r="M5" s="16"/>
    </row>
    <row r="6" spans="1:13" ht="20.25" hidden="1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hidden="1" customHeight="1">
      <c r="A7" s="479" t="s">
        <v>5</v>
      </c>
      <c r="B7" s="460" t="s">
        <v>6</v>
      </c>
      <c r="C7" s="460" t="s">
        <v>7</v>
      </c>
      <c r="D7" s="466" t="s">
        <v>8</v>
      </c>
      <c r="E7" s="466"/>
      <c r="F7" s="466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68"/>
      <c r="M7" s="468"/>
    </row>
    <row r="8" spans="1:13" ht="33" hidden="1" customHeight="1">
      <c r="A8" s="480"/>
      <c r="B8" s="461"/>
      <c r="C8" s="461"/>
      <c r="D8" s="220" t="str">
        <f>WC!D8</f>
        <v>Apr'22</v>
      </c>
      <c r="E8" s="220" t="str">
        <f>WC!E8</f>
        <v>May'22</v>
      </c>
      <c r="F8" s="227" t="str">
        <f>WC!F55</f>
        <v>Jun'22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68"/>
      <c r="M8" s="468"/>
    </row>
    <row r="9" spans="1:13" ht="34.5" hidden="1" customHeight="1">
      <c r="A9" s="179">
        <v>1</v>
      </c>
      <c r="B9" s="193" t="s">
        <v>25</v>
      </c>
      <c r="C9" s="181" t="s">
        <v>30</v>
      </c>
      <c r="D9" s="299">
        <v>275</v>
      </c>
      <c r="E9" s="300">
        <v>275</v>
      </c>
      <c r="F9" s="301">
        <v>280</v>
      </c>
      <c r="G9" s="346">
        <f>F9-E9</f>
        <v>5</v>
      </c>
      <c r="H9" s="302">
        <v>300</v>
      </c>
      <c r="I9" s="302"/>
      <c r="J9" s="303">
        <f>F9*I9</f>
        <v>0</v>
      </c>
      <c r="K9" s="304" t="s">
        <v>20</v>
      </c>
      <c r="L9" s="511"/>
      <c r="M9" s="511"/>
    </row>
    <row r="10" spans="1:13" ht="34.5" hidden="1" customHeight="1">
      <c r="A10" s="179"/>
      <c r="B10" s="201" t="s">
        <v>80</v>
      </c>
      <c r="C10" s="181" t="s">
        <v>19</v>
      </c>
      <c r="D10" s="299">
        <v>0</v>
      </c>
      <c r="E10" s="300"/>
      <c r="F10" s="301"/>
      <c r="G10" s="343">
        <f t="shared" ref="G10:G14" si="0">F10-E10</f>
        <v>0</v>
      </c>
      <c r="H10" s="302"/>
      <c r="I10" s="302"/>
      <c r="J10" s="303">
        <f t="shared" ref="J10:J20" si="1">F10*I10</f>
        <v>0</v>
      </c>
      <c r="K10" s="304" t="s">
        <v>20</v>
      </c>
      <c r="L10" s="462"/>
      <c r="M10" s="462"/>
    </row>
    <row r="11" spans="1:13" ht="34.5" hidden="1" customHeight="1">
      <c r="A11" s="179">
        <v>2</v>
      </c>
      <c r="B11" s="201" t="s">
        <v>81</v>
      </c>
      <c r="C11" s="181" t="s">
        <v>19</v>
      </c>
      <c r="D11" s="299">
        <v>275</v>
      </c>
      <c r="E11" s="300">
        <v>295</v>
      </c>
      <c r="F11" s="301">
        <v>295</v>
      </c>
      <c r="G11" s="343">
        <f t="shared" si="0"/>
        <v>0</v>
      </c>
      <c r="H11" s="302">
        <v>300</v>
      </c>
      <c r="I11" s="302"/>
      <c r="J11" s="303">
        <f t="shared" si="1"/>
        <v>0</v>
      </c>
      <c r="K11" s="304" t="s">
        <v>20</v>
      </c>
      <c r="L11" s="511"/>
      <c r="M11" s="511"/>
    </row>
    <row r="12" spans="1:13" ht="34.5" hidden="1" customHeight="1">
      <c r="A12" s="179">
        <v>3</v>
      </c>
      <c r="B12" s="201" t="s">
        <v>82</v>
      </c>
      <c r="C12" s="181" t="s">
        <v>30</v>
      </c>
      <c r="D12" s="299">
        <v>300</v>
      </c>
      <c r="E12" s="300">
        <v>300</v>
      </c>
      <c r="F12" s="301">
        <v>300</v>
      </c>
      <c r="G12" s="343">
        <f t="shared" si="0"/>
        <v>0</v>
      </c>
      <c r="H12" s="302">
        <v>120</v>
      </c>
      <c r="I12" s="302"/>
      <c r="J12" s="303">
        <f t="shared" si="1"/>
        <v>0</v>
      </c>
      <c r="K12" s="304" t="s">
        <v>20</v>
      </c>
      <c r="L12" s="536"/>
      <c r="M12" s="533"/>
    </row>
    <row r="13" spans="1:13" ht="34.5" hidden="1" customHeight="1">
      <c r="A13" s="179"/>
      <c r="B13" s="182" t="s">
        <v>83</v>
      </c>
      <c r="C13" s="181" t="s">
        <v>30</v>
      </c>
      <c r="D13" s="305"/>
      <c r="E13" s="300"/>
      <c r="F13" s="301"/>
      <c r="G13" s="343">
        <f t="shared" si="0"/>
        <v>0</v>
      </c>
      <c r="H13" s="302"/>
      <c r="I13" s="306"/>
      <c r="J13" s="303">
        <f t="shared" si="1"/>
        <v>0</v>
      </c>
      <c r="K13" s="304" t="s">
        <v>20</v>
      </c>
      <c r="L13" s="462"/>
      <c r="M13" s="462"/>
    </row>
    <row r="14" spans="1:13" ht="34.5" hidden="1" customHeight="1">
      <c r="A14" s="179">
        <v>4</v>
      </c>
      <c r="B14" s="182" t="s">
        <v>84</v>
      </c>
      <c r="C14" s="181" t="s">
        <v>30</v>
      </c>
      <c r="D14" s="305">
        <v>280</v>
      </c>
      <c r="E14" s="300">
        <v>280</v>
      </c>
      <c r="F14" s="301">
        <v>280</v>
      </c>
      <c r="G14" s="343">
        <f t="shared" si="0"/>
        <v>0</v>
      </c>
      <c r="H14" s="302">
        <v>200</v>
      </c>
      <c r="I14" s="306"/>
      <c r="J14" s="303">
        <f t="shared" si="1"/>
        <v>0</v>
      </c>
      <c r="K14" s="304" t="s">
        <v>20</v>
      </c>
      <c r="L14" s="462"/>
      <c r="M14" s="462"/>
    </row>
    <row r="15" spans="1:13" ht="34.5" hidden="1" customHeight="1">
      <c r="A15" s="179"/>
      <c r="B15" s="182" t="s">
        <v>29</v>
      </c>
      <c r="C15" s="181" t="s">
        <v>30</v>
      </c>
      <c r="D15" s="183">
        <v>0</v>
      </c>
      <c r="E15" s="180">
        <v>0</v>
      </c>
      <c r="F15" s="228"/>
      <c r="G15" s="203">
        <f t="shared" ref="G15" si="2">F15-E15</f>
        <v>0</v>
      </c>
      <c r="H15" s="184"/>
      <c r="I15" s="185"/>
      <c r="J15" s="278">
        <f t="shared" si="1"/>
        <v>0</v>
      </c>
      <c r="K15" s="215" t="s">
        <v>20</v>
      </c>
      <c r="L15" s="462"/>
      <c r="M15" s="462"/>
    </row>
    <row r="16" spans="1:13" ht="34.5" hidden="1" customHeight="1">
      <c r="A16" s="28"/>
      <c r="B16" s="120"/>
      <c r="C16" s="119"/>
      <c r="D16" s="123"/>
      <c r="E16" s="115"/>
      <c r="F16" s="228"/>
      <c r="G16" s="121"/>
      <c r="H16" s="32"/>
      <c r="I16" s="124"/>
      <c r="J16" s="278">
        <f t="shared" si="1"/>
        <v>0</v>
      </c>
      <c r="K16" s="215"/>
      <c r="L16" s="533"/>
      <c r="M16" s="533"/>
    </row>
    <row r="17" spans="1:13" ht="34.5" hidden="1" customHeight="1">
      <c r="A17" s="28"/>
      <c r="B17" s="120"/>
      <c r="C17" s="119"/>
      <c r="D17" s="123"/>
      <c r="E17" s="115"/>
      <c r="F17" s="228"/>
      <c r="G17" s="122"/>
      <c r="H17" s="32"/>
      <c r="I17" s="124"/>
      <c r="J17" s="278">
        <f t="shared" si="1"/>
        <v>0</v>
      </c>
      <c r="K17" s="215"/>
      <c r="L17" s="533"/>
      <c r="M17" s="533"/>
    </row>
    <row r="18" spans="1:13" ht="34.5" hidden="1" customHeight="1">
      <c r="A18" s="28"/>
      <c r="B18" s="120"/>
      <c r="C18" s="119"/>
      <c r="D18" s="123"/>
      <c r="E18" s="115"/>
      <c r="F18" s="228"/>
      <c r="G18" s="121"/>
      <c r="H18" s="32"/>
      <c r="I18" s="124"/>
      <c r="J18" s="278">
        <f t="shared" si="1"/>
        <v>0</v>
      </c>
      <c r="K18" s="215"/>
      <c r="L18" s="462"/>
      <c r="M18" s="462"/>
    </row>
    <row r="19" spans="1:13" ht="34.5" hidden="1" customHeight="1">
      <c r="A19" s="28"/>
      <c r="B19" s="34"/>
      <c r="C19" s="30"/>
      <c r="D19" s="115"/>
      <c r="E19" s="115"/>
      <c r="F19" s="228"/>
      <c r="G19" s="31"/>
      <c r="H19" s="32"/>
      <c r="I19" s="32"/>
      <c r="J19" s="278">
        <f t="shared" si="1"/>
        <v>0</v>
      </c>
      <c r="K19" s="209"/>
      <c r="L19" s="462"/>
      <c r="M19" s="462"/>
    </row>
    <row r="20" spans="1:13" ht="34.5" hidden="1" customHeight="1">
      <c r="A20" s="28"/>
      <c r="B20" s="34"/>
      <c r="C20" s="30"/>
      <c r="D20" s="115"/>
      <c r="E20" s="115"/>
      <c r="F20" s="228"/>
      <c r="G20" s="31"/>
      <c r="H20" s="32"/>
      <c r="I20" s="32"/>
      <c r="J20" s="278">
        <f t="shared" si="1"/>
        <v>0</v>
      </c>
      <c r="K20" s="209"/>
      <c r="L20" s="462"/>
      <c r="M20" s="462"/>
    </row>
    <row r="21" spans="1:13" ht="34.5" hidden="1" customHeight="1">
      <c r="A21" s="274"/>
      <c r="B21" s="256"/>
      <c r="C21" s="256"/>
      <c r="D21" s="256"/>
      <c r="E21" s="256"/>
      <c r="F21" s="256"/>
      <c r="G21" s="235"/>
      <c r="H21" s="226">
        <f>SUM(H9:H20)</f>
        <v>920</v>
      </c>
      <c r="I21" s="226">
        <f>SUM(I9:I20)</f>
        <v>0</v>
      </c>
      <c r="J21" s="247">
        <f>SUM(J9:J20)</f>
        <v>0</v>
      </c>
      <c r="K21" s="258"/>
      <c r="L21" s="512"/>
      <c r="M21" s="512"/>
    </row>
    <row r="22" spans="1:13" ht="34.5" hidden="1" customHeight="1">
      <c r="A22" s="280"/>
      <c r="B22" s="259"/>
      <c r="C22" s="259"/>
      <c r="D22" s="260"/>
      <c r="E22" s="260"/>
      <c r="F22" s="260"/>
      <c r="G22" s="260"/>
      <c r="H22" s="484" t="s">
        <v>33</v>
      </c>
      <c r="I22" s="484"/>
      <c r="J22" s="261" t="e">
        <f>J21/I21</f>
        <v>#DIV/0!</v>
      </c>
      <c r="K22" s="223" t="str">
        <f>WC!K26</f>
        <v>(June'22)</v>
      </c>
      <c r="L22" s="497" t="s">
        <v>34</v>
      </c>
      <c r="M22" s="497"/>
    </row>
    <row r="23" spans="1:13" ht="34.5" hidden="1" customHeight="1">
      <c r="A23" s="275"/>
      <c r="B23" s="523" t="s">
        <v>125</v>
      </c>
      <c r="C23" s="524"/>
      <c r="D23" s="524"/>
      <c r="E23" s="524"/>
      <c r="F23" s="524"/>
      <c r="G23" s="525"/>
      <c r="H23" s="235"/>
      <c r="I23" s="235"/>
      <c r="J23" s="342">
        <v>0</v>
      </c>
      <c r="K23" s="223" t="str">
        <f>WC!K27</f>
        <v>(May'22)</v>
      </c>
      <c r="L23" s="337" t="e">
        <f>(J22-J23)/J23</f>
        <v>#DIV/0!</v>
      </c>
      <c r="M23" s="339" t="s">
        <v>124</v>
      </c>
    </row>
    <row r="24" spans="1:13" hidden="1"/>
    <row r="25" spans="1:13" ht="33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7"/>
      <c r="L25" s="48"/>
      <c r="M25" s="16"/>
    </row>
    <row r="26" spans="1:13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52"/>
      <c r="L26" s="53"/>
      <c r="M26" s="16"/>
    </row>
    <row r="27" spans="1:13" ht="33" hidden="1" customHeight="1">
      <c r="A27" s="479" t="s">
        <v>5</v>
      </c>
      <c r="B27" s="460" t="s">
        <v>6</v>
      </c>
      <c r="C27" s="460" t="s">
        <v>7</v>
      </c>
      <c r="D27" s="466" t="s">
        <v>8</v>
      </c>
      <c r="E27" s="466"/>
      <c r="F27" s="466"/>
      <c r="G27" s="202" t="s">
        <v>9</v>
      </c>
      <c r="H27" s="202" t="s">
        <v>10</v>
      </c>
      <c r="I27" s="25" t="s">
        <v>11</v>
      </c>
      <c r="J27" s="26" t="s">
        <v>12</v>
      </c>
      <c r="K27" s="465" t="s">
        <v>114</v>
      </c>
      <c r="L27" s="506"/>
      <c r="M27" s="506"/>
    </row>
    <row r="28" spans="1:13" ht="33" hidden="1" customHeight="1">
      <c r="A28" s="480"/>
      <c r="B28" s="461"/>
      <c r="C28" s="461"/>
      <c r="D28" s="220" t="s">
        <v>109</v>
      </c>
      <c r="E28" s="220" t="s">
        <v>110</v>
      </c>
      <c r="F28" s="227" t="s">
        <v>112</v>
      </c>
      <c r="G28" s="202" t="s">
        <v>14</v>
      </c>
      <c r="H28" s="202" t="s">
        <v>15</v>
      </c>
      <c r="I28" s="202" t="s">
        <v>15</v>
      </c>
      <c r="J28" s="26" t="s">
        <v>16</v>
      </c>
      <c r="K28" s="466"/>
      <c r="L28" s="506"/>
      <c r="M28" s="506"/>
    </row>
    <row r="29" spans="1:13" ht="34.5" hidden="1" customHeight="1">
      <c r="A29" s="61">
        <v>1</v>
      </c>
      <c r="B29" s="62"/>
      <c r="C29" s="63"/>
      <c r="D29" s="64"/>
      <c r="E29" s="115"/>
      <c r="F29" s="228"/>
      <c r="G29" s="65"/>
      <c r="H29" s="66"/>
      <c r="I29" s="66"/>
      <c r="J29" s="135">
        <f>F29*I29</f>
        <v>0</v>
      </c>
      <c r="K29" s="215"/>
      <c r="L29" s="462"/>
      <c r="M29" s="462"/>
    </row>
    <row r="30" spans="1:13" ht="34.5" hidden="1" customHeight="1">
      <c r="A30" s="67">
        <v>2</v>
      </c>
      <c r="B30" s="68"/>
      <c r="C30" s="69"/>
      <c r="D30" s="115"/>
      <c r="E30" s="115"/>
      <c r="F30" s="228"/>
      <c r="G30" s="65"/>
      <c r="H30" s="66"/>
      <c r="I30" s="66"/>
      <c r="J30" s="135">
        <f t="shared" ref="J30:J33" si="3">F30*I30</f>
        <v>0</v>
      </c>
      <c r="K30" s="215"/>
      <c r="L30" s="462"/>
      <c r="M30" s="462"/>
    </row>
    <row r="31" spans="1:13" ht="34.5" hidden="1" customHeight="1">
      <c r="A31" s="61">
        <v>3</v>
      </c>
      <c r="B31" s="70"/>
      <c r="C31" s="30"/>
      <c r="D31" s="115"/>
      <c r="E31" s="115"/>
      <c r="F31" s="228"/>
      <c r="G31" s="65"/>
      <c r="H31" s="71"/>
      <c r="I31" s="71"/>
      <c r="J31" s="135">
        <f t="shared" si="3"/>
        <v>0</v>
      </c>
      <c r="K31" s="215"/>
      <c r="L31" s="462"/>
      <c r="M31" s="462"/>
    </row>
    <row r="32" spans="1:13" ht="34.5" hidden="1" customHeight="1">
      <c r="A32" s="67">
        <v>4</v>
      </c>
      <c r="B32" s="72"/>
      <c r="C32" s="30"/>
      <c r="D32" s="115"/>
      <c r="E32" s="115"/>
      <c r="F32" s="228"/>
      <c r="G32" s="65"/>
      <c r="H32" s="66"/>
      <c r="I32" s="66"/>
      <c r="J32" s="135">
        <f t="shared" si="3"/>
        <v>0</v>
      </c>
      <c r="K32" s="215"/>
      <c r="L32" s="462"/>
      <c r="M32" s="462"/>
    </row>
    <row r="33" spans="1:13" ht="34.5" hidden="1" customHeight="1">
      <c r="A33" s="61">
        <v>5</v>
      </c>
      <c r="B33" s="72"/>
      <c r="C33" s="30"/>
      <c r="D33" s="115"/>
      <c r="E33" s="115"/>
      <c r="F33" s="228"/>
      <c r="G33" s="65"/>
      <c r="H33" s="66"/>
      <c r="I33" s="66"/>
      <c r="J33" s="135">
        <f t="shared" si="3"/>
        <v>0</v>
      </c>
      <c r="K33" s="215"/>
      <c r="L33" s="511"/>
      <c r="M33" s="511"/>
    </row>
    <row r="34" spans="1:13" ht="35.25" hidden="1" customHeight="1">
      <c r="A34" s="41"/>
      <c r="B34" s="256"/>
      <c r="C34" s="256"/>
      <c r="D34" s="256"/>
      <c r="E34" s="256"/>
      <c r="F34" s="256"/>
      <c r="G34" s="235"/>
      <c r="H34" s="226">
        <f>SUM(H29:H33)</f>
        <v>0</v>
      </c>
      <c r="I34" s="226">
        <f>SUM(I29:I33)</f>
        <v>0</v>
      </c>
      <c r="J34" s="247">
        <f>SUM(J29:J33)</f>
        <v>0</v>
      </c>
      <c r="K34" s="258"/>
      <c r="L34" s="513"/>
      <c r="M34" s="513"/>
    </row>
    <row r="35" spans="1:13" ht="34.5" hidden="1" customHeight="1">
      <c r="A35" s="41"/>
      <c r="B35" s="259"/>
      <c r="C35" s="259"/>
      <c r="D35" s="259"/>
      <c r="E35" s="260"/>
      <c r="F35" s="260"/>
      <c r="G35" s="260"/>
      <c r="H35" s="495" t="s">
        <v>33</v>
      </c>
      <c r="I35" s="495"/>
      <c r="J35" s="261" t="e">
        <f>J34/I34</f>
        <v>#DIV/0!</v>
      </c>
      <c r="K35" s="223" t="str">
        <f>K22</f>
        <v>(June'22)</v>
      </c>
      <c r="L35" s="497" t="s">
        <v>34</v>
      </c>
      <c r="M35" s="497"/>
    </row>
    <row r="36" spans="1:13" ht="29.25" hidden="1" customHeight="1">
      <c r="A36" s="44"/>
      <c r="B36" s="530" t="s">
        <v>47</v>
      </c>
      <c r="C36" s="531"/>
      <c r="D36" s="531"/>
      <c r="E36" s="531"/>
      <c r="F36" s="531"/>
      <c r="G36" s="532"/>
      <c r="H36" s="265"/>
      <c r="I36" s="265"/>
      <c r="J36" s="245">
        <v>0</v>
      </c>
      <c r="K36" s="223" t="str">
        <f>K23</f>
        <v>(May'22)</v>
      </c>
      <c r="L36" s="231" t="e">
        <f>(J35-J36)/J36</f>
        <v>#DIV/0!</v>
      </c>
      <c r="M36" s="281" t="s">
        <v>48</v>
      </c>
    </row>
    <row r="37" spans="1:13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57"/>
      <c r="M37" s="16"/>
    </row>
    <row r="38" spans="1:13" ht="30" customHeight="1">
      <c r="A38" s="81"/>
      <c r="B38" s="9" t="s">
        <v>49</v>
      </c>
      <c r="C38" s="10"/>
      <c r="D38" s="11"/>
      <c r="E38" s="8"/>
      <c r="F38" s="8"/>
      <c r="G38" s="2"/>
      <c r="H38" s="12" t="s">
        <v>3</v>
      </c>
      <c r="I38" s="82">
        <v>500</v>
      </c>
      <c r="J38" s="13" t="s">
        <v>50</v>
      </c>
      <c r="K38" s="83"/>
      <c r="L38" s="84"/>
      <c r="M38" s="16"/>
    </row>
    <row r="39" spans="1:13" ht="18">
      <c r="A39" s="49"/>
      <c r="B39" s="3"/>
      <c r="C39" s="3"/>
      <c r="D39" s="3"/>
      <c r="E39" s="3"/>
      <c r="F39" s="3"/>
      <c r="G39" s="3"/>
      <c r="H39" s="3"/>
      <c r="I39" s="85"/>
      <c r="J39" s="3"/>
      <c r="K39" s="3"/>
      <c r="L39" s="57"/>
      <c r="M39" s="16"/>
    </row>
    <row r="40" spans="1:13" ht="47.25" customHeight="1">
      <c r="A40" s="479" t="s">
        <v>5</v>
      </c>
      <c r="B40" s="460" t="s">
        <v>6</v>
      </c>
      <c r="C40" s="460" t="s">
        <v>7</v>
      </c>
      <c r="D40" s="466" t="s">
        <v>8</v>
      </c>
      <c r="E40" s="466"/>
      <c r="F40" s="466"/>
      <c r="G40" s="202" t="s">
        <v>9</v>
      </c>
      <c r="H40" s="202" t="s">
        <v>10</v>
      </c>
      <c r="I40" s="25" t="s">
        <v>11</v>
      </c>
      <c r="J40" s="26" t="s">
        <v>12</v>
      </c>
      <c r="K40" s="465" t="s">
        <v>114</v>
      </c>
      <c r="L40" s="494"/>
      <c r="M40" s="494"/>
    </row>
    <row r="41" spans="1:13" ht="33" customHeight="1">
      <c r="A41" s="480"/>
      <c r="B41" s="461"/>
      <c r="C41" s="461"/>
      <c r="D41" s="220" t="str">
        <f>WC!D8</f>
        <v>Apr'22</v>
      </c>
      <c r="E41" s="220" t="str">
        <f>WC!E8</f>
        <v>May'22</v>
      </c>
      <c r="F41" s="227" t="s">
        <v>195</v>
      </c>
      <c r="G41" s="202" t="s">
        <v>14</v>
      </c>
      <c r="H41" s="202" t="s">
        <v>15</v>
      </c>
      <c r="I41" s="202" t="s">
        <v>15</v>
      </c>
      <c r="J41" s="26" t="s">
        <v>16</v>
      </c>
      <c r="K41" s="466"/>
      <c r="L41" s="494"/>
      <c r="M41" s="494"/>
    </row>
    <row r="42" spans="1:13" ht="34.5" customHeight="1">
      <c r="A42" s="186">
        <v>1</v>
      </c>
      <c r="B42" s="193" t="s">
        <v>74</v>
      </c>
      <c r="C42" s="189" t="s">
        <v>19</v>
      </c>
      <c r="D42" s="299">
        <v>268</v>
      </c>
      <c r="E42" s="300">
        <v>273</v>
      </c>
      <c r="F42" s="301">
        <v>290</v>
      </c>
      <c r="G42" s="354">
        <f t="shared" ref="G42:G57" si="4">F42-E42</f>
        <v>17</v>
      </c>
      <c r="H42" s="302">
        <v>200</v>
      </c>
      <c r="I42" s="302">
        <v>200</v>
      </c>
      <c r="J42" s="303">
        <f>F42*I42</f>
        <v>58000</v>
      </c>
      <c r="K42" s="304" t="s">
        <v>20</v>
      </c>
      <c r="L42" s="488" t="s">
        <v>187</v>
      </c>
      <c r="M42" s="488"/>
    </row>
    <row r="43" spans="1:13" ht="34.5" customHeight="1">
      <c r="A43" s="186">
        <v>2</v>
      </c>
      <c r="B43" s="193" t="s">
        <v>75</v>
      </c>
      <c r="C43" s="190" t="s">
        <v>30</v>
      </c>
      <c r="D43" s="299">
        <v>277</v>
      </c>
      <c r="E43" s="300">
        <v>0</v>
      </c>
      <c r="F43" s="301">
        <v>0</v>
      </c>
      <c r="G43" s="307">
        <f t="shared" si="4"/>
        <v>0</v>
      </c>
      <c r="H43" s="302">
        <v>0</v>
      </c>
      <c r="I43" s="302">
        <v>0</v>
      </c>
      <c r="J43" s="303">
        <f t="shared" ref="J43:J57" si="5">F43*I43</f>
        <v>0</v>
      </c>
      <c r="K43" s="304" t="s">
        <v>20</v>
      </c>
      <c r="L43" s="488" t="s">
        <v>123</v>
      </c>
      <c r="M43" s="488"/>
    </row>
    <row r="44" spans="1:13" ht="34.5" hidden="1" customHeight="1">
      <c r="A44" s="186"/>
      <c r="B44" s="336" t="s">
        <v>85</v>
      </c>
      <c r="C44" s="190" t="s">
        <v>30</v>
      </c>
      <c r="D44" s="299"/>
      <c r="E44" s="300"/>
      <c r="F44" s="301"/>
      <c r="G44" s="307">
        <f t="shared" si="4"/>
        <v>0</v>
      </c>
      <c r="H44" s="302"/>
      <c r="I44" s="302"/>
      <c r="J44" s="303">
        <f t="shared" si="5"/>
        <v>0</v>
      </c>
      <c r="K44" s="304" t="s">
        <v>20</v>
      </c>
      <c r="L44" s="488"/>
      <c r="M44" s="488"/>
    </row>
    <row r="45" spans="1:13" ht="34.5" customHeight="1">
      <c r="A45" s="186">
        <v>3</v>
      </c>
      <c r="B45" s="201" t="s">
        <v>86</v>
      </c>
      <c r="C45" s="190" t="s">
        <v>30</v>
      </c>
      <c r="D45" s="299">
        <v>310</v>
      </c>
      <c r="E45" s="300">
        <v>295</v>
      </c>
      <c r="F45" s="301">
        <v>0</v>
      </c>
      <c r="G45" s="307">
        <v>0</v>
      </c>
      <c r="H45" s="302">
        <v>0</v>
      </c>
      <c r="I45" s="302">
        <v>0</v>
      </c>
      <c r="J45" s="303">
        <f t="shared" si="5"/>
        <v>0</v>
      </c>
      <c r="K45" s="304" t="s">
        <v>20</v>
      </c>
      <c r="L45" s="488"/>
      <c r="M45" s="488"/>
    </row>
    <row r="46" spans="1:13" ht="34.5" hidden="1" customHeight="1">
      <c r="A46" s="186"/>
      <c r="B46" s="201" t="s">
        <v>78</v>
      </c>
      <c r="C46" s="190" t="s">
        <v>79</v>
      </c>
      <c r="D46" s="299"/>
      <c r="E46" s="300"/>
      <c r="F46" s="301"/>
      <c r="G46" s="307">
        <f t="shared" si="4"/>
        <v>0</v>
      </c>
      <c r="H46" s="302"/>
      <c r="I46" s="302"/>
      <c r="J46" s="303">
        <f t="shared" si="5"/>
        <v>0</v>
      </c>
      <c r="K46" s="304" t="s">
        <v>20</v>
      </c>
      <c r="L46" s="477"/>
      <c r="M46" s="477"/>
    </row>
    <row r="47" spans="1:13" ht="34.5" customHeight="1">
      <c r="A47" s="186">
        <v>4</v>
      </c>
      <c r="B47" s="336" t="s">
        <v>87</v>
      </c>
      <c r="C47" s="190" t="s">
        <v>79</v>
      </c>
      <c r="D47" s="305">
        <v>263</v>
      </c>
      <c r="E47" s="300">
        <v>263</v>
      </c>
      <c r="F47" s="301">
        <v>287</v>
      </c>
      <c r="G47" s="354">
        <f t="shared" si="4"/>
        <v>24</v>
      </c>
      <c r="H47" s="302">
        <v>300</v>
      </c>
      <c r="I47" s="302">
        <v>300</v>
      </c>
      <c r="J47" s="303">
        <f t="shared" si="5"/>
        <v>86100</v>
      </c>
      <c r="K47" s="304" t="s">
        <v>20</v>
      </c>
      <c r="L47" s="488" t="s">
        <v>135</v>
      </c>
      <c r="M47" s="488"/>
    </row>
    <row r="48" spans="1:13" ht="34.5" hidden="1" customHeight="1">
      <c r="A48" s="186"/>
      <c r="B48" s="191" t="s">
        <v>88</v>
      </c>
      <c r="C48" s="189" t="s">
        <v>52</v>
      </c>
      <c r="D48" s="305"/>
      <c r="E48" s="300"/>
      <c r="F48" s="301"/>
      <c r="G48" s="354">
        <f t="shared" si="4"/>
        <v>0</v>
      </c>
      <c r="H48" s="302"/>
      <c r="I48" s="302"/>
      <c r="J48" s="303">
        <f t="shared" si="5"/>
        <v>0</v>
      </c>
      <c r="K48" s="304" t="s">
        <v>20</v>
      </c>
      <c r="L48" s="462"/>
      <c r="M48" s="462"/>
    </row>
    <row r="49" spans="1:13" ht="34.5" hidden="1" customHeight="1">
      <c r="A49" s="186"/>
      <c r="B49" s="191" t="s">
        <v>89</v>
      </c>
      <c r="C49" s="190" t="s">
        <v>30</v>
      </c>
      <c r="D49" s="305"/>
      <c r="E49" s="300"/>
      <c r="F49" s="301"/>
      <c r="G49" s="354">
        <f t="shared" si="4"/>
        <v>0</v>
      </c>
      <c r="H49" s="302"/>
      <c r="I49" s="302"/>
      <c r="J49" s="303">
        <f t="shared" si="5"/>
        <v>0</v>
      </c>
      <c r="K49" s="304" t="s">
        <v>54</v>
      </c>
      <c r="L49" s="529"/>
      <c r="M49" s="463"/>
    </row>
    <row r="50" spans="1:13" ht="34.5" hidden="1" customHeight="1">
      <c r="A50" s="186"/>
      <c r="B50" s="193" t="s">
        <v>90</v>
      </c>
      <c r="C50" s="190" t="s">
        <v>30</v>
      </c>
      <c r="D50" s="308"/>
      <c r="E50" s="309"/>
      <c r="F50" s="310"/>
      <c r="G50" s="354">
        <f t="shared" si="4"/>
        <v>0</v>
      </c>
      <c r="H50" s="311"/>
      <c r="I50" s="311"/>
      <c r="J50" s="303">
        <f t="shared" si="5"/>
        <v>0</v>
      </c>
      <c r="K50" s="304" t="s">
        <v>20</v>
      </c>
      <c r="L50" s="463"/>
      <c r="M50" s="463"/>
    </row>
    <row r="51" spans="1:13" ht="34.5" customHeight="1">
      <c r="A51" s="186">
        <v>5</v>
      </c>
      <c r="B51" s="201" t="s">
        <v>91</v>
      </c>
      <c r="C51" s="190" t="s">
        <v>30</v>
      </c>
      <c r="D51" s="305">
        <v>0</v>
      </c>
      <c r="E51" s="300">
        <v>295</v>
      </c>
      <c r="F51" s="301">
        <v>315</v>
      </c>
      <c r="G51" s="354">
        <f t="shared" si="4"/>
        <v>20</v>
      </c>
      <c r="H51" s="302">
        <v>300</v>
      </c>
      <c r="I51" s="302">
        <v>0</v>
      </c>
      <c r="J51" s="303">
        <f t="shared" si="5"/>
        <v>0</v>
      </c>
      <c r="K51" s="304" t="s">
        <v>20</v>
      </c>
      <c r="L51" s="463"/>
      <c r="M51" s="463"/>
    </row>
    <row r="52" spans="1:13" ht="34.5" hidden="1" customHeight="1">
      <c r="A52" s="186"/>
      <c r="B52" s="191" t="s">
        <v>92</v>
      </c>
      <c r="C52" s="200" t="s">
        <v>30</v>
      </c>
      <c r="D52" s="305"/>
      <c r="E52" s="300"/>
      <c r="F52" s="301"/>
      <c r="G52" s="354">
        <f t="shared" si="4"/>
        <v>0</v>
      </c>
      <c r="H52" s="302"/>
      <c r="I52" s="302"/>
      <c r="J52" s="303">
        <f t="shared" si="5"/>
        <v>0</v>
      </c>
      <c r="K52" s="304" t="s">
        <v>20</v>
      </c>
      <c r="L52" s="464"/>
      <c r="M52" s="464"/>
    </row>
    <row r="53" spans="1:13" ht="34.5" hidden="1" customHeight="1">
      <c r="A53" s="186"/>
      <c r="B53" s="191" t="s">
        <v>70</v>
      </c>
      <c r="C53" s="190" t="s">
        <v>30</v>
      </c>
      <c r="D53" s="305"/>
      <c r="E53" s="300"/>
      <c r="F53" s="301"/>
      <c r="G53" s="354">
        <f t="shared" si="4"/>
        <v>0</v>
      </c>
      <c r="H53" s="302"/>
      <c r="I53" s="302"/>
      <c r="J53" s="303">
        <f t="shared" si="5"/>
        <v>0</v>
      </c>
      <c r="K53" s="304" t="s">
        <v>20</v>
      </c>
      <c r="L53" s="464"/>
      <c r="M53" s="464"/>
    </row>
    <row r="54" spans="1:13" ht="28.5" hidden="1" customHeight="1">
      <c r="A54" s="186"/>
      <c r="B54" s="191" t="s">
        <v>25</v>
      </c>
      <c r="C54" s="190" t="s">
        <v>30</v>
      </c>
      <c r="D54" s="305"/>
      <c r="E54" s="300"/>
      <c r="F54" s="301"/>
      <c r="G54" s="354">
        <f t="shared" si="4"/>
        <v>0</v>
      </c>
      <c r="H54" s="302"/>
      <c r="I54" s="302"/>
      <c r="J54" s="303">
        <f t="shared" si="5"/>
        <v>0</v>
      </c>
      <c r="K54" s="304" t="s">
        <v>20</v>
      </c>
      <c r="L54" s="482"/>
      <c r="M54" s="482"/>
    </row>
    <row r="55" spans="1:13" ht="30.75" customHeight="1">
      <c r="A55" s="186">
        <v>6</v>
      </c>
      <c r="B55" s="191" t="s">
        <v>82</v>
      </c>
      <c r="C55" s="190" t="s">
        <v>30</v>
      </c>
      <c r="D55" s="305">
        <v>295</v>
      </c>
      <c r="E55" s="300">
        <v>295</v>
      </c>
      <c r="F55" s="301">
        <v>300</v>
      </c>
      <c r="G55" s="354">
        <f t="shared" si="4"/>
        <v>5</v>
      </c>
      <c r="H55" s="302">
        <v>120</v>
      </c>
      <c r="I55" s="302">
        <v>0</v>
      </c>
      <c r="J55" s="303">
        <f t="shared" si="5"/>
        <v>0</v>
      </c>
      <c r="K55" s="304" t="s">
        <v>20</v>
      </c>
      <c r="L55" s="468"/>
      <c r="M55" s="468"/>
    </row>
    <row r="56" spans="1:13" ht="29.25" hidden="1" customHeight="1">
      <c r="A56" s="186"/>
      <c r="B56" s="191" t="s">
        <v>83</v>
      </c>
      <c r="C56" s="190" t="s">
        <v>30</v>
      </c>
      <c r="D56" s="192"/>
      <c r="E56" s="187"/>
      <c r="F56" s="228"/>
      <c r="G56" s="195">
        <f t="shared" si="4"/>
        <v>0</v>
      </c>
      <c r="H56" s="194"/>
      <c r="I56" s="194"/>
      <c r="J56" s="278">
        <f t="shared" si="5"/>
        <v>0</v>
      </c>
      <c r="K56" s="215" t="s">
        <v>20</v>
      </c>
      <c r="L56" s="107"/>
      <c r="M56" s="108"/>
    </row>
    <row r="57" spans="1:13" ht="39" hidden="1">
      <c r="A57" s="186"/>
      <c r="B57" s="191" t="s">
        <v>76</v>
      </c>
      <c r="C57" s="190" t="s">
        <v>79</v>
      </c>
      <c r="D57" s="192"/>
      <c r="E57" s="187"/>
      <c r="F57" s="228"/>
      <c r="G57" s="195">
        <f t="shared" si="4"/>
        <v>0</v>
      </c>
      <c r="H57" s="194"/>
      <c r="I57" s="194"/>
      <c r="J57" s="278">
        <f t="shared" si="5"/>
        <v>0</v>
      </c>
      <c r="K57" s="215" t="s">
        <v>20</v>
      </c>
      <c r="L57" s="107"/>
      <c r="M57" s="108"/>
    </row>
    <row r="58" spans="1:13" ht="41.25" customHeight="1">
      <c r="A58" s="258"/>
      <c r="B58" s="256"/>
      <c r="C58" s="256"/>
      <c r="D58" s="256"/>
      <c r="E58" s="256"/>
      <c r="F58" s="256"/>
      <c r="G58" s="235"/>
      <c r="H58" s="226">
        <f>SUM(H39:H57)</f>
        <v>920</v>
      </c>
      <c r="I58" s="226">
        <f>SUM(I39:I57)</f>
        <v>500</v>
      </c>
      <c r="J58" s="247">
        <f>SUM(J39:J57)</f>
        <v>144100</v>
      </c>
      <c r="K58" s="258"/>
      <c r="L58" s="513"/>
      <c r="M58" s="513"/>
    </row>
    <row r="59" spans="1:13" ht="37.5" customHeight="1">
      <c r="A59" s="282"/>
      <c r="B59" s="259"/>
      <c r="C59" s="259"/>
      <c r="D59" s="259"/>
      <c r="E59" s="260"/>
      <c r="F59" s="260"/>
      <c r="G59" s="260"/>
      <c r="H59" s="495" t="s">
        <v>33</v>
      </c>
      <c r="I59" s="495"/>
      <c r="J59" s="222">
        <f>J58/I58</f>
        <v>288.2</v>
      </c>
      <c r="K59" s="271" t="str">
        <f>K22</f>
        <v>(June'22)</v>
      </c>
      <c r="L59" s="497" t="s">
        <v>34</v>
      </c>
      <c r="M59" s="497"/>
    </row>
    <row r="60" spans="1:13" ht="35.25" customHeight="1">
      <c r="A60" s="275"/>
      <c r="B60" s="491" t="s">
        <v>191</v>
      </c>
      <c r="C60" s="492"/>
      <c r="D60" s="492"/>
      <c r="E60" s="492"/>
      <c r="F60" s="492"/>
      <c r="G60" s="493"/>
      <c r="H60" s="350"/>
      <c r="I60" s="350"/>
      <c r="J60" s="283">
        <v>268</v>
      </c>
      <c r="K60" s="271" t="str">
        <f>K23</f>
        <v>(May'22)</v>
      </c>
      <c r="L60" s="457">
        <f>(J59-J60)/J60</f>
        <v>7.5373134328358168E-2</v>
      </c>
      <c r="M60" s="339" t="s">
        <v>190</v>
      </c>
    </row>
    <row r="61" spans="1:13" ht="18" hidden="1">
      <c r="A61" s="56"/>
      <c r="B61" s="93"/>
      <c r="C61" s="93"/>
      <c r="D61" s="93"/>
      <c r="E61" s="93"/>
      <c r="F61" s="93"/>
      <c r="G61" s="93"/>
      <c r="H61" s="94"/>
      <c r="I61" s="95"/>
      <c r="J61" s="96"/>
      <c r="K61" s="97"/>
      <c r="L61" s="98"/>
      <c r="M61" s="16"/>
    </row>
    <row r="62" spans="1:13" ht="26.25" hidden="1" customHeight="1">
      <c r="A62" s="81"/>
      <c r="B62" s="9" t="s">
        <v>61</v>
      </c>
      <c r="C62" s="10"/>
      <c r="D62" s="11"/>
      <c r="E62" s="8"/>
      <c r="F62" s="8"/>
      <c r="G62" s="2"/>
      <c r="H62" s="12" t="s">
        <v>3</v>
      </c>
      <c r="I62" s="82">
        <v>600</v>
      </c>
      <c r="J62" s="13" t="s">
        <v>50</v>
      </c>
      <c r="K62" s="99"/>
      <c r="L62" s="84"/>
      <c r="M62" s="16"/>
    </row>
    <row r="63" spans="1:13" ht="18" hidden="1">
      <c r="A63" s="49"/>
      <c r="B63" s="3"/>
      <c r="C63" s="3"/>
      <c r="D63" s="3"/>
      <c r="E63" s="3"/>
      <c r="F63" s="3"/>
      <c r="G63" s="3"/>
      <c r="H63" s="3"/>
      <c r="I63" s="85"/>
      <c r="J63" s="3"/>
      <c r="K63" s="3"/>
      <c r="L63" s="57"/>
      <c r="M63" s="16"/>
    </row>
    <row r="64" spans="1:13" ht="32.25" hidden="1" customHeight="1">
      <c r="A64" s="479" t="s">
        <v>5</v>
      </c>
      <c r="B64" s="460" t="s">
        <v>6</v>
      </c>
      <c r="C64" s="460" t="s">
        <v>7</v>
      </c>
      <c r="D64" s="466" t="s">
        <v>8</v>
      </c>
      <c r="E64" s="466"/>
      <c r="F64" s="466"/>
      <c r="G64" s="202" t="s">
        <v>9</v>
      </c>
      <c r="H64" s="202" t="s">
        <v>10</v>
      </c>
      <c r="I64" s="25" t="s">
        <v>11</v>
      </c>
      <c r="J64" s="26" t="s">
        <v>12</v>
      </c>
      <c r="K64" s="465" t="s">
        <v>114</v>
      </c>
      <c r="L64" s="468"/>
      <c r="M64" s="468"/>
    </row>
    <row r="65" spans="1:13" ht="33" hidden="1" customHeight="1">
      <c r="A65" s="480"/>
      <c r="B65" s="461"/>
      <c r="C65" s="461"/>
      <c r="D65" s="220" t="str">
        <f>WC!D8</f>
        <v>Apr'22</v>
      </c>
      <c r="E65" s="220" t="str">
        <f>WC!E8</f>
        <v>May'22</v>
      </c>
      <c r="F65" s="227" t="str">
        <f>WC!F55</f>
        <v>Jun'22</v>
      </c>
      <c r="G65" s="202" t="s">
        <v>14</v>
      </c>
      <c r="H65" s="202" t="s">
        <v>15</v>
      </c>
      <c r="I65" s="202" t="s">
        <v>15</v>
      </c>
      <c r="J65" s="26" t="s">
        <v>16</v>
      </c>
      <c r="K65" s="466"/>
      <c r="L65" s="468"/>
      <c r="M65" s="468"/>
    </row>
    <row r="66" spans="1:13" ht="34.5" hidden="1" customHeight="1">
      <c r="A66" s="197">
        <v>1</v>
      </c>
      <c r="B66" s="198" t="s">
        <v>74</v>
      </c>
      <c r="C66" s="196" t="s">
        <v>19</v>
      </c>
      <c r="D66" s="312">
        <v>268</v>
      </c>
      <c r="E66" s="309">
        <v>273</v>
      </c>
      <c r="F66" s="310">
        <v>300</v>
      </c>
      <c r="G66" s="307">
        <f t="shared" ref="G66:G78" si="6">F66-E66</f>
        <v>27</v>
      </c>
      <c r="H66" s="311">
        <v>100</v>
      </c>
      <c r="I66" s="311"/>
      <c r="J66" s="313">
        <f>F66*I66</f>
        <v>0</v>
      </c>
      <c r="K66" s="304" t="s">
        <v>20</v>
      </c>
      <c r="L66" s="488" t="s">
        <v>145</v>
      </c>
      <c r="M66" s="488"/>
    </row>
    <row r="67" spans="1:13" ht="34.5" hidden="1" customHeight="1">
      <c r="A67" s="199"/>
      <c r="B67" s="198" t="s">
        <v>89</v>
      </c>
      <c r="C67" s="200" t="s">
        <v>30</v>
      </c>
      <c r="D67" s="312"/>
      <c r="E67" s="309"/>
      <c r="F67" s="310"/>
      <c r="G67" s="307">
        <f t="shared" si="6"/>
        <v>0</v>
      </c>
      <c r="H67" s="311"/>
      <c r="I67" s="311"/>
      <c r="J67" s="313">
        <f t="shared" ref="J67:J83" si="7">F67*I67</f>
        <v>0</v>
      </c>
      <c r="K67" s="304" t="s">
        <v>20</v>
      </c>
      <c r="L67" s="483"/>
      <c r="M67" s="483"/>
    </row>
    <row r="68" spans="1:13" ht="34.5" hidden="1" customHeight="1">
      <c r="A68" s="199"/>
      <c r="B68" s="198" t="s">
        <v>75</v>
      </c>
      <c r="C68" s="200" t="s">
        <v>30</v>
      </c>
      <c r="D68" s="312"/>
      <c r="E68" s="309"/>
      <c r="F68" s="310"/>
      <c r="G68" s="307">
        <f t="shared" si="6"/>
        <v>0</v>
      </c>
      <c r="H68" s="311"/>
      <c r="I68" s="311"/>
      <c r="J68" s="313">
        <f t="shared" si="7"/>
        <v>0</v>
      </c>
      <c r="K68" s="304" t="s">
        <v>20</v>
      </c>
      <c r="L68" s="518"/>
      <c r="M68" s="518"/>
    </row>
    <row r="69" spans="1:13" ht="34.5" hidden="1" customHeight="1">
      <c r="A69" s="199">
        <v>2</v>
      </c>
      <c r="B69" s="198" t="s">
        <v>82</v>
      </c>
      <c r="C69" s="200" t="s">
        <v>30</v>
      </c>
      <c r="D69" s="312">
        <v>295</v>
      </c>
      <c r="E69" s="309">
        <v>295</v>
      </c>
      <c r="F69" s="310">
        <v>300</v>
      </c>
      <c r="G69" s="307">
        <f t="shared" si="6"/>
        <v>5</v>
      </c>
      <c r="H69" s="311">
        <v>120</v>
      </c>
      <c r="I69" s="311"/>
      <c r="J69" s="313">
        <f t="shared" si="7"/>
        <v>0</v>
      </c>
      <c r="K69" s="304" t="s">
        <v>20</v>
      </c>
      <c r="L69" s="483"/>
      <c r="M69" s="483"/>
    </row>
    <row r="70" spans="1:13" ht="38.25" hidden="1" customHeight="1">
      <c r="A70" s="199">
        <v>3</v>
      </c>
      <c r="B70" s="198" t="s">
        <v>87</v>
      </c>
      <c r="C70" s="200" t="s">
        <v>79</v>
      </c>
      <c r="D70" s="312">
        <v>263</v>
      </c>
      <c r="E70" s="309">
        <v>263</v>
      </c>
      <c r="F70" s="310">
        <v>290</v>
      </c>
      <c r="G70" s="307">
        <f t="shared" si="6"/>
        <v>27</v>
      </c>
      <c r="H70" s="311">
        <v>300</v>
      </c>
      <c r="I70" s="311"/>
      <c r="J70" s="313">
        <f t="shared" si="7"/>
        <v>0</v>
      </c>
      <c r="K70" s="304" t="s">
        <v>20</v>
      </c>
      <c r="L70" s="488"/>
      <c r="M70" s="488"/>
    </row>
    <row r="71" spans="1:13" ht="34.5" hidden="1" customHeight="1">
      <c r="A71" s="199"/>
      <c r="B71" s="336" t="s">
        <v>85</v>
      </c>
      <c r="C71" s="200" t="s">
        <v>30</v>
      </c>
      <c r="D71" s="309"/>
      <c r="E71" s="309"/>
      <c r="F71" s="310"/>
      <c r="G71" s="307">
        <f t="shared" si="6"/>
        <v>0</v>
      </c>
      <c r="H71" s="311"/>
      <c r="I71" s="311"/>
      <c r="J71" s="313">
        <f t="shared" si="7"/>
        <v>0</v>
      </c>
      <c r="K71" s="304" t="s">
        <v>20</v>
      </c>
      <c r="L71" s="488"/>
      <c r="M71" s="488"/>
    </row>
    <row r="72" spans="1:13" ht="34.5" hidden="1" customHeight="1">
      <c r="A72" s="199"/>
      <c r="B72" s="201" t="s">
        <v>86</v>
      </c>
      <c r="C72" s="200" t="s">
        <v>30</v>
      </c>
      <c r="D72" s="300"/>
      <c r="E72" s="309"/>
      <c r="F72" s="310"/>
      <c r="G72" s="307">
        <f t="shared" si="6"/>
        <v>0</v>
      </c>
      <c r="H72" s="311"/>
      <c r="I72" s="311"/>
      <c r="J72" s="313">
        <f t="shared" si="7"/>
        <v>0</v>
      </c>
      <c r="K72" s="304" t="s">
        <v>20</v>
      </c>
      <c r="L72" s="241"/>
      <c r="M72" s="241"/>
    </row>
    <row r="73" spans="1:13" ht="39.75" hidden="1" customHeight="1">
      <c r="A73" s="199">
        <v>4</v>
      </c>
      <c r="B73" s="201" t="s">
        <v>78</v>
      </c>
      <c r="C73" s="200" t="s">
        <v>79</v>
      </c>
      <c r="D73" s="300">
        <v>285</v>
      </c>
      <c r="E73" s="300">
        <v>285</v>
      </c>
      <c r="F73" s="301">
        <v>305</v>
      </c>
      <c r="G73" s="307">
        <f t="shared" si="6"/>
        <v>20</v>
      </c>
      <c r="H73" s="302">
        <v>400</v>
      </c>
      <c r="I73" s="302"/>
      <c r="J73" s="313">
        <f t="shared" si="7"/>
        <v>0</v>
      </c>
      <c r="K73" s="304" t="s">
        <v>20</v>
      </c>
      <c r="L73" s="488"/>
      <c r="M73" s="488"/>
    </row>
    <row r="74" spans="1:13" ht="34.5" hidden="1" customHeight="1">
      <c r="A74" s="199"/>
      <c r="B74" s="347" t="s">
        <v>93</v>
      </c>
      <c r="C74" s="201"/>
      <c r="D74" s="300"/>
      <c r="E74" s="300"/>
      <c r="F74" s="301"/>
      <c r="G74" s="307">
        <f t="shared" si="6"/>
        <v>0</v>
      </c>
      <c r="H74" s="302"/>
      <c r="I74" s="302"/>
      <c r="J74" s="313">
        <f t="shared" si="7"/>
        <v>0</v>
      </c>
      <c r="K74" s="304" t="s">
        <v>28</v>
      </c>
      <c r="L74" s="241"/>
      <c r="M74" s="241"/>
    </row>
    <row r="75" spans="1:13" ht="34.5" hidden="1" customHeight="1">
      <c r="A75" s="199"/>
      <c r="B75" s="347" t="s">
        <v>94</v>
      </c>
      <c r="C75" s="201"/>
      <c r="D75" s="300"/>
      <c r="E75" s="300"/>
      <c r="F75" s="301"/>
      <c r="G75" s="307">
        <f t="shared" si="6"/>
        <v>0</v>
      </c>
      <c r="H75" s="302"/>
      <c r="I75" s="302"/>
      <c r="J75" s="313">
        <f t="shared" si="7"/>
        <v>0</v>
      </c>
      <c r="K75" s="304" t="s">
        <v>20</v>
      </c>
      <c r="L75" s="483"/>
      <c r="M75" s="483"/>
    </row>
    <row r="76" spans="1:13" ht="34.5" hidden="1" customHeight="1">
      <c r="A76" s="199"/>
      <c r="B76" s="347" t="s">
        <v>95</v>
      </c>
      <c r="C76" s="201"/>
      <c r="D76" s="300"/>
      <c r="E76" s="300"/>
      <c r="F76" s="310"/>
      <c r="G76" s="307">
        <f t="shared" si="6"/>
        <v>0</v>
      </c>
      <c r="H76" s="311"/>
      <c r="I76" s="311"/>
      <c r="J76" s="313">
        <f t="shared" si="7"/>
        <v>0</v>
      </c>
      <c r="K76" s="304" t="s">
        <v>20</v>
      </c>
      <c r="L76" s="483"/>
      <c r="M76" s="483"/>
    </row>
    <row r="77" spans="1:13" ht="34.5" hidden="1" customHeight="1">
      <c r="A77" s="199"/>
      <c r="B77" s="348" t="s">
        <v>70</v>
      </c>
      <c r="C77" s="200" t="s">
        <v>30</v>
      </c>
      <c r="D77" s="300"/>
      <c r="E77" s="300"/>
      <c r="F77" s="301"/>
      <c r="G77" s="307">
        <f t="shared" si="6"/>
        <v>0</v>
      </c>
      <c r="H77" s="302"/>
      <c r="I77" s="302"/>
      <c r="J77" s="313">
        <f t="shared" si="7"/>
        <v>0</v>
      </c>
      <c r="K77" s="304" t="s">
        <v>20</v>
      </c>
      <c r="L77" s="483"/>
      <c r="M77" s="483"/>
    </row>
    <row r="78" spans="1:13" ht="34.5" hidden="1" customHeight="1">
      <c r="A78" s="199">
        <v>5</v>
      </c>
      <c r="B78" s="349" t="s">
        <v>91</v>
      </c>
      <c r="C78" s="200" t="s">
        <v>30</v>
      </c>
      <c r="D78" s="300">
        <v>285</v>
      </c>
      <c r="E78" s="300">
        <v>295</v>
      </c>
      <c r="F78" s="301">
        <v>315</v>
      </c>
      <c r="G78" s="307">
        <f t="shared" si="6"/>
        <v>20</v>
      </c>
      <c r="H78" s="302">
        <v>300</v>
      </c>
      <c r="I78" s="302"/>
      <c r="J78" s="313">
        <f t="shared" si="7"/>
        <v>0</v>
      </c>
      <c r="K78" s="304" t="s">
        <v>20</v>
      </c>
      <c r="L78" s="488" t="s">
        <v>135</v>
      </c>
      <c r="M78" s="488"/>
    </row>
    <row r="79" spans="1:13" ht="34.5" hidden="1" customHeight="1">
      <c r="A79" s="73"/>
      <c r="B79" s="120"/>
      <c r="C79" s="39"/>
      <c r="D79" s="125"/>
      <c r="E79" s="125"/>
      <c r="F79" s="126"/>
      <c r="G79" s="195"/>
      <c r="H79" s="32"/>
      <c r="I79" s="32"/>
      <c r="J79" s="217">
        <f t="shared" si="7"/>
        <v>0</v>
      </c>
      <c r="K79" s="202"/>
      <c r="L79" s="483"/>
      <c r="M79" s="483"/>
    </row>
    <row r="80" spans="1:13" ht="33.75" hidden="1" customHeight="1">
      <c r="A80" s="73"/>
      <c r="B80" s="120"/>
      <c r="C80" s="119"/>
      <c r="D80" s="125"/>
      <c r="E80" s="125"/>
      <c r="F80" s="126"/>
      <c r="G80" s="195"/>
      <c r="H80" s="32"/>
      <c r="I80" s="32"/>
      <c r="J80" s="217">
        <f t="shared" si="7"/>
        <v>0</v>
      </c>
      <c r="K80" s="202"/>
      <c r="L80" s="482"/>
      <c r="M80" s="482"/>
    </row>
    <row r="81" spans="1:13" ht="39.75" hidden="1" customHeight="1">
      <c r="A81" s="73"/>
      <c r="B81" s="120"/>
      <c r="C81" s="119"/>
      <c r="D81" s="125"/>
      <c r="E81" s="125"/>
      <c r="F81" s="126"/>
      <c r="G81" s="195"/>
      <c r="H81" s="32"/>
      <c r="I81" s="32"/>
      <c r="J81" s="217">
        <f t="shared" si="7"/>
        <v>0</v>
      </c>
      <c r="K81" s="202"/>
      <c r="L81" s="279"/>
      <c r="M81" s="279"/>
    </row>
    <row r="82" spans="1:13" ht="40.5" hidden="1" customHeight="1">
      <c r="A82" s="73"/>
      <c r="B82" s="120"/>
      <c r="C82" s="119"/>
      <c r="D82" s="125"/>
      <c r="E82" s="125"/>
      <c r="F82" s="126"/>
      <c r="G82" s="195"/>
      <c r="H82" s="32"/>
      <c r="I82" s="32"/>
      <c r="J82" s="217">
        <f t="shared" si="7"/>
        <v>0</v>
      </c>
      <c r="K82" s="202"/>
      <c r="L82" s="279"/>
      <c r="M82" s="279"/>
    </row>
    <row r="83" spans="1:13" ht="39.75" hidden="1" customHeight="1">
      <c r="A83" s="73"/>
      <c r="B83" s="120"/>
      <c r="C83" s="119"/>
      <c r="D83" s="125"/>
      <c r="E83" s="125"/>
      <c r="F83" s="126"/>
      <c r="G83" s="195"/>
      <c r="H83" s="32"/>
      <c r="I83" s="32"/>
      <c r="J83" s="217">
        <f t="shared" si="7"/>
        <v>0</v>
      </c>
      <c r="K83" s="202"/>
      <c r="L83" s="279"/>
      <c r="M83" s="279"/>
    </row>
    <row r="84" spans="1:13" ht="40.5" hidden="1" customHeight="1">
      <c r="A84" s="351"/>
      <c r="B84" s="353"/>
      <c r="C84" s="353"/>
      <c r="D84" s="353"/>
      <c r="E84" s="353"/>
      <c r="F84" s="353"/>
      <c r="G84" s="353"/>
      <c r="H84" s="352">
        <f>SUM(H66:H83)</f>
        <v>1220</v>
      </c>
      <c r="I84" s="226">
        <f t="shared" ref="I84:J84" si="8">SUM(I66:I83)</f>
        <v>0</v>
      </c>
      <c r="J84" s="247">
        <f t="shared" si="8"/>
        <v>0</v>
      </c>
      <c r="K84" s="234"/>
      <c r="L84" s="534"/>
      <c r="M84" s="535"/>
    </row>
    <row r="85" spans="1:13" ht="40.5" hidden="1" customHeight="1">
      <c r="A85" s="269"/>
      <c r="B85" s="268"/>
      <c r="C85" s="268"/>
      <c r="D85" s="268"/>
      <c r="E85" s="268"/>
      <c r="F85" s="268"/>
      <c r="G85" s="268"/>
      <c r="H85" s="471" t="s">
        <v>33</v>
      </c>
      <c r="I85" s="472"/>
      <c r="J85" s="294" t="e">
        <f>J84/I84</f>
        <v>#DIV/0!</v>
      </c>
      <c r="K85" s="271" t="str">
        <f>K22</f>
        <v>(June'22)</v>
      </c>
      <c r="L85" s="470" t="s">
        <v>34</v>
      </c>
      <c r="M85" s="470"/>
    </row>
    <row r="86" spans="1:13" ht="37.5" hidden="1" customHeight="1">
      <c r="A86" s="270"/>
      <c r="B86" s="526" t="s">
        <v>183</v>
      </c>
      <c r="C86" s="527"/>
      <c r="D86" s="527"/>
      <c r="E86" s="527"/>
      <c r="F86" s="527"/>
      <c r="G86" s="528"/>
      <c r="H86" s="244"/>
      <c r="I86" s="244"/>
      <c r="J86" s="283">
        <v>272</v>
      </c>
      <c r="K86" s="271" t="str">
        <f>K23</f>
        <v>(May'22)</v>
      </c>
      <c r="L86" s="458" t="e">
        <f>(J85-J86)/J86</f>
        <v>#DIV/0!</v>
      </c>
      <c r="M86" s="225" t="s">
        <v>182</v>
      </c>
    </row>
    <row r="87" spans="1:13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5"/>
    </row>
    <row r="88" spans="1:13" ht="15.75">
      <c r="A88" s="5" t="str">
        <f>WC!A92</f>
        <v>Prepared by: Yi Hong (23/5/2022)</v>
      </c>
      <c r="B88" s="5"/>
      <c r="C88" s="5"/>
      <c r="D88" s="5"/>
      <c r="E88" s="5" t="s">
        <v>62</v>
      </c>
      <c r="F88" s="5"/>
      <c r="G88" s="5"/>
      <c r="H88" s="5"/>
      <c r="I88" s="5" t="s">
        <v>63</v>
      </c>
      <c r="J88" s="5"/>
      <c r="K88" s="5"/>
      <c r="L88" s="4"/>
      <c r="M88" s="5"/>
    </row>
    <row r="89" spans="1:13" ht="15.75">
      <c r="A89" s="5" t="s">
        <v>64</v>
      </c>
      <c r="B89" s="101"/>
      <c r="C89" s="101"/>
      <c r="D89" s="5"/>
      <c r="E89" s="5" t="s">
        <v>65</v>
      </c>
      <c r="F89" s="5"/>
      <c r="G89" s="5"/>
      <c r="H89" s="5"/>
      <c r="I89" s="5"/>
      <c r="J89" s="5"/>
      <c r="K89" s="5"/>
      <c r="L89" s="4"/>
      <c r="M89" s="5"/>
    </row>
  </sheetData>
  <mergeCells count="87">
    <mergeCell ref="L84:M84"/>
    <mergeCell ref="K7:K8"/>
    <mergeCell ref="L70:M70"/>
    <mergeCell ref="L7:M8"/>
    <mergeCell ref="L9:M9"/>
    <mergeCell ref="L10:M10"/>
    <mergeCell ref="L11:M11"/>
    <mergeCell ref="L12:M12"/>
    <mergeCell ref="L19:M19"/>
    <mergeCell ref="L34:M34"/>
    <mergeCell ref="L13:M13"/>
    <mergeCell ref="L21:M21"/>
    <mergeCell ref="L32:M32"/>
    <mergeCell ref="L33:M33"/>
    <mergeCell ref="L27:M28"/>
    <mergeCell ref="L29:M29"/>
    <mergeCell ref="K27:K28"/>
    <mergeCell ref="H22:I22"/>
    <mergeCell ref="L22:M22"/>
    <mergeCell ref="L20:M20"/>
    <mergeCell ref="L14:M14"/>
    <mergeCell ref="L15:M15"/>
    <mergeCell ref="L16:M16"/>
    <mergeCell ref="L17:M17"/>
    <mergeCell ref="L18:M18"/>
    <mergeCell ref="A3:D3"/>
    <mergeCell ref="E3:G3"/>
    <mergeCell ref="A7:A8"/>
    <mergeCell ref="B7:B8"/>
    <mergeCell ref="C7:C8"/>
    <mergeCell ref="D7:F7"/>
    <mergeCell ref="A27:A28"/>
    <mergeCell ref="B27:B28"/>
    <mergeCell ref="C27:C28"/>
    <mergeCell ref="D27:F27"/>
    <mergeCell ref="A40:A41"/>
    <mergeCell ref="B40:B41"/>
    <mergeCell ref="C40:C41"/>
    <mergeCell ref="D40:F40"/>
    <mergeCell ref="B36:G36"/>
    <mergeCell ref="L30:M30"/>
    <mergeCell ref="L31:M31"/>
    <mergeCell ref="L47:M47"/>
    <mergeCell ref="H35:I35"/>
    <mergeCell ref="L35:M35"/>
    <mergeCell ref="L40:M41"/>
    <mergeCell ref="L42:M42"/>
    <mergeCell ref="L43:M43"/>
    <mergeCell ref="L44:M44"/>
    <mergeCell ref="L45:M45"/>
    <mergeCell ref="L46:M46"/>
    <mergeCell ref="K40:K41"/>
    <mergeCell ref="L53:M53"/>
    <mergeCell ref="L54:M54"/>
    <mergeCell ref="L48:M48"/>
    <mergeCell ref="L49:M49"/>
    <mergeCell ref="L50:M50"/>
    <mergeCell ref="L51:M51"/>
    <mergeCell ref="L52:M52"/>
    <mergeCell ref="L55:M55"/>
    <mergeCell ref="B64:B65"/>
    <mergeCell ref="C64:C65"/>
    <mergeCell ref="D64:F64"/>
    <mergeCell ref="L64:M64"/>
    <mergeCell ref="L65:M65"/>
    <mergeCell ref="B60:G60"/>
    <mergeCell ref="L69:M69"/>
    <mergeCell ref="L75:M75"/>
    <mergeCell ref="L76:M76"/>
    <mergeCell ref="L71:M71"/>
    <mergeCell ref="L73:M73"/>
    <mergeCell ref="A64:A65"/>
    <mergeCell ref="K64:K65"/>
    <mergeCell ref="B23:G23"/>
    <mergeCell ref="B86:G86"/>
    <mergeCell ref="L58:M58"/>
    <mergeCell ref="H59:I59"/>
    <mergeCell ref="L59:M59"/>
    <mergeCell ref="L77:M77"/>
    <mergeCell ref="L78:M78"/>
    <mergeCell ref="L79:M79"/>
    <mergeCell ref="L80:M80"/>
    <mergeCell ref="H85:I85"/>
    <mergeCell ref="L85:M85"/>
    <mergeCell ref="L66:M66"/>
    <mergeCell ref="L67:M67"/>
    <mergeCell ref="L68:M68"/>
  </mergeCells>
  <pageMargins left="0.7" right="0.7" top="0.75" bottom="0.75" header="0.3" footer="0.3"/>
  <pageSetup scale="40" fitToHeight="0" orientation="landscape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  <pageSetUpPr fitToPage="1"/>
  </sheetPr>
  <dimension ref="A1:M21"/>
  <sheetViews>
    <sheetView zoomScale="60" zoomScaleNormal="60" workbookViewId="0">
      <selection activeCell="H24" sqref="H24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5" t="s">
        <v>96</v>
      </c>
      <c r="B3" s="485"/>
      <c r="C3" s="485"/>
      <c r="D3" s="485"/>
      <c r="E3" s="486" t="s">
        <v>184</v>
      </c>
      <c r="F3" s="486"/>
      <c r="G3" s="486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>
        <v>100</v>
      </c>
      <c r="J5" s="13" t="s">
        <v>50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479" t="s">
        <v>5</v>
      </c>
      <c r="B7" s="460" t="s">
        <v>6</v>
      </c>
      <c r="C7" s="460" t="s">
        <v>7</v>
      </c>
      <c r="D7" s="466" t="s">
        <v>8</v>
      </c>
      <c r="E7" s="466"/>
      <c r="F7" s="466"/>
      <c r="G7" s="202" t="s">
        <v>9</v>
      </c>
      <c r="H7" s="202" t="s">
        <v>10</v>
      </c>
      <c r="I7" s="25" t="s">
        <v>11</v>
      </c>
      <c r="J7" s="26" t="s">
        <v>12</v>
      </c>
      <c r="K7" s="465" t="s">
        <v>114</v>
      </c>
      <c r="L7" s="494"/>
      <c r="M7" s="494"/>
    </row>
    <row r="8" spans="1:13" ht="33" customHeight="1">
      <c r="A8" s="480"/>
      <c r="B8" s="461"/>
      <c r="C8" s="461"/>
      <c r="D8" s="220" t="str">
        <f>WC!D8</f>
        <v>Apr'22</v>
      </c>
      <c r="E8" s="220" t="str">
        <f>WC!E8</f>
        <v>May'22</v>
      </c>
      <c r="F8" s="227" t="s">
        <v>195</v>
      </c>
      <c r="G8" s="202" t="s">
        <v>14</v>
      </c>
      <c r="H8" s="202" t="s">
        <v>15</v>
      </c>
      <c r="I8" s="202" t="s">
        <v>15</v>
      </c>
      <c r="J8" s="26" t="s">
        <v>16</v>
      </c>
      <c r="K8" s="466"/>
      <c r="L8" s="494"/>
      <c r="M8" s="494"/>
    </row>
    <row r="9" spans="1:13" ht="34.5" customHeight="1">
      <c r="A9" s="205">
        <v>1</v>
      </c>
      <c r="B9" s="204" t="s">
        <v>44</v>
      </c>
      <c r="C9" s="200" t="s">
        <v>30</v>
      </c>
      <c r="D9" s="314">
        <v>195</v>
      </c>
      <c r="E9" s="314">
        <v>195</v>
      </c>
      <c r="F9" s="315">
        <v>195</v>
      </c>
      <c r="G9" s="307">
        <f>F9-E9</f>
        <v>0</v>
      </c>
      <c r="H9" s="316">
        <v>150</v>
      </c>
      <c r="I9" s="316">
        <v>100</v>
      </c>
      <c r="J9" s="317">
        <f>F9*I9</f>
        <v>19500</v>
      </c>
      <c r="K9" s="318" t="s">
        <v>37</v>
      </c>
      <c r="L9" s="462"/>
      <c r="M9" s="462"/>
    </row>
    <row r="10" spans="1:13" ht="34.5" customHeight="1">
      <c r="A10" s="206">
        <v>2</v>
      </c>
      <c r="B10" s="207" t="s">
        <v>29</v>
      </c>
      <c r="C10" s="200" t="s">
        <v>30</v>
      </c>
      <c r="D10" s="314">
        <v>0</v>
      </c>
      <c r="E10" s="314">
        <v>0</v>
      </c>
      <c r="F10" s="315">
        <v>0</v>
      </c>
      <c r="G10" s="307">
        <f>F10-E10</f>
        <v>0</v>
      </c>
      <c r="H10" s="316">
        <v>0</v>
      </c>
      <c r="I10" s="316">
        <v>0</v>
      </c>
      <c r="J10" s="317">
        <v>0</v>
      </c>
      <c r="K10" s="318" t="s">
        <v>37</v>
      </c>
      <c r="L10" s="462"/>
      <c r="M10" s="462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84"/>
      <c r="K11" s="206"/>
      <c r="L11" s="514"/>
      <c r="M11" s="514"/>
    </row>
    <row r="12" spans="1:13" ht="34.5" hidden="1" customHeight="1">
      <c r="A12" s="30"/>
      <c r="B12" s="34"/>
      <c r="C12" s="39"/>
      <c r="D12" s="115"/>
      <c r="E12" s="115"/>
      <c r="F12" s="228"/>
      <c r="G12" s="65"/>
      <c r="H12" s="30"/>
      <c r="I12" s="30"/>
      <c r="J12" s="240"/>
      <c r="K12" s="209"/>
      <c r="L12" s="462"/>
      <c r="M12" s="462"/>
    </row>
    <row r="13" spans="1:13" ht="34.5" hidden="1" customHeight="1">
      <c r="A13" s="30"/>
      <c r="B13" s="34"/>
      <c r="C13" s="39"/>
      <c r="D13" s="115"/>
      <c r="E13" s="115"/>
      <c r="F13" s="228"/>
      <c r="G13" s="65"/>
      <c r="H13" s="30"/>
      <c r="I13" s="30"/>
      <c r="J13" s="240"/>
      <c r="K13" s="209"/>
      <c r="L13" s="462"/>
      <c r="M13" s="462"/>
    </row>
    <row r="14" spans="1:13" ht="34.5" hidden="1" customHeight="1">
      <c r="A14" s="30"/>
      <c r="B14" s="34"/>
      <c r="C14" s="39"/>
      <c r="D14" s="115"/>
      <c r="E14" s="115"/>
      <c r="F14" s="228"/>
      <c r="G14" s="65"/>
      <c r="H14" s="30"/>
      <c r="I14" s="30"/>
      <c r="J14" s="240"/>
      <c r="K14" s="209"/>
      <c r="L14" s="511"/>
      <c r="M14" s="511"/>
    </row>
    <row r="15" spans="1:13" ht="34.5" hidden="1" customHeight="1">
      <c r="A15" s="30"/>
      <c r="B15" s="34"/>
      <c r="C15" s="39"/>
      <c r="D15" s="115"/>
      <c r="E15" s="115"/>
      <c r="F15" s="228"/>
      <c r="G15" s="89"/>
      <c r="H15" s="30"/>
      <c r="I15" s="30"/>
      <c r="J15" s="240"/>
      <c r="K15" s="209"/>
      <c r="L15" s="462"/>
      <c r="M15" s="462"/>
    </row>
    <row r="16" spans="1:13" ht="39" customHeight="1">
      <c r="A16" s="234"/>
      <c r="B16" s="259"/>
      <c r="C16" s="259"/>
      <c r="D16" s="267"/>
      <c r="E16" s="267"/>
      <c r="F16" s="267"/>
      <c r="G16" s="235"/>
      <c r="H16" s="226">
        <f>SUM(H9:H15)</f>
        <v>150</v>
      </c>
      <c r="I16" s="226">
        <f>SUM(I9:I15)</f>
        <v>100</v>
      </c>
      <c r="J16" s="247">
        <f>SUM(J9:J15)</f>
        <v>19500</v>
      </c>
      <c r="K16" s="234"/>
      <c r="L16" s="469"/>
      <c r="M16" s="469"/>
    </row>
    <row r="17" spans="1:13" ht="37.5" customHeight="1">
      <c r="A17" s="234"/>
      <c r="B17" s="268"/>
      <c r="C17" s="268"/>
      <c r="D17" s="268"/>
      <c r="E17" s="268"/>
      <c r="F17" s="268"/>
      <c r="G17" s="268"/>
      <c r="H17" s="484" t="s">
        <v>33</v>
      </c>
      <c r="I17" s="484"/>
      <c r="J17" s="261">
        <f>J16/I16</f>
        <v>195</v>
      </c>
      <c r="K17" s="285" t="str">
        <f>WC!K26</f>
        <v>(June'22)</v>
      </c>
      <c r="L17" s="470" t="s">
        <v>34</v>
      </c>
      <c r="M17" s="470"/>
    </row>
    <row r="18" spans="1:13" ht="36.75" customHeight="1">
      <c r="A18" s="234"/>
      <c r="B18" s="537" t="s">
        <v>117</v>
      </c>
      <c r="C18" s="537"/>
      <c r="D18" s="537"/>
      <c r="E18" s="537"/>
      <c r="F18" s="537"/>
      <c r="G18" s="537"/>
      <c r="H18" s="235"/>
      <c r="I18" s="235"/>
      <c r="J18" s="222">
        <v>195</v>
      </c>
      <c r="K18" s="286" t="str">
        <f>WC!K27</f>
        <v>(May'22)</v>
      </c>
      <c r="L18" s="288">
        <f>(J17-J18)/J18</f>
        <v>0</v>
      </c>
      <c r="M18" s="287">
        <v>0</v>
      </c>
    </row>
    <row r="19" spans="1:13" ht="18">
      <c r="A19" s="102"/>
      <c r="B19" s="103"/>
      <c r="C19" s="103"/>
      <c r="D19" s="103"/>
      <c r="E19" s="103"/>
      <c r="F19" s="103"/>
      <c r="G19" s="103"/>
      <c r="H19" s="104"/>
      <c r="I19" s="104"/>
      <c r="J19" s="105"/>
      <c r="K19" s="106"/>
      <c r="L19" s="107"/>
      <c r="M19" s="108"/>
    </row>
    <row r="20" spans="1:13" ht="15.75">
      <c r="A20" s="5" t="str">
        <f>WC!A92</f>
        <v>Prepared by: Yi Hong (23/5/2022)</v>
      </c>
      <c r="B20" s="5"/>
      <c r="C20" s="5"/>
      <c r="D20" s="5"/>
      <c r="E20" s="5" t="s">
        <v>62</v>
      </c>
      <c r="F20" s="5"/>
      <c r="G20" s="5"/>
      <c r="H20" s="5"/>
      <c r="I20" s="5" t="s">
        <v>63</v>
      </c>
      <c r="J20" s="5"/>
      <c r="K20" s="5"/>
      <c r="L20" s="4"/>
      <c r="M20" s="5"/>
    </row>
    <row r="21" spans="1:13" ht="15.75">
      <c r="A21" s="5" t="s">
        <v>64</v>
      </c>
      <c r="B21" s="101"/>
      <c r="C21" s="101"/>
      <c r="D21" s="5"/>
      <c r="E21" s="5" t="s">
        <v>65</v>
      </c>
      <c r="F21" s="5"/>
      <c r="G21" s="5"/>
      <c r="H21" s="5"/>
      <c r="I21" s="5"/>
      <c r="J21" s="5"/>
      <c r="K21" s="5"/>
      <c r="L21" s="4"/>
      <c r="M21" s="5"/>
    </row>
  </sheetData>
  <mergeCells count="19"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  <mergeCell ref="L12:M12"/>
    <mergeCell ref="L13:M13"/>
    <mergeCell ref="H17:I17"/>
    <mergeCell ref="L17:M17"/>
    <mergeCell ref="B18:G18"/>
    <mergeCell ref="L16:M16"/>
    <mergeCell ref="L15:M15"/>
  </mergeCells>
  <pageMargins left="0.7" right="0.7" top="0.75" bottom="0.75" header="0.3" footer="0.3"/>
  <pageSetup scale="43" fitToHeight="0" orientation="landscape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  <pageSetUpPr fitToPage="1"/>
  </sheetPr>
  <dimension ref="A1:N67"/>
  <sheetViews>
    <sheetView zoomScale="60" zoomScaleNormal="60" workbookViewId="0">
      <selection activeCell="G4" sqref="G4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485" t="s">
        <v>99</v>
      </c>
      <c r="B3" s="485"/>
      <c r="C3" s="485"/>
      <c r="D3" s="485"/>
      <c r="E3" s="486" t="s">
        <v>184</v>
      </c>
      <c r="F3" s="486"/>
      <c r="G3" s="486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1000</v>
      </c>
      <c r="J5" s="13" t="s">
        <v>4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479" t="s">
        <v>5</v>
      </c>
      <c r="B7" s="460" t="s">
        <v>6</v>
      </c>
      <c r="C7" s="460" t="s">
        <v>7</v>
      </c>
      <c r="D7" s="466" t="s">
        <v>8</v>
      </c>
      <c r="E7" s="466"/>
      <c r="F7" s="466"/>
      <c r="G7" s="202" t="s">
        <v>9</v>
      </c>
      <c r="H7" s="202" t="s">
        <v>10</v>
      </c>
      <c r="I7" s="25" t="s">
        <v>11</v>
      </c>
      <c r="J7" s="26" t="s">
        <v>12</v>
      </c>
      <c r="K7" s="202" t="s">
        <v>13</v>
      </c>
      <c r="L7" s="468"/>
      <c r="M7" s="468"/>
    </row>
    <row r="8" spans="1:14" ht="33" customHeight="1">
      <c r="A8" s="480"/>
      <c r="B8" s="461"/>
      <c r="C8" s="461"/>
      <c r="D8" s="214" t="str">
        <f>WC!D8</f>
        <v>Apr'22</v>
      </c>
      <c r="E8" s="214" t="str">
        <f>WC!E8</f>
        <v>May'22</v>
      </c>
      <c r="F8" s="293" t="s">
        <v>195</v>
      </c>
      <c r="G8" s="202" t="s">
        <v>14</v>
      </c>
      <c r="H8" s="202" t="s">
        <v>15</v>
      </c>
      <c r="I8" s="202" t="s">
        <v>15</v>
      </c>
      <c r="J8" s="26" t="s">
        <v>16</v>
      </c>
      <c r="K8" s="202" t="s">
        <v>17</v>
      </c>
      <c r="L8" s="468"/>
      <c r="M8" s="468"/>
    </row>
    <row r="9" spans="1:14" ht="34.5" customHeight="1">
      <c r="A9" s="210">
        <v>1</v>
      </c>
      <c r="B9" s="211" t="s">
        <v>25</v>
      </c>
      <c r="C9" s="212" t="s">
        <v>30</v>
      </c>
      <c r="D9" s="319">
        <v>40</v>
      </c>
      <c r="E9" s="319">
        <v>40</v>
      </c>
      <c r="F9" s="320">
        <v>40</v>
      </c>
      <c r="G9" s="454">
        <f t="shared" ref="G9:G15" si="0">F9-E9</f>
        <v>0</v>
      </c>
      <c r="H9" s="321">
        <v>300</v>
      </c>
      <c r="I9" s="321">
        <v>200</v>
      </c>
      <c r="J9" s="313">
        <f>F9*I9</f>
        <v>8000</v>
      </c>
      <c r="K9" s="304" t="s">
        <v>20</v>
      </c>
      <c r="L9" s="462"/>
      <c r="M9" s="462"/>
    </row>
    <row r="10" spans="1:14" ht="55.5" customHeight="1">
      <c r="A10" s="210">
        <v>2</v>
      </c>
      <c r="B10" s="211" t="s">
        <v>100</v>
      </c>
      <c r="C10" s="209" t="s">
        <v>19</v>
      </c>
      <c r="D10" s="319">
        <v>53</v>
      </c>
      <c r="E10" s="319">
        <v>53</v>
      </c>
      <c r="F10" s="320">
        <v>53</v>
      </c>
      <c r="G10" s="454">
        <f t="shared" si="0"/>
        <v>0</v>
      </c>
      <c r="H10" s="322">
        <v>500</v>
      </c>
      <c r="I10" s="322">
        <v>500</v>
      </c>
      <c r="J10" s="313">
        <f t="shared" ref="J10:J15" si="1">F10*I10</f>
        <v>26500</v>
      </c>
      <c r="K10" s="304" t="s">
        <v>20</v>
      </c>
      <c r="L10" s="511" t="s">
        <v>104</v>
      </c>
      <c r="M10" s="511"/>
      <c r="N10" s="133"/>
    </row>
    <row r="11" spans="1:14" ht="34.5" hidden="1" customHeight="1">
      <c r="A11" s="210">
        <v>3</v>
      </c>
      <c r="B11" s="211" t="s">
        <v>101</v>
      </c>
      <c r="C11" s="209" t="s">
        <v>19</v>
      </c>
      <c r="D11" s="319"/>
      <c r="E11" s="319"/>
      <c r="F11" s="320"/>
      <c r="G11" s="454">
        <f t="shared" si="0"/>
        <v>0</v>
      </c>
      <c r="H11" s="321"/>
      <c r="I11" s="321"/>
      <c r="J11" s="313">
        <f t="shared" si="1"/>
        <v>0</v>
      </c>
      <c r="K11" s="304" t="s">
        <v>20</v>
      </c>
      <c r="L11" s="541"/>
      <c r="M11" s="541"/>
      <c r="N11" s="133"/>
    </row>
    <row r="12" spans="1:14" ht="34.5" hidden="1" customHeight="1">
      <c r="A12" s="210">
        <v>4</v>
      </c>
      <c r="B12" s="211" t="s">
        <v>32</v>
      </c>
      <c r="C12" s="212" t="s">
        <v>30</v>
      </c>
      <c r="D12" s="319"/>
      <c r="E12" s="319"/>
      <c r="F12" s="320"/>
      <c r="G12" s="454">
        <f t="shared" si="0"/>
        <v>0</v>
      </c>
      <c r="H12" s="321"/>
      <c r="I12" s="321"/>
      <c r="J12" s="313">
        <f t="shared" si="1"/>
        <v>0</v>
      </c>
      <c r="K12" s="304" t="s">
        <v>20</v>
      </c>
      <c r="L12" s="462"/>
      <c r="M12" s="462"/>
      <c r="N12" s="134"/>
    </row>
    <row r="13" spans="1:14" ht="34.5" customHeight="1">
      <c r="A13" s="210">
        <v>3</v>
      </c>
      <c r="B13" s="211" t="s">
        <v>102</v>
      </c>
      <c r="C13" s="212" t="s">
        <v>30</v>
      </c>
      <c r="D13" s="319">
        <v>40</v>
      </c>
      <c r="E13" s="319">
        <v>40</v>
      </c>
      <c r="F13" s="320">
        <v>40</v>
      </c>
      <c r="G13" s="454">
        <f t="shared" si="0"/>
        <v>0</v>
      </c>
      <c r="H13" s="321">
        <v>200</v>
      </c>
      <c r="I13" s="321">
        <v>200</v>
      </c>
      <c r="J13" s="313">
        <f t="shared" si="1"/>
        <v>8000</v>
      </c>
      <c r="K13" s="304" t="s">
        <v>37</v>
      </c>
      <c r="L13" s="488"/>
      <c r="M13" s="488"/>
    </row>
    <row r="14" spans="1:14" ht="34.5" customHeight="1">
      <c r="A14" s="210">
        <v>4</v>
      </c>
      <c r="B14" s="211" t="s">
        <v>103</v>
      </c>
      <c r="C14" s="209" t="s">
        <v>19</v>
      </c>
      <c r="D14" s="319">
        <v>40</v>
      </c>
      <c r="E14" s="319">
        <v>0</v>
      </c>
      <c r="F14" s="320">
        <v>0</v>
      </c>
      <c r="G14" s="454">
        <v>0</v>
      </c>
      <c r="H14" s="321">
        <v>0</v>
      </c>
      <c r="I14" s="321">
        <v>0</v>
      </c>
      <c r="J14" s="313">
        <f t="shared" si="1"/>
        <v>0</v>
      </c>
      <c r="K14" s="304" t="s">
        <v>37</v>
      </c>
      <c r="L14" s="462"/>
      <c r="M14" s="462"/>
    </row>
    <row r="15" spans="1:14" ht="34.5" customHeight="1">
      <c r="A15" s="210">
        <v>5</v>
      </c>
      <c r="B15" s="211" t="s">
        <v>77</v>
      </c>
      <c r="C15" s="209" t="s">
        <v>19</v>
      </c>
      <c r="D15" s="319">
        <v>40</v>
      </c>
      <c r="E15" s="319">
        <v>40</v>
      </c>
      <c r="F15" s="320">
        <v>40</v>
      </c>
      <c r="G15" s="454">
        <f t="shared" si="0"/>
        <v>0</v>
      </c>
      <c r="H15" s="321">
        <v>200</v>
      </c>
      <c r="I15" s="321">
        <v>100</v>
      </c>
      <c r="J15" s="313">
        <f t="shared" si="1"/>
        <v>4000</v>
      </c>
      <c r="K15" s="304" t="s">
        <v>20</v>
      </c>
      <c r="L15" s="462"/>
      <c r="M15" s="462"/>
    </row>
    <row r="16" spans="1:14" ht="34.5" hidden="1" customHeight="1">
      <c r="A16" s="28"/>
      <c r="B16" s="211"/>
      <c r="C16" s="209"/>
      <c r="D16" s="212"/>
      <c r="E16" s="212"/>
      <c r="F16" s="213"/>
      <c r="G16" s="132"/>
      <c r="H16" s="216"/>
      <c r="I16" s="216"/>
      <c r="J16" s="217"/>
      <c r="K16" s="215"/>
      <c r="L16" s="462"/>
      <c r="M16" s="462"/>
    </row>
    <row r="17" spans="1:13" ht="34.5" hidden="1" customHeight="1">
      <c r="A17" s="28"/>
      <c r="B17" s="211"/>
      <c r="C17" s="212"/>
      <c r="D17" s="212"/>
      <c r="E17" s="212"/>
      <c r="F17" s="213"/>
      <c r="G17" s="132"/>
      <c r="H17" s="216"/>
      <c r="I17" s="216"/>
      <c r="J17" s="217"/>
      <c r="K17" s="215"/>
      <c r="L17" s="462"/>
      <c r="M17" s="462"/>
    </row>
    <row r="18" spans="1:13" ht="34.5" hidden="1" customHeight="1">
      <c r="A18" s="28"/>
      <c r="B18" s="161"/>
      <c r="C18" s="196"/>
      <c r="D18" s="187"/>
      <c r="E18" s="187"/>
      <c r="F18" s="188"/>
      <c r="G18" s="195"/>
      <c r="H18" s="203"/>
      <c r="I18" s="203"/>
      <c r="J18" s="185"/>
      <c r="K18" s="209"/>
      <c r="L18" s="462"/>
      <c r="M18" s="462"/>
    </row>
    <row r="19" spans="1:13" ht="34.5" hidden="1" customHeight="1">
      <c r="A19" s="28"/>
      <c r="B19" s="161"/>
      <c r="C19" s="209"/>
      <c r="D19" s="187"/>
      <c r="E19" s="187"/>
      <c r="F19" s="188"/>
      <c r="G19" s="208"/>
      <c r="H19" s="203"/>
      <c r="I19" s="203"/>
      <c r="J19" s="185"/>
      <c r="K19" s="209"/>
      <c r="L19" s="462"/>
      <c r="M19" s="462"/>
    </row>
    <row r="20" spans="1:13" ht="34.5" hidden="1" customHeight="1">
      <c r="A20" s="28"/>
      <c r="B20" s="161"/>
      <c r="C20" s="209"/>
      <c r="D20" s="187"/>
      <c r="E20" s="187"/>
      <c r="F20" s="188"/>
      <c r="G20" s="208"/>
      <c r="H20" s="203"/>
      <c r="I20" s="203"/>
      <c r="J20" s="185"/>
      <c r="K20" s="209"/>
      <c r="L20" s="462"/>
      <c r="M20" s="462"/>
    </row>
    <row r="21" spans="1:13" ht="40.5" customHeight="1">
      <c r="A21" s="274"/>
      <c r="B21" s="256"/>
      <c r="C21" s="256"/>
      <c r="D21" s="256"/>
      <c r="E21" s="256"/>
      <c r="F21" s="256"/>
      <c r="G21" s="235"/>
      <c r="H21" s="226">
        <f>SUM(H9:H20)</f>
        <v>1200</v>
      </c>
      <c r="I21" s="226">
        <f>SUM(I9:I20)</f>
        <v>1000</v>
      </c>
      <c r="J21" s="257">
        <f>SUM(J9:J20)</f>
        <v>46500</v>
      </c>
      <c r="K21" s="258"/>
      <c r="L21" s="512"/>
      <c r="M21" s="512"/>
    </row>
    <row r="22" spans="1:13" ht="33.75" customHeight="1">
      <c r="A22" s="280"/>
      <c r="B22" s="259"/>
      <c r="C22" s="259"/>
      <c r="D22" s="260"/>
      <c r="E22" s="260"/>
      <c r="F22" s="260"/>
      <c r="G22" s="260"/>
      <c r="H22" s="484" t="s">
        <v>33</v>
      </c>
      <c r="I22" s="484"/>
      <c r="J22" s="245">
        <f>J21/I21</f>
        <v>46.5</v>
      </c>
      <c r="K22" s="223" t="str">
        <f>WC!K26</f>
        <v>(June'22)</v>
      </c>
      <c r="L22" s="497" t="s">
        <v>34</v>
      </c>
      <c r="M22" s="497"/>
    </row>
    <row r="23" spans="1:13" ht="33.75" customHeight="1">
      <c r="A23" s="275"/>
      <c r="B23" s="538" t="s">
        <v>186</v>
      </c>
      <c r="C23" s="539"/>
      <c r="D23" s="539"/>
      <c r="E23" s="539"/>
      <c r="F23" s="539"/>
      <c r="G23" s="539"/>
      <c r="H23" s="264"/>
      <c r="I23" s="235"/>
      <c r="J23" s="298">
        <v>46.5</v>
      </c>
      <c r="K23" s="223" t="str">
        <f>WC!K27</f>
        <v>(May'22)</v>
      </c>
      <c r="L23" s="289">
        <f>(J22-J23)/J23</f>
        <v>0</v>
      </c>
      <c r="M23" s="287">
        <v>0</v>
      </c>
    </row>
    <row r="24" spans="1:13" hidden="1"/>
    <row r="25" spans="1:13" hidden="1"/>
    <row r="26" spans="1:13" ht="27.75" hidden="1" customHeight="1">
      <c r="A26" s="46"/>
      <c r="B26" s="9" t="s">
        <v>35</v>
      </c>
      <c r="C26" s="10"/>
      <c r="D26" s="11"/>
      <c r="E26" s="8"/>
      <c r="F26" s="8"/>
      <c r="G26" s="2"/>
      <c r="H26" s="12" t="s">
        <v>3</v>
      </c>
      <c r="I26" s="45"/>
      <c r="J26" s="13" t="s">
        <v>36</v>
      </c>
      <c r="K26" s="47"/>
      <c r="L26" s="48"/>
      <c r="M26" s="16"/>
    </row>
    <row r="27" spans="1:13" ht="20.25" hidden="1">
      <c r="A27" s="49"/>
      <c r="B27" s="15"/>
      <c r="C27" s="15"/>
      <c r="D27" s="15"/>
      <c r="E27" s="15"/>
      <c r="F27" s="15"/>
      <c r="G27" s="15"/>
      <c r="H27" s="50"/>
      <c r="I27" s="20"/>
      <c r="J27" s="51"/>
      <c r="K27" s="52"/>
      <c r="L27" s="53"/>
      <c r="M27" s="16"/>
    </row>
    <row r="28" spans="1:13" ht="33" hidden="1" customHeight="1">
      <c r="A28" s="489" t="s">
        <v>5</v>
      </c>
      <c r="B28" s="479" t="s">
        <v>6</v>
      </c>
      <c r="C28" s="460" t="s">
        <v>7</v>
      </c>
      <c r="D28" s="481" t="s">
        <v>8</v>
      </c>
      <c r="E28" s="481"/>
      <c r="F28" s="481"/>
      <c r="G28" s="202" t="s">
        <v>9</v>
      </c>
      <c r="H28" s="202" t="s">
        <v>10</v>
      </c>
      <c r="I28" s="25" t="s">
        <v>11</v>
      </c>
      <c r="J28" s="26" t="s">
        <v>12</v>
      </c>
      <c r="K28" s="465" t="s">
        <v>114</v>
      </c>
      <c r="L28" s="506"/>
      <c r="M28" s="506"/>
    </row>
    <row r="29" spans="1:13" ht="33" hidden="1" customHeight="1">
      <c r="A29" s="490"/>
      <c r="B29" s="480"/>
      <c r="C29" s="461"/>
      <c r="D29" s="220" t="str">
        <f>WC!D8</f>
        <v>Apr'22</v>
      </c>
      <c r="E29" s="220" t="str">
        <f>WC!E8</f>
        <v>May'22</v>
      </c>
      <c r="F29" s="227" t="str">
        <f>WC!F55</f>
        <v>Jun'22</v>
      </c>
      <c r="G29" s="202" t="s">
        <v>14</v>
      </c>
      <c r="H29" s="202" t="s">
        <v>15</v>
      </c>
      <c r="I29" s="202" t="s">
        <v>15</v>
      </c>
      <c r="J29" s="26" t="s">
        <v>16</v>
      </c>
      <c r="K29" s="466"/>
      <c r="L29" s="506"/>
      <c r="M29" s="506"/>
    </row>
    <row r="30" spans="1:13" ht="34.5" hidden="1" customHeight="1">
      <c r="A30" s="41">
        <v>1</v>
      </c>
      <c r="B30" s="161"/>
      <c r="C30" s="161"/>
      <c r="D30" s="75"/>
      <c r="E30" s="187"/>
      <c r="F30" s="228"/>
      <c r="G30" s="175"/>
      <c r="H30" s="216"/>
      <c r="I30" s="216"/>
      <c r="J30" s="135">
        <f>F30*I30</f>
        <v>0</v>
      </c>
      <c r="K30" s="215"/>
      <c r="L30" s="462"/>
      <c r="M30" s="462"/>
    </row>
    <row r="31" spans="1:13" ht="34.5" hidden="1" customHeight="1">
      <c r="A31" s="42">
        <v>2</v>
      </c>
      <c r="B31" s="114"/>
      <c r="C31" s="114"/>
      <c r="D31" s="111"/>
      <c r="E31" s="187"/>
      <c r="F31" s="228"/>
      <c r="G31" s="175"/>
      <c r="H31" s="216"/>
      <c r="I31" s="216"/>
      <c r="J31" s="135">
        <f t="shared" ref="J31:J34" si="2">F31*I31</f>
        <v>0</v>
      </c>
      <c r="K31" s="215"/>
      <c r="L31" s="462"/>
      <c r="M31" s="462"/>
    </row>
    <row r="32" spans="1:13" ht="34.5" hidden="1" customHeight="1">
      <c r="A32" s="170">
        <v>3</v>
      </c>
      <c r="B32" s="112"/>
      <c r="C32" s="157"/>
      <c r="D32" s="187"/>
      <c r="E32" s="187"/>
      <c r="F32" s="228"/>
      <c r="G32" s="175"/>
      <c r="H32" s="218"/>
      <c r="I32" s="218"/>
      <c r="J32" s="135">
        <f t="shared" si="2"/>
        <v>0</v>
      </c>
      <c r="K32" s="215"/>
      <c r="L32" s="462"/>
      <c r="M32" s="462"/>
    </row>
    <row r="33" spans="1:13" ht="34.5" hidden="1" customHeight="1">
      <c r="A33" s="67">
        <v>4</v>
      </c>
      <c r="B33" s="144"/>
      <c r="C33" s="209"/>
      <c r="D33" s="187"/>
      <c r="E33" s="187"/>
      <c r="F33" s="228"/>
      <c r="G33" s="175"/>
      <c r="H33" s="216"/>
      <c r="I33" s="216"/>
      <c r="J33" s="135">
        <f t="shared" si="2"/>
        <v>0</v>
      </c>
      <c r="K33" s="215"/>
      <c r="L33" s="462"/>
      <c r="M33" s="462"/>
    </row>
    <row r="34" spans="1:13" ht="34.5" hidden="1" customHeight="1">
      <c r="A34" s="170">
        <v>5</v>
      </c>
      <c r="B34" s="144"/>
      <c r="C34" s="209"/>
      <c r="D34" s="187"/>
      <c r="E34" s="187"/>
      <c r="F34" s="228"/>
      <c r="G34" s="175"/>
      <c r="H34" s="216"/>
      <c r="I34" s="216"/>
      <c r="J34" s="135">
        <f t="shared" si="2"/>
        <v>0</v>
      </c>
      <c r="K34" s="215"/>
      <c r="L34" s="511"/>
      <c r="M34" s="511"/>
    </row>
    <row r="35" spans="1:13" ht="35.25" hidden="1" customHeight="1">
      <c r="A35" s="41"/>
      <c r="B35" s="256"/>
      <c r="C35" s="256"/>
      <c r="D35" s="256"/>
      <c r="E35" s="256"/>
      <c r="F35" s="256"/>
      <c r="G35" s="235"/>
      <c r="H35" s="226">
        <f>SUM(H30:H34)</f>
        <v>0</v>
      </c>
      <c r="I35" s="226">
        <f>SUM(I30:I34)</f>
        <v>0</v>
      </c>
      <c r="J35" s="247">
        <f>SUM(J30:J34)</f>
        <v>0</v>
      </c>
      <c r="K35" s="258"/>
      <c r="L35" s="513"/>
      <c r="M35" s="513"/>
    </row>
    <row r="36" spans="1:13" ht="35.25" hidden="1" customHeight="1">
      <c r="A36" s="41"/>
      <c r="B36" s="259"/>
      <c r="C36" s="259"/>
      <c r="D36" s="259"/>
      <c r="E36" s="260"/>
      <c r="F36" s="260"/>
      <c r="G36" s="260"/>
      <c r="H36" s="495" t="s">
        <v>33</v>
      </c>
      <c r="I36" s="495"/>
      <c r="J36" s="261" t="e">
        <f>J35/I35</f>
        <v>#DIV/0!</v>
      </c>
      <c r="K36" s="223" t="str">
        <f>WC!K26</f>
        <v>(June'22)</v>
      </c>
      <c r="L36" s="497" t="s">
        <v>34</v>
      </c>
      <c r="M36" s="497"/>
    </row>
    <row r="37" spans="1:13" ht="39" hidden="1" customHeight="1">
      <c r="A37" s="219"/>
      <c r="B37" s="508"/>
      <c r="C37" s="509"/>
      <c r="D37" s="509"/>
      <c r="E37" s="509"/>
      <c r="F37" s="509"/>
      <c r="G37" s="510"/>
      <c r="H37" s="265"/>
      <c r="I37" s="265"/>
      <c r="J37" s="266">
        <v>0</v>
      </c>
      <c r="K37" s="223" t="str">
        <f>WC!K27</f>
        <v>(May'22)</v>
      </c>
      <c r="L37" s="290" t="e">
        <f>(J36-J37)/J37</f>
        <v>#DIV/0!</v>
      </c>
      <c r="M37" s="281"/>
    </row>
    <row r="38" spans="1:13" ht="20.25" hidden="1">
      <c r="A38" s="49"/>
      <c r="B38" s="3"/>
      <c r="C38" s="3"/>
      <c r="D38" s="3"/>
      <c r="E38" s="3"/>
      <c r="F38" s="3"/>
      <c r="G38" s="3"/>
      <c r="H38" s="14"/>
      <c r="I38" s="3"/>
      <c r="J38" s="3"/>
      <c r="K38" s="3"/>
      <c r="L38" s="57"/>
      <c r="M38" s="16"/>
    </row>
    <row r="39" spans="1:13" ht="26.25" hidden="1" customHeight="1">
      <c r="A39" s="81"/>
      <c r="B39" s="9" t="s">
        <v>49</v>
      </c>
      <c r="C39" s="10"/>
      <c r="D39" s="11"/>
      <c r="E39" s="8"/>
      <c r="F39" s="8"/>
      <c r="G39" s="2"/>
      <c r="H39" s="12" t="s">
        <v>3</v>
      </c>
      <c r="I39" s="171"/>
      <c r="J39" s="13" t="s">
        <v>50</v>
      </c>
      <c r="K39" s="83"/>
      <c r="L39" s="84"/>
      <c r="M39" s="16"/>
    </row>
    <row r="40" spans="1:13" ht="18" hidden="1">
      <c r="A40" s="49"/>
      <c r="B40" s="3"/>
      <c r="C40" s="3"/>
      <c r="D40" s="3"/>
      <c r="E40" s="3"/>
      <c r="F40" s="3"/>
      <c r="G40" s="3"/>
      <c r="H40" s="3"/>
      <c r="I40" s="85"/>
      <c r="J40" s="3"/>
      <c r="K40" s="3"/>
      <c r="L40" s="57"/>
      <c r="M40" s="16"/>
    </row>
    <row r="41" spans="1:13" ht="47.25" hidden="1" customHeight="1">
      <c r="A41" s="489" t="s">
        <v>5</v>
      </c>
      <c r="B41" s="479" t="s">
        <v>6</v>
      </c>
      <c r="C41" s="460" t="s">
        <v>7</v>
      </c>
      <c r="D41" s="481" t="s">
        <v>8</v>
      </c>
      <c r="E41" s="481"/>
      <c r="F41" s="481"/>
      <c r="G41" s="202" t="s">
        <v>9</v>
      </c>
      <c r="H41" s="202" t="s">
        <v>10</v>
      </c>
      <c r="I41" s="25" t="s">
        <v>11</v>
      </c>
      <c r="J41" s="26" t="s">
        <v>12</v>
      </c>
      <c r="K41" s="465" t="s">
        <v>114</v>
      </c>
      <c r="L41" s="494"/>
      <c r="M41" s="494"/>
    </row>
    <row r="42" spans="1:13" ht="33" hidden="1" customHeight="1">
      <c r="A42" s="490"/>
      <c r="B42" s="480"/>
      <c r="C42" s="461"/>
      <c r="D42" s="220" t="str">
        <f>D29</f>
        <v>Apr'22</v>
      </c>
      <c r="E42" s="220" t="str">
        <f>E29</f>
        <v>May'22</v>
      </c>
      <c r="F42" s="227" t="str">
        <f>F29</f>
        <v>Jun'22</v>
      </c>
      <c r="G42" s="202" t="s">
        <v>14</v>
      </c>
      <c r="H42" s="202" t="s">
        <v>15</v>
      </c>
      <c r="I42" s="202" t="s">
        <v>15</v>
      </c>
      <c r="J42" s="26" t="s">
        <v>16</v>
      </c>
      <c r="K42" s="466"/>
      <c r="L42" s="494"/>
      <c r="M42" s="494"/>
    </row>
    <row r="43" spans="1:13" ht="34.5" hidden="1" customHeight="1">
      <c r="A43" s="209">
        <v>1</v>
      </c>
      <c r="B43" s="211" t="s">
        <v>77</v>
      </c>
      <c r="C43" s="209" t="s">
        <v>19</v>
      </c>
      <c r="D43" s="300">
        <v>0</v>
      </c>
      <c r="E43" s="300">
        <v>60</v>
      </c>
      <c r="F43" s="301">
        <v>60</v>
      </c>
      <c r="G43" s="323">
        <v>0</v>
      </c>
      <c r="H43" s="324">
        <v>200</v>
      </c>
      <c r="I43" s="324"/>
      <c r="J43" s="325">
        <f>F43*I43</f>
        <v>0</v>
      </c>
      <c r="K43" s="304" t="s">
        <v>20</v>
      </c>
      <c r="L43" s="462"/>
      <c r="M43" s="462"/>
    </row>
    <row r="44" spans="1:13" ht="34.5" hidden="1" customHeight="1">
      <c r="A44" s="209">
        <v>2</v>
      </c>
      <c r="B44" s="211" t="s">
        <v>103</v>
      </c>
      <c r="C44" s="209" t="s">
        <v>19</v>
      </c>
      <c r="D44" s="300">
        <v>0</v>
      </c>
      <c r="E44" s="300">
        <v>70</v>
      </c>
      <c r="F44" s="301">
        <v>0</v>
      </c>
      <c r="G44" s="323">
        <v>0</v>
      </c>
      <c r="H44" s="324">
        <v>0</v>
      </c>
      <c r="I44" s="324">
        <v>0</v>
      </c>
      <c r="J44" s="325">
        <f t="shared" ref="J44:J47" si="3">F44*I44</f>
        <v>0</v>
      </c>
      <c r="K44" s="304" t="s">
        <v>20</v>
      </c>
      <c r="L44" s="462"/>
      <c r="M44" s="462"/>
    </row>
    <row r="45" spans="1:13" ht="34.5" hidden="1" customHeight="1">
      <c r="A45" s="209">
        <v>3</v>
      </c>
      <c r="B45" s="211" t="s">
        <v>102</v>
      </c>
      <c r="C45" s="212" t="s">
        <v>30</v>
      </c>
      <c r="D45" s="300">
        <v>0</v>
      </c>
      <c r="E45" s="300">
        <v>58</v>
      </c>
      <c r="F45" s="301">
        <v>58</v>
      </c>
      <c r="G45" s="323">
        <v>0</v>
      </c>
      <c r="H45" s="324">
        <v>300</v>
      </c>
      <c r="I45" s="324"/>
      <c r="J45" s="325">
        <f t="shared" si="3"/>
        <v>0</v>
      </c>
      <c r="K45" s="304" t="s">
        <v>20</v>
      </c>
      <c r="L45" s="488" t="s">
        <v>121</v>
      </c>
      <c r="M45" s="488"/>
    </row>
    <row r="46" spans="1:13" ht="34.5" hidden="1" customHeight="1">
      <c r="A46" s="209">
        <v>4</v>
      </c>
      <c r="B46" s="161" t="s">
        <v>44</v>
      </c>
      <c r="C46" s="209" t="s">
        <v>30</v>
      </c>
      <c r="D46" s="300">
        <v>0</v>
      </c>
      <c r="E46" s="300">
        <v>60</v>
      </c>
      <c r="F46" s="301">
        <v>60</v>
      </c>
      <c r="G46" s="323">
        <v>0</v>
      </c>
      <c r="H46" s="324">
        <v>1000</v>
      </c>
      <c r="I46" s="324"/>
      <c r="J46" s="325">
        <f t="shared" si="3"/>
        <v>0</v>
      </c>
      <c r="K46" s="304" t="s">
        <v>20</v>
      </c>
      <c r="L46" s="462"/>
      <c r="M46" s="462"/>
    </row>
    <row r="47" spans="1:13" ht="34.5" hidden="1" customHeight="1">
      <c r="A47" s="209"/>
      <c r="B47" s="161"/>
      <c r="C47" s="196"/>
      <c r="D47" s="187"/>
      <c r="E47" s="187"/>
      <c r="F47" s="228"/>
      <c r="G47" s="175"/>
      <c r="H47" s="209"/>
      <c r="I47" s="209"/>
      <c r="J47" s="166">
        <f t="shared" si="3"/>
        <v>0</v>
      </c>
      <c r="K47" s="209"/>
      <c r="L47" s="462"/>
      <c r="M47" s="462"/>
    </row>
    <row r="48" spans="1:13" ht="35.25" hidden="1" customHeight="1">
      <c r="A48" s="234"/>
      <c r="B48" s="259"/>
      <c r="C48" s="259"/>
      <c r="D48" s="267"/>
      <c r="E48" s="267"/>
      <c r="F48" s="267"/>
      <c r="G48" s="235"/>
      <c r="H48" s="226">
        <f>SUM(H43:H47)</f>
        <v>1500</v>
      </c>
      <c r="I48" s="226">
        <f>SUM(I43:I47)</f>
        <v>0</v>
      </c>
      <c r="J48" s="226">
        <f>SUM(J43:J47)</f>
        <v>0</v>
      </c>
      <c r="K48" s="234"/>
      <c r="L48" s="469"/>
      <c r="M48" s="469"/>
    </row>
    <row r="49" spans="1:13" ht="35.25" hidden="1" customHeight="1">
      <c r="A49" s="234"/>
      <c r="B49" s="268"/>
      <c r="C49" s="268"/>
      <c r="D49" s="268"/>
      <c r="E49" s="268"/>
      <c r="F49" s="268"/>
      <c r="G49" s="268"/>
      <c r="H49" s="484" t="s">
        <v>33</v>
      </c>
      <c r="I49" s="484"/>
      <c r="J49" s="222" t="e">
        <f>J48/I48</f>
        <v>#DIV/0!</v>
      </c>
      <c r="K49" s="223" t="str">
        <f>K36</f>
        <v>(June'22)</v>
      </c>
      <c r="L49" s="540"/>
      <c r="M49" s="540"/>
    </row>
    <row r="50" spans="1:13" ht="36.75" hidden="1" customHeight="1">
      <c r="A50" s="234"/>
      <c r="B50" s="537" t="s">
        <v>122</v>
      </c>
      <c r="C50" s="537"/>
      <c r="D50" s="537"/>
      <c r="E50" s="537"/>
      <c r="F50" s="537"/>
      <c r="G50" s="537"/>
      <c r="H50" s="235"/>
      <c r="I50" s="235"/>
      <c r="J50" s="245">
        <v>58</v>
      </c>
      <c r="K50" s="223" t="str">
        <f>K37</f>
        <v>(May'22)</v>
      </c>
      <c r="L50" s="296"/>
      <c r="M50" s="297"/>
    </row>
    <row r="51" spans="1:13" ht="18">
      <c r="A51" s="102"/>
      <c r="B51" s="103"/>
      <c r="C51" s="103"/>
      <c r="D51" s="103"/>
      <c r="E51" s="103"/>
      <c r="F51" s="103"/>
      <c r="G51" s="103"/>
      <c r="H51" s="104"/>
      <c r="I51" s="104"/>
      <c r="J51" s="105"/>
      <c r="K51" s="106"/>
      <c r="L51" s="107"/>
      <c r="M51" s="108"/>
    </row>
    <row r="52" spans="1:13" ht="18" hidden="1">
      <c r="A52" s="56"/>
      <c r="B52" s="93"/>
      <c r="C52" s="93"/>
      <c r="D52" s="93"/>
      <c r="E52" s="93"/>
      <c r="F52" s="93"/>
      <c r="G52" s="93"/>
      <c r="H52" s="94"/>
      <c r="I52" s="95"/>
      <c r="J52" s="96"/>
      <c r="K52" s="97"/>
      <c r="L52" s="98"/>
      <c r="M52" s="16"/>
    </row>
    <row r="53" spans="1:13" ht="33" hidden="1">
      <c r="A53" s="81"/>
      <c r="B53" s="9" t="s">
        <v>61</v>
      </c>
      <c r="C53" s="9"/>
      <c r="D53" s="11"/>
      <c r="E53" s="8"/>
      <c r="F53" s="8"/>
      <c r="G53" s="2"/>
      <c r="H53" s="12" t="s">
        <v>3</v>
      </c>
      <c r="I53" s="171"/>
      <c r="J53" s="13" t="s">
        <v>50</v>
      </c>
      <c r="K53" s="99"/>
      <c r="L53" s="84"/>
      <c r="M53" s="16"/>
    </row>
    <row r="54" spans="1:13" ht="18" hidden="1">
      <c r="A54" s="49"/>
      <c r="B54" s="3"/>
      <c r="C54" s="3"/>
      <c r="D54" s="3"/>
      <c r="E54" s="3"/>
      <c r="F54" s="3"/>
      <c r="G54" s="3"/>
      <c r="H54" s="3"/>
      <c r="I54" s="85"/>
      <c r="J54" s="3"/>
      <c r="K54" s="3"/>
      <c r="L54" s="57"/>
      <c r="M54" s="16"/>
    </row>
    <row r="55" spans="1:13" ht="30.75" hidden="1" customHeight="1">
      <c r="A55" s="489" t="s">
        <v>5</v>
      </c>
      <c r="B55" s="479" t="s">
        <v>6</v>
      </c>
      <c r="C55" s="460" t="s">
        <v>7</v>
      </c>
      <c r="D55" s="481" t="s">
        <v>8</v>
      </c>
      <c r="E55" s="481"/>
      <c r="F55" s="481"/>
      <c r="G55" s="202" t="s">
        <v>9</v>
      </c>
      <c r="H55" s="202" t="s">
        <v>10</v>
      </c>
      <c r="I55" s="25" t="s">
        <v>11</v>
      </c>
      <c r="J55" s="26" t="s">
        <v>12</v>
      </c>
      <c r="K55" s="465" t="s">
        <v>114</v>
      </c>
      <c r="L55" s="468"/>
      <c r="M55" s="468"/>
    </row>
    <row r="56" spans="1:13" ht="32.25" hidden="1" customHeight="1">
      <c r="A56" s="490"/>
      <c r="B56" s="480"/>
      <c r="C56" s="461"/>
      <c r="D56" s="220" t="str">
        <f>D29</f>
        <v>Apr'22</v>
      </c>
      <c r="E56" s="220" t="str">
        <f t="shared" ref="E56:F56" si="4">E29</f>
        <v>May'22</v>
      </c>
      <c r="F56" s="227" t="str">
        <f t="shared" si="4"/>
        <v>Jun'22</v>
      </c>
      <c r="G56" s="202" t="s">
        <v>14</v>
      </c>
      <c r="H56" s="202" t="s">
        <v>15</v>
      </c>
      <c r="I56" s="202" t="s">
        <v>15</v>
      </c>
      <c r="J56" s="26" t="s">
        <v>16</v>
      </c>
      <c r="K56" s="466"/>
      <c r="L56" s="468"/>
      <c r="M56" s="468"/>
    </row>
    <row r="57" spans="1:13" ht="34.5" hidden="1" customHeight="1">
      <c r="A57" s="41">
        <v>1</v>
      </c>
      <c r="B57" s="164"/>
      <c r="C57" s="196"/>
      <c r="D57" s="165"/>
      <c r="E57" s="187"/>
      <c r="F57" s="228"/>
      <c r="G57" s="175"/>
      <c r="H57" s="209"/>
      <c r="I57" s="209"/>
      <c r="J57" s="239">
        <f>F57*I57</f>
        <v>0</v>
      </c>
      <c r="K57" s="215"/>
      <c r="L57" s="483"/>
      <c r="M57" s="483"/>
    </row>
    <row r="58" spans="1:13" ht="34.5" hidden="1" customHeight="1">
      <c r="A58" s="42">
        <v>2</v>
      </c>
      <c r="B58" s="164"/>
      <c r="C58" s="196"/>
      <c r="D58" s="165"/>
      <c r="E58" s="187"/>
      <c r="F58" s="228"/>
      <c r="G58" s="175"/>
      <c r="H58" s="209"/>
      <c r="I58" s="209"/>
      <c r="J58" s="239">
        <f t="shared" ref="J58:J61" si="5">F58*I58</f>
        <v>0</v>
      </c>
      <c r="K58" s="215"/>
      <c r="L58" s="483"/>
      <c r="M58" s="483"/>
    </row>
    <row r="59" spans="1:13" ht="34.5" hidden="1" customHeight="1">
      <c r="A59" s="170">
        <v>3</v>
      </c>
      <c r="B59" s="178"/>
      <c r="C59" s="196"/>
      <c r="D59" s="187"/>
      <c r="E59" s="187"/>
      <c r="F59" s="228"/>
      <c r="G59" s="175"/>
      <c r="H59" s="209"/>
      <c r="I59" s="209"/>
      <c r="J59" s="239">
        <f t="shared" si="5"/>
        <v>0</v>
      </c>
      <c r="K59" s="209"/>
      <c r="L59" s="518"/>
      <c r="M59" s="518"/>
    </row>
    <row r="60" spans="1:13" ht="34.5" hidden="1" customHeight="1">
      <c r="A60" s="67">
        <v>4</v>
      </c>
      <c r="B60" s="161"/>
      <c r="C60" s="196"/>
      <c r="D60" s="187"/>
      <c r="E60" s="187"/>
      <c r="F60" s="228"/>
      <c r="G60" s="175"/>
      <c r="H60" s="209"/>
      <c r="I60" s="209"/>
      <c r="J60" s="239">
        <f t="shared" si="5"/>
        <v>0</v>
      </c>
      <c r="K60" s="209"/>
      <c r="L60" s="483"/>
      <c r="M60" s="483"/>
    </row>
    <row r="61" spans="1:13" ht="34.5" hidden="1" customHeight="1">
      <c r="A61" s="170">
        <v>5</v>
      </c>
      <c r="B61" s="161"/>
      <c r="C61" s="196"/>
      <c r="D61" s="187"/>
      <c r="E61" s="187"/>
      <c r="F61" s="228"/>
      <c r="G61" s="175"/>
      <c r="H61" s="209"/>
      <c r="I61" s="209"/>
      <c r="J61" s="239">
        <f t="shared" si="5"/>
        <v>0</v>
      </c>
      <c r="K61" s="209"/>
      <c r="L61" s="483"/>
      <c r="M61" s="483"/>
    </row>
    <row r="62" spans="1:13" ht="36.75" hidden="1" customHeight="1">
      <c r="A62" s="234"/>
      <c r="B62" s="259"/>
      <c r="C62" s="259"/>
      <c r="D62" s="267"/>
      <c r="E62" s="267"/>
      <c r="F62" s="267"/>
      <c r="G62" s="235"/>
      <c r="H62" s="226">
        <f>SUM(H57:H61)</f>
        <v>0</v>
      </c>
      <c r="I62" s="226">
        <f>SUM(I57:I61)</f>
        <v>0</v>
      </c>
      <c r="J62" s="247">
        <f>SUM(J57:J61)</f>
        <v>0</v>
      </c>
      <c r="K62" s="234"/>
      <c r="L62" s="469"/>
      <c r="M62" s="469"/>
    </row>
    <row r="63" spans="1:13" ht="35.25" hidden="1" customHeight="1">
      <c r="A63" s="269"/>
      <c r="B63" s="268"/>
      <c r="C63" s="268"/>
      <c r="D63" s="268"/>
      <c r="E63" s="268"/>
      <c r="F63" s="268"/>
      <c r="G63" s="268"/>
      <c r="H63" s="471" t="s">
        <v>33</v>
      </c>
      <c r="I63" s="472"/>
      <c r="J63" s="243" t="e">
        <f>J62/I62</f>
        <v>#DIV/0!</v>
      </c>
      <c r="K63" s="223" t="str">
        <f>K49</f>
        <v>(June'22)</v>
      </c>
      <c r="L63" s="470" t="s">
        <v>34</v>
      </c>
      <c r="M63" s="470"/>
    </row>
    <row r="64" spans="1:13" ht="34.5" hidden="1" customHeight="1">
      <c r="A64" s="270"/>
      <c r="B64" s="515"/>
      <c r="C64" s="516"/>
      <c r="D64" s="516"/>
      <c r="E64" s="516"/>
      <c r="F64" s="516"/>
      <c r="G64" s="517"/>
      <c r="H64" s="244"/>
      <c r="I64" s="244"/>
      <c r="J64" s="273">
        <v>0</v>
      </c>
      <c r="K64" s="223" t="str">
        <f>K50</f>
        <v>(May'22)</v>
      </c>
      <c r="L64" s="292" t="e">
        <f>(J63-J64)/J64</f>
        <v>#DIV/0!</v>
      </c>
      <c r="M64" s="291"/>
    </row>
    <row r="65" spans="1:14" ht="15.75" hidden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5"/>
    </row>
    <row r="66" spans="1:14" ht="15.75">
      <c r="A66" s="5" t="str">
        <f>WC!A92</f>
        <v>Prepared by: Yi Hong (23/5/2022)</v>
      </c>
      <c r="B66" s="5"/>
      <c r="C66" s="5"/>
      <c r="D66" s="5"/>
      <c r="E66" s="5" t="s">
        <v>62</v>
      </c>
      <c r="F66" s="5"/>
      <c r="G66" s="5"/>
      <c r="H66" s="5"/>
      <c r="I66" s="5" t="s">
        <v>63</v>
      </c>
      <c r="J66" s="5"/>
      <c r="K66" s="5"/>
      <c r="L66" s="5"/>
      <c r="M66" s="4"/>
      <c r="N66" s="5"/>
    </row>
    <row r="67" spans="1:14" ht="15.75">
      <c r="A67" s="5" t="s">
        <v>64</v>
      </c>
      <c r="B67" s="101"/>
      <c r="C67" s="101"/>
      <c r="D67" s="5"/>
      <c r="E67" s="5" t="s">
        <v>65</v>
      </c>
      <c r="F67" s="5"/>
      <c r="G67" s="5"/>
      <c r="H67" s="5"/>
      <c r="I67" s="5"/>
      <c r="J67" s="5"/>
      <c r="K67" s="5"/>
      <c r="L67" s="5"/>
      <c r="M67" s="4"/>
      <c r="N67" s="5"/>
    </row>
  </sheetData>
  <mergeCells count="69"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  <mergeCell ref="L20:M20"/>
    <mergeCell ref="L14:M14"/>
    <mergeCell ref="L15:M15"/>
    <mergeCell ref="L16:M16"/>
    <mergeCell ref="L17:M17"/>
    <mergeCell ref="L18:M18"/>
    <mergeCell ref="L19:M19"/>
    <mergeCell ref="H63:I63"/>
    <mergeCell ref="L21:M21"/>
    <mergeCell ref="H22:I22"/>
    <mergeCell ref="L22:M22"/>
    <mergeCell ref="L34:M34"/>
    <mergeCell ref="L28:M29"/>
    <mergeCell ref="L30:M30"/>
    <mergeCell ref="L31:M31"/>
    <mergeCell ref="L32:M32"/>
    <mergeCell ref="L33:M33"/>
    <mergeCell ref="L46:M46"/>
    <mergeCell ref="L47:M47"/>
    <mergeCell ref="L48:M48"/>
    <mergeCell ref="L35:M35"/>
    <mergeCell ref="H36:I36"/>
    <mergeCell ref="L36:M36"/>
    <mergeCell ref="A28:A29"/>
    <mergeCell ref="B28:B29"/>
    <mergeCell ref="C28:C29"/>
    <mergeCell ref="D28:F28"/>
    <mergeCell ref="K28:K29"/>
    <mergeCell ref="K41:K42"/>
    <mergeCell ref="L41:M42"/>
    <mergeCell ref="A55:A56"/>
    <mergeCell ref="B55:B56"/>
    <mergeCell ref="C55:C56"/>
    <mergeCell ref="D55:F55"/>
    <mergeCell ref="K55:K56"/>
    <mergeCell ref="H49:I49"/>
    <mergeCell ref="B37:G37"/>
    <mergeCell ref="A41:A42"/>
    <mergeCell ref="B41:B42"/>
    <mergeCell ref="C41:C42"/>
    <mergeCell ref="D41:F41"/>
    <mergeCell ref="L63:M63"/>
    <mergeCell ref="B64:G64"/>
    <mergeCell ref="B23:G23"/>
    <mergeCell ref="L57:M57"/>
    <mergeCell ref="L58:M58"/>
    <mergeCell ref="L59:M59"/>
    <mergeCell ref="L60:M60"/>
    <mergeCell ref="L61:M61"/>
    <mergeCell ref="L62:M62"/>
    <mergeCell ref="L49:M49"/>
    <mergeCell ref="B50:G50"/>
    <mergeCell ref="L55:M55"/>
    <mergeCell ref="L56:M56"/>
    <mergeCell ref="L43:M43"/>
    <mergeCell ref="L44:M44"/>
    <mergeCell ref="L45:M45"/>
  </mergeCells>
  <pageMargins left="0.7" right="0.7" top="0.75" bottom="0.75" header="0.3" footer="0.3"/>
  <pageSetup paperSize="9" scale="43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2A06-C5DE-4F0F-9C5D-ECEF17B678E7}">
  <dimension ref="B2:I8"/>
  <sheetViews>
    <sheetView zoomScale="90" zoomScaleNormal="90" workbookViewId="0">
      <selection activeCell="A17" sqref="A17:G18"/>
    </sheetView>
  </sheetViews>
  <sheetFormatPr defaultRowHeight="12.75"/>
  <cols>
    <col min="1" max="1" width="2.140625" style="383" customWidth="1"/>
    <col min="2" max="2" width="16.28515625" style="383" customWidth="1"/>
    <col min="3" max="3" width="20.140625" style="383" bestFit="1" customWidth="1"/>
    <col min="4" max="4" width="14" style="383" bestFit="1" customWidth="1"/>
    <col min="5" max="5" width="19.140625" style="383" customWidth="1"/>
    <col min="6" max="6" width="20.28515625" style="383" bestFit="1" customWidth="1"/>
    <col min="7" max="7" width="14" style="383" bestFit="1" customWidth="1"/>
    <col min="8" max="8" width="18" style="383" customWidth="1"/>
    <col min="9" max="9" width="18.28515625" style="383" bestFit="1" customWidth="1"/>
    <col min="10" max="10" width="18.7109375" style="383" customWidth="1"/>
    <col min="11" max="11" width="13.140625" style="383" customWidth="1"/>
    <col min="12" max="12" width="18" style="383" customWidth="1"/>
    <col min="13" max="13" width="18.7109375" style="383" customWidth="1"/>
    <col min="14" max="256" width="9.140625" style="383"/>
    <col min="257" max="257" width="2.140625" style="383" customWidth="1"/>
    <col min="258" max="258" width="16.28515625" style="383" customWidth="1"/>
    <col min="259" max="259" width="20.140625" style="383" bestFit="1" customWidth="1"/>
    <col min="260" max="261" width="14" style="383" bestFit="1" customWidth="1"/>
    <col min="262" max="262" width="20.28515625" style="383" bestFit="1" customWidth="1"/>
    <col min="263" max="264" width="14" style="383" bestFit="1" customWidth="1"/>
    <col min="265" max="265" width="18.28515625" style="383" bestFit="1" customWidth="1"/>
    <col min="266" max="266" width="18.7109375" style="383" customWidth="1"/>
    <col min="267" max="267" width="13.140625" style="383" customWidth="1"/>
    <col min="268" max="268" width="18" style="383" customWidth="1"/>
    <col min="269" max="269" width="18.7109375" style="383" customWidth="1"/>
    <col min="270" max="512" width="9.140625" style="383"/>
    <col min="513" max="513" width="2.140625" style="383" customWidth="1"/>
    <col min="514" max="514" width="16.28515625" style="383" customWidth="1"/>
    <col min="515" max="515" width="20.140625" style="383" bestFit="1" customWidth="1"/>
    <col min="516" max="517" width="14" style="383" bestFit="1" customWidth="1"/>
    <col min="518" max="518" width="20.28515625" style="383" bestFit="1" customWidth="1"/>
    <col min="519" max="520" width="14" style="383" bestFit="1" customWidth="1"/>
    <col min="521" max="521" width="18.28515625" style="383" bestFit="1" customWidth="1"/>
    <col min="522" max="522" width="18.7109375" style="383" customWidth="1"/>
    <col min="523" max="523" width="13.140625" style="383" customWidth="1"/>
    <col min="524" max="524" width="18" style="383" customWidth="1"/>
    <col min="525" max="525" width="18.7109375" style="383" customWidth="1"/>
    <col min="526" max="768" width="9.140625" style="383"/>
    <col min="769" max="769" width="2.140625" style="383" customWidth="1"/>
    <col min="770" max="770" width="16.28515625" style="383" customWidth="1"/>
    <col min="771" max="771" width="20.140625" style="383" bestFit="1" customWidth="1"/>
    <col min="772" max="773" width="14" style="383" bestFit="1" customWidth="1"/>
    <col min="774" max="774" width="20.28515625" style="383" bestFit="1" customWidth="1"/>
    <col min="775" max="776" width="14" style="383" bestFit="1" customWidth="1"/>
    <col min="777" max="777" width="18.28515625" style="383" bestFit="1" customWidth="1"/>
    <col min="778" max="778" width="18.7109375" style="383" customWidth="1"/>
    <col min="779" max="779" width="13.140625" style="383" customWidth="1"/>
    <col min="780" max="780" width="18" style="383" customWidth="1"/>
    <col min="781" max="781" width="18.7109375" style="383" customWidth="1"/>
    <col min="782" max="1024" width="9.140625" style="383"/>
    <col min="1025" max="1025" width="2.140625" style="383" customWidth="1"/>
    <col min="1026" max="1026" width="16.28515625" style="383" customWidth="1"/>
    <col min="1027" max="1027" width="20.140625" style="383" bestFit="1" customWidth="1"/>
    <col min="1028" max="1029" width="14" style="383" bestFit="1" customWidth="1"/>
    <col min="1030" max="1030" width="20.28515625" style="383" bestFit="1" customWidth="1"/>
    <col min="1031" max="1032" width="14" style="383" bestFit="1" customWidth="1"/>
    <col min="1033" max="1033" width="18.28515625" style="383" bestFit="1" customWidth="1"/>
    <col min="1034" max="1034" width="18.7109375" style="383" customWidth="1"/>
    <col min="1035" max="1035" width="13.140625" style="383" customWidth="1"/>
    <col min="1036" max="1036" width="18" style="383" customWidth="1"/>
    <col min="1037" max="1037" width="18.7109375" style="383" customWidth="1"/>
    <col min="1038" max="1280" width="9.140625" style="383"/>
    <col min="1281" max="1281" width="2.140625" style="383" customWidth="1"/>
    <col min="1282" max="1282" width="16.28515625" style="383" customWidth="1"/>
    <col min="1283" max="1283" width="20.140625" style="383" bestFit="1" customWidth="1"/>
    <col min="1284" max="1285" width="14" style="383" bestFit="1" customWidth="1"/>
    <col min="1286" max="1286" width="20.28515625" style="383" bestFit="1" customWidth="1"/>
    <col min="1287" max="1288" width="14" style="383" bestFit="1" customWidth="1"/>
    <col min="1289" max="1289" width="18.28515625" style="383" bestFit="1" customWidth="1"/>
    <col min="1290" max="1290" width="18.7109375" style="383" customWidth="1"/>
    <col min="1291" max="1291" width="13.140625" style="383" customWidth="1"/>
    <col min="1292" max="1292" width="18" style="383" customWidth="1"/>
    <col min="1293" max="1293" width="18.7109375" style="383" customWidth="1"/>
    <col min="1294" max="1536" width="9.140625" style="383"/>
    <col min="1537" max="1537" width="2.140625" style="383" customWidth="1"/>
    <col min="1538" max="1538" width="16.28515625" style="383" customWidth="1"/>
    <col min="1539" max="1539" width="20.140625" style="383" bestFit="1" customWidth="1"/>
    <col min="1540" max="1541" width="14" style="383" bestFit="1" customWidth="1"/>
    <col min="1542" max="1542" width="20.28515625" style="383" bestFit="1" customWidth="1"/>
    <col min="1543" max="1544" width="14" style="383" bestFit="1" customWidth="1"/>
    <col min="1545" max="1545" width="18.28515625" style="383" bestFit="1" customWidth="1"/>
    <col min="1546" max="1546" width="18.7109375" style="383" customWidth="1"/>
    <col min="1547" max="1547" width="13.140625" style="383" customWidth="1"/>
    <col min="1548" max="1548" width="18" style="383" customWidth="1"/>
    <col min="1549" max="1549" width="18.7109375" style="383" customWidth="1"/>
    <col min="1550" max="1792" width="9.140625" style="383"/>
    <col min="1793" max="1793" width="2.140625" style="383" customWidth="1"/>
    <col min="1794" max="1794" width="16.28515625" style="383" customWidth="1"/>
    <col min="1795" max="1795" width="20.140625" style="383" bestFit="1" customWidth="1"/>
    <col min="1796" max="1797" width="14" style="383" bestFit="1" customWidth="1"/>
    <col min="1798" max="1798" width="20.28515625" style="383" bestFit="1" customWidth="1"/>
    <col min="1799" max="1800" width="14" style="383" bestFit="1" customWidth="1"/>
    <col min="1801" max="1801" width="18.28515625" style="383" bestFit="1" customWidth="1"/>
    <col min="1802" max="1802" width="18.7109375" style="383" customWidth="1"/>
    <col min="1803" max="1803" width="13.140625" style="383" customWidth="1"/>
    <col min="1804" max="1804" width="18" style="383" customWidth="1"/>
    <col min="1805" max="1805" width="18.7109375" style="383" customWidth="1"/>
    <col min="1806" max="2048" width="9.140625" style="383"/>
    <col min="2049" max="2049" width="2.140625" style="383" customWidth="1"/>
    <col min="2050" max="2050" width="16.28515625" style="383" customWidth="1"/>
    <col min="2051" max="2051" width="20.140625" style="383" bestFit="1" customWidth="1"/>
    <col min="2052" max="2053" width="14" style="383" bestFit="1" customWidth="1"/>
    <col min="2054" max="2054" width="20.28515625" style="383" bestFit="1" customWidth="1"/>
    <col min="2055" max="2056" width="14" style="383" bestFit="1" customWidth="1"/>
    <col min="2057" max="2057" width="18.28515625" style="383" bestFit="1" customWidth="1"/>
    <col min="2058" max="2058" width="18.7109375" style="383" customWidth="1"/>
    <col min="2059" max="2059" width="13.140625" style="383" customWidth="1"/>
    <col min="2060" max="2060" width="18" style="383" customWidth="1"/>
    <col min="2061" max="2061" width="18.7109375" style="383" customWidth="1"/>
    <col min="2062" max="2304" width="9.140625" style="383"/>
    <col min="2305" max="2305" width="2.140625" style="383" customWidth="1"/>
    <col min="2306" max="2306" width="16.28515625" style="383" customWidth="1"/>
    <col min="2307" max="2307" width="20.140625" style="383" bestFit="1" customWidth="1"/>
    <col min="2308" max="2309" width="14" style="383" bestFit="1" customWidth="1"/>
    <col min="2310" max="2310" width="20.28515625" style="383" bestFit="1" customWidth="1"/>
    <col min="2311" max="2312" width="14" style="383" bestFit="1" customWidth="1"/>
    <col min="2313" max="2313" width="18.28515625" style="383" bestFit="1" customWidth="1"/>
    <col min="2314" max="2314" width="18.7109375" style="383" customWidth="1"/>
    <col min="2315" max="2315" width="13.140625" style="383" customWidth="1"/>
    <col min="2316" max="2316" width="18" style="383" customWidth="1"/>
    <col min="2317" max="2317" width="18.7109375" style="383" customWidth="1"/>
    <col min="2318" max="2560" width="9.140625" style="383"/>
    <col min="2561" max="2561" width="2.140625" style="383" customWidth="1"/>
    <col min="2562" max="2562" width="16.28515625" style="383" customWidth="1"/>
    <col min="2563" max="2563" width="20.140625" style="383" bestFit="1" customWidth="1"/>
    <col min="2564" max="2565" width="14" style="383" bestFit="1" customWidth="1"/>
    <col min="2566" max="2566" width="20.28515625" style="383" bestFit="1" customWidth="1"/>
    <col min="2567" max="2568" width="14" style="383" bestFit="1" customWidth="1"/>
    <col min="2569" max="2569" width="18.28515625" style="383" bestFit="1" customWidth="1"/>
    <col min="2570" max="2570" width="18.7109375" style="383" customWidth="1"/>
    <col min="2571" max="2571" width="13.140625" style="383" customWidth="1"/>
    <col min="2572" max="2572" width="18" style="383" customWidth="1"/>
    <col min="2573" max="2573" width="18.7109375" style="383" customWidth="1"/>
    <col min="2574" max="2816" width="9.140625" style="383"/>
    <col min="2817" max="2817" width="2.140625" style="383" customWidth="1"/>
    <col min="2818" max="2818" width="16.28515625" style="383" customWidth="1"/>
    <col min="2819" max="2819" width="20.140625" style="383" bestFit="1" customWidth="1"/>
    <col min="2820" max="2821" width="14" style="383" bestFit="1" customWidth="1"/>
    <col min="2822" max="2822" width="20.28515625" style="383" bestFit="1" customWidth="1"/>
    <col min="2823" max="2824" width="14" style="383" bestFit="1" customWidth="1"/>
    <col min="2825" max="2825" width="18.28515625" style="383" bestFit="1" customWidth="1"/>
    <col min="2826" max="2826" width="18.7109375" style="383" customWidth="1"/>
    <col min="2827" max="2827" width="13.140625" style="383" customWidth="1"/>
    <col min="2828" max="2828" width="18" style="383" customWidth="1"/>
    <col min="2829" max="2829" width="18.7109375" style="383" customWidth="1"/>
    <col min="2830" max="3072" width="9.140625" style="383"/>
    <col min="3073" max="3073" width="2.140625" style="383" customWidth="1"/>
    <col min="3074" max="3074" width="16.28515625" style="383" customWidth="1"/>
    <col min="3075" max="3075" width="20.140625" style="383" bestFit="1" customWidth="1"/>
    <col min="3076" max="3077" width="14" style="383" bestFit="1" customWidth="1"/>
    <col min="3078" max="3078" width="20.28515625" style="383" bestFit="1" customWidth="1"/>
    <col min="3079" max="3080" width="14" style="383" bestFit="1" customWidth="1"/>
    <col min="3081" max="3081" width="18.28515625" style="383" bestFit="1" customWidth="1"/>
    <col min="3082" max="3082" width="18.7109375" style="383" customWidth="1"/>
    <col min="3083" max="3083" width="13.140625" style="383" customWidth="1"/>
    <col min="3084" max="3084" width="18" style="383" customWidth="1"/>
    <col min="3085" max="3085" width="18.7109375" style="383" customWidth="1"/>
    <col min="3086" max="3328" width="9.140625" style="383"/>
    <col min="3329" max="3329" width="2.140625" style="383" customWidth="1"/>
    <col min="3330" max="3330" width="16.28515625" style="383" customWidth="1"/>
    <col min="3331" max="3331" width="20.140625" style="383" bestFit="1" customWidth="1"/>
    <col min="3332" max="3333" width="14" style="383" bestFit="1" customWidth="1"/>
    <col min="3334" max="3334" width="20.28515625" style="383" bestFit="1" customWidth="1"/>
    <col min="3335" max="3336" width="14" style="383" bestFit="1" customWidth="1"/>
    <col min="3337" max="3337" width="18.28515625" style="383" bestFit="1" customWidth="1"/>
    <col min="3338" max="3338" width="18.7109375" style="383" customWidth="1"/>
    <col min="3339" max="3339" width="13.140625" style="383" customWidth="1"/>
    <col min="3340" max="3340" width="18" style="383" customWidth="1"/>
    <col min="3341" max="3341" width="18.7109375" style="383" customWidth="1"/>
    <col min="3342" max="3584" width="9.140625" style="383"/>
    <col min="3585" max="3585" width="2.140625" style="383" customWidth="1"/>
    <col min="3586" max="3586" width="16.28515625" style="383" customWidth="1"/>
    <col min="3587" max="3587" width="20.140625" style="383" bestFit="1" customWidth="1"/>
    <col min="3588" max="3589" width="14" style="383" bestFit="1" customWidth="1"/>
    <col min="3590" max="3590" width="20.28515625" style="383" bestFit="1" customWidth="1"/>
    <col min="3591" max="3592" width="14" style="383" bestFit="1" customWidth="1"/>
    <col min="3593" max="3593" width="18.28515625" style="383" bestFit="1" customWidth="1"/>
    <col min="3594" max="3594" width="18.7109375" style="383" customWidth="1"/>
    <col min="3595" max="3595" width="13.140625" style="383" customWidth="1"/>
    <col min="3596" max="3596" width="18" style="383" customWidth="1"/>
    <col min="3597" max="3597" width="18.7109375" style="383" customWidth="1"/>
    <col min="3598" max="3840" width="9.140625" style="383"/>
    <col min="3841" max="3841" width="2.140625" style="383" customWidth="1"/>
    <col min="3842" max="3842" width="16.28515625" style="383" customWidth="1"/>
    <col min="3843" max="3843" width="20.140625" style="383" bestFit="1" customWidth="1"/>
    <col min="3844" max="3845" width="14" style="383" bestFit="1" customWidth="1"/>
    <col min="3846" max="3846" width="20.28515625" style="383" bestFit="1" customWidth="1"/>
    <col min="3847" max="3848" width="14" style="383" bestFit="1" customWidth="1"/>
    <col min="3849" max="3849" width="18.28515625" style="383" bestFit="1" customWidth="1"/>
    <col min="3850" max="3850" width="18.7109375" style="383" customWidth="1"/>
    <col min="3851" max="3851" width="13.140625" style="383" customWidth="1"/>
    <col min="3852" max="3852" width="18" style="383" customWidth="1"/>
    <col min="3853" max="3853" width="18.7109375" style="383" customWidth="1"/>
    <col min="3854" max="4096" width="9.140625" style="383"/>
    <col min="4097" max="4097" width="2.140625" style="383" customWidth="1"/>
    <col min="4098" max="4098" width="16.28515625" style="383" customWidth="1"/>
    <col min="4099" max="4099" width="20.140625" style="383" bestFit="1" customWidth="1"/>
    <col min="4100" max="4101" width="14" style="383" bestFit="1" customWidth="1"/>
    <col min="4102" max="4102" width="20.28515625" style="383" bestFit="1" customWidth="1"/>
    <col min="4103" max="4104" width="14" style="383" bestFit="1" customWidth="1"/>
    <col min="4105" max="4105" width="18.28515625" style="383" bestFit="1" customWidth="1"/>
    <col min="4106" max="4106" width="18.7109375" style="383" customWidth="1"/>
    <col min="4107" max="4107" width="13.140625" style="383" customWidth="1"/>
    <col min="4108" max="4108" width="18" style="383" customWidth="1"/>
    <col min="4109" max="4109" width="18.7109375" style="383" customWidth="1"/>
    <col min="4110" max="4352" width="9.140625" style="383"/>
    <col min="4353" max="4353" width="2.140625" style="383" customWidth="1"/>
    <col min="4354" max="4354" width="16.28515625" style="383" customWidth="1"/>
    <col min="4355" max="4355" width="20.140625" style="383" bestFit="1" customWidth="1"/>
    <col min="4356" max="4357" width="14" style="383" bestFit="1" customWidth="1"/>
    <col min="4358" max="4358" width="20.28515625" style="383" bestFit="1" customWidth="1"/>
    <col min="4359" max="4360" width="14" style="383" bestFit="1" customWidth="1"/>
    <col min="4361" max="4361" width="18.28515625" style="383" bestFit="1" customWidth="1"/>
    <col min="4362" max="4362" width="18.7109375" style="383" customWidth="1"/>
    <col min="4363" max="4363" width="13.140625" style="383" customWidth="1"/>
    <col min="4364" max="4364" width="18" style="383" customWidth="1"/>
    <col min="4365" max="4365" width="18.7109375" style="383" customWidth="1"/>
    <col min="4366" max="4608" width="9.140625" style="383"/>
    <col min="4609" max="4609" width="2.140625" style="383" customWidth="1"/>
    <col min="4610" max="4610" width="16.28515625" style="383" customWidth="1"/>
    <col min="4611" max="4611" width="20.140625" style="383" bestFit="1" customWidth="1"/>
    <col min="4612" max="4613" width="14" style="383" bestFit="1" customWidth="1"/>
    <col min="4614" max="4614" width="20.28515625" style="383" bestFit="1" customWidth="1"/>
    <col min="4615" max="4616" width="14" style="383" bestFit="1" customWidth="1"/>
    <col min="4617" max="4617" width="18.28515625" style="383" bestFit="1" customWidth="1"/>
    <col min="4618" max="4618" width="18.7109375" style="383" customWidth="1"/>
    <col min="4619" max="4619" width="13.140625" style="383" customWidth="1"/>
    <col min="4620" max="4620" width="18" style="383" customWidth="1"/>
    <col min="4621" max="4621" width="18.7109375" style="383" customWidth="1"/>
    <col min="4622" max="4864" width="9.140625" style="383"/>
    <col min="4865" max="4865" width="2.140625" style="383" customWidth="1"/>
    <col min="4866" max="4866" width="16.28515625" style="383" customWidth="1"/>
    <col min="4867" max="4867" width="20.140625" style="383" bestFit="1" customWidth="1"/>
    <col min="4868" max="4869" width="14" style="383" bestFit="1" customWidth="1"/>
    <col min="4870" max="4870" width="20.28515625" style="383" bestFit="1" customWidth="1"/>
    <col min="4871" max="4872" width="14" style="383" bestFit="1" customWidth="1"/>
    <col min="4873" max="4873" width="18.28515625" style="383" bestFit="1" customWidth="1"/>
    <col min="4874" max="4874" width="18.7109375" style="383" customWidth="1"/>
    <col min="4875" max="4875" width="13.140625" style="383" customWidth="1"/>
    <col min="4876" max="4876" width="18" style="383" customWidth="1"/>
    <col min="4877" max="4877" width="18.7109375" style="383" customWidth="1"/>
    <col min="4878" max="5120" width="9.140625" style="383"/>
    <col min="5121" max="5121" width="2.140625" style="383" customWidth="1"/>
    <col min="5122" max="5122" width="16.28515625" style="383" customWidth="1"/>
    <col min="5123" max="5123" width="20.140625" style="383" bestFit="1" customWidth="1"/>
    <col min="5124" max="5125" width="14" style="383" bestFit="1" customWidth="1"/>
    <col min="5126" max="5126" width="20.28515625" style="383" bestFit="1" customWidth="1"/>
    <col min="5127" max="5128" width="14" style="383" bestFit="1" customWidth="1"/>
    <col min="5129" max="5129" width="18.28515625" style="383" bestFit="1" customWidth="1"/>
    <col min="5130" max="5130" width="18.7109375" style="383" customWidth="1"/>
    <col min="5131" max="5131" width="13.140625" style="383" customWidth="1"/>
    <col min="5132" max="5132" width="18" style="383" customWidth="1"/>
    <col min="5133" max="5133" width="18.7109375" style="383" customWidth="1"/>
    <col min="5134" max="5376" width="9.140625" style="383"/>
    <col min="5377" max="5377" width="2.140625" style="383" customWidth="1"/>
    <col min="5378" max="5378" width="16.28515625" style="383" customWidth="1"/>
    <col min="5379" max="5379" width="20.140625" style="383" bestFit="1" customWidth="1"/>
    <col min="5380" max="5381" width="14" style="383" bestFit="1" customWidth="1"/>
    <col min="5382" max="5382" width="20.28515625" style="383" bestFit="1" customWidth="1"/>
    <col min="5383" max="5384" width="14" style="383" bestFit="1" customWidth="1"/>
    <col min="5385" max="5385" width="18.28515625" style="383" bestFit="1" customWidth="1"/>
    <col min="5386" max="5386" width="18.7109375" style="383" customWidth="1"/>
    <col min="5387" max="5387" width="13.140625" style="383" customWidth="1"/>
    <col min="5388" max="5388" width="18" style="383" customWidth="1"/>
    <col min="5389" max="5389" width="18.7109375" style="383" customWidth="1"/>
    <col min="5390" max="5632" width="9.140625" style="383"/>
    <col min="5633" max="5633" width="2.140625" style="383" customWidth="1"/>
    <col min="5634" max="5634" width="16.28515625" style="383" customWidth="1"/>
    <col min="5635" max="5635" width="20.140625" style="383" bestFit="1" customWidth="1"/>
    <col min="5636" max="5637" width="14" style="383" bestFit="1" customWidth="1"/>
    <col min="5638" max="5638" width="20.28515625" style="383" bestFit="1" customWidth="1"/>
    <col min="5639" max="5640" width="14" style="383" bestFit="1" customWidth="1"/>
    <col min="5641" max="5641" width="18.28515625" style="383" bestFit="1" customWidth="1"/>
    <col min="5642" max="5642" width="18.7109375" style="383" customWidth="1"/>
    <col min="5643" max="5643" width="13.140625" style="383" customWidth="1"/>
    <col min="5644" max="5644" width="18" style="383" customWidth="1"/>
    <col min="5645" max="5645" width="18.7109375" style="383" customWidth="1"/>
    <col min="5646" max="5888" width="9.140625" style="383"/>
    <col min="5889" max="5889" width="2.140625" style="383" customWidth="1"/>
    <col min="5890" max="5890" width="16.28515625" style="383" customWidth="1"/>
    <col min="5891" max="5891" width="20.140625" style="383" bestFit="1" customWidth="1"/>
    <col min="5892" max="5893" width="14" style="383" bestFit="1" customWidth="1"/>
    <col min="5894" max="5894" width="20.28515625" style="383" bestFit="1" customWidth="1"/>
    <col min="5895" max="5896" width="14" style="383" bestFit="1" customWidth="1"/>
    <col min="5897" max="5897" width="18.28515625" style="383" bestFit="1" customWidth="1"/>
    <col min="5898" max="5898" width="18.7109375" style="383" customWidth="1"/>
    <col min="5899" max="5899" width="13.140625" style="383" customWidth="1"/>
    <col min="5900" max="5900" width="18" style="383" customWidth="1"/>
    <col min="5901" max="5901" width="18.7109375" style="383" customWidth="1"/>
    <col min="5902" max="6144" width="9.140625" style="383"/>
    <col min="6145" max="6145" width="2.140625" style="383" customWidth="1"/>
    <col min="6146" max="6146" width="16.28515625" style="383" customWidth="1"/>
    <col min="6147" max="6147" width="20.140625" style="383" bestFit="1" customWidth="1"/>
    <col min="6148" max="6149" width="14" style="383" bestFit="1" customWidth="1"/>
    <col min="6150" max="6150" width="20.28515625" style="383" bestFit="1" customWidth="1"/>
    <col min="6151" max="6152" width="14" style="383" bestFit="1" customWidth="1"/>
    <col min="6153" max="6153" width="18.28515625" style="383" bestFit="1" customWidth="1"/>
    <col min="6154" max="6154" width="18.7109375" style="383" customWidth="1"/>
    <col min="6155" max="6155" width="13.140625" style="383" customWidth="1"/>
    <col min="6156" max="6156" width="18" style="383" customWidth="1"/>
    <col min="6157" max="6157" width="18.7109375" style="383" customWidth="1"/>
    <col min="6158" max="6400" width="9.140625" style="383"/>
    <col min="6401" max="6401" width="2.140625" style="383" customWidth="1"/>
    <col min="6402" max="6402" width="16.28515625" style="383" customWidth="1"/>
    <col min="6403" max="6403" width="20.140625" style="383" bestFit="1" customWidth="1"/>
    <col min="6404" max="6405" width="14" style="383" bestFit="1" customWidth="1"/>
    <col min="6406" max="6406" width="20.28515625" style="383" bestFit="1" customWidth="1"/>
    <col min="6407" max="6408" width="14" style="383" bestFit="1" customWidth="1"/>
    <col min="6409" max="6409" width="18.28515625" style="383" bestFit="1" customWidth="1"/>
    <col min="6410" max="6410" width="18.7109375" style="383" customWidth="1"/>
    <col min="6411" max="6411" width="13.140625" style="383" customWidth="1"/>
    <col min="6412" max="6412" width="18" style="383" customWidth="1"/>
    <col min="6413" max="6413" width="18.7109375" style="383" customWidth="1"/>
    <col min="6414" max="6656" width="9.140625" style="383"/>
    <col min="6657" max="6657" width="2.140625" style="383" customWidth="1"/>
    <col min="6658" max="6658" width="16.28515625" style="383" customWidth="1"/>
    <col min="6659" max="6659" width="20.140625" style="383" bestFit="1" customWidth="1"/>
    <col min="6660" max="6661" width="14" style="383" bestFit="1" customWidth="1"/>
    <col min="6662" max="6662" width="20.28515625" style="383" bestFit="1" customWidth="1"/>
    <col min="6663" max="6664" width="14" style="383" bestFit="1" customWidth="1"/>
    <col min="6665" max="6665" width="18.28515625" style="383" bestFit="1" customWidth="1"/>
    <col min="6666" max="6666" width="18.7109375" style="383" customWidth="1"/>
    <col min="6667" max="6667" width="13.140625" style="383" customWidth="1"/>
    <col min="6668" max="6668" width="18" style="383" customWidth="1"/>
    <col min="6669" max="6669" width="18.7109375" style="383" customWidth="1"/>
    <col min="6670" max="6912" width="9.140625" style="383"/>
    <col min="6913" max="6913" width="2.140625" style="383" customWidth="1"/>
    <col min="6914" max="6914" width="16.28515625" style="383" customWidth="1"/>
    <col min="6915" max="6915" width="20.140625" style="383" bestFit="1" customWidth="1"/>
    <col min="6916" max="6917" width="14" style="383" bestFit="1" customWidth="1"/>
    <col min="6918" max="6918" width="20.28515625" style="383" bestFit="1" customWidth="1"/>
    <col min="6919" max="6920" width="14" style="383" bestFit="1" customWidth="1"/>
    <col min="6921" max="6921" width="18.28515625" style="383" bestFit="1" customWidth="1"/>
    <col min="6922" max="6922" width="18.7109375" style="383" customWidth="1"/>
    <col min="6923" max="6923" width="13.140625" style="383" customWidth="1"/>
    <col min="6924" max="6924" width="18" style="383" customWidth="1"/>
    <col min="6925" max="6925" width="18.7109375" style="383" customWidth="1"/>
    <col min="6926" max="7168" width="9.140625" style="383"/>
    <col min="7169" max="7169" width="2.140625" style="383" customWidth="1"/>
    <col min="7170" max="7170" width="16.28515625" style="383" customWidth="1"/>
    <col min="7171" max="7171" width="20.140625" style="383" bestFit="1" customWidth="1"/>
    <col min="7172" max="7173" width="14" style="383" bestFit="1" customWidth="1"/>
    <col min="7174" max="7174" width="20.28515625" style="383" bestFit="1" customWidth="1"/>
    <col min="7175" max="7176" width="14" style="383" bestFit="1" customWidth="1"/>
    <col min="7177" max="7177" width="18.28515625" style="383" bestFit="1" customWidth="1"/>
    <col min="7178" max="7178" width="18.7109375" style="383" customWidth="1"/>
    <col min="7179" max="7179" width="13.140625" style="383" customWidth="1"/>
    <col min="7180" max="7180" width="18" style="383" customWidth="1"/>
    <col min="7181" max="7181" width="18.7109375" style="383" customWidth="1"/>
    <col min="7182" max="7424" width="9.140625" style="383"/>
    <col min="7425" max="7425" width="2.140625" style="383" customWidth="1"/>
    <col min="7426" max="7426" width="16.28515625" style="383" customWidth="1"/>
    <col min="7427" max="7427" width="20.140625" style="383" bestFit="1" customWidth="1"/>
    <col min="7428" max="7429" width="14" style="383" bestFit="1" customWidth="1"/>
    <col min="7430" max="7430" width="20.28515625" style="383" bestFit="1" customWidth="1"/>
    <col min="7431" max="7432" width="14" style="383" bestFit="1" customWidth="1"/>
    <col min="7433" max="7433" width="18.28515625" style="383" bestFit="1" customWidth="1"/>
    <col min="7434" max="7434" width="18.7109375" style="383" customWidth="1"/>
    <col min="7435" max="7435" width="13.140625" style="383" customWidth="1"/>
    <col min="7436" max="7436" width="18" style="383" customWidth="1"/>
    <col min="7437" max="7437" width="18.7109375" style="383" customWidth="1"/>
    <col min="7438" max="7680" width="9.140625" style="383"/>
    <col min="7681" max="7681" width="2.140625" style="383" customWidth="1"/>
    <col min="7682" max="7682" width="16.28515625" style="383" customWidth="1"/>
    <col min="7683" max="7683" width="20.140625" style="383" bestFit="1" customWidth="1"/>
    <col min="7684" max="7685" width="14" style="383" bestFit="1" customWidth="1"/>
    <col min="7686" max="7686" width="20.28515625" style="383" bestFit="1" customWidth="1"/>
    <col min="7687" max="7688" width="14" style="383" bestFit="1" customWidth="1"/>
    <col min="7689" max="7689" width="18.28515625" style="383" bestFit="1" customWidth="1"/>
    <col min="7690" max="7690" width="18.7109375" style="383" customWidth="1"/>
    <col min="7691" max="7691" width="13.140625" style="383" customWidth="1"/>
    <col min="7692" max="7692" width="18" style="383" customWidth="1"/>
    <col min="7693" max="7693" width="18.7109375" style="383" customWidth="1"/>
    <col min="7694" max="7936" width="9.140625" style="383"/>
    <col min="7937" max="7937" width="2.140625" style="383" customWidth="1"/>
    <col min="7938" max="7938" width="16.28515625" style="383" customWidth="1"/>
    <col min="7939" max="7939" width="20.140625" style="383" bestFit="1" customWidth="1"/>
    <col min="7940" max="7941" width="14" style="383" bestFit="1" customWidth="1"/>
    <col min="7942" max="7942" width="20.28515625" style="383" bestFit="1" customWidth="1"/>
    <col min="7943" max="7944" width="14" style="383" bestFit="1" customWidth="1"/>
    <col min="7945" max="7945" width="18.28515625" style="383" bestFit="1" customWidth="1"/>
    <col min="7946" max="7946" width="18.7109375" style="383" customWidth="1"/>
    <col min="7947" max="7947" width="13.140625" style="383" customWidth="1"/>
    <col min="7948" max="7948" width="18" style="383" customWidth="1"/>
    <col min="7949" max="7949" width="18.7109375" style="383" customWidth="1"/>
    <col min="7950" max="8192" width="9.140625" style="383"/>
    <col min="8193" max="8193" width="2.140625" style="383" customWidth="1"/>
    <col min="8194" max="8194" width="16.28515625" style="383" customWidth="1"/>
    <col min="8195" max="8195" width="20.140625" style="383" bestFit="1" customWidth="1"/>
    <col min="8196" max="8197" width="14" style="383" bestFit="1" customWidth="1"/>
    <col min="8198" max="8198" width="20.28515625" style="383" bestFit="1" customWidth="1"/>
    <col min="8199" max="8200" width="14" style="383" bestFit="1" customWidth="1"/>
    <col min="8201" max="8201" width="18.28515625" style="383" bestFit="1" customWidth="1"/>
    <col min="8202" max="8202" width="18.7109375" style="383" customWidth="1"/>
    <col min="8203" max="8203" width="13.140625" style="383" customWidth="1"/>
    <col min="8204" max="8204" width="18" style="383" customWidth="1"/>
    <col min="8205" max="8205" width="18.7109375" style="383" customWidth="1"/>
    <col min="8206" max="8448" width="9.140625" style="383"/>
    <col min="8449" max="8449" width="2.140625" style="383" customWidth="1"/>
    <col min="8450" max="8450" width="16.28515625" style="383" customWidth="1"/>
    <col min="8451" max="8451" width="20.140625" style="383" bestFit="1" customWidth="1"/>
    <col min="8452" max="8453" width="14" style="383" bestFit="1" customWidth="1"/>
    <col min="8454" max="8454" width="20.28515625" style="383" bestFit="1" customWidth="1"/>
    <col min="8455" max="8456" width="14" style="383" bestFit="1" customWidth="1"/>
    <col min="8457" max="8457" width="18.28515625" style="383" bestFit="1" customWidth="1"/>
    <col min="8458" max="8458" width="18.7109375" style="383" customWidth="1"/>
    <col min="8459" max="8459" width="13.140625" style="383" customWidth="1"/>
    <col min="8460" max="8460" width="18" style="383" customWidth="1"/>
    <col min="8461" max="8461" width="18.7109375" style="383" customWidth="1"/>
    <col min="8462" max="8704" width="9.140625" style="383"/>
    <col min="8705" max="8705" width="2.140625" style="383" customWidth="1"/>
    <col min="8706" max="8706" width="16.28515625" style="383" customWidth="1"/>
    <col min="8707" max="8707" width="20.140625" style="383" bestFit="1" customWidth="1"/>
    <col min="8708" max="8709" width="14" style="383" bestFit="1" customWidth="1"/>
    <col min="8710" max="8710" width="20.28515625" style="383" bestFit="1" customWidth="1"/>
    <col min="8711" max="8712" width="14" style="383" bestFit="1" customWidth="1"/>
    <col min="8713" max="8713" width="18.28515625" style="383" bestFit="1" customWidth="1"/>
    <col min="8714" max="8714" width="18.7109375" style="383" customWidth="1"/>
    <col min="8715" max="8715" width="13.140625" style="383" customWidth="1"/>
    <col min="8716" max="8716" width="18" style="383" customWidth="1"/>
    <col min="8717" max="8717" width="18.7109375" style="383" customWidth="1"/>
    <col min="8718" max="8960" width="9.140625" style="383"/>
    <col min="8961" max="8961" width="2.140625" style="383" customWidth="1"/>
    <col min="8962" max="8962" width="16.28515625" style="383" customWidth="1"/>
    <col min="8963" max="8963" width="20.140625" style="383" bestFit="1" customWidth="1"/>
    <col min="8964" max="8965" width="14" style="383" bestFit="1" customWidth="1"/>
    <col min="8966" max="8966" width="20.28515625" style="383" bestFit="1" customWidth="1"/>
    <col min="8967" max="8968" width="14" style="383" bestFit="1" customWidth="1"/>
    <col min="8969" max="8969" width="18.28515625" style="383" bestFit="1" customWidth="1"/>
    <col min="8970" max="8970" width="18.7109375" style="383" customWidth="1"/>
    <col min="8971" max="8971" width="13.140625" style="383" customWidth="1"/>
    <col min="8972" max="8972" width="18" style="383" customWidth="1"/>
    <col min="8973" max="8973" width="18.7109375" style="383" customWidth="1"/>
    <col min="8974" max="9216" width="9.140625" style="383"/>
    <col min="9217" max="9217" width="2.140625" style="383" customWidth="1"/>
    <col min="9218" max="9218" width="16.28515625" style="383" customWidth="1"/>
    <col min="9219" max="9219" width="20.140625" style="383" bestFit="1" customWidth="1"/>
    <col min="9220" max="9221" width="14" style="383" bestFit="1" customWidth="1"/>
    <col min="9222" max="9222" width="20.28515625" style="383" bestFit="1" customWidth="1"/>
    <col min="9223" max="9224" width="14" style="383" bestFit="1" customWidth="1"/>
    <col min="9225" max="9225" width="18.28515625" style="383" bestFit="1" customWidth="1"/>
    <col min="9226" max="9226" width="18.7109375" style="383" customWidth="1"/>
    <col min="9227" max="9227" width="13.140625" style="383" customWidth="1"/>
    <col min="9228" max="9228" width="18" style="383" customWidth="1"/>
    <col min="9229" max="9229" width="18.7109375" style="383" customWidth="1"/>
    <col min="9230" max="9472" width="9.140625" style="383"/>
    <col min="9473" max="9473" width="2.140625" style="383" customWidth="1"/>
    <col min="9474" max="9474" width="16.28515625" style="383" customWidth="1"/>
    <col min="9475" max="9475" width="20.140625" style="383" bestFit="1" customWidth="1"/>
    <col min="9476" max="9477" width="14" style="383" bestFit="1" customWidth="1"/>
    <col min="9478" max="9478" width="20.28515625" style="383" bestFit="1" customWidth="1"/>
    <col min="9479" max="9480" width="14" style="383" bestFit="1" customWidth="1"/>
    <col min="9481" max="9481" width="18.28515625" style="383" bestFit="1" customWidth="1"/>
    <col min="9482" max="9482" width="18.7109375" style="383" customWidth="1"/>
    <col min="9483" max="9483" width="13.140625" style="383" customWidth="1"/>
    <col min="9484" max="9484" width="18" style="383" customWidth="1"/>
    <col min="9485" max="9485" width="18.7109375" style="383" customWidth="1"/>
    <col min="9486" max="9728" width="9.140625" style="383"/>
    <col min="9729" max="9729" width="2.140625" style="383" customWidth="1"/>
    <col min="9730" max="9730" width="16.28515625" style="383" customWidth="1"/>
    <col min="9731" max="9731" width="20.140625" style="383" bestFit="1" customWidth="1"/>
    <col min="9732" max="9733" width="14" style="383" bestFit="1" customWidth="1"/>
    <col min="9734" max="9734" width="20.28515625" style="383" bestFit="1" customWidth="1"/>
    <col min="9735" max="9736" width="14" style="383" bestFit="1" customWidth="1"/>
    <col min="9737" max="9737" width="18.28515625" style="383" bestFit="1" customWidth="1"/>
    <col min="9738" max="9738" width="18.7109375" style="383" customWidth="1"/>
    <col min="9739" max="9739" width="13.140625" style="383" customWidth="1"/>
    <col min="9740" max="9740" width="18" style="383" customWidth="1"/>
    <col min="9741" max="9741" width="18.7109375" style="383" customWidth="1"/>
    <col min="9742" max="9984" width="9.140625" style="383"/>
    <col min="9985" max="9985" width="2.140625" style="383" customWidth="1"/>
    <col min="9986" max="9986" width="16.28515625" style="383" customWidth="1"/>
    <col min="9987" max="9987" width="20.140625" style="383" bestFit="1" customWidth="1"/>
    <col min="9988" max="9989" width="14" style="383" bestFit="1" customWidth="1"/>
    <col min="9990" max="9990" width="20.28515625" style="383" bestFit="1" customWidth="1"/>
    <col min="9991" max="9992" width="14" style="383" bestFit="1" customWidth="1"/>
    <col min="9993" max="9993" width="18.28515625" style="383" bestFit="1" customWidth="1"/>
    <col min="9994" max="9994" width="18.7109375" style="383" customWidth="1"/>
    <col min="9995" max="9995" width="13.140625" style="383" customWidth="1"/>
    <col min="9996" max="9996" width="18" style="383" customWidth="1"/>
    <col min="9997" max="9997" width="18.7109375" style="383" customWidth="1"/>
    <col min="9998" max="10240" width="9.140625" style="383"/>
    <col min="10241" max="10241" width="2.140625" style="383" customWidth="1"/>
    <col min="10242" max="10242" width="16.28515625" style="383" customWidth="1"/>
    <col min="10243" max="10243" width="20.140625" style="383" bestFit="1" customWidth="1"/>
    <col min="10244" max="10245" width="14" style="383" bestFit="1" customWidth="1"/>
    <col min="10246" max="10246" width="20.28515625" style="383" bestFit="1" customWidth="1"/>
    <col min="10247" max="10248" width="14" style="383" bestFit="1" customWidth="1"/>
    <col min="10249" max="10249" width="18.28515625" style="383" bestFit="1" customWidth="1"/>
    <col min="10250" max="10250" width="18.7109375" style="383" customWidth="1"/>
    <col min="10251" max="10251" width="13.140625" style="383" customWidth="1"/>
    <col min="10252" max="10252" width="18" style="383" customWidth="1"/>
    <col min="10253" max="10253" width="18.7109375" style="383" customWidth="1"/>
    <col min="10254" max="10496" width="9.140625" style="383"/>
    <col min="10497" max="10497" width="2.140625" style="383" customWidth="1"/>
    <col min="10498" max="10498" width="16.28515625" style="383" customWidth="1"/>
    <col min="10499" max="10499" width="20.140625" style="383" bestFit="1" customWidth="1"/>
    <col min="10500" max="10501" width="14" style="383" bestFit="1" customWidth="1"/>
    <col min="10502" max="10502" width="20.28515625" style="383" bestFit="1" customWidth="1"/>
    <col min="10503" max="10504" width="14" style="383" bestFit="1" customWidth="1"/>
    <col min="10505" max="10505" width="18.28515625" style="383" bestFit="1" customWidth="1"/>
    <col min="10506" max="10506" width="18.7109375" style="383" customWidth="1"/>
    <col min="10507" max="10507" width="13.140625" style="383" customWidth="1"/>
    <col min="10508" max="10508" width="18" style="383" customWidth="1"/>
    <col min="10509" max="10509" width="18.7109375" style="383" customWidth="1"/>
    <col min="10510" max="10752" width="9.140625" style="383"/>
    <col min="10753" max="10753" width="2.140625" style="383" customWidth="1"/>
    <col min="10754" max="10754" width="16.28515625" style="383" customWidth="1"/>
    <col min="10755" max="10755" width="20.140625" style="383" bestFit="1" customWidth="1"/>
    <col min="10756" max="10757" width="14" style="383" bestFit="1" customWidth="1"/>
    <col min="10758" max="10758" width="20.28515625" style="383" bestFit="1" customWidth="1"/>
    <col min="10759" max="10760" width="14" style="383" bestFit="1" customWidth="1"/>
    <col min="10761" max="10761" width="18.28515625" style="383" bestFit="1" customWidth="1"/>
    <col min="10762" max="10762" width="18.7109375" style="383" customWidth="1"/>
    <col min="10763" max="10763" width="13.140625" style="383" customWidth="1"/>
    <col min="10764" max="10764" width="18" style="383" customWidth="1"/>
    <col min="10765" max="10765" width="18.7109375" style="383" customWidth="1"/>
    <col min="10766" max="11008" width="9.140625" style="383"/>
    <col min="11009" max="11009" width="2.140625" style="383" customWidth="1"/>
    <col min="11010" max="11010" width="16.28515625" style="383" customWidth="1"/>
    <col min="11011" max="11011" width="20.140625" style="383" bestFit="1" customWidth="1"/>
    <col min="11012" max="11013" width="14" style="383" bestFit="1" customWidth="1"/>
    <col min="11014" max="11014" width="20.28515625" style="383" bestFit="1" customWidth="1"/>
    <col min="11015" max="11016" width="14" style="383" bestFit="1" customWidth="1"/>
    <col min="11017" max="11017" width="18.28515625" style="383" bestFit="1" customWidth="1"/>
    <col min="11018" max="11018" width="18.7109375" style="383" customWidth="1"/>
    <col min="11019" max="11019" width="13.140625" style="383" customWidth="1"/>
    <col min="11020" max="11020" width="18" style="383" customWidth="1"/>
    <col min="11021" max="11021" width="18.7109375" style="383" customWidth="1"/>
    <col min="11022" max="11264" width="9.140625" style="383"/>
    <col min="11265" max="11265" width="2.140625" style="383" customWidth="1"/>
    <col min="11266" max="11266" width="16.28515625" style="383" customWidth="1"/>
    <col min="11267" max="11267" width="20.140625" style="383" bestFit="1" customWidth="1"/>
    <col min="11268" max="11269" width="14" style="383" bestFit="1" customWidth="1"/>
    <col min="11270" max="11270" width="20.28515625" style="383" bestFit="1" customWidth="1"/>
    <col min="11271" max="11272" width="14" style="383" bestFit="1" customWidth="1"/>
    <col min="11273" max="11273" width="18.28515625" style="383" bestFit="1" customWidth="1"/>
    <col min="11274" max="11274" width="18.7109375" style="383" customWidth="1"/>
    <col min="11275" max="11275" width="13.140625" style="383" customWidth="1"/>
    <col min="11276" max="11276" width="18" style="383" customWidth="1"/>
    <col min="11277" max="11277" width="18.7109375" style="383" customWidth="1"/>
    <col min="11278" max="11520" width="9.140625" style="383"/>
    <col min="11521" max="11521" width="2.140625" style="383" customWidth="1"/>
    <col min="11522" max="11522" width="16.28515625" style="383" customWidth="1"/>
    <col min="11523" max="11523" width="20.140625" style="383" bestFit="1" customWidth="1"/>
    <col min="11524" max="11525" width="14" style="383" bestFit="1" customWidth="1"/>
    <col min="11526" max="11526" width="20.28515625" style="383" bestFit="1" customWidth="1"/>
    <col min="11527" max="11528" width="14" style="383" bestFit="1" customWidth="1"/>
    <col min="11529" max="11529" width="18.28515625" style="383" bestFit="1" customWidth="1"/>
    <col min="11530" max="11530" width="18.7109375" style="383" customWidth="1"/>
    <col min="11531" max="11531" width="13.140625" style="383" customWidth="1"/>
    <col min="11532" max="11532" width="18" style="383" customWidth="1"/>
    <col min="11533" max="11533" width="18.7109375" style="383" customWidth="1"/>
    <col min="11534" max="11776" width="9.140625" style="383"/>
    <col min="11777" max="11777" width="2.140625" style="383" customWidth="1"/>
    <col min="11778" max="11778" width="16.28515625" style="383" customWidth="1"/>
    <col min="11779" max="11779" width="20.140625" style="383" bestFit="1" customWidth="1"/>
    <col min="11780" max="11781" width="14" style="383" bestFit="1" customWidth="1"/>
    <col min="11782" max="11782" width="20.28515625" style="383" bestFit="1" customWidth="1"/>
    <col min="11783" max="11784" width="14" style="383" bestFit="1" customWidth="1"/>
    <col min="11785" max="11785" width="18.28515625" style="383" bestFit="1" customWidth="1"/>
    <col min="11786" max="11786" width="18.7109375" style="383" customWidth="1"/>
    <col min="11787" max="11787" width="13.140625" style="383" customWidth="1"/>
    <col min="11788" max="11788" width="18" style="383" customWidth="1"/>
    <col min="11789" max="11789" width="18.7109375" style="383" customWidth="1"/>
    <col min="11790" max="12032" width="9.140625" style="383"/>
    <col min="12033" max="12033" width="2.140625" style="383" customWidth="1"/>
    <col min="12034" max="12034" width="16.28515625" style="383" customWidth="1"/>
    <col min="12035" max="12035" width="20.140625" style="383" bestFit="1" customWidth="1"/>
    <col min="12036" max="12037" width="14" style="383" bestFit="1" customWidth="1"/>
    <col min="12038" max="12038" width="20.28515625" style="383" bestFit="1" customWidth="1"/>
    <col min="12039" max="12040" width="14" style="383" bestFit="1" customWidth="1"/>
    <col min="12041" max="12041" width="18.28515625" style="383" bestFit="1" customWidth="1"/>
    <col min="12042" max="12042" width="18.7109375" style="383" customWidth="1"/>
    <col min="12043" max="12043" width="13.140625" style="383" customWidth="1"/>
    <col min="12044" max="12044" width="18" style="383" customWidth="1"/>
    <col min="12045" max="12045" width="18.7109375" style="383" customWidth="1"/>
    <col min="12046" max="12288" width="9.140625" style="383"/>
    <col min="12289" max="12289" width="2.140625" style="383" customWidth="1"/>
    <col min="12290" max="12290" width="16.28515625" style="383" customWidth="1"/>
    <col min="12291" max="12291" width="20.140625" style="383" bestFit="1" customWidth="1"/>
    <col min="12292" max="12293" width="14" style="383" bestFit="1" customWidth="1"/>
    <col min="12294" max="12294" width="20.28515625" style="383" bestFit="1" customWidth="1"/>
    <col min="12295" max="12296" width="14" style="383" bestFit="1" customWidth="1"/>
    <col min="12297" max="12297" width="18.28515625" style="383" bestFit="1" customWidth="1"/>
    <col min="12298" max="12298" width="18.7109375" style="383" customWidth="1"/>
    <col min="12299" max="12299" width="13.140625" style="383" customWidth="1"/>
    <col min="12300" max="12300" width="18" style="383" customWidth="1"/>
    <col min="12301" max="12301" width="18.7109375" style="383" customWidth="1"/>
    <col min="12302" max="12544" width="9.140625" style="383"/>
    <col min="12545" max="12545" width="2.140625" style="383" customWidth="1"/>
    <col min="12546" max="12546" width="16.28515625" style="383" customWidth="1"/>
    <col min="12547" max="12547" width="20.140625" style="383" bestFit="1" customWidth="1"/>
    <col min="12548" max="12549" width="14" style="383" bestFit="1" customWidth="1"/>
    <col min="12550" max="12550" width="20.28515625" style="383" bestFit="1" customWidth="1"/>
    <col min="12551" max="12552" width="14" style="383" bestFit="1" customWidth="1"/>
    <col min="12553" max="12553" width="18.28515625" style="383" bestFit="1" customWidth="1"/>
    <col min="12554" max="12554" width="18.7109375" style="383" customWidth="1"/>
    <col min="12555" max="12555" width="13.140625" style="383" customWidth="1"/>
    <col min="12556" max="12556" width="18" style="383" customWidth="1"/>
    <col min="12557" max="12557" width="18.7109375" style="383" customWidth="1"/>
    <col min="12558" max="12800" width="9.140625" style="383"/>
    <col min="12801" max="12801" width="2.140625" style="383" customWidth="1"/>
    <col min="12802" max="12802" width="16.28515625" style="383" customWidth="1"/>
    <col min="12803" max="12803" width="20.140625" style="383" bestFit="1" customWidth="1"/>
    <col min="12804" max="12805" width="14" style="383" bestFit="1" customWidth="1"/>
    <col min="12806" max="12806" width="20.28515625" style="383" bestFit="1" customWidth="1"/>
    <col min="12807" max="12808" width="14" style="383" bestFit="1" customWidth="1"/>
    <col min="12809" max="12809" width="18.28515625" style="383" bestFit="1" customWidth="1"/>
    <col min="12810" max="12810" width="18.7109375" style="383" customWidth="1"/>
    <col min="12811" max="12811" width="13.140625" style="383" customWidth="1"/>
    <col min="12812" max="12812" width="18" style="383" customWidth="1"/>
    <col min="12813" max="12813" width="18.7109375" style="383" customWidth="1"/>
    <col min="12814" max="13056" width="9.140625" style="383"/>
    <col min="13057" max="13057" width="2.140625" style="383" customWidth="1"/>
    <col min="13058" max="13058" width="16.28515625" style="383" customWidth="1"/>
    <col min="13059" max="13059" width="20.140625" style="383" bestFit="1" customWidth="1"/>
    <col min="13060" max="13061" width="14" style="383" bestFit="1" customWidth="1"/>
    <col min="13062" max="13062" width="20.28515625" style="383" bestFit="1" customWidth="1"/>
    <col min="13063" max="13064" width="14" style="383" bestFit="1" customWidth="1"/>
    <col min="13065" max="13065" width="18.28515625" style="383" bestFit="1" customWidth="1"/>
    <col min="13066" max="13066" width="18.7109375" style="383" customWidth="1"/>
    <col min="13067" max="13067" width="13.140625" style="383" customWidth="1"/>
    <col min="13068" max="13068" width="18" style="383" customWidth="1"/>
    <col min="13069" max="13069" width="18.7109375" style="383" customWidth="1"/>
    <col min="13070" max="13312" width="9.140625" style="383"/>
    <col min="13313" max="13313" width="2.140625" style="383" customWidth="1"/>
    <col min="13314" max="13314" width="16.28515625" style="383" customWidth="1"/>
    <col min="13315" max="13315" width="20.140625" style="383" bestFit="1" customWidth="1"/>
    <col min="13316" max="13317" width="14" style="383" bestFit="1" customWidth="1"/>
    <col min="13318" max="13318" width="20.28515625" style="383" bestFit="1" customWidth="1"/>
    <col min="13319" max="13320" width="14" style="383" bestFit="1" customWidth="1"/>
    <col min="13321" max="13321" width="18.28515625" style="383" bestFit="1" customWidth="1"/>
    <col min="13322" max="13322" width="18.7109375" style="383" customWidth="1"/>
    <col min="13323" max="13323" width="13.140625" style="383" customWidth="1"/>
    <col min="13324" max="13324" width="18" style="383" customWidth="1"/>
    <col min="13325" max="13325" width="18.7109375" style="383" customWidth="1"/>
    <col min="13326" max="13568" width="9.140625" style="383"/>
    <col min="13569" max="13569" width="2.140625" style="383" customWidth="1"/>
    <col min="13570" max="13570" width="16.28515625" style="383" customWidth="1"/>
    <col min="13571" max="13571" width="20.140625" style="383" bestFit="1" customWidth="1"/>
    <col min="13572" max="13573" width="14" style="383" bestFit="1" customWidth="1"/>
    <col min="13574" max="13574" width="20.28515625" style="383" bestFit="1" customWidth="1"/>
    <col min="13575" max="13576" width="14" style="383" bestFit="1" customWidth="1"/>
    <col min="13577" max="13577" width="18.28515625" style="383" bestFit="1" customWidth="1"/>
    <col min="13578" max="13578" width="18.7109375" style="383" customWidth="1"/>
    <col min="13579" max="13579" width="13.140625" style="383" customWidth="1"/>
    <col min="13580" max="13580" width="18" style="383" customWidth="1"/>
    <col min="13581" max="13581" width="18.7109375" style="383" customWidth="1"/>
    <col min="13582" max="13824" width="9.140625" style="383"/>
    <col min="13825" max="13825" width="2.140625" style="383" customWidth="1"/>
    <col min="13826" max="13826" width="16.28515625" style="383" customWidth="1"/>
    <col min="13827" max="13827" width="20.140625" style="383" bestFit="1" customWidth="1"/>
    <col min="13828" max="13829" width="14" style="383" bestFit="1" customWidth="1"/>
    <col min="13830" max="13830" width="20.28515625" style="383" bestFit="1" customWidth="1"/>
    <col min="13831" max="13832" width="14" style="383" bestFit="1" customWidth="1"/>
    <col min="13833" max="13833" width="18.28515625" style="383" bestFit="1" customWidth="1"/>
    <col min="13834" max="13834" width="18.7109375" style="383" customWidth="1"/>
    <col min="13835" max="13835" width="13.140625" style="383" customWidth="1"/>
    <col min="13836" max="13836" width="18" style="383" customWidth="1"/>
    <col min="13837" max="13837" width="18.7109375" style="383" customWidth="1"/>
    <col min="13838" max="14080" width="9.140625" style="383"/>
    <col min="14081" max="14081" width="2.140625" style="383" customWidth="1"/>
    <col min="14082" max="14082" width="16.28515625" style="383" customWidth="1"/>
    <col min="14083" max="14083" width="20.140625" style="383" bestFit="1" customWidth="1"/>
    <col min="14084" max="14085" width="14" style="383" bestFit="1" customWidth="1"/>
    <col min="14086" max="14086" width="20.28515625" style="383" bestFit="1" customWidth="1"/>
    <col min="14087" max="14088" width="14" style="383" bestFit="1" customWidth="1"/>
    <col min="14089" max="14089" width="18.28515625" style="383" bestFit="1" customWidth="1"/>
    <col min="14090" max="14090" width="18.7109375" style="383" customWidth="1"/>
    <col min="14091" max="14091" width="13.140625" style="383" customWidth="1"/>
    <col min="14092" max="14092" width="18" style="383" customWidth="1"/>
    <col min="14093" max="14093" width="18.7109375" style="383" customWidth="1"/>
    <col min="14094" max="14336" width="9.140625" style="383"/>
    <col min="14337" max="14337" width="2.140625" style="383" customWidth="1"/>
    <col min="14338" max="14338" width="16.28515625" style="383" customWidth="1"/>
    <col min="14339" max="14339" width="20.140625" style="383" bestFit="1" customWidth="1"/>
    <col min="14340" max="14341" width="14" style="383" bestFit="1" customWidth="1"/>
    <col min="14342" max="14342" width="20.28515625" style="383" bestFit="1" customWidth="1"/>
    <col min="14343" max="14344" width="14" style="383" bestFit="1" customWidth="1"/>
    <col min="14345" max="14345" width="18.28515625" style="383" bestFit="1" customWidth="1"/>
    <col min="14346" max="14346" width="18.7109375" style="383" customWidth="1"/>
    <col min="14347" max="14347" width="13.140625" style="383" customWidth="1"/>
    <col min="14348" max="14348" width="18" style="383" customWidth="1"/>
    <col min="14349" max="14349" width="18.7109375" style="383" customWidth="1"/>
    <col min="14350" max="14592" width="9.140625" style="383"/>
    <col min="14593" max="14593" width="2.140625" style="383" customWidth="1"/>
    <col min="14594" max="14594" width="16.28515625" style="383" customWidth="1"/>
    <col min="14595" max="14595" width="20.140625" style="383" bestFit="1" customWidth="1"/>
    <col min="14596" max="14597" width="14" style="383" bestFit="1" customWidth="1"/>
    <col min="14598" max="14598" width="20.28515625" style="383" bestFit="1" customWidth="1"/>
    <col min="14599" max="14600" width="14" style="383" bestFit="1" customWidth="1"/>
    <col min="14601" max="14601" width="18.28515625" style="383" bestFit="1" customWidth="1"/>
    <col min="14602" max="14602" width="18.7109375" style="383" customWidth="1"/>
    <col min="14603" max="14603" width="13.140625" style="383" customWidth="1"/>
    <col min="14604" max="14604" width="18" style="383" customWidth="1"/>
    <col min="14605" max="14605" width="18.7109375" style="383" customWidth="1"/>
    <col min="14606" max="14848" width="9.140625" style="383"/>
    <col min="14849" max="14849" width="2.140625" style="383" customWidth="1"/>
    <col min="14850" max="14850" width="16.28515625" style="383" customWidth="1"/>
    <col min="14851" max="14851" width="20.140625" style="383" bestFit="1" customWidth="1"/>
    <col min="14852" max="14853" width="14" style="383" bestFit="1" customWidth="1"/>
    <col min="14854" max="14854" width="20.28515625" style="383" bestFit="1" customWidth="1"/>
    <col min="14855" max="14856" width="14" style="383" bestFit="1" customWidth="1"/>
    <col min="14857" max="14857" width="18.28515625" style="383" bestFit="1" customWidth="1"/>
    <col min="14858" max="14858" width="18.7109375" style="383" customWidth="1"/>
    <col min="14859" max="14859" width="13.140625" style="383" customWidth="1"/>
    <col min="14860" max="14860" width="18" style="383" customWidth="1"/>
    <col min="14861" max="14861" width="18.7109375" style="383" customWidth="1"/>
    <col min="14862" max="15104" width="9.140625" style="383"/>
    <col min="15105" max="15105" width="2.140625" style="383" customWidth="1"/>
    <col min="15106" max="15106" width="16.28515625" style="383" customWidth="1"/>
    <col min="15107" max="15107" width="20.140625" style="383" bestFit="1" customWidth="1"/>
    <col min="15108" max="15109" width="14" style="383" bestFit="1" customWidth="1"/>
    <col min="15110" max="15110" width="20.28515625" style="383" bestFit="1" customWidth="1"/>
    <col min="15111" max="15112" width="14" style="383" bestFit="1" customWidth="1"/>
    <col min="15113" max="15113" width="18.28515625" style="383" bestFit="1" customWidth="1"/>
    <col min="15114" max="15114" width="18.7109375" style="383" customWidth="1"/>
    <col min="15115" max="15115" width="13.140625" style="383" customWidth="1"/>
    <col min="15116" max="15116" width="18" style="383" customWidth="1"/>
    <col min="15117" max="15117" width="18.7109375" style="383" customWidth="1"/>
    <col min="15118" max="15360" width="9.140625" style="383"/>
    <col min="15361" max="15361" width="2.140625" style="383" customWidth="1"/>
    <col min="15362" max="15362" width="16.28515625" style="383" customWidth="1"/>
    <col min="15363" max="15363" width="20.140625" style="383" bestFit="1" customWidth="1"/>
    <col min="15364" max="15365" width="14" style="383" bestFit="1" customWidth="1"/>
    <col min="15366" max="15366" width="20.28515625" style="383" bestFit="1" customWidth="1"/>
    <col min="15367" max="15368" width="14" style="383" bestFit="1" customWidth="1"/>
    <col min="15369" max="15369" width="18.28515625" style="383" bestFit="1" customWidth="1"/>
    <col min="15370" max="15370" width="18.7109375" style="383" customWidth="1"/>
    <col min="15371" max="15371" width="13.140625" style="383" customWidth="1"/>
    <col min="15372" max="15372" width="18" style="383" customWidth="1"/>
    <col min="15373" max="15373" width="18.7109375" style="383" customWidth="1"/>
    <col min="15374" max="15616" width="9.140625" style="383"/>
    <col min="15617" max="15617" width="2.140625" style="383" customWidth="1"/>
    <col min="15618" max="15618" width="16.28515625" style="383" customWidth="1"/>
    <col min="15619" max="15619" width="20.140625" style="383" bestFit="1" customWidth="1"/>
    <col min="15620" max="15621" width="14" style="383" bestFit="1" customWidth="1"/>
    <col min="15622" max="15622" width="20.28515625" style="383" bestFit="1" customWidth="1"/>
    <col min="15623" max="15624" width="14" style="383" bestFit="1" customWidth="1"/>
    <col min="15625" max="15625" width="18.28515625" style="383" bestFit="1" customWidth="1"/>
    <col min="15626" max="15626" width="18.7109375" style="383" customWidth="1"/>
    <col min="15627" max="15627" width="13.140625" style="383" customWidth="1"/>
    <col min="15628" max="15628" width="18" style="383" customWidth="1"/>
    <col min="15629" max="15629" width="18.7109375" style="383" customWidth="1"/>
    <col min="15630" max="15872" width="9.140625" style="383"/>
    <col min="15873" max="15873" width="2.140625" style="383" customWidth="1"/>
    <col min="15874" max="15874" width="16.28515625" style="383" customWidth="1"/>
    <col min="15875" max="15875" width="20.140625" style="383" bestFit="1" customWidth="1"/>
    <col min="15876" max="15877" width="14" style="383" bestFit="1" customWidth="1"/>
    <col min="15878" max="15878" width="20.28515625" style="383" bestFit="1" customWidth="1"/>
    <col min="15879" max="15880" width="14" style="383" bestFit="1" customWidth="1"/>
    <col min="15881" max="15881" width="18.28515625" style="383" bestFit="1" customWidth="1"/>
    <col min="15882" max="15882" width="18.7109375" style="383" customWidth="1"/>
    <col min="15883" max="15883" width="13.140625" style="383" customWidth="1"/>
    <col min="15884" max="15884" width="18" style="383" customWidth="1"/>
    <col min="15885" max="15885" width="18.7109375" style="383" customWidth="1"/>
    <col min="15886" max="16128" width="9.140625" style="383"/>
    <col min="16129" max="16129" width="2.140625" style="383" customWidth="1"/>
    <col min="16130" max="16130" width="16.28515625" style="383" customWidth="1"/>
    <col min="16131" max="16131" width="20.140625" style="383" bestFit="1" customWidth="1"/>
    <col min="16132" max="16133" width="14" style="383" bestFit="1" customWidth="1"/>
    <col min="16134" max="16134" width="20.28515625" style="383" bestFit="1" customWidth="1"/>
    <col min="16135" max="16136" width="14" style="383" bestFit="1" customWidth="1"/>
    <col min="16137" max="16137" width="18.28515625" style="383" bestFit="1" customWidth="1"/>
    <col min="16138" max="16138" width="18.7109375" style="383" customWidth="1"/>
    <col min="16139" max="16139" width="13.140625" style="383" customWidth="1"/>
    <col min="16140" max="16140" width="18" style="383" customWidth="1"/>
    <col min="16141" max="16141" width="18.7109375" style="383" customWidth="1"/>
    <col min="16142" max="16384" width="9.140625" style="383"/>
  </cols>
  <sheetData>
    <row r="2" spans="2:9" ht="13.5" thickBot="1"/>
    <row r="3" spans="2:9" ht="30.75" thickBot="1">
      <c r="B3" s="384" t="s">
        <v>152</v>
      </c>
      <c r="C3" s="385" t="s">
        <v>153</v>
      </c>
      <c r="D3" s="386" t="s">
        <v>154</v>
      </c>
      <c r="E3" s="387" t="s">
        <v>155</v>
      </c>
      <c r="F3" s="385" t="s">
        <v>156</v>
      </c>
      <c r="G3" s="386" t="s">
        <v>154</v>
      </c>
      <c r="H3" s="387" t="s">
        <v>155</v>
      </c>
      <c r="I3" s="388" t="s">
        <v>157</v>
      </c>
    </row>
    <row r="4" spans="2:9" ht="15">
      <c r="B4" s="389" t="s">
        <v>158</v>
      </c>
      <c r="C4" s="390">
        <v>8350</v>
      </c>
      <c r="D4" s="391">
        <v>1276050</v>
      </c>
      <c r="E4" s="392">
        <f>D4/C4</f>
        <v>152.82035928143713</v>
      </c>
      <c r="F4" s="390">
        <v>9050</v>
      </c>
      <c r="G4" s="391">
        <v>1385050</v>
      </c>
      <c r="H4" s="392">
        <f>G4/F4</f>
        <v>153.04419889502762</v>
      </c>
      <c r="I4" s="400">
        <f>G4-D4</f>
        <v>109000</v>
      </c>
    </row>
    <row r="5" spans="2:9" ht="15">
      <c r="B5" s="393" t="s">
        <v>171</v>
      </c>
      <c r="C5" s="394">
        <v>550</v>
      </c>
      <c r="D5" s="395">
        <v>145650</v>
      </c>
      <c r="E5" s="392">
        <f>D5/C5</f>
        <v>264.81818181818181</v>
      </c>
      <c r="F5" s="394">
        <v>750</v>
      </c>
      <c r="G5" s="395">
        <v>198250</v>
      </c>
      <c r="H5" s="392">
        <f>G5/F5</f>
        <v>264.33333333333331</v>
      </c>
      <c r="I5" s="400">
        <f>G5-D5</f>
        <v>52600</v>
      </c>
    </row>
    <row r="6" spans="2:9" ht="15">
      <c r="B6" s="393" t="s">
        <v>172</v>
      </c>
      <c r="C6" s="394">
        <v>150</v>
      </c>
      <c r="D6" s="395">
        <v>29250</v>
      </c>
      <c r="E6" s="392">
        <f>D6/C6</f>
        <v>195</v>
      </c>
      <c r="F6" s="394">
        <v>200</v>
      </c>
      <c r="G6" s="395">
        <v>39000</v>
      </c>
      <c r="H6" s="392">
        <f>G6/F6</f>
        <v>195</v>
      </c>
      <c r="I6" s="400">
        <f>G6-D6</f>
        <v>9750</v>
      </c>
    </row>
    <row r="7" spans="2:9" ht="15.75" thickBot="1">
      <c r="B7" s="393" t="s">
        <v>162</v>
      </c>
      <c r="C7" s="394">
        <v>220</v>
      </c>
      <c r="D7" s="395">
        <v>7700</v>
      </c>
      <c r="E7" s="392">
        <f>D7/C7</f>
        <v>35</v>
      </c>
      <c r="F7" s="394">
        <v>220</v>
      </c>
      <c r="G7" s="395">
        <v>7700</v>
      </c>
      <c r="H7" s="392">
        <f>G7/F7</f>
        <v>35</v>
      </c>
      <c r="I7" s="396">
        <f>G7-D7</f>
        <v>0</v>
      </c>
    </row>
    <row r="8" spans="2:9" ht="15.75" thickBot="1">
      <c r="B8" s="384" t="s">
        <v>159</v>
      </c>
      <c r="C8" s="397">
        <f>SUM(C4:C7)</f>
        <v>9270</v>
      </c>
      <c r="D8" s="398">
        <f>SUM(D4:D7)</f>
        <v>1458650</v>
      </c>
      <c r="E8" s="399" t="s">
        <v>160</v>
      </c>
      <c r="F8" s="397">
        <f>SUM(F4:F7)</f>
        <v>10220</v>
      </c>
      <c r="G8" s="398">
        <f>SUM(G4:G7)</f>
        <v>1630000</v>
      </c>
      <c r="H8" s="399" t="s">
        <v>161</v>
      </c>
      <c r="I8" s="401">
        <f>SUM(I4:I7)</f>
        <v>171350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CB5A47E1CA4084B2900BF9FE0B07" ma:contentTypeVersion="13" ma:contentTypeDescription="Create a new document." ma:contentTypeScope="" ma:versionID="da7a3d93e8b89991e02f1da8cfe203a6">
  <xsd:schema xmlns:xsd="http://www.w3.org/2001/XMLSchema" xmlns:xs="http://www.w3.org/2001/XMLSchema" xmlns:p="http://schemas.microsoft.com/office/2006/metadata/properties" xmlns:ns3="ef922dab-be10-465a-80dd-776870f32ac1" xmlns:ns4="3bd76564-f255-4d94-9667-3f5409839fcc" targetNamespace="http://schemas.microsoft.com/office/2006/metadata/properties" ma:root="true" ma:fieldsID="03f437c5ab2671f2f84487ec2606b4dc" ns3:_="" ns4:_="">
    <xsd:import namespace="ef922dab-be10-465a-80dd-776870f32ac1"/>
    <xsd:import namespace="3bd76564-f255-4d94-9667-3f5409839f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22dab-be10-465a-80dd-776870f32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76564-f255-4d94-9667-3f5409839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9355FA-F030-49CE-B533-999F26777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22dab-be10-465a-80dd-776870f32ac1"/>
    <ds:schemaRef ds:uri="3bd76564-f255-4d94-9667-3f5409839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14AD8-8857-4947-B1B9-4EE02E7F6FB3}">
  <ds:schemaRefs>
    <ds:schemaRef ds:uri="http://purl.org/dc/elements/1.1/"/>
    <ds:schemaRef ds:uri="3bd76564-f255-4d94-9667-3f5409839fcc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ef922dab-be10-465a-80dd-776870f32ac1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Short EFB</vt:lpstr>
      <vt:lpstr>Sum</vt:lpstr>
      <vt:lpstr>WC (F27)</vt:lpstr>
      <vt:lpstr>PKS (F27)</vt:lpstr>
      <vt:lpstr>PKS Granule (F27)</vt:lpstr>
      <vt:lpstr>OPT FIBER</vt:lpstr>
      <vt:lpstr>EFB PELLET</vt:lpstr>
      <vt:lpstr>RICE HUSK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Lee Sing Chee (Top Glove - F09)</cp:lastModifiedBy>
  <cp:lastPrinted>2022-04-22T05:16:55Z</cp:lastPrinted>
  <dcterms:created xsi:type="dcterms:W3CDTF">2021-10-01T07:34:54Z</dcterms:created>
  <dcterms:modified xsi:type="dcterms:W3CDTF">2022-05-23T02:32:01Z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0x010100AC0DCB5A47E1CA4084B2900BF9FE0B07</vt:lpwstr>
  </property>
</Properties>
</file>