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leesc\OneDrive - Top Glove Sdn Bhd\Documents\Sing Chee Project\Vendor Capacity Autobot\"/>
    </mc:Choice>
  </mc:AlternateContent>
  <bookViews>
    <workbookView xWindow="0" yWindow="0" windowWidth="18075" windowHeight="7290" tabRatio="864" activeTab="1"/>
  </bookViews>
  <sheets>
    <sheet name="Sheet1" sheetId="39" r:id="rId1"/>
    <sheet name="Sheet4" sheetId="40" r:id="rId2"/>
    <sheet name="WC" sheetId="1" r:id="rId3"/>
    <sheet name="HIGH CV WC" sheetId="26" r:id="rId4"/>
    <sheet name="comparison" sheetId="27" state="hidden" r:id="rId5"/>
    <sheet name="Short EFB" sheetId="3" r:id="rId6"/>
    <sheet name="Mesocarp" sheetId="12" r:id="rId7"/>
    <sheet name="EFB" sheetId="4" r:id="rId8"/>
    <sheet name="PKS Granule" sheetId="9" r:id="rId9"/>
    <sheet name="PKS" sheetId="7" r:id="rId10"/>
    <sheet name="Palm Shell Mixture" sheetId="38" state="hidden" r:id="rId11"/>
    <sheet name="Wood Pellet" sheetId="28" state="hidden" r:id="rId12"/>
    <sheet name="RICE HUSK PELLET" sheetId="17" state="hidden" r:id="rId13"/>
    <sheet name="Sum" sheetId="34" state="hidden" r:id="rId14"/>
    <sheet name="Short EFB (2)" sheetId="35" state="hidden" r:id="rId15"/>
    <sheet name="PKS (2)" sheetId="36" state="hidden" r:id="rId16"/>
    <sheet name="Wood Pellet (2)" sheetId="37" state="hidden" r:id="rId17"/>
    <sheet name="Sheet3" sheetId="30" state="hidden" r:id="rId18"/>
    <sheet name="Wood Pellet (1)" sheetId="23" state="hidden" r:id="rId19"/>
    <sheet name="Comment" sheetId="24" state="hidden" r:id="rId20"/>
    <sheet name="Sheet2" sheetId="29" state="hidden" r:id="rId21"/>
    <sheet name="OPT Fiber" sheetId="10" state="hidden" r:id="rId22"/>
    <sheet name="Market Info" sheetId="11" state="hidden" r:id="rId23"/>
  </sheets>
  <definedNames>
    <definedName name="___xlnm.Print_Area_1">"$#REF!.$A$1:$P$24"</definedName>
    <definedName name="___xlnm.Print_Area_2">"$#REF!.$A$1:$P$24"</definedName>
    <definedName name="___xlnm.Print_Area_3">"$#REF!.$A$1:$P$24"</definedName>
    <definedName name="__xlnm.Print_Area">"$#REF!.$A$1:$P$24"</definedName>
    <definedName name="__xlnm.Print_Area_1">NA()</definedName>
    <definedName name="__xlnm.Print_Area_1_1">NA()</definedName>
    <definedName name="__xlnm.Print_Area_1_2">"$#REF!.$A$1:$P$74"</definedName>
    <definedName name="__xlnm.Print_Area_1_3">NA()</definedName>
    <definedName name="__xlnm.Print_Area_1_4">NA()</definedName>
    <definedName name="__xlnm.Print_Area_1_5">NA()</definedName>
    <definedName name="__xlnm.Print_Area_2">"$#REF!.$A$1:$P$74"</definedName>
    <definedName name="__xlnm.Print_Area_2_1">"$#REF!.$A$1:$P$24"</definedName>
    <definedName name="__xlnm.Print_Area_3">NA()</definedName>
    <definedName name="__xlnm.Print_Area_3_1">"$#REF!.$A$1:$P$24"</definedName>
    <definedName name="__xlnm.Print_Area_4">NA()</definedName>
    <definedName name="__xlnm.Print_Area_5">NA()</definedName>
    <definedName name="_1Excel_BuiltIn__FilterDatabase_1" localSheetId="9">#REF!</definedName>
    <definedName name="_2Excel_BuiltIn__FilterDatabase_1" localSheetId="15">#REF!</definedName>
    <definedName name="_3Excel_BuiltIn__FilterDatabase_1">#REF!</definedName>
    <definedName name="Excel_BuiltIn__FilterDatabase" localSheetId="9">#REF!</definedName>
    <definedName name="Excel_BuiltIn__FilterDatabase" localSheetId="15">#REF!</definedName>
    <definedName name="Excel_BuiltIn__FilterDatabase">#REF!</definedName>
    <definedName name="Excel_BuiltIn__FilterDatabase_1">#REF!</definedName>
    <definedName name="Excel_BuiltIn__FilterDatabase_1_1">#REF!</definedName>
    <definedName name="Excel_BuiltIn__FilterDatabase_1_1_1">#REF!</definedName>
    <definedName name="Excel_BuiltIn__FilterDatabase_1_1_1_1">#REF!</definedName>
    <definedName name="Excel_BuiltIn__FilterDatabase_1_1_1_1_1">#REF!</definedName>
    <definedName name="Excel_BuiltIn__FilterDatabase_1_2">#REF!</definedName>
    <definedName name="Excel_BuiltIn__FilterDatabase_10_2">#REF!</definedName>
    <definedName name="Excel_BuiltIn__FilterDatabase_3_1">#REF!</definedName>
    <definedName name="Excel_BuiltIn__FilterDatabase_3_1_1">#REF!</definedName>
    <definedName name="Excel_BuiltIn__FilterDatabase_3_1_1_1">#REF!</definedName>
    <definedName name="Excel_BuiltIn__FilterDatabase_3_1_1_1_1">#REF!</definedName>
    <definedName name="Excel_BuiltIn__FilterDatabase_3_1_2">#REF!</definedName>
    <definedName name="Excel_BuiltIn__FilterDatabase_3_2_1">#REF!</definedName>
    <definedName name="Excel_BuiltIn__FilterDatabase_5_1_1">#REF!</definedName>
    <definedName name="Excel_BuiltIn__FilterDatabase_5_1_2">#REF!</definedName>
    <definedName name="Excel_BuiltIn__FilterDatabase_6">#REF!</definedName>
    <definedName name="Excel_BuiltIn__FilterDatabase_6_1">#REF!</definedName>
    <definedName name="Excel_BuiltIn__FilterDatabase_6_2">#REF!</definedName>
    <definedName name="Excel_BuiltIn__FilterDatabase_7">#REF!</definedName>
    <definedName name="Excel_BuiltIn__FilterDatabase_7_1">#REF!</definedName>
    <definedName name="Excel_BuiltIn__FilterDatabase_7_2">#REF!</definedName>
    <definedName name="Excel_BuiltIn__FilterDatabase_9">#REF!</definedName>
    <definedName name="Excel_BuiltIn__FilterDatabase_9_1">#REF!</definedName>
    <definedName name="Excel_BuiltIn__FilterDatabase_9_2">#REF!</definedName>
    <definedName name="Excel_BuiltIn_Print_Area_1">#REF!</definedName>
    <definedName name="Excel_BuiltIn_Print_Area_1_1">#REF!</definedName>
    <definedName name="Excel_BuiltIn_Print_Area_1_2">#REF!</definedName>
    <definedName name="Excel_BuiltIn_Print_Area_13_1">NA()</definedName>
    <definedName name="Excel_BuiltIn_Print_Area_13_1_1">NA()</definedName>
    <definedName name="Excel_BuiltIn_Print_Area_2">"$#REF!.$A$1:$P$74"</definedName>
    <definedName name="Excel_BuiltIn_Print_Area_3">#REF!</definedName>
    <definedName name="Excel_BuiltIn_Print_Area_3_1">#REF!</definedName>
    <definedName name="Excel_BuiltIn_Print_Area_4_1">NA()</definedName>
    <definedName name="_xlnm.Print_Area" localSheetId="7">EFB!$A$1:$M$97</definedName>
    <definedName name="_xlnm.Print_Area" localSheetId="3">'HIGH CV WC'!$A$1:$O$16</definedName>
    <definedName name="_xlnm.Print_Area" localSheetId="6">Mesocarp!$A$1:$M$34</definedName>
    <definedName name="_xlnm.Print_Area" localSheetId="9">PKS!$A$1:$N$111</definedName>
    <definedName name="_xlnm.Print_Area" localSheetId="15">'PKS (2)'!$A$1:$O$41</definedName>
    <definedName name="_xlnm.Print_Area" localSheetId="12">'RICE HUSK PELLET'!$A$1:$N$97</definedName>
    <definedName name="_xlnm.Print_Area" localSheetId="5">'Short EFB'!$A$1:$O$39</definedName>
    <definedName name="_xlnm.Print_Area" localSheetId="14">'Short EFB (2)'!$A$1:$Q$40</definedName>
    <definedName name="_xlnm.Print_Area" localSheetId="2">WC!$A$1:$O$116</definedName>
    <definedName name="_xlnm.Print_Area" localSheetId="11">'Wood Pellet'!$A$1:$M$33</definedName>
    <definedName name="_xlnm.Print_Area" localSheetId="16">'Wood Pellet (2)'!$A$1:$N$34</definedName>
  </definedNames>
  <calcPr calcId="162913"/>
  <fileRecoveryPr autoRecover="0"/>
</workbook>
</file>

<file path=xl/calcChain.xml><?xml version="1.0" encoding="utf-8"?>
<calcChain xmlns="http://schemas.openxmlformats.org/spreadsheetml/2006/main">
  <c r="J111" i="1" l="1"/>
  <c r="K111" i="1"/>
  <c r="I111" i="1"/>
  <c r="J83" i="1"/>
  <c r="I83" i="1"/>
  <c r="J59" i="1"/>
  <c r="I59" i="1"/>
  <c r="J27" i="1"/>
  <c r="I27" i="1"/>
  <c r="E35" i="1"/>
  <c r="H10" i="1"/>
  <c r="K9" i="1"/>
  <c r="H69" i="7"/>
  <c r="H70" i="7"/>
  <c r="B15" i="38"/>
  <c r="K13" i="38"/>
  <c r="I12" i="38"/>
  <c r="H12" i="38"/>
  <c r="J11" i="38"/>
  <c r="J10" i="38"/>
  <c r="J12" i="38"/>
  <c r="J13" i="38"/>
  <c r="G10" i="38"/>
  <c r="J9" i="38"/>
  <c r="F8" i="38"/>
  <c r="E8" i="38"/>
  <c r="D8" i="38"/>
  <c r="G3" i="38"/>
  <c r="H83" i="7"/>
  <c r="H85" i="7"/>
  <c r="H86" i="7"/>
  <c r="H87" i="7"/>
  <c r="H88" i="7"/>
  <c r="H89" i="7"/>
  <c r="H52" i="7"/>
  <c r="H53" i="7"/>
  <c r="H54" i="7"/>
  <c r="H55" i="7"/>
  <c r="H56" i="7"/>
  <c r="H58" i="7"/>
  <c r="H59" i="7"/>
  <c r="H61" i="7"/>
  <c r="H62" i="7"/>
  <c r="H64" i="7"/>
  <c r="H65" i="7"/>
  <c r="H66" i="7"/>
  <c r="H67" i="7"/>
  <c r="H68" i="7"/>
  <c r="H10" i="7"/>
  <c r="H11" i="7"/>
  <c r="H12" i="7"/>
  <c r="H13" i="7"/>
  <c r="H14" i="7"/>
  <c r="H16" i="7"/>
  <c r="H17" i="7"/>
  <c r="H18" i="7"/>
  <c r="H19" i="7"/>
  <c r="H20" i="7"/>
  <c r="H21" i="7"/>
  <c r="G75" i="4"/>
  <c r="G76" i="4"/>
  <c r="G24" i="12"/>
  <c r="H68" i="1"/>
  <c r="H69" i="1"/>
  <c r="H71" i="1"/>
  <c r="H72" i="1"/>
  <c r="H73" i="1"/>
  <c r="H74" i="1"/>
  <c r="H75" i="1"/>
  <c r="H76" i="1"/>
  <c r="H51" i="1"/>
  <c r="H52" i="1"/>
  <c r="H53" i="1"/>
  <c r="H11" i="1"/>
  <c r="H13" i="1"/>
  <c r="H14" i="1"/>
  <c r="H15" i="1"/>
  <c r="H16" i="1"/>
  <c r="H17" i="1"/>
  <c r="H18" i="1"/>
  <c r="H19" i="1"/>
  <c r="K16" i="37"/>
  <c r="M17" i="37"/>
  <c r="L11" i="37"/>
  <c r="L12" i="37"/>
  <c r="L13" i="37"/>
  <c r="L14" i="37"/>
  <c r="L10" i="37"/>
  <c r="K25" i="37"/>
  <c r="L24" i="37"/>
  <c r="L23" i="37"/>
  <c r="L25" i="37"/>
  <c r="L26" i="37"/>
  <c r="K15" i="37"/>
  <c r="N22" i="36"/>
  <c r="M13" i="36"/>
  <c r="M14" i="36"/>
  <c r="M15" i="36"/>
  <c r="M16" i="36"/>
  <c r="M17" i="36"/>
  <c r="M18" i="36"/>
  <c r="M19" i="36"/>
  <c r="M12" i="36"/>
  <c r="L32" i="36"/>
  <c r="M31" i="36"/>
  <c r="M30" i="36"/>
  <c r="M29" i="36"/>
  <c r="M32" i="36"/>
  <c r="L20" i="36"/>
  <c r="M11" i="36"/>
  <c r="M10" i="36"/>
  <c r="N21" i="35"/>
  <c r="M11" i="35"/>
  <c r="M12" i="35"/>
  <c r="M13" i="35"/>
  <c r="M14" i="35"/>
  <c r="M15" i="35"/>
  <c r="M16" i="35"/>
  <c r="M10" i="35"/>
  <c r="J20" i="35"/>
  <c r="L31" i="35"/>
  <c r="M30" i="35"/>
  <c r="M29" i="35"/>
  <c r="M28" i="35"/>
  <c r="M31" i="35"/>
  <c r="M32" i="35"/>
  <c r="L19" i="35"/>
  <c r="M18" i="35"/>
  <c r="M17" i="35"/>
  <c r="L15" i="37"/>
  <c r="M33" i="36"/>
  <c r="M20" i="36"/>
  <c r="L21" i="36"/>
  <c r="M19" i="35"/>
  <c r="L20" i="35"/>
  <c r="H25" i="34"/>
  <c r="E25" i="34"/>
  <c r="G23" i="34"/>
  <c r="M27" i="37"/>
  <c r="M26" i="37"/>
  <c r="I25" i="37"/>
  <c r="H25" i="37"/>
  <c r="J24" i="37"/>
  <c r="J23" i="37"/>
  <c r="J25" i="37"/>
  <c r="J26" i="37"/>
  <c r="F22" i="37"/>
  <c r="E22" i="37"/>
  <c r="D22" i="37"/>
  <c r="I15" i="37"/>
  <c r="H15" i="37"/>
  <c r="J14" i="37"/>
  <c r="J13" i="37"/>
  <c r="G13" i="37"/>
  <c r="J12" i="37"/>
  <c r="J11" i="37"/>
  <c r="G11" i="37"/>
  <c r="J10" i="37"/>
  <c r="G10" i="37"/>
  <c r="F9" i="37"/>
  <c r="E9" i="37"/>
  <c r="D9" i="37"/>
  <c r="E3" i="37"/>
  <c r="B37" i="36"/>
  <c r="N34" i="36"/>
  <c r="N33" i="36"/>
  <c r="J32" i="36"/>
  <c r="I32" i="36"/>
  <c r="K31" i="36"/>
  <c r="K30" i="36"/>
  <c r="H30" i="36"/>
  <c r="K29" i="36"/>
  <c r="H29" i="36"/>
  <c r="G28" i="36"/>
  <c r="F28" i="36"/>
  <c r="E28" i="36"/>
  <c r="J20" i="36"/>
  <c r="I20" i="36"/>
  <c r="K19" i="36"/>
  <c r="H19" i="36"/>
  <c r="K18" i="36"/>
  <c r="H18" i="36"/>
  <c r="K17" i="36"/>
  <c r="K16" i="36"/>
  <c r="H16" i="36"/>
  <c r="K15" i="36"/>
  <c r="H15" i="36"/>
  <c r="K14" i="36"/>
  <c r="K13" i="36"/>
  <c r="H13" i="36"/>
  <c r="K12" i="36"/>
  <c r="H12" i="36"/>
  <c r="K11" i="36"/>
  <c r="H11" i="36"/>
  <c r="K10" i="36"/>
  <c r="G9" i="36"/>
  <c r="F9" i="36"/>
  <c r="E9" i="36"/>
  <c r="E3" i="36"/>
  <c r="B35" i="35"/>
  <c r="N33" i="35"/>
  <c r="N32" i="35"/>
  <c r="J31" i="35"/>
  <c r="I31" i="35"/>
  <c r="K30" i="35"/>
  <c r="H30" i="35"/>
  <c r="K29" i="35"/>
  <c r="H29" i="35"/>
  <c r="K28" i="35"/>
  <c r="K31" i="35"/>
  <c r="K32" i="35"/>
  <c r="O33" i="35"/>
  <c r="H28" i="35"/>
  <c r="G27" i="35"/>
  <c r="F27" i="35"/>
  <c r="E27" i="35"/>
  <c r="E23" i="35"/>
  <c r="J19" i="35"/>
  <c r="I19" i="35"/>
  <c r="K18" i="35"/>
  <c r="H18" i="35"/>
  <c r="K17" i="35"/>
  <c r="K16" i="35"/>
  <c r="H16" i="35"/>
  <c r="K15" i="35"/>
  <c r="H15" i="35"/>
  <c r="K14" i="35"/>
  <c r="H14" i="35"/>
  <c r="K13" i="35"/>
  <c r="H13" i="35"/>
  <c r="K12" i="35"/>
  <c r="H12" i="35"/>
  <c r="K11" i="35"/>
  <c r="H11" i="35"/>
  <c r="K10" i="35"/>
  <c r="H10" i="35"/>
  <c r="G9" i="35"/>
  <c r="F9" i="35"/>
  <c r="E9" i="35"/>
  <c r="F3" i="35"/>
  <c r="I20" i="34"/>
  <c r="H20" i="34"/>
  <c r="E22" i="34"/>
  <c r="E20" i="34"/>
  <c r="K15" i="3"/>
  <c r="H15" i="3"/>
  <c r="H103" i="1"/>
  <c r="H105" i="1"/>
  <c r="K76" i="1"/>
  <c r="L94" i="17"/>
  <c r="L93" i="17"/>
  <c r="H91" i="17"/>
  <c r="G10" i="28"/>
  <c r="G12" i="28"/>
  <c r="H82" i="7"/>
  <c r="G87" i="4"/>
  <c r="G88" i="4"/>
  <c r="G89" i="4"/>
  <c r="G23" i="12"/>
  <c r="H48" i="1"/>
  <c r="H49" i="1"/>
  <c r="H50" i="1"/>
  <c r="H20" i="1"/>
  <c r="K27" i="12"/>
  <c r="K89" i="17"/>
  <c r="J23" i="12"/>
  <c r="G10" i="9"/>
  <c r="G9" i="9"/>
  <c r="H21" i="1"/>
  <c r="K90" i="17"/>
  <c r="I19" i="34"/>
  <c r="H19" i="34"/>
  <c r="E19" i="34"/>
  <c r="F23" i="34"/>
  <c r="D23" i="34"/>
  <c r="C23" i="34"/>
  <c r="I22" i="34"/>
  <c r="H22" i="34"/>
  <c r="I21" i="34"/>
  <c r="H21" i="34"/>
  <c r="E21" i="34"/>
  <c r="I18" i="34"/>
  <c r="H18" i="34"/>
  <c r="E18" i="34"/>
  <c r="G13" i="34"/>
  <c r="F13" i="34"/>
  <c r="D13" i="34"/>
  <c r="C13" i="34"/>
  <c r="I12" i="34"/>
  <c r="H12" i="34"/>
  <c r="E12" i="34"/>
  <c r="I11" i="34"/>
  <c r="I13" i="34"/>
  <c r="H11" i="34"/>
  <c r="E11" i="34"/>
  <c r="I4" i="34"/>
  <c r="I5" i="34"/>
  <c r="I3" i="34"/>
  <c r="I6" i="34"/>
  <c r="H4" i="34"/>
  <c r="H5" i="34"/>
  <c r="H3" i="34"/>
  <c r="E4" i="34"/>
  <c r="E5" i="34"/>
  <c r="E3" i="34"/>
  <c r="G6" i="34"/>
  <c r="D6" i="34"/>
  <c r="F6" i="34"/>
  <c r="C6" i="34"/>
  <c r="K52" i="1"/>
  <c r="G74" i="4"/>
  <c r="H100" i="7"/>
  <c r="H40" i="1"/>
  <c r="H41" i="1"/>
  <c r="H42" i="1"/>
  <c r="H43" i="1"/>
  <c r="H44" i="1"/>
  <c r="H45" i="1"/>
  <c r="H46" i="1"/>
  <c r="H47" i="1"/>
  <c r="K75" i="1"/>
  <c r="J11" i="28"/>
  <c r="K74" i="1"/>
  <c r="G67" i="4"/>
  <c r="G68" i="4"/>
  <c r="G69" i="4"/>
  <c r="G70" i="4"/>
  <c r="G71" i="4"/>
  <c r="G72" i="4"/>
  <c r="G73" i="4"/>
  <c r="H11" i="3"/>
  <c r="H12" i="3"/>
  <c r="H13" i="3"/>
  <c r="H14" i="3"/>
  <c r="K100" i="7"/>
  <c r="K102" i="7"/>
  <c r="K103" i="7"/>
  <c r="M104" i="7"/>
  <c r="J12" i="28"/>
  <c r="J75" i="4"/>
  <c r="K51" i="1"/>
  <c r="G66" i="4"/>
  <c r="H10" i="3"/>
  <c r="H17" i="3"/>
  <c r="I14" i="28"/>
  <c r="H14" i="28"/>
  <c r="J13" i="28"/>
  <c r="C23" i="30"/>
  <c r="D23" i="30"/>
  <c r="E23" i="30"/>
  <c r="F23" i="30"/>
  <c r="G5" i="30"/>
  <c r="G6" i="30"/>
  <c r="G7" i="30"/>
  <c r="G8" i="30"/>
  <c r="G9" i="30"/>
  <c r="G4" i="30"/>
  <c r="H10" i="30"/>
  <c r="C10" i="30"/>
  <c r="D10" i="30"/>
  <c r="E10" i="30"/>
  <c r="G10" i="30"/>
  <c r="K105" i="1"/>
  <c r="K22" i="7"/>
  <c r="K9" i="7"/>
  <c r="G9" i="28"/>
  <c r="J24" i="12"/>
  <c r="H9" i="26"/>
  <c r="H10" i="26"/>
  <c r="D8" i="28"/>
  <c r="E8" i="28"/>
  <c r="F8" i="28"/>
  <c r="J9" i="28"/>
  <c r="J10" i="28"/>
  <c r="D21" i="28"/>
  <c r="E21" i="28"/>
  <c r="F21" i="28"/>
  <c r="J22" i="28"/>
  <c r="J76" i="4"/>
  <c r="K49" i="1"/>
  <c r="K53" i="1"/>
  <c r="K50" i="1"/>
  <c r="K20" i="1"/>
  <c r="H38" i="1"/>
  <c r="K103" i="1"/>
  <c r="H81" i="7"/>
  <c r="K26" i="28"/>
  <c r="K25" i="28"/>
  <c r="I24" i="28"/>
  <c r="H24" i="28"/>
  <c r="J23" i="28"/>
  <c r="E3" i="28"/>
  <c r="K104" i="1"/>
  <c r="K10" i="26"/>
  <c r="E8" i="3"/>
  <c r="F8" i="3"/>
  <c r="G8" i="3"/>
  <c r="H9" i="3"/>
  <c r="K9" i="3"/>
  <c r="K10" i="3"/>
  <c r="K11" i="3"/>
  <c r="K12" i="3"/>
  <c r="K13" i="3"/>
  <c r="K14" i="3"/>
  <c r="K16" i="3"/>
  <c r="K17" i="3"/>
  <c r="I18" i="3"/>
  <c r="J18" i="3"/>
  <c r="L20" i="3"/>
  <c r="E22" i="3"/>
  <c r="B15" i="26"/>
  <c r="L14" i="26"/>
  <c r="L13" i="26"/>
  <c r="J71" i="7"/>
  <c r="F8" i="26"/>
  <c r="G8" i="26"/>
  <c r="E8" i="26"/>
  <c r="J12" i="26"/>
  <c r="I12" i="26"/>
  <c r="K11" i="26"/>
  <c r="H11" i="26"/>
  <c r="K9" i="26"/>
  <c r="I71" i="7"/>
  <c r="I24" i="7"/>
  <c r="J24" i="7"/>
  <c r="J9" i="24"/>
  <c r="I9" i="24"/>
  <c r="G19" i="23"/>
  <c r="G17" i="23"/>
  <c r="G21" i="23"/>
  <c r="K81" i="7"/>
  <c r="K82" i="7"/>
  <c r="K83" i="7"/>
  <c r="K84" i="7"/>
  <c r="K85" i="7"/>
  <c r="K86" i="7"/>
  <c r="K87" i="7"/>
  <c r="K88" i="7"/>
  <c r="K89" i="7"/>
  <c r="K80" i="7"/>
  <c r="L92" i="7"/>
  <c r="L91" i="7"/>
  <c r="J90" i="7"/>
  <c r="I90" i="7"/>
  <c r="F79" i="7"/>
  <c r="G79" i="7"/>
  <c r="E79" i="7"/>
  <c r="H9" i="7"/>
  <c r="H32" i="7"/>
  <c r="H33" i="7"/>
  <c r="H51" i="7"/>
  <c r="G7" i="23"/>
  <c r="G5" i="23"/>
  <c r="G9" i="23"/>
  <c r="G3" i="10"/>
  <c r="D8" i="10"/>
  <c r="E8" i="10"/>
  <c r="F8" i="10"/>
  <c r="G9" i="10"/>
  <c r="J9" i="10"/>
  <c r="J10" i="10"/>
  <c r="J11" i="10"/>
  <c r="L12" i="10"/>
  <c r="H10" i="10"/>
  <c r="I10" i="10"/>
  <c r="K11" i="10"/>
  <c r="K12" i="10"/>
  <c r="B15" i="10"/>
  <c r="G3" i="9"/>
  <c r="D8" i="9"/>
  <c r="E8" i="9"/>
  <c r="F8" i="9"/>
  <c r="J9" i="9"/>
  <c r="J10" i="9"/>
  <c r="J11" i="9"/>
  <c r="H12" i="9"/>
  <c r="I12" i="9"/>
  <c r="K13" i="9"/>
  <c r="K14" i="9"/>
  <c r="B16" i="9"/>
  <c r="F3" i="17"/>
  <c r="K9" i="17"/>
  <c r="H10" i="17"/>
  <c r="K10" i="17"/>
  <c r="K11" i="17"/>
  <c r="K13" i="17"/>
  <c r="K14" i="17"/>
  <c r="K12" i="17"/>
  <c r="I13" i="17"/>
  <c r="J13" i="17"/>
  <c r="H21" i="17"/>
  <c r="K21" i="17"/>
  <c r="K22" i="17"/>
  <c r="H23" i="17"/>
  <c r="K23" i="17"/>
  <c r="I25" i="17"/>
  <c r="J25" i="17"/>
  <c r="H34" i="17"/>
  <c r="K34" i="17"/>
  <c r="K41" i="17"/>
  <c r="K42" i="17"/>
  <c r="H35" i="17"/>
  <c r="K35" i="17"/>
  <c r="H36" i="17"/>
  <c r="K36" i="17"/>
  <c r="H37" i="17"/>
  <c r="K37" i="17"/>
  <c r="H38" i="17"/>
  <c r="K38" i="17"/>
  <c r="H39" i="17"/>
  <c r="K39" i="17"/>
  <c r="H40" i="17"/>
  <c r="K40" i="17"/>
  <c r="I41" i="17"/>
  <c r="J41" i="17"/>
  <c r="E49" i="17"/>
  <c r="F49" i="17"/>
  <c r="G49" i="17"/>
  <c r="H50" i="17"/>
  <c r="K50" i="17"/>
  <c r="H51" i="17"/>
  <c r="K51" i="17"/>
  <c r="H52" i="17"/>
  <c r="K52" i="17"/>
  <c r="H53" i="17"/>
  <c r="K53" i="17"/>
  <c r="I54" i="17"/>
  <c r="J54" i="17"/>
  <c r="L55" i="17"/>
  <c r="L56" i="17"/>
  <c r="H64" i="17"/>
  <c r="K64" i="17"/>
  <c r="K66" i="17"/>
  <c r="H65" i="17"/>
  <c r="K65" i="17"/>
  <c r="I66" i="17"/>
  <c r="J66" i="17"/>
  <c r="L67" i="17"/>
  <c r="L68" i="17"/>
  <c r="E75" i="17"/>
  <c r="F75" i="17"/>
  <c r="G75" i="17"/>
  <c r="K76" i="17"/>
  <c r="H77" i="17"/>
  <c r="K77" i="17"/>
  <c r="K78" i="17"/>
  <c r="K79" i="17"/>
  <c r="M80" i="17"/>
  <c r="I78" i="17"/>
  <c r="J78" i="17"/>
  <c r="L79" i="17"/>
  <c r="L80" i="17"/>
  <c r="E87" i="17"/>
  <c r="F87" i="17"/>
  <c r="G87" i="17"/>
  <c r="K88" i="17"/>
  <c r="K91" i="17"/>
  <c r="K92" i="17"/>
  <c r="K93" i="17"/>
  <c r="M94" i="17"/>
  <c r="I92" i="17"/>
  <c r="J92" i="17"/>
  <c r="E3" i="7"/>
  <c r="E8" i="7"/>
  <c r="F8" i="7"/>
  <c r="G8" i="7"/>
  <c r="K10" i="7"/>
  <c r="K11" i="7"/>
  <c r="K12" i="7"/>
  <c r="K13" i="7"/>
  <c r="K14" i="7"/>
  <c r="K15" i="7"/>
  <c r="K16" i="7"/>
  <c r="K17" i="7"/>
  <c r="K18" i="7"/>
  <c r="K19" i="7"/>
  <c r="K20" i="7"/>
  <c r="K21" i="7"/>
  <c r="K23" i="7"/>
  <c r="L25" i="7"/>
  <c r="L26" i="7"/>
  <c r="K32" i="7"/>
  <c r="K33" i="7"/>
  <c r="K36" i="7"/>
  <c r="K37" i="7"/>
  <c r="M38" i="7"/>
  <c r="K34" i="7"/>
  <c r="K35" i="7"/>
  <c r="I36" i="7"/>
  <c r="J36" i="7"/>
  <c r="L37" i="7"/>
  <c r="L38" i="7"/>
  <c r="B40" i="7"/>
  <c r="B41" i="7"/>
  <c r="E50" i="7"/>
  <c r="F50" i="7"/>
  <c r="G50" i="7"/>
  <c r="K51" i="7"/>
  <c r="K71" i="7"/>
  <c r="K72" i="7"/>
  <c r="M73" i="7"/>
  <c r="K52" i="7"/>
  <c r="K53" i="7"/>
  <c r="K54" i="7"/>
  <c r="K55" i="7"/>
  <c r="K56" i="7"/>
  <c r="K57" i="7"/>
  <c r="K58" i="7"/>
  <c r="K59" i="7"/>
  <c r="K60" i="7"/>
  <c r="K61" i="7"/>
  <c r="K62" i="7"/>
  <c r="K63" i="7"/>
  <c r="K64" i="7"/>
  <c r="K65" i="7"/>
  <c r="K66" i="7"/>
  <c r="K67" i="7"/>
  <c r="K68" i="7"/>
  <c r="K69" i="7"/>
  <c r="K70" i="7"/>
  <c r="L72" i="7"/>
  <c r="L73" i="7"/>
  <c r="E98" i="7"/>
  <c r="F98" i="7"/>
  <c r="G98" i="7"/>
  <c r="K99" i="7"/>
  <c r="K101" i="7"/>
  <c r="I102" i="7"/>
  <c r="J102" i="7"/>
  <c r="L103" i="7"/>
  <c r="L104" i="7"/>
  <c r="B107" i="7"/>
  <c r="E3" i="4"/>
  <c r="J9" i="4"/>
  <c r="J13" i="4"/>
  <c r="J14" i="4"/>
  <c r="G10" i="4"/>
  <c r="J10" i="4"/>
  <c r="J11" i="4"/>
  <c r="J12" i="4"/>
  <c r="H13" i="4"/>
  <c r="I13" i="4"/>
  <c r="G21" i="4"/>
  <c r="J21" i="4"/>
  <c r="J25" i="4"/>
  <c r="J26" i="4"/>
  <c r="J22" i="4"/>
  <c r="G23" i="4"/>
  <c r="J23" i="4"/>
  <c r="H25" i="4"/>
  <c r="I25" i="4"/>
  <c r="G34" i="4"/>
  <c r="J34" i="4"/>
  <c r="G35" i="4"/>
  <c r="J35" i="4"/>
  <c r="G36" i="4"/>
  <c r="J36" i="4"/>
  <c r="G37" i="4"/>
  <c r="J37" i="4"/>
  <c r="G38" i="4"/>
  <c r="J38" i="4"/>
  <c r="G39" i="4"/>
  <c r="J39" i="4"/>
  <c r="G40" i="4"/>
  <c r="J40" i="4"/>
  <c r="H41" i="4"/>
  <c r="I41" i="4"/>
  <c r="D49" i="4"/>
  <c r="E49" i="4"/>
  <c r="F49" i="4"/>
  <c r="G50" i="4"/>
  <c r="J50" i="4"/>
  <c r="G51" i="4"/>
  <c r="J51" i="4"/>
  <c r="J54" i="4"/>
  <c r="J55" i="4"/>
  <c r="L56" i="4"/>
  <c r="G52" i="4"/>
  <c r="J52" i="4"/>
  <c r="G53" i="4"/>
  <c r="J53" i="4"/>
  <c r="H54" i="4"/>
  <c r="I54" i="4"/>
  <c r="K55" i="4"/>
  <c r="K56" i="4"/>
  <c r="E58" i="4"/>
  <c r="D63" i="4"/>
  <c r="D85" i="4"/>
  <c r="E63" i="4"/>
  <c r="E85" i="4"/>
  <c r="F63" i="4"/>
  <c r="F85" i="4"/>
  <c r="G64" i="4"/>
  <c r="J64" i="4"/>
  <c r="G65" i="4"/>
  <c r="J65" i="4"/>
  <c r="J74" i="4"/>
  <c r="J66" i="4"/>
  <c r="J77" i="4"/>
  <c r="J67" i="4"/>
  <c r="J68" i="4"/>
  <c r="J69" i="4"/>
  <c r="J70" i="4"/>
  <c r="J71" i="4"/>
  <c r="J72" i="4"/>
  <c r="J73" i="4"/>
  <c r="H77" i="4"/>
  <c r="I77" i="4"/>
  <c r="K78" i="4"/>
  <c r="K91" i="4"/>
  <c r="K79" i="4"/>
  <c r="K92" i="4"/>
  <c r="J86" i="4"/>
  <c r="J87" i="4"/>
  <c r="J88" i="4"/>
  <c r="J89" i="4"/>
  <c r="H90" i="4"/>
  <c r="I90" i="4"/>
  <c r="B94" i="4"/>
  <c r="E3" i="12"/>
  <c r="D8" i="12"/>
  <c r="E8" i="12"/>
  <c r="F8" i="12"/>
  <c r="G9" i="12"/>
  <c r="J9" i="12"/>
  <c r="J12" i="12"/>
  <c r="J13" i="12"/>
  <c r="L14" i="12"/>
  <c r="G10" i="12"/>
  <c r="J10" i="12"/>
  <c r="G11" i="12"/>
  <c r="J11" i="12"/>
  <c r="H12" i="12"/>
  <c r="I12" i="12"/>
  <c r="D21" i="12"/>
  <c r="E21" i="12"/>
  <c r="F21" i="12"/>
  <c r="J22" i="12"/>
  <c r="H25" i="12"/>
  <c r="I25" i="12"/>
  <c r="K26" i="12"/>
  <c r="F3" i="3"/>
  <c r="E26" i="3"/>
  <c r="F26" i="3"/>
  <c r="G26" i="3"/>
  <c r="H27" i="3"/>
  <c r="K27" i="3"/>
  <c r="K30" i="3"/>
  <c r="K31" i="3"/>
  <c r="M32" i="3"/>
  <c r="H28" i="3"/>
  <c r="K28" i="3"/>
  <c r="H29" i="3"/>
  <c r="K29" i="3"/>
  <c r="I30" i="3"/>
  <c r="J30" i="3"/>
  <c r="L31" i="3"/>
  <c r="L32" i="3"/>
  <c r="B34" i="3"/>
  <c r="H9" i="1"/>
  <c r="K10" i="1"/>
  <c r="K11" i="1"/>
  <c r="K12" i="1"/>
  <c r="K13" i="1"/>
  <c r="K14" i="1"/>
  <c r="K15" i="1"/>
  <c r="K16" i="1"/>
  <c r="K17" i="1"/>
  <c r="K18" i="1"/>
  <c r="K19" i="1"/>
  <c r="K21" i="1"/>
  <c r="F35" i="1"/>
  <c r="G35" i="1"/>
  <c r="H36" i="1"/>
  <c r="K36" i="1"/>
  <c r="K37" i="1"/>
  <c r="K38" i="1"/>
  <c r="K39" i="1"/>
  <c r="K40" i="1"/>
  <c r="K41" i="1"/>
  <c r="K42" i="1"/>
  <c r="K43" i="1"/>
  <c r="K44" i="1"/>
  <c r="K45" i="1"/>
  <c r="K46" i="1"/>
  <c r="K47" i="1"/>
  <c r="K48" i="1"/>
  <c r="L60" i="1"/>
  <c r="K13" i="12"/>
  <c r="L61" i="1"/>
  <c r="K14" i="12"/>
  <c r="K16" i="28"/>
  <c r="E66" i="1"/>
  <c r="F66" i="1"/>
  <c r="G66" i="1"/>
  <c r="H67" i="1"/>
  <c r="K67" i="1"/>
  <c r="K68" i="1"/>
  <c r="K69" i="1"/>
  <c r="K70" i="1"/>
  <c r="K71" i="1"/>
  <c r="K72" i="1"/>
  <c r="K73" i="1"/>
  <c r="K77" i="1"/>
  <c r="L84" i="1"/>
  <c r="L85" i="1"/>
  <c r="L86" i="1"/>
  <c r="L87" i="1"/>
  <c r="L88" i="1"/>
  <c r="L89" i="1"/>
  <c r="L90" i="1"/>
  <c r="L91" i="1"/>
  <c r="L92" i="1"/>
  <c r="H93" i="1"/>
  <c r="K93" i="1"/>
  <c r="K94" i="1"/>
  <c r="L93" i="1"/>
  <c r="L94" i="1"/>
  <c r="L95" i="1"/>
  <c r="E101" i="1"/>
  <c r="F101" i="1"/>
  <c r="G101" i="1"/>
  <c r="K102" i="1"/>
  <c r="L112" i="1"/>
  <c r="L113" i="1"/>
  <c r="J41" i="4"/>
  <c r="J42" i="4"/>
  <c r="K12" i="26"/>
  <c r="K13" i="26"/>
  <c r="N14" i="26"/>
  <c r="K67" i="17"/>
  <c r="M68" i="17"/>
  <c r="K54" i="17"/>
  <c r="K55" i="17"/>
  <c r="M56" i="17"/>
  <c r="K25" i="17"/>
  <c r="K26" i="17"/>
  <c r="J24" i="28"/>
  <c r="J25" i="28"/>
  <c r="M27" i="17"/>
  <c r="N27" i="17"/>
  <c r="N15" i="17"/>
  <c r="M15" i="17"/>
  <c r="L15" i="4"/>
  <c r="M15" i="4"/>
  <c r="M27" i="4"/>
  <c r="L27" i="4"/>
  <c r="K32" i="36"/>
  <c r="K33" i="36"/>
  <c r="O34" i="36"/>
  <c r="K19" i="35"/>
  <c r="J15" i="37"/>
  <c r="K20" i="36"/>
  <c r="J21" i="36"/>
  <c r="I23" i="34"/>
  <c r="I16" i="37"/>
  <c r="J14" i="28"/>
  <c r="J15" i="28"/>
  <c r="L16" i="28"/>
  <c r="J12" i="9"/>
  <c r="J13" i="9"/>
  <c r="J25" i="12"/>
  <c r="J26" i="12"/>
  <c r="L27" i="12"/>
  <c r="K90" i="7"/>
  <c r="K18" i="3"/>
  <c r="K19" i="3"/>
  <c r="M20" i="3"/>
  <c r="J78" i="4"/>
  <c r="L79" i="4"/>
  <c r="J90" i="4"/>
  <c r="J91" i="4"/>
  <c r="K24" i="7"/>
  <c r="K25" i="7"/>
  <c r="M26" i="7"/>
  <c r="K91" i="7"/>
  <c r="M92" i="7"/>
  <c r="K112" i="1"/>
  <c r="N113" i="1"/>
  <c r="K83" i="1"/>
  <c r="K84" i="1"/>
  <c r="N85" i="1"/>
  <c r="K15" i="28"/>
  <c r="K59" i="1"/>
  <c r="N95" i="1"/>
  <c r="O95" i="1"/>
  <c r="K27" i="1"/>
  <c r="K28" i="1"/>
  <c r="N29" i="1"/>
  <c r="K60" i="1"/>
  <c r="N61" i="1"/>
</calcChain>
</file>

<file path=xl/sharedStrings.xml><?xml version="1.0" encoding="utf-8"?>
<sst xmlns="http://schemas.openxmlformats.org/spreadsheetml/2006/main" count="1949" uniqueCount="482">
  <si>
    <t>TOP GLOVE SDN. BHD</t>
  </si>
  <si>
    <t>No</t>
  </si>
  <si>
    <t>Company Name</t>
  </si>
  <si>
    <t>Price / MT (RM)</t>
  </si>
  <si>
    <t xml:space="preserve">Variance </t>
  </si>
  <si>
    <t xml:space="preserve">Supply Capacity </t>
  </si>
  <si>
    <t xml:space="preserve">Allocation </t>
  </si>
  <si>
    <t xml:space="preserve">Total Cost </t>
  </si>
  <si>
    <t xml:space="preserve">Payment </t>
  </si>
  <si>
    <t>RM / MT</t>
  </si>
  <si>
    <t>per month (MT)</t>
  </si>
  <si>
    <t>Per month (MT)</t>
  </si>
  <si>
    <t xml:space="preserve">RM </t>
  </si>
  <si>
    <t>Term</t>
  </si>
  <si>
    <t>Kilang Papan</t>
  </si>
  <si>
    <t>Kayutah</t>
  </si>
  <si>
    <t>30days</t>
  </si>
  <si>
    <t xml:space="preserve">TOTAL </t>
  </si>
  <si>
    <t xml:space="preserve">Average cost per mt </t>
  </si>
  <si>
    <t>Tien Chung</t>
  </si>
  <si>
    <t>30 days</t>
  </si>
  <si>
    <t>Yakin Tuah</t>
  </si>
  <si>
    <t>Top Biomass</t>
  </si>
  <si>
    <t xml:space="preserve">Approved by : Tan Sri Lim Wee Chai </t>
  </si>
  <si>
    <t>MT per month</t>
  </si>
  <si>
    <t xml:space="preserve">Average Cost per mt </t>
  </si>
  <si>
    <t>Murni Maju</t>
  </si>
  <si>
    <t>Sam Shan</t>
  </si>
  <si>
    <t>Chin Wood</t>
  </si>
  <si>
    <t xml:space="preserve">Kilang Minyak Sawit Meru </t>
  </si>
  <si>
    <t>FACTORY 18, Banting (REQUIREMENT : 4,000 MT)</t>
  </si>
  <si>
    <t>Sam Shan Trading Company</t>
  </si>
  <si>
    <t>RG Makhmur</t>
  </si>
  <si>
    <t>KMSM</t>
  </si>
  <si>
    <t>Sing Lean Hon</t>
  </si>
  <si>
    <t>My Ebenezer</t>
  </si>
  <si>
    <t>(Oct)</t>
  </si>
  <si>
    <t>Estimate cost decrease for F18 EFB = RM 7,760.00</t>
  </si>
  <si>
    <t>(Sept)</t>
  </si>
  <si>
    <t>Variance</t>
  </si>
  <si>
    <t>WMIX</t>
  </si>
  <si>
    <t>HK Kitaran</t>
  </si>
  <si>
    <t>30 Days</t>
  </si>
  <si>
    <t>Jan'14</t>
  </si>
  <si>
    <t>Saravien</t>
  </si>
  <si>
    <t>Average MC %</t>
  </si>
  <si>
    <t>Nil</t>
  </si>
  <si>
    <t>FACTORY 5/23</t>
  </si>
  <si>
    <t>REQUIREMENT:</t>
  </si>
  <si>
    <t>MT</t>
  </si>
  <si>
    <t>FACTORY 27</t>
  </si>
  <si>
    <t>FACTORY 18</t>
  </si>
  <si>
    <t>FACTORY 22</t>
  </si>
  <si>
    <t>Win M</t>
  </si>
  <si>
    <t>TME Bioresources</t>
  </si>
  <si>
    <t>KSW Palm</t>
  </si>
  <si>
    <t>Grandtronic</t>
  </si>
  <si>
    <t>Lian Shun</t>
  </si>
  <si>
    <t>VENEER WOODCHIP ALLOCATION:</t>
  </si>
  <si>
    <t>EFB price for F22  remains unchanged</t>
  </si>
  <si>
    <t>Oct'15</t>
  </si>
  <si>
    <t xml:space="preserve">GRANDTRONIC UNABLE TO FURTHER REDUCE PRICE DUE TO HIGH RAW MATERIAL COST (RM78/MT) &amp; SUPPLIER CLAIM THAT THE CALORIFIC VALUE. </t>
  </si>
  <si>
    <t xml:space="preserve">Veneer wood price for F27 decrease = RM 500 </t>
  </si>
  <si>
    <t>Nov'15</t>
  </si>
  <si>
    <t>(Nov'15)</t>
  </si>
  <si>
    <t>DECEMBER 2015</t>
  </si>
  <si>
    <t>Dec'15</t>
  </si>
  <si>
    <t>(Dec'15)</t>
  </si>
  <si>
    <t>(-1)</t>
  </si>
  <si>
    <t>May'16</t>
  </si>
  <si>
    <t>FACTORY 19</t>
  </si>
  <si>
    <t>Leaf Asset</t>
  </si>
  <si>
    <t>June'16</t>
  </si>
  <si>
    <t>(June'16)</t>
  </si>
  <si>
    <t>EFB price for F19 is remains unchanged</t>
  </si>
  <si>
    <t>(July'16)</t>
  </si>
  <si>
    <t>July'16</t>
  </si>
  <si>
    <t>Evergreen</t>
  </si>
  <si>
    <t>PDTC</t>
  </si>
  <si>
    <t xml:space="preserve"> </t>
  </si>
  <si>
    <t xml:space="preserve">REQUIREMENT: </t>
  </si>
  <si>
    <t xml:space="preserve">MT per month </t>
  </si>
  <si>
    <t>Average cost per mt</t>
  </si>
  <si>
    <t>PKL Wood Fuel</t>
  </si>
  <si>
    <t>Checked : Ms. Adeline</t>
  </si>
  <si>
    <t>Verified by : Ms.Michelle Ang</t>
  </si>
  <si>
    <t>General Manager, Procurement</t>
  </si>
  <si>
    <t>FACTORY 33</t>
  </si>
  <si>
    <t>GMP MEDICARE SDN. BHD.</t>
  </si>
  <si>
    <t>FACTORY F33</t>
  </si>
  <si>
    <t>CLASSIC PALM OIL MILL SDN BHD</t>
  </si>
  <si>
    <t>MULTI BIO RESOURCES &amp; SUPPLIES</t>
  </si>
  <si>
    <t>TC ENERGY RESOURCES</t>
  </si>
  <si>
    <t>WIN M TRADING</t>
  </si>
  <si>
    <t>MILER FIBRE ENTERPRISE</t>
  </si>
  <si>
    <t>MIN ONN LORRY</t>
  </si>
  <si>
    <t>TLC HAULAGE</t>
  </si>
  <si>
    <t>FACTORY F34</t>
  </si>
  <si>
    <t>Verified by : Michelle</t>
  </si>
  <si>
    <t xml:space="preserve">Approved by: </t>
  </si>
  <si>
    <t>Tan Sri Dr. Lim / Ng YL</t>
  </si>
  <si>
    <t>Date:</t>
  </si>
  <si>
    <t>KSW PALM GREEN</t>
  </si>
  <si>
    <t>LUI SAWIT ENTERPRISE</t>
  </si>
  <si>
    <t>SINCERE FIVE TRADING</t>
  </si>
  <si>
    <t>TME BIORESOURCES</t>
  </si>
  <si>
    <t>YMY GLOBAL TRADING</t>
  </si>
  <si>
    <t>Dec'17</t>
  </si>
  <si>
    <t>PKS GRANULE</t>
  </si>
  <si>
    <t>Jan'18</t>
  </si>
  <si>
    <t>FACTORY F27</t>
  </si>
  <si>
    <t>SHORT EFB ALLOCATION</t>
  </si>
  <si>
    <t>WOOD CHIP ALLOCATION</t>
  </si>
  <si>
    <t>PKS ALLOCATION</t>
  </si>
  <si>
    <t>Feb'18</t>
  </si>
  <si>
    <t xml:space="preserve">MT </t>
  </si>
  <si>
    <t>PKS average purchase price for F34 Decreased RM200.00</t>
  </si>
  <si>
    <t>LEH ENTERPRISE S/B</t>
  </si>
  <si>
    <t>Venus Resources</t>
  </si>
  <si>
    <t>May'18</t>
  </si>
  <si>
    <t>YMY Global Trading</t>
  </si>
  <si>
    <t>Classic Palm Oil</t>
  </si>
  <si>
    <t>June'18</t>
  </si>
  <si>
    <t>KC Durai</t>
  </si>
  <si>
    <t>: JULY 2018</t>
  </si>
  <si>
    <t>July'18</t>
  </si>
  <si>
    <t>FACTORY 36</t>
  </si>
  <si>
    <t>Vila Sutera Sdn Bhd</t>
  </si>
  <si>
    <t>Kilang Sawit KPSB Paloh 3</t>
  </si>
  <si>
    <t>G-Tree Sdn Bhd</t>
  </si>
  <si>
    <t>Redland Wood Industries Sdn Bhd</t>
  </si>
  <si>
    <t>Syarikat Kilang Papan Kuala Krai Sdn Bhd</t>
  </si>
  <si>
    <t>ZG Timber</t>
  </si>
  <si>
    <t>Yanox Malaysia Sdn Bhd</t>
  </si>
  <si>
    <t>HK Gua Musang Sdn Bhd</t>
  </si>
  <si>
    <t>OLD EFB ALLOCATION FOR:</t>
  </si>
  <si>
    <t>Sungai Terah Palm Oil Mill Sdn Bhd</t>
  </si>
  <si>
    <t>Felda Palm Industries Sdn Bhd Jeranggau</t>
  </si>
  <si>
    <t>SIMPANGAN KURNIA SDN BHD</t>
  </si>
  <si>
    <t>Yong Tat Timber &amp; Trading</t>
  </si>
  <si>
    <t>Laksana Cergas</t>
  </si>
  <si>
    <t>Syarikat Warisan</t>
  </si>
  <si>
    <t>Durian Mas</t>
  </si>
  <si>
    <t xml:space="preserve">Ebenezer World Ventures </t>
  </si>
  <si>
    <t>MESOCARP ALLOCATION</t>
  </si>
  <si>
    <t>JADDA MUNI ENTERPRISE</t>
  </si>
  <si>
    <t>PIMPINAN MEGAMAS</t>
  </si>
  <si>
    <t>KSW Palm Green Sdn Bhd</t>
  </si>
  <si>
    <t>KSW PALM GREEN SDN BHD</t>
  </si>
  <si>
    <t>Misi Paradigma Sdn Bhd</t>
  </si>
  <si>
    <t>Estimated EFB price for F18 is remain</t>
  </si>
  <si>
    <t xml:space="preserve">Oil Palm Trunk (OPT) Fiber </t>
  </si>
  <si>
    <t>EFB ALLOCATION</t>
  </si>
  <si>
    <t>PKS</t>
  </si>
  <si>
    <t>Supplier</t>
  </si>
  <si>
    <t>Ranking (Quality)</t>
  </si>
  <si>
    <t>Min Onn</t>
  </si>
  <si>
    <t>Multi Bio</t>
  </si>
  <si>
    <t>TME Bio Resources</t>
  </si>
  <si>
    <t>Lui Sawit</t>
  </si>
  <si>
    <t>YMY Global</t>
  </si>
  <si>
    <t>Miller Fibre</t>
  </si>
  <si>
    <t>TC Energy</t>
  </si>
  <si>
    <t>Classic P.O.M</t>
  </si>
  <si>
    <t>Jadda Muni</t>
  </si>
  <si>
    <t>Zont Sant</t>
  </si>
  <si>
    <t>Ranking (Commitment)</t>
  </si>
  <si>
    <t>Got many dealers so the price become inconsistency</t>
  </si>
  <si>
    <t>Need to compete with exporters who export to Japan</t>
  </si>
  <si>
    <t xml:space="preserve">The fresh fruit palm will decrease to 10%-20% for the upcoming months </t>
  </si>
  <si>
    <t>Due to Oct and Nov have over stocks for fresh fruit palm,hence, some suppliers can get the lowest price for Dec quotation</t>
  </si>
  <si>
    <t>Seng Haw Timber</t>
  </si>
  <si>
    <t>Estimated mesocarp price for F36 is decreased by RM3,000</t>
  </si>
  <si>
    <t>BP REALTY &amp; PLANTATION SDN BHD</t>
  </si>
  <si>
    <t>SPYNIE MAJU JAYA</t>
  </si>
  <si>
    <t>Dear Mohd Farhan,</t>
  </si>
  <si>
    <t>Glad to have spoken to you.</t>
  </si>
  <si>
    <t>We are now implementing SAP ARIBA across our category spend, moving forward we will be requesting monthly quotation via this SAP ARIBA platform.</t>
  </si>
  <si>
    <t>This is to drive for more transparency and efficiency in our operation.</t>
  </si>
  <si>
    <t>Kindly go to topglove.supplier.ariba.com/register for self-registration.</t>
  </si>
  <si>
    <t>Please let us know if you encountered any issue.</t>
  </si>
  <si>
    <t>Thank you.</t>
  </si>
  <si>
    <t>Estimated OPT Fiber price for F27 is remain.</t>
  </si>
  <si>
    <t>DSJ GLOBAL BIOMASS RESOURCES</t>
  </si>
  <si>
    <t>Misi Paradigma</t>
  </si>
  <si>
    <t>Mega Wijaya</t>
  </si>
  <si>
    <t>Ladang Serasa Sdn Bhd</t>
  </si>
  <si>
    <t>Poor delivery &amp; quality</t>
  </si>
  <si>
    <t>GREAT ORGANIC SDN BHD</t>
  </si>
  <si>
    <t>Will block this supplier to supply as got payment issue</t>
  </si>
  <si>
    <t>PK Trading (Felda Jerangau)</t>
  </si>
  <si>
    <t>: AUG 2019</t>
  </si>
  <si>
    <t>Rubber wood market dropped, so the raw materials also become very less</t>
  </si>
  <si>
    <t>Estimated mesocarp price for F36 is remain.</t>
  </si>
  <si>
    <t>Due to low crop season for fresh fruit brunches (FFB) thus foresee PKS supply would be limited for Aug'19.</t>
  </si>
  <si>
    <t>Translink</t>
  </si>
  <si>
    <t>Cannot commit to supply due to have internal financial problem</t>
  </si>
  <si>
    <t>Gennius Wood</t>
  </si>
  <si>
    <t>60 days</t>
  </si>
  <si>
    <t>60 Days</t>
  </si>
  <si>
    <t>PKL</t>
  </si>
  <si>
    <t>MEGA SENSASI JAYA</t>
  </si>
  <si>
    <t xml:space="preserve">Multi Bio Resources </t>
  </si>
  <si>
    <t>Stop supplying EFB for temporary due to quality problem</t>
  </si>
  <si>
    <t xml:space="preserve">For remaining 800MT, will get approval from management once Government confirm not extend the duration the restriction of movement order as a result of COVID 19 as currently all the factories that supply the raw materials of woodchips stop operation until 31st of Mar thus, woodchips suppliers just able to commit to deliver 9,600MT and need to see the situation first before confirm to increase the woodchips supply capacity. </t>
  </si>
  <si>
    <t>Estimated average EFB fiber price for F27 is decreased by RM13,650.</t>
  </si>
  <si>
    <t>Soon Teik</t>
  </si>
  <si>
    <t>FACTORY F5/F23</t>
  </si>
  <si>
    <t>Muaziq Engineering</t>
  </si>
  <si>
    <t>EFB PELLET ALLOCATION</t>
  </si>
  <si>
    <t>SOON TEIK ENTERPRISE</t>
  </si>
  <si>
    <t>MUAZIQ ENGINEERING</t>
  </si>
  <si>
    <t>RICE HUSK PELLET ALLOCATION</t>
  </si>
  <si>
    <t>Rebung Suci
[Kilang Sawit Bukit Bandi]</t>
  </si>
  <si>
    <t>FACTORY F36</t>
  </si>
  <si>
    <t>VILA SUTERA SDN BHD</t>
  </si>
  <si>
    <t>TAN KOK TONG TRANSPORT</t>
  </si>
  <si>
    <t>Source : Kilang Sawit Liziz</t>
  </si>
  <si>
    <t>Spynie Maju</t>
  </si>
  <si>
    <t>SPYNIE MAJU</t>
  </si>
  <si>
    <t>Type of Suppliers</t>
  </si>
  <si>
    <t>Trading</t>
  </si>
  <si>
    <t>Trading + Own Transport</t>
  </si>
  <si>
    <t>Trading &amp; partnership for transportation</t>
  </si>
  <si>
    <t>Manufacturer</t>
  </si>
  <si>
    <t>Source: Pahang</t>
  </si>
  <si>
    <t>Estimated average of mesocarp price for F5/F23 is RM125/MT.</t>
  </si>
  <si>
    <t>Woodchip</t>
  </si>
  <si>
    <t>SIMPANGAN KURNIA</t>
  </si>
  <si>
    <t>Separate transporters, in progress to nego with supplier to provide the transportation service as well</t>
  </si>
  <si>
    <t>F5/F23</t>
  </si>
  <si>
    <t>F27</t>
  </si>
  <si>
    <t>F36</t>
  </si>
  <si>
    <t>F33</t>
  </si>
  <si>
    <t>Mesocarp</t>
  </si>
  <si>
    <t>Sample Biomass</t>
  </si>
  <si>
    <t>Type</t>
  </si>
  <si>
    <t>Status</t>
  </si>
  <si>
    <t>Wood Pellets</t>
  </si>
  <si>
    <t>Rainbow Pellet Sdn. Bhd.</t>
  </si>
  <si>
    <t>Payment Term (Day)</t>
  </si>
  <si>
    <t>Top Biomass Sdn Bhd</t>
  </si>
  <si>
    <t>Lukut Plant (F27)</t>
  </si>
  <si>
    <t>Ipoh Plant (F5/F23)</t>
  </si>
  <si>
    <t>Mega Wijaya Enterprise</t>
  </si>
  <si>
    <t>Kelantan Plant (F36)</t>
  </si>
  <si>
    <t>*SIGNED CONTRACT</t>
  </si>
  <si>
    <t>Woodtech Biomass Sdn Bhd</t>
  </si>
  <si>
    <t>Quotation (MYR)</t>
  </si>
  <si>
    <t>Testing Result: N/A</t>
  </si>
  <si>
    <r>
      <t xml:space="preserve">Testing Result: </t>
    </r>
    <r>
      <rPr>
        <b/>
        <sz val="10"/>
        <color indexed="30"/>
        <rFont val="Arial"/>
        <family val="2"/>
      </rPr>
      <t>MC:8.12%</t>
    </r>
    <r>
      <rPr>
        <sz val="10"/>
        <color indexed="30"/>
        <rFont val="Arial"/>
        <family val="2"/>
      </rPr>
      <t xml:space="preserve"> &amp; </t>
    </r>
    <r>
      <rPr>
        <b/>
        <sz val="10"/>
        <color indexed="30"/>
        <rFont val="Arial"/>
        <family val="2"/>
      </rPr>
      <t>CV: 4805.49 cal/g</t>
    </r>
  </si>
  <si>
    <r>
      <t xml:space="preserve">Testing Result: </t>
    </r>
    <r>
      <rPr>
        <b/>
        <sz val="10"/>
        <color indexed="30"/>
        <rFont val="Arial"/>
        <family val="2"/>
      </rPr>
      <t>MC:10.47%</t>
    </r>
    <r>
      <rPr>
        <sz val="10"/>
        <color indexed="30"/>
        <rFont val="Arial"/>
        <family val="2"/>
      </rPr>
      <t xml:space="preserve"> &amp; </t>
    </r>
    <r>
      <rPr>
        <b/>
        <sz val="10"/>
        <color indexed="30"/>
        <rFont val="Arial"/>
        <family val="2"/>
      </rPr>
      <t>CV:4216.66 cal/g</t>
    </r>
  </si>
  <si>
    <t>Sample Receive Date: by this week</t>
  </si>
  <si>
    <t>Factory</t>
  </si>
  <si>
    <t>Comment</t>
  </si>
  <si>
    <t>PIC</t>
  </si>
  <si>
    <t>Tan CY</t>
  </si>
  <si>
    <t>Queenie</t>
  </si>
  <si>
    <t>a) Will check with boiler team on quantity required to conduct try run.
b) Local supplier Soon Tat Timber quoted RM350/MT delivered price. 
c) Will update the result after supplier send the sample to F36.</t>
  </si>
  <si>
    <t>Reject to use wood pellet, will increase the Biomass CPC.</t>
  </si>
  <si>
    <t>Hafiz</t>
  </si>
  <si>
    <t>Reject to use wood pellet, reasons are as below:
a) Can cause clinker inside furnace very hard
b) Biomass storage very small</t>
  </si>
  <si>
    <t>Aug'20</t>
  </si>
  <si>
    <r>
      <t xml:space="preserve">Testing Result: </t>
    </r>
    <r>
      <rPr>
        <b/>
        <sz val="10"/>
        <color indexed="30"/>
        <rFont val="Arial"/>
        <family val="2"/>
      </rPr>
      <t>MC: 8.65%</t>
    </r>
  </si>
  <si>
    <r>
      <t xml:space="preserve">Testing Result: </t>
    </r>
    <r>
      <rPr>
        <b/>
        <sz val="10"/>
        <color indexed="30"/>
        <rFont val="Arial"/>
        <family val="2"/>
      </rPr>
      <t>MC: 9.78%</t>
    </r>
  </si>
  <si>
    <r>
      <t>Testing Result:</t>
    </r>
    <r>
      <rPr>
        <b/>
        <sz val="10"/>
        <color indexed="30"/>
        <rFont val="Arial"/>
        <family val="2"/>
      </rPr>
      <t xml:space="preserve"> MC: 5.71%</t>
    </r>
  </si>
  <si>
    <t>*Initial quote was RM400/MT</t>
  </si>
  <si>
    <t>Supply Capacity (MT)</t>
  </si>
  <si>
    <t>Total Cost (RM)</t>
  </si>
  <si>
    <r>
      <t xml:space="preserve">Testing Result: </t>
    </r>
    <r>
      <rPr>
        <b/>
        <sz val="10"/>
        <color indexed="30"/>
        <rFont val="Arial"/>
        <family val="2"/>
      </rPr>
      <t>MC:8.04% &amp; CV: 4646.95 cal/g</t>
    </r>
  </si>
  <si>
    <t>Quotation 
(MYR)</t>
  </si>
  <si>
    <r>
      <t>Testing Result:</t>
    </r>
    <r>
      <rPr>
        <b/>
        <sz val="10"/>
        <color indexed="30"/>
        <rFont val="Arial"/>
        <family val="2"/>
      </rPr>
      <t xml:space="preserve"> MC: 7.69%</t>
    </r>
  </si>
  <si>
    <t>Soon Tat Timber Sdn. Bhd.</t>
  </si>
  <si>
    <t>Supplier admit got spray water onto woodchips</t>
  </si>
  <si>
    <t>*Initial quote was RM410/MT</t>
  </si>
  <si>
    <t>Leong Huat Brick Works Sdn Bhd</t>
  </si>
  <si>
    <r>
      <t xml:space="preserve">Testing Result: </t>
    </r>
    <r>
      <rPr>
        <b/>
        <sz val="10"/>
        <color indexed="30"/>
        <rFont val="Arial"/>
        <family val="2"/>
      </rPr>
      <t>MC: 7.15%</t>
    </r>
  </si>
  <si>
    <t>F5</t>
  </si>
  <si>
    <t>F6</t>
  </si>
  <si>
    <t>F7</t>
  </si>
  <si>
    <t>*Initial quote was RM220/MT</t>
  </si>
  <si>
    <t>Estimated High CV woodchip price for F27 is increased by RM749.</t>
  </si>
  <si>
    <t>Comparison between Woodchip &amp; High CV Woodchip</t>
  </si>
  <si>
    <t>Average Purchase Price, RM/MT</t>
  </si>
  <si>
    <t>High CV Woodchip</t>
  </si>
  <si>
    <t>Variance, RM/MT</t>
  </si>
  <si>
    <t>Variance, %</t>
  </si>
  <si>
    <t>Moisture Content</t>
  </si>
  <si>
    <t>&lt;42</t>
  </si>
  <si>
    <t>&lt;30</t>
  </si>
  <si>
    <t>Calorific Value, Cal/g</t>
  </si>
  <si>
    <t>HIGH CV WOOD CHIP ALLOCATION</t>
  </si>
  <si>
    <t>Multi Bio Resources &amp; Supplies</t>
  </si>
  <si>
    <t>WOOD PELLET ALLOCATION</t>
  </si>
  <si>
    <t>SHREDDED EFB ALLOCATION</t>
  </si>
  <si>
    <t>Multi Bio Resources</t>
  </si>
  <si>
    <t xml:space="preserve">Hulk Woods </t>
  </si>
  <si>
    <t>: NOV 2020</t>
  </si>
  <si>
    <t>PKS granule average purchase price for F27 is RM 195/MT.</t>
  </si>
  <si>
    <t>Hian Yoon</t>
  </si>
  <si>
    <t>Biomass</t>
  </si>
  <si>
    <t>Wood Pellet</t>
  </si>
  <si>
    <t>TOTAL</t>
  </si>
  <si>
    <t>Total Price, MYR</t>
  </si>
  <si>
    <t>Original Projection, MT</t>
  </si>
  <si>
    <t>Revised Projection, MT</t>
  </si>
  <si>
    <t xml:space="preserve">Total Price, MYR </t>
  </si>
  <si>
    <t>Price Difference, MYR</t>
  </si>
  <si>
    <t>+ MYR 60,000</t>
  </si>
  <si>
    <t>Expected Delivery till 31/1</t>
  </si>
  <si>
    <t>C/f order to Feb’21</t>
  </si>
  <si>
    <t xml:space="preserve">Cancel order for Jan’21 </t>
  </si>
  <si>
    <t xml:space="preserve">Remark </t>
  </si>
  <si>
    <t>N/A</t>
  </si>
  <si>
    <t xml:space="preserve">Venus </t>
  </si>
  <si>
    <t xml:space="preserve">Leong Huat </t>
  </si>
  <si>
    <t>Remark</t>
  </si>
  <si>
    <t xml:space="preserve">Classic </t>
  </si>
  <si>
    <t xml:space="preserve">Lui Sawit </t>
  </si>
  <si>
    <t>Simpangan Kurnia  </t>
  </si>
  <si>
    <t xml:space="preserve">Great Organic </t>
  </si>
  <si>
    <t>Balance Delivery 
as of 13 Jan, MT</t>
  </si>
  <si>
    <t>Carry Forward to Feb'21, MT</t>
  </si>
  <si>
    <t xml:space="preserve">Cancel order in 
Jan’21, MT </t>
  </si>
  <si>
    <t>Production manpower issue due to covid situation at their working place</t>
  </si>
  <si>
    <t>Price, MYR/MT</t>
  </si>
  <si>
    <t>Total Amount that CF to Feb'21, MYR</t>
  </si>
  <si>
    <r>
      <t xml:space="preserve">Balance Delivery 
as of </t>
    </r>
    <r>
      <rPr>
        <b/>
        <u/>
        <sz val="10"/>
        <rFont val="Tahoma"/>
        <family val="2"/>
      </rPr>
      <t>13 Jan</t>
    </r>
    <r>
      <rPr>
        <b/>
        <sz val="10"/>
        <rFont val="Tahoma"/>
        <family val="2"/>
      </rPr>
      <t>, MT</t>
    </r>
  </si>
  <si>
    <r>
      <t xml:space="preserve">Expected Delivery
 till </t>
    </r>
    <r>
      <rPr>
        <b/>
        <u/>
        <sz val="10"/>
        <rFont val="Tahoma"/>
        <family val="2"/>
      </rPr>
      <t>31 Jan</t>
    </r>
    <r>
      <rPr>
        <b/>
        <sz val="10"/>
        <rFont val="Tahoma"/>
        <family val="2"/>
      </rPr>
      <t>, MT</t>
    </r>
  </si>
  <si>
    <t>1. Suggest supplier to cancel order, due PKS price not consistent &amp; F27 covid situation. 
2. Some suppliers may not able to send all the stock, due F27 may only able to operate by next week. Less period to deliver the stock.  </t>
  </si>
  <si>
    <t>Tan Kok Tong</t>
  </si>
  <si>
    <t>Ipoh plant feedback that the HK Kitaran short EFB shredded sizes were the most suitable to be used in Boiler operation.</t>
  </si>
  <si>
    <t>KS Jaya Timber</t>
  </si>
  <si>
    <t>Bioinno Green</t>
  </si>
  <si>
    <t>Good quality</t>
  </si>
  <si>
    <t>Quality not consistent</t>
  </si>
  <si>
    <t xml:space="preserve">*Has high silicate and alumina content which caused the formation of the crinkles in the fuel residual </t>
  </si>
  <si>
    <t>BP Realty &amp; Plantation Sdn Bhd</t>
  </si>
  <si>
    <t>From Kedah, long distance, high transportation cost</t>
  </si>
  <si>
    <r>
      <rPr>
        <b/>
        <sz val="12"/>
        <rFont val="Tahoma"/>
        <family val="2"/>
      </rPr>
      <t>RM48 is for press EFB</t>
    </r>
    <r>
      <rPr>
        <sz val="12"/>
        <rFont val="Tahoma"/>
        <family val="2"/>
      </rPr>
      <t xml:space="preserve">. </t>
    </r>
    <r>
      <rPr>
        <b/>
        <sz val="12"/>
        <rFont val="Tahoma"/>
        <family val="2"/>
      </rPr>
      <t>RM65 is for shredded long fiber.</t>
    </r>
  </si>
  <si>
    <t>S&amp;S Bioenergy Enterprise</t>
  </si>
  <si>
    <t>32MT per Lorry</t>
  </si>
  <si>
    <t>Total</t>
  </si>
  <si>
    <t>Total Price, RM</t>
  </si>
  <si>
    <t>Price Difference, RM</t>
  </si>
  <si>
    <t>PKS Granule</t>
  </si>
  <si>
    <t>Average Price, RM/MT</t>
  </si>
  <si>
    <t xml:space="preserve">Nil </t>
  </si>
  <si>
    <t>Short EFB</t>
  </si>
  <si>
    <t>Jul'21</t>
  </si>
  <si>
    <t>(Jul'21)</t>
  </si>
  <si>
    <t>45 days</t>
  </si>
  <si>
    <t>45days</t>
  </si>
  <si>
    <t>**Poor quality</t>
  </si>
  <si>
    <t>Mawar Saksama</t>
  </si>
  <si>
    <t>Source : Kilang Sawit Kemahang &amp; Kilang Sawit Chalok; *Initial quote was RM 315/MT</t>
  </si>
  <si>
    <t>Source : Kilang Sawit Bukit Kapah</t>
  </si>
  <si>
    <t>PKS average purchase price for F36 is decreased by RM 5,832.</t>
  </si>
  <si>
    <t xml:space="preserve">Initial Supply Capacity </t>
  </si>
  <si>
    <t>*Initial quote was RM 240/MT</t>
  </si>
  <si>
    <t>Prepared by: Yi Hong (28/06/2021)</t>
  </si>
  <si>
    <t>(31 usage days + 3 days stock)</t>
  </si>
  <si>
    <t>From Kedah, long distance;
*Initial quote was RM 315/MT</t>
  </si>
  <si>
    <t>Wood pellet average purchase price for F5/F23 is increased by RM 89,908.</t>
  </si>
  <si>
    <t>Aug'21</t>
  </si>
  <si>
    <t>(Aug'21)</t>
  </si>
  <si>
    <t>Initial quote was RM 280/MT</t>
  </si>
  <si>
    <t>Allocation 
[based on available qty]</t>
  </si>
  <si>
    <t>Source: Johor to Perak</t>
  </si>
  <si>
    <t>Qualiyt not consistent</t>
  </si>
  <si>
    <t>Wood pellet average purchase price for F5/F23 is increased by RM 10,500.</t>
  </si>
  <si>
    <t>Prepared by: Yi Hong (26/07/2021)</t>
  </si>
  <si>
    <t>Estimated average short EFB price for F5/23 is decreased by RM 826.</t>
  </si>
  <si>
    <t>PKS average purchase price for F5/F23 is decreased by RM 32,774.</t>
  </si>
  <si>
    <t>Wood pellet average purchase price for F5/F23 is increased by RM 7,000.</t>
  </si>
  <si>
    <t>Targeted Output, ctn</t>
  </si>
  <si>
    <t>Estimated Biomass CPC, MYR</t>
  </si>
  <si>
    <t>Original Allocation</t>
  </si>
  <si>
    <t>Revised Allocation</t>
  </si>
  <si>
    <t>Sept'21</t>
  </si>
  <si>
    <t>: SEPT 2021</t>
  </si>
  <si>
    <t>(Sept'21)</t>
  </si>
  <si>
    <t>MT (30 usage days + 3 days stock)</t>
  </si>
  <si>
    <t>(30 usage days + 3 days stock)</t>
  </si>
  <si>
    <t>PALM SHELL MIXTURE</t>
  </si>
  <si>
    <t>Estimated average EFB fiber price for F27 is RM 34/MT.</t>
  </si>
  <si>
    <t>PKS average purchase price for F33 is decreased by RM 8,397.</t>
  </si>
  <si>
    <t>PKS average purchase price for F27 is decreased by RM 2,212.</t>
  </si>
  <si>
    <t>Estimated average woodchip price for F33  is decreased by RM 400.</t>
  </si>
  <si>
    <t>Estimated average woodchip price for F27 is increased by RM 190.50.</t>
  </si>
  <si>
    <t>PKS granule average purchase price for F27 is RM 178/MT.</t>
  </si>
  <si>
    <t>Trial run</t>
  </si>
  <si>
    <t>RM 0</t>
  </si>
  <si>
    <t>Initial quote was RM 58/MT</t>
  </si>
  <si>
    <t>Estimated average shredded EFB price for F36 is increased by RM 2,295.</t>
  </si>
  <si>
    <t>Quality not consistent. 
Source: Kilang Sawit Sri Senggora</t>
  </si>
  <si>
    <t>Estimated average short EFB price for F5/23 is increased by RM 649.</t>
  </si>
  <si>
    <t>Estimated average of mesocarp price for F5/23 is increased by RM 700.</t>
  </si>
  <si>
    <t>Initial quote was RM 275/MT</t>
  </si>
  <si>
    <t>Initial quote was RM 150/MT</t>
  </si>
  <si>
    <t>Initial quote was RM 265/MT</t>
  </si>
  <si>
    <t>Initial quote was RM 142/MT</t>
  </si>
  <si>
    <t>Initial quote was RM 147/MT</t>
  </si>
  <si>
    <t>PKS average purchase price for F5/F23 is decreased by RM 12,397.</t>
  </si>
  <si>
    <t>RM 17,174</t>
  </si>
  <si>
    <t>Estimated average woodchip price for F5/23 is decreased by RM 17,174.</t>
  </si>
  <si>
    <t>Prepared by: Yi Hong (20/08/2021)</t>
  </si>
  <si>
    <t>Estimated average woodchip price for F36 in Sept'21 is remained.</t>
  </si>
  <si>
    <t xml:space="preserve">Vendor </t>
  </si>
  <si>
    <t>Vendor Name</t>
  </si>
  <si>
    <t>YEE WOOD ENTERPRISE</t>
  </si>
  <si>
    <t>MAWAR SAKSAMA (M) SDN BHD</t>
  </si>
  <si>
    <t>TIEN CHUNG TRADING SDN BHD</t>
  </si>
  <si>
    <t>TKH BIOMASS SDN BHD</t>
  </si>
  <si>
    <t>TOP BIOMASS RESOURCES</t>
  </si>
  <si>
    <t>GENIUSWOOD SDN BHD</t>
  </si>
  <si>
    <t>VENUS RESOURCES SDN BHD</t>
  </si>
  <si>
    <t>TLB WOOD ENTERPRISE SDN BHD</t>
  </si>
  <si>
    <t>ZELLDA GRAND SDN BHD</t>
  </si>
  <si>
    <t>LEONG HUAT BRICK WORKS SDN BHD</t>
  </si>
  <si>
    <t>MEGA SENSASI JAYA SDN BHD</t>
  </si>
  <si>
    <t>MERCATURA WORLD</t>
  </si>
  <si>
    <t>BML SOLUTIONS SDN BHD</t>
  </si>
  <si>
    <t>MILLER FIBRE ENTERPRISE</t>
  </si>
  <si>
    <t>FAJAR MAJU TRADING &amp; LOGISTIC SDN</t>
  </si>
  <si>
    <t>TME BIO RESOURCES SDN BHD</t>
  </si>
  <si>
    <t>PDTC SDN BHD</t>
  </si>
  <si>
    <t>VM MULTI RESOURCES (M) SDN BHD</t>
  </si>
  <si>
    <t>MIN ONN LORRY TRANSPORT SDN BHD</t>
  </si>
  <si>
    <t>ZONT SANT GROUP SDN BHD</t>
  </si>
  <si>
    <t>PIMPINAN MEGAMAS SDN BHD</t>
  </si>
  <si>
    <t>DSJ GLOBAL BIOMASS RESOURCES PLT</t>
  </si>
  <si>
    <t>DUPONT &amp; LEOSK ENTERPRISES SDN BHD</t>
  </si>
  <si>
    <t>UNIQUE NUTRIENTS SDN BHD</t>
  </si>
  <si>
    <t>REDLAND WOOD INDUSTRIES SDN BHD</t>
  </si>
  <si>
    <t>LEAF ASSETS MANAGEMENT SDN BHD</t>
  </si>
  <si>
    <t>YONG TAT TIMBER AND TRADING</t>
  </si>
  <si>
    <t>TRANSLINK TRADING</t>
  </si>
  <si>
    <t>ZG TIMBER</t>
  </si>
  <si>
    <t>HIAN YOON TIMBER INDUSTRIES SDN BHD</t>
  </si>
  <si>
    <t>CYTOTEC (M) SDN BHD</t>
  </si>
  <si>
    <t>REBUNG SUCI ENTERPRISE</t>
  </si>
  <si>
    <t>HK GUA MUSANG SDN BHD</t>
  </si>
  <si>
    <t>TAN KOK TONG TRANSPORT &amp; TRADING</t>
  </si>
  <si>
    <t>SANG TACK TRANSPORT</t>
  </si>
  <si>
    <t>SPYNIE MAJU JAYA ENTERPRISE</t>
  </si>
  <si>
    <t>CM BIOMASS TECHNOLOGY SDN BHD</t>
  </si>
  <si>
    <t>KILANG PAPAN JENDELA BARU SDN BHD</t>
  </si>
  <si>
    <t>LIAN SHUN ENTERPRISE</t>
  </si>
  <si>
    <t>WENG SHENG INDUSTRY SDN BHD</t>
  </si>
  <si>
    <t>WMIX ENTERPRISE</t>
  </si>
  <si>
    <t>YAKIN TUAH SDN BHD</t>
  </si>
  <si>
    <t>K C DURAI SDN BHD</t>
  </si>
  <si>
    <t>EVERGREEN RUBBERWOOD PRODUCTS SDN</t>
  </si>
  <si>
    <t>PKL WOOD FUEL ENTERPRISE</t>
  </si>
  <si>
    <t>SOON TEIK ENTERPRISE SDN BHD</t>
  </si>
  <si>
    <t>MEGA WIJAYA ENTERPRISE</t>
  </si>
  <si>
    <t>GOLDEN CITY TRADING COMPANY</t>
  </si>
  <si>
    <t>HULK WOODS TRADING SDN BHD</t>
  </si>
  <si>
    <t>BUKIT JUTAMAS TRADING</t>
  </si>
  <si>
    <t>SINCERE FIVE TRADING SDN BHD</t>
  </si>
  <si>
    <t>SYNERGY RESOURCES SUPPLY</t>
  </si>
  <si>
    <t>AUN CHUAN LEE TRADING &amp; TRANSPORT</t>
  </si>
  <si>
    <t>MUAZIQ ENGINEERING SDN BHD</t>
  </si>
  <si>
    <t>ABELIA SAWIT SUNGAI PANJANG</t>
  </si>
  <si>
    <t>HK KITARAN SDN BHD</t>
  </si>
  <si>
    <t>KAYUTAH SDN BHD</t>
  </si>
  <si>
    <t>AM MULTI VENTURE ENTERPRISE</t>
  </si>
  <si>
    <t>WOOD CHIP</t>
  </si>
  <si>
    <t>WOOD PELLET</t>
  </si>
  <si>
    <t>HIGH CV WOODCHIP</t>
  </si>
  <si>
    <t>EMPTY FRUIT BUNCH FIBER</t>
  </si>
  <si>
    <t>MESOCARP FIBER</t>
  </si>
  <si>
    <t>PALM KERNEL SHELL</t>
  </si>
  <si>
    <t>OIL PALM TRUNK FIBER</t>
  </si>
  <si>
    <t>SHORT EFB</t>
  </si>
  <si>
    <t>EFB PELLET</t>
  </si>
  <si>
    <t>RICE HUSK</t>
  </si>
  <si>
    <t>RICE HUSK PELLET</t>
  </si>
  <si>
    <t>COAL</t>
  </si>
  <si>
    <t xml:space="preserve">Material </t>
  </si>
  <si>
    <t xml:space="preserve">Material Description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</si>
</sst>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43" formatCode="_-* #,##0.00_-;\-* #,##0.00_-;_-* &quot;-&quot;??_-;_-@_-"/>
    <numFmt numFmtId="164" formatCode="_(* #,##0.00_);_(* \(#,##0.00\);_(* &quot;-&quot;??_);_(@_)"/>
    <numFmt numFmtId="165" formatCode="_(&quot;$&quot;* #,##0.00_);_(&quot;$&quot;* \(#,##0.00\);_(&quot;$&quot;* &quot;-&quot;??_);_(@_)"/>
    <numFmt numFmtId="166" formatCode="_-* #,##0.00_-;\-* #,##0.00_-;_-* \-??_-;_-@_-"/>
    <numFmt numFmtId="167" formatCode="_(* #,##0.00_);_(* \(#,##0.00\);_(* \-??_);_(@_)"/>
    <numFmt numFmtId="168" formatCode="0_);\(0\)"/>
    <numFmt numFmtId="169" formatCode="_-* #,##0_-;\-* #,##0_-;_-* \-??_-;_-@_-"/>
    <numFmt numFmtId="170" formatCode="0.0"/>
    <numFmt numFmtId="171" formatCode="0.0%"/>
    <numFmt numFmtId="172" formatCode="#,##0.00&quot; &quot;;&quot; (&quot;#,##0.00&quot;)&quot;;&quot; -&quot;#&quot; &quot;;@&quot; &quot;"/>
    <numFmt numFmtId="173" formatCode="[$-4409]General"/>
    <numFmt numFmtId="174" formatCode="#,##0.00\ ;\-#,##0.00\ ;&quot; -&quot;#\ ;@\ "/>
    <numFmt numFmtId="175" formatCode="[$$-409]#,##0.00;[Red]&quot;-&quot;[$$-409]#,##0.00"/>
    <numFmt numFmtId="176" formatCode="[$$-409]#,##0.00;[Red]\-[$$-409]#,##0.00"/>
    <numFmt numFmtId="177" formatCode="&quot;RM&quot;#,##0.00"/>
    <numFmt numFmtId="178" formatCode="&quot;RM&quot;#,##0"/>
    <numFmt numFmtId="179" formatCode="#,##0.00_ ;\-#,##0.00\ "/>
  </numFmts>
  <fonts count="104">
    <font>
      <sz val="10"/>
      <name val="Arial"/>
      <family val="2"/>
    </font>
    <font>
      <sz val="10"/>
      <name val="Arial"/>
    </font>
    <font>
      <sz val="10"/>
      <name val="Mangal"/>
      <family val="2"/>
    </font>
    <font>
      <b/>
      <sz val="14"/>
      <name val="Arial"/>
      <family val="2"/>
    </font>
    <font>
      <b/>
      <u/>
      <sz val="16"/>
      <name val="Arial"/>
      <family val="2"/>
    </font>
    <font>
      <b/>
      <u/>
      <sz val="14"/>
      <name val="Arial"/>
      <family val="2"/>
    </font>
    <font>
      <sz val="12"/>
      <name val="Arial"/>
      <family val="2"/>
    </font>
    <font>
      <b/>
      <sz val="12"/>
      <name val="Arial"/>
      <family val="2"/>
    </font>
    <font>
      <sz val="14"/>
      <name val="Arial"/>
      <family val="2"/>
    </font>
    <font>
      <b/>
      <sz val="12"/>
      <color indexed="10"/>
      <name val="Arial"/>
      <family val="2"/>
    </font>
    <font>
      <b/>
      <sz val="10"/>
      <name val="Arial"/>
      <family val="2"/>
    </font>
    <font>
      <sz val="14"/>
      <name val="Arial Narrow"/>
      <family val="2"/>
    </font>
    <font>
      <b/>
      <sz val="14"/>
      <color indexed="8"/>
      <name val="Arial"/>
      <family val="2"/>
    </font>
    <font>
      <sz val="10"/>
      <name val="Arial"/>
      <family val="2"/>
    </font>
    <font>
      <b/>
      <sz val="16"/>
      <name val="Arial"/>
      <family val="2"/>
    </font>
    <font>
      <b/>
      <sz val="16"/>
      <name val="Mangal"/>
      <family val="1"/>
    </font>
    <font>
      <sz val="16"/>
      <name val="Arial"/>
      <family val="2"/>
    </font>
    <font>
      <sz val="11"/>
      <color indexed="8"/>
      <name val="Calibri"/>
      <family val="2"/>
    </font>
    <font>
      <sz val="10"/>
      <color indexed="8"/>
      <name val="SimSun"/>
    </font>
    <font>
      <b/>
      <i/>
      <sz val="16"/>
      <color indexed="8"/>
      <name val="Arial"/>
      <family val="2"/>
    </font>
    <font>
      <sz val="11"/>
      <color indexed="8"/>
      <name val="Arial"/>
      <family val="2"/>
    </font>
    <font>
      <sz val="11"/>
      <color indexed="8"/>
      <name val="Arial1"/>
    </font>
    <font>
      <sz val="11"/>
      <color indexed="8"/>
      <name val="Calibri"/>
      <family val="2"/>
      <charset val="1"/>
    </font>
    <font>
      <b/>
      <i/>
      <u/>
      <sz val="11"/>
      <color indexed="8"/>
      <name val="Arial"/>
      <family val="2"/>
    </font>
    <font>
      <sz val="12"/>
      <name val="Mangal"/>
      <family val="2"/>
    </font>
    <font>
      <sz val="12"/>
      <name val="Times New Roman"/>
      <family val="1"/>
    </font>
    <font>
      <sz val="10"/>
      <color indexed="10"/>
      <name val="Arial"/>
      <family val="2"/>
    </font>
    <font>
      <sz val="11"/>
      <name val="Arial"/>
      <family val="2"/>
    </font>
    <font>
      <sz val="12"/>
      <name val="Arial Narrow"/>
      <family val="2"/>
    </font>
    <font>
      <sz val="13"/>
      <name val="Arial"/>
      <family val="2"/>
    </font>
    <font>
      <b/>
      <sz val="16"/>
      <color indexed="10"/>
      <name val="Arial"/>
      <family val="2"/>
    </font>
    <font>
      <b/>
      <sz val="14"/>
      <color indexed="10"/>
      <name val="Arial"/>
      <family val="2"/>
    </font>
    <font>
      <sz val="12"/>
      <color indexed="10"/>
      <name val="Arial"/>
      <family val="2"/>
    </font>
    <font>
      <sz val="16"/>
      <name val="Arial Narrow"/>
      <family val="2"/>
    </font>
    <font>
      <sz val="14"/>
      <name val="Times New Roman"/>
      <family val="1"/>
    </font>
    <font>
      <b/>
      <sz val="16"/>
      <color indexed="8"/>
      <name val="Arial"/>
      <family val="2"/>
    </font>
    <font>
      <b/>
      <sz val="16"/>
      <name val="Arial Narrow"/>
      <family val="2"/>
    </font>
    <font>
      <sz val="15"/>
      <name val="Arial"/>
      <family val="2"/>
    </font>
    <font>
      <b/>
      <sz val="12"/>
      <name val="Mangal"/>
      <family val="1"/>
    </font>
    <font>
      <b/>
      <u/>
      <sz val="12"/>
      <name val="Arial"/>
      <family val="2"/>
    </font>
    <font>
      <b/>
      <u/>
      <sz val="10"/>
      <name val="Arial"/>
      <family val="2"/>
    </font>
    <font>
      <b/>
      <sz val="15"/>
      <name val="Arial"/>
      <family val="2"/>
    </font>
    <font>
      <sz val="18"/>
      <name val="Arial"/>
      <family val="2"/>
    </font>
    <font>
      <b/>
      <sz val="10"/>
      <color indexed="30"/>
      <name val="Arial"/>
      <family val="2"/>
    </font>
    <font>
      <sz val="10"/>
      <color indexed="30"/>
      <name val="Arial"/>
      <family val="2"/>
    </font>
    <font>
      <b/>
      <sz val="10"/>
      <name val="Mangal"/>
      <family val="2"/>
    </font>
    <font>
      <sz val="18"/>
      <name val="Tahoma"/>
      <family val="2"/>
    </font>
    <font>
      <sz val="14"/>
      <name val="Tahoma"/>
      <family val="2"/>
    </font>
    <font>
      <sz val="20"/>
      <name val="Tahomna"/>
    </font>
    <font>
      <sz val="12"/>
      <name val="Tahoma"/>
      <family val="2"/>
    </font>
    <font>
      <b/>
      <sz val="12"/>
      <name val="Tahoma"/>
      <family val="2"/>
    </font>
    <font>
      <sz val="14"/>
      <name val="Tahomna"/>
    </font>
    <font>
      <sz val="10"/>
      <name val="Tahoma"/>
      <family val="2"/>
    </font>
    <font>
      <b/>
      <sz val="10"/>
      <name val="Tahoma"/>
      <family val="2"/>
    </font>
    <font>
      <sz val="11"/>
      <name val="Calibri"/>
      <family val="2"/>
    </font>
    <font>
      <b/>
      <sz val="11"/>
      <name val="Tahoma"/>
      <family val="2"/>
    </font>
    <font>
      <sz val="11"/>
      <name val="Tahoma"/>
      <family val="2"/>
    </font>
    <font>
      <b/>
      <u/>
      <sz val="10"/>
      <name val="Tahoma"/>
      <family val="2"/>
    </font>
    <font>
      <sz val="11"/>
      <color theme="1"/>
      <name val="Calibri"/>
      <family val="2"/>
      <scheme val="minor"/>
    </font>
    <font>
      <sz val="10"/>
      <color theme="1"/>
      <name val="Arial1"/>
    </font>
    <font>
      <sz val="11"/>
      <color rgb="FF000000"/>
      <name val="Calibri"/>
      <family val="2"/>
    </font>
    <font>
      <b/>
      <i/>
      <sz val="16"/>
      <color theme="1"/>
      <name val="Arial"/>
      <family val="2"/>
    </font>
    <font>
      <b/>
      <i/>
      <u/>
      <sz val="11"/>
      <color theme="1"/>
      <name val="Arial"/>
      <family val="2"/>
    </font>
    <font>
      <b/>
      <sz val="11"/>
      <color theme="1"/>
      <name val="Calibri"/>
      <family val="2"/>
      <scheme val="minor"/>
    </font>
    <font>
      <b/>
      <sz val="16"/>
      <color rgb="FFFF0000"/>
      <name val="Arial"/>
      <family val="2"/>
    </font>
    <font>
      <b/>
      <sz val="14"/>
      <color rgb="FFFF0000"/>
      <name val="Arial"/>
      <family val="2"/>
    </font>
    <font>
      <b/>
      <sz val="13"/>
      <color rgb="FFFF0000"/>
      <name val="Arial"/>
      <family val="2"/>
    </font>
    <font>
      <b/>
      <sz val="12"/>
      <color rgb="FFFF0000"/>
      <name val="Arial"/>
      <family val="2"/>
    </font>
    <font>
      <b/>
      <sz val="15"/>
      <color rgb="FFFF0000"/>
      <name val="Arial"/>
      <family val="2"/>
    </font>
    <font>
      <sz val="12"/>
      <color rgb="FFFF0000"/>
      <name val="Arial"/>
      <family val="2"/>
    </font>
    <font>
      <sz val="12"/>
      <color theme="4"/>
      <name val="Mangal"/>
      <family val="2"/>
    </font>
    <font>
      <b/>
      <i/>
      <sz val="16"/>
      <color rgb="FFFF0000"/>
      <name val="Arial"/>
      <family val="2"/>
    </font>
    <font>
      <b/>
      <sz val="14"/>
      <color theme="4"/>
      <name val="Arial"/>
      <family val="2"/>
    </font>
    <font>
      <b/>
      <sz val="16"/>
      <color rgb="FF0000FF"/>
      <name val="Arial"/>
      <family val="2"/>
    </font>
    <font>
      <sz val="15"/>
      <name val="Calibri"/>
      <family val="2"/>
      <scheme val="minor"/>
    </font>
    <font>
      <sz val="14"/>
      <name val="Calibri"/>
      <family val="2"/>
      <scheme val="minor"/>
    </font>
    <font>
      <b/>
      <sz val="12"/>
      <color theme="4"/>
      <name val="Mangal"/>
      <family val="1"/>
    </font>
    <font>
      <b/>
      <sz val="10"/>
      <color rgb="FFFF0000"/>
      <name val="Arial"/>
      <family val="2"/>
    </font>
    <font>
      <b/>
      <sz val="12"/>
      <color theme="3" tint="0.39997558519241921"/>
      <name val="Mangal"/>
      <family val="1"/>
    </font>
    <font>
      <b/>
      <sz val="14"/>
      <color rgb="FF0000CC"/>
      <name val="Arial"/>
      <family val="2"/>
    </font>
    <font>
      <b/>
      <sz val="12"/>
      <color rgb="FF0000CC"/>
      <name val="Mangal"/>
      <family val="1"/>
    </font>
    <font>
      <sz val="15"/>
      <color rgb="FFFF0000"/>
      <name val="Arial"/>
      <family val="2"/>
    </font>
    <font>
      <sz val="10"/>
      <color rgb="FFFF0000"/>
      <name val="Arial"/>
      <family val="2"/>
    </font>
    <font>
      <b/>
      <sz val="12"/>
      <color rgb="FF1221AE"/>
      <name val="Mangal"/>
      <family val="1"/>
    </font>
    <font>
      <b/>
      <sz val="14"/>
      <color theme="1"/>
      <name val="Arial"/>
      <family val="2"/>
    </font>
    <font>
      <b/>
      <sz val="14"/>
      <color rgb="FF3333CC"/>
      <name val="Arial"/>
      <family val="2"/>
    </font>
    <font>
      <b/>
      <sz val="12"/>
      <color rgb="FFFF0000"/>
      <name val="Mangal"/>
      <family val="1"/>
    </font>
    <font>
      <b/>
      <sz val="25"/>
      <color rgb="FFFF0000"/>
      <name val="Arial"/>
      <family val="2"/>
    </font>
    <font>
      <b/>
      <sz val="12"/>
      <color rgb="FFFF0000"/>
      <name val="Mangal"/>
      <family val="2"/>
    </font>
    <font>
      <b/>
      <sz val="10"/>
      <color rgb="FFFF0000"/>
      <name val="Tahoma"/>
      <family val="2"/>
    </font>
    <font>
      <b/>
      <sz val="12"/>
      <color rgb="FF000099"/>
      <name val="Mangal"/>
      <family val="1"/>
    </font>
    <font>
      <b/>
      <sz val="11"/>
      <color rgb="FF000099"/>
      <name val="Tahoma"/>
      <family val="2"/>
    </font>
    <font>
      <b/>
      <sz val="11"/>
      <color rgb="FFFF0000"/>
      <name val="Tahoma"/>
      <family val="2"/>
    </font>
    <font>
      <b/>
      <sz val="12"/>
      <color rgb="FF000099"/>
      <name val="Arial"/>
      <family val="2"/>
    </font>
    <font>
      <b/>
      <sz val="14"/>
      <color rgb="FF000099"/>
      <name val="Arial"/>
      <family val="2"/>
    </font>
    <font>
      <b/>
      <sz val="11"/>
      <color theme="1"/>
      <name val="Tahoma"/>
      <family val="2"/>
    </font>
    <font>
      <sz val="13"/>
      <color rgb="FF4A4A4A"/>
      <name val="Segoe UI"/>
      <family val="2"/>
    </font>
    <font>
      <b/>
      <sz val="12"/>
      <color rgb="FF003399"/>
      <name val="Mangal"/>
      <family val="1"/>
    </font>
    <font>
      <b/>
      <sz val="12"/>
      <color rgb="FF003399"/>
      <name val="Arial"/>
      <family val="2"/>
    </font>
    <font>
      <b/>
      <sz val="14"/>
      <color rgb="FF003399"/>
      <name val="Arial"/>
      <family val="2"/>
    </font>
    <font>
      <b/>
      <sz val="12"/>
      <color rgb="FF0070C0"/>
      <name val="Arial"/>
      <family val="2"/>
    </font>
    <font>
      <b/>
      <sz val="14"/>
      <color rgb="FF1221AE"/>
      <name val="Arial"/>
      <family val="2"/>
    </font>
    <font>
      <b/>
      <sz val="20"/>
      <color rgb="FFFF0000"/>
      <name val="Arial"/>
      <family val="2"/>
    </font>
    <font>
      <b/>
      <sz val="14"/>
      <color rgb="FF2004F2"/>
      <name val="Arial"/>
      <family val="2"/>
    </font>
  </fonts>
  <fills count="1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rgb="FFFFFFCC"/>
        <bgColor indexed="64"/>
      </patternFill>
    </fill>
    <fill>
      <patternFill patternType="solid">
        <fgColor theme="9" tint="0.79998168889431442"/>
        <bgColor indexed="64"/>
      </patternFill>
    </fill>
    <fill>
      <patternFill patternType="solid">
        <fgColor rgb="FFD0CECE"/>
        <bgColor indexed="64"/>
      </patternFill>
    </fill>
    <fill>
      <patternFill patternType="solid">
        <fgColor theme="2" tint="-0.89999084444715716"/>
        <bgColor indexed="64"/>
      </patternFill>
    </fill>
    <fill>
      <patternFill patternType="solid">
        <fgColor theme="4" tint="0.79998168889431442"/>
        <bgColor indexed="64"/>
      </patternFill>
    </fill>
  </fills>
  <borders count="97">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8"/>
      </left>
      <right/>
      <top style="thin">
        <color indexed="8"/>
      </top>
      <bottom style="thin">
        <color indexed="8"/>
      </bottom>
      <diagonal/>
    </border>
    <border>
      <left/>
      <right style="thin">
        <color indexed="8"/>
      </right>
      <top/>
      <bottom/>
      <diagonal/>
    </border>
    <border>
      <left style="thin">
        <color indexed="8"/>
      </left>
      <right style="thin">
        <color indexed="8"/>
      </right>
      <top style="thin">
        <color indexed="64"/>
      </top>
      <bottom style="thin">
        <color indexed="8"/>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8"/>
      </left>
      <right/>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n">
        <color indexed="8"/>
      </bottom>
      <diagonal/>
    </border>
    <border>
      <left style="thin">
        <color indexed="64"/>
      </left>
      <right/>
      <top style="thin">
        <color indexed="64"/>
      </top>
      <bottom/>
      <diagonal/>
    </border>
    <border>
      <left/>
      <right/>
      <top style="thin">
        <color indexed="8"/>
      </top>
      <bottom style="thin">
        <color indexed="8"/>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8"/>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right/>
      <top style="thin">
        <color indexed="64"/>
      </top>
      <bottom style="thin">
        <color indexed="64"/>
      </bottom>
      <diagonal/>
    </border>
    <border>
      <left style="thin">
        <color indexed="8"/>
      </left>
      <right/>
      <top style="thin">
        <color indexed="64"/>
      </top>
      <bottom style="thin">
        <color indexed="64"/>
      </bottom>
      <diagonal/>
    </border>
    <border>
      <left style="medium">
        <color indexed="64"/>
      </left>
      <right style="thin">
        <color indexed="8"/>
      </right>
      <top/>
      <bottom style="thin">
        <color indexed="8"/>
      </bottom>
      <diagonal/>
    </border>
    <border>
      <left/>
      <right style="medium">
        <color indexed="64"/>
      </right>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diagonal/>
    </border>
    <border>
      <left style="medium">
        <color indexed="64"/>
      </left>
      <right style="thin">
        <color indexed="64"/>
      </right>
      <top style="thin">
        <color indexed="64"/>
      </top>
      <bottom style="medium">
        <color indexed="64"/>
      </bottom>
      <diagonal/>
    </border>
    <border>
      <left style="thin">
        <color indexed="8"/>
      </left>
      <right style="medium">
        <color indexed="64"/>
      </right>
      <top style="thin">
        <color indexed="8"/>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8"/>
      </bottom>
      <diagonal/>
    </border>
    <border>
      <left style="medium">
        <color indexed="64"/>
      </left>
      <right style="thin">
        <color indexed="8"/>
      </right>
      <top style="thin">
        <color indexed="8"/>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8"/>
      </right>
      <top/>
      <bottom style="medium">
        <color indexed="64"/>
      </bottom>
      <diagonal/>
    </border>
    <border>
      <left style="thin">
        <color indexed="64"/>
      </left>
      <right style="medium">
        <color indexed="64"/>
      </right>
      <top/>
      <bottom style="medium">
        <color indexed="64"/>
      </bottom>
      <diagonal/>
    </border>
    <border>
      <left style="thin">
        <color indexed="8"/>
      </left>
      <right style="thin">
        <color indexed="64"/>
      </right>
      <top/>
      <bottom style="thin">
        <color indexed="64"/>
      </bottom>
      <diagonal/>
    </border>
    <border>
      <left style="thin">
        <color indexed="8"/>
      </left>
      <right style="thin">
        <color indexed="8"/>
      </right>
      <top/>
      <bottom style="thin">
        <color indexed="64"/>
      </bottom>
      <diagonal/>
    </border>
    <border>
      <left style="thin">
        <color indexed="8"/>
      </left>
      <right style="thin">
        <color indexed="64"/>
      </right>
      <top/>
      <bottom style="thin">
        <color indexed="8"/>
      </bottom>
      <diagonal/>
    </border>
    <border>
      <left style="medium">
        <color indexed="64"/>
      </left>
      <right/>
      <top style="thin">
        <color indexed="64"/>
      </top>
      <bottom style="medium">
        <color indexed="64"/>
      </bottom>
      <diagonal/>
    </border>
    <border>
      <left/>
      <right style="thin">
        <color indexed="8"/>
      </right>
      <top/>
      <bottom style="thin">
        <color indexed="64"/>
      </bottom>
      <diagonal/>
    </border>
    <border>
      <left style="thin">
        <color indexed="8"/>
      </left>
      <right/>
      <top style="thin">
        <color indexed="8"/>
      </top>
      <bottom style="thin">
        <color indexed="64"/>
      </bottom>
      <diagonal/>
    </border>
    <border>
      <left/>
      <right style="medium">
        <color indexed="64"/>
      </right>
      <top style="thin">
        <color indexed="8"/>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8"/>
      </top>
      <bottom style="thin">
        <color indexed="8"/>
      </bottom>
      <diagonal/>
    </border>
    <border>
      <left style="medium">
        <color indexed="64"/>
      </left>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39">
    <xf numFmtId="0" fontId="0" fillId="0" borderId="0"/>
    <xf numFmtId="166" fontId="2" fillId="0" borderId="0" applyFill="0" applyBorder="0" applyAlignment="0" applyProtection="0"/>
    <xf numFmtId="166" fontId="2" fillId="0" borderId="0" applyFill="0" applyBorder="0" applyAlignment="0" applyProtection="0"/>
    <xf numFmtId="172" fontId="59" fillId="0" borderId="0"/>
    <xf numFmtId="164" fontId="13" fillId="0" borderId="0" applyFill="0" applyBorder="0" applyAlignment="0" applyProtection="0"/>
    <xf numFmtId="43" fontId="13" fillId="0" borderId="0" applyFill="0" applyBorder="0" applyAlignment="0" applyProtection="0"/>
    <xf numFmtId="43" fontId="13" fillId="0" borderId="0" applyFill="0" applyBorder="0" applyAlignment="0" applyProtection="0"/>
    <xf numFmtId="164"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67" fontId="2" fillId="0" borderId="0" applyFill="0" applyBorder="0" applyAlignment="0" applyProtection="0"/>
    <xf numFmtId="165" fontId="1" fillId="0" borderId="0" applyFill="0" applyBorder="0" applyAlignment="0" applyProtection="0"/>
    <xf numFmtId="165" fontId="13" fillId="0" borderId="0" applyFill="0" applyBorder="0" applyAlignment="0" applyProtection="0"/>
    <xf numFmtId="0" fontId="13" fillId="0" borderId="0"/>
    <xf numFmtId="0" fontId="17" fillId="0" borderId="0"/>
    <xf numFmtId="173" fontId="60" fillId="0" borderId="0"/>
    <xf numFmtId="0" fontId="17" fillId="0" borderId="0"/>
    <xf numFmtId="174" fontId="18" fillId="0" borderId="0" applyBorder="0" applyProtection="0"/>
    <xf numFmtId="0" fontId="61" fillId="0" borderId="0">
      <alignment horizontal="center"/>
    </xf>
    <xf numFmtId="0" fontId="61" fillId="0" borderId="0">
      <alignment horizontal="center" textRotation="90"/>
    </xf>
    <xf numFmtId="0" fontId="19" fillId="0" borderId="0">
      <alignment horizontal="center" textRotation="90"/>
    </xf>
    <xf numFmtId="0" fontId="13" fillId="0" borderId="0"/>
    <xf numFmtId="0" fontId="17" fillId="0" borderId="0"/>
    <xf numFmtId="0" fontId="20" fillId="0" borderId="0"/>
    <xf numFmtId="0" fontId="13" fillId="0" borderId="0"/>
    <xf numFmtId="0" fontId="21" fillId="0" borderId="0"/>
    <xf numFmtId="0" fontId="22" fillId="0" borderId="0"/>
    <xf numFmtId="0" fontId="60" fillId="0" borderId="0"/>
    <xf numFmtId="0" fontId="58" fillId="0" borderId="0"/>
    <xf numFmtId="0" fontId="13" fillId="0" borderId="0"/>
    <xf numFmtId="9" fontId="2" fillId="0" borderId="0" applyFill="0" applyBorder="0" applyAlignment="0" applyProtection="0"/>
    <xf numFmtId="9" fontId="2" fillId="0" borderId="0" applyFill="0" applyBorder="0" applyAlignment="0" applyProtection="0"/>
    <xf numFmtId="9" fontId="13" fillId="0" borderId="0" applyFill="0" applyBorder="0" applyAlignment="0" applyProtection="0"/>
    <xf numFmtId="0" fontId="62" fillId="0" borderId="0"/>
    <xf numFmtId="0" fontId="23" fillId="0" borderId="0"/>
    <xf numFmtId="175" fontId="62" fillId="0" borderId="0"/>
    <xf numFmtId="176" fontId="23" fillId="0" borderId="0"/>
  </cellStyleXfs>
  <cellXfs count="958">
    <xf numFmtId="0" fontId="0" fillId="0" borderId="0" xfId="0"/>
    <xf numFmtId="0" fontId="13" fillId="0" borderId="0" xfId="31"/>
    <xf numFmtId="0" fontId="3" fillId="0" borderId="0" xfId="31" applyFont="1"/>
    <xf numFmtId="0" fontId="4" fillId="0" borderId="0" xfId="31" applyFont="1"/>
    <xf numFmtId="0" fontId="13" fillId="0" borderId="0" xfId="31" applyAlignment="1">
      <alignment horizontal="center" vertical="center"/>
    </xf>
    <xf numFmtId="0" fontId="5" fillId="0" borderId="0" xfId="31" applyFont="1" applyFill="1"/>
    <xf numFmtId="0" fontId="6" fillId="0" borderId="0" xfId="31" applyFont="1" applyAlignment="1">
      <alignment horizontal="center" vertical="center"/>
    </xf>
    <xf numFmtId="0" fontId="5" fillId="0" borderId="0" xfId="31" applyFont="1"/>
    <xf numFmtId="0" fontId="7" fillId="0" borderId="1" xfId="31" applyFont="1" applyBorder="1" applyAlignment="1">
      <alignment horizontal="center" vertical="center"/>
    </xf>
    <xf numFmtId="0" fontId="7" fillId="0" borderId="2" xfId="31" applyFont="1" applyBorder="1" applyAlignment="1">
      <alignment horizontal="center" vertical="center"/>
    </xf>
    <xf numFmtId="0" fontId="7" fillId="0" borderId="3" xfId="31" applyFont="1" applyBorder="1" applyAlignment="1">
      <alignment horizontal="center" vertical="center"/>
    </xf>
    <xf numFmtId="0" fontId="7" fillId="0" borderId="4" xfId="31" applyFont="1" applyBorder="1" applyAlignment="1">
      <alignment horizontal="center" vertical="center"/>
    </xf>
    <xf numFmtId="0" fontId="7" fillId="0" borderId="5" xfId="31" applyFont="1" applyBorder="1" applyAlignment="1">
      <alignment horizontal="center" vertical="center"/>
    </xf>
    <xf numFmtId="17" fontId="7" fillId="0" borderId="6" xfId="31" applyNumberFormat="1" applyFont="1" applyBorder="1" applyAlignment="1">
      <alignment horizontal="center" vertical="center"/>
    </xf>
    <xf numFmtId="0" fontId="7" fillId="0" borderId="6" xfId="31" applyFont="1" applyBorder="1" applyAlignment="1">
      <alignment horizontal="center" vertical="center"/>
    </xf>
    <xf numFmtId="0" fontId="7" fillId="0" borderId="7" xfId="31" applyFont="1" applyBorder="1" applyAlignment="1">
      <alignment horizontal="center" vertical="center"/>
    </xf>
    <xf numFmtId="0" fontId="7" fillId="0" borderId="8" xfId="31" applyFont="1" applyBorder="1" applyAlignment="1">
      <alignment horizontal="center" vertical="center"/>
    </xf>
    <xf numFmtId="1" fontId="7" fillId="0" borderId="2" xfId="33" applyNumberFormat="1" applyFont="1" applyFill="1" applyBorder="1" applyAlignment="1" applyProtection="1">
      <alignment horizontal="center" vertical="center"/>
    </xf>
    <xf numFmtId="3" fontId="3" fillId="0" borderId="2" xfId="2" applyNumberFormat="1" applyFont="1" applyFill="1" applyBorder="1" applyAlignment="1" applyProtection="1">
      <alignment horizontal="center" vertical="center"/>
    </xf>
    <xf numFmtId="0" fontId="7" fillId="0" borderId="2" xfId="31" applyFont="1" applyBorder="1" applyAlignment="1">
      <alignment horizontal="left" vertical="center" wrapText="1"/>
    </xf>
    <xf numFmtId="1" fontId="3" fillId="0" borderId="2" xfId="33" applyNumberFormat="1" applyFont="1" applyFill="1" applyBorder="1" applyAlignment="1" applyProtection="1">
      <alignment horizontal="center" vertical="center"/>
    </xf>
    <xf numFmtId="0" fontId="7" fillId="0" borderId="2" xfId="31" applyFont="1" applyBorder="1" applyAlignment="1">
      <alignment horizontal="left" vertical="center"/>
    </xf>
    <xf numFmtId="166" fontId="3" fillId="0" borderId="2" xfId="2" applyFont="1" applyFill="1" applyBorder="1" applyAlignment="1" applyProtection="1">
      <alignment horizontal="center" vertical="center"/>
    </xf>
    <xf numFmtId="0" fontId="13" fillId="0" borderId="0" xfId="31" applyFill="1" applyAlignment="1">
      <alignment horizontal="center" vertical="center"/>
    </xf>
    <xf numFmtId="0" fontId="7" fillId="0" borderId="0" xfId="31" applyFont="1" applyFill="1" applyBorder="1" applyAlignment="1">
      <alignment horizontal="center" vertical="center"/>
    </xf>
    <xf numFmtId="0" fontId="9" fillId="0" borderId="0" xfId="31" applyFont="1" applyFill="1" applyBorder="1" applyAlignment="1">
      <alignment horizontal="left" vertical="center" wrapText="1"/>
    </xf>
    <xf numFmtId="0" fontId="7" fillId="0" borderId="0" xfId="31" applyFont="1" applyFill="1" applyBorder="1" applyAlignment="1">
      <alignment horizontal="left" vertical="center"/>
    </xf>
    <xf numFmtId="0" fontId="6" fillId="0" borderId="0" xfId="31" applyFont="1" applyFill="1" applyAlignment="1">
      <alignment horizontal="center" vertical="center"/>
    </xf>
    <xf numFmtId="0" fontId="7" fillId="0" borderId="0" xfId="31" applyFont="1" applyBorder="1" applyAlignment="1">
      <alignment horizontal="left" vertical="center"/>
    </xf>
    <xf numFmtId="0" fontId="13" fillId="0" borderId="0" xfId="31" applyFill="1"/>
    <xf numFmtId="3" fontId="3" fillId="0" borderId="2" xfId="33" applyNumberFormat="1" applyFont="1" applyFill="1" applyBorder="1" applyAlignment="1" applyProtection="1">
      <alignment horizontal="center" vertical="center"/>
    </xf>
    <xf numFmtId="1" fontId="8" fillId="0" borderId="2" xfId="33" applyNumberFormat="1" applyFont="1" applyFill="1" applyBorder="1" applyAlignment="1" applyProtection="1">
      <alignment horizontal="center" vertical="center"/>
    </xf>
    <xf numFmtId="37" fontId="8" fillId="0" borderId="2" xfId="12" applyNumberFormat="1" applyFont="1" applyFill="1" applyBorder="1" applyAlignment="1" applyProtection="1">
      <alignment horizontal="center" vertical="center"/>
    </xf>
    <xf numFmtId="166" fontId="3" fillId="0" borderId="2" xfId="2" applyFont="1" applyFill="1" applyBorder="1" applyAlignment="1" applyProtection="1">
      <alignment horizontal="right" vertical="center"/>
    </xf>
    <xf numFmtId="0" fontId="9" fillId="0" borderId="0" xfId="31" applyFont="1"/>
    <xf numFmtId="0" fontId="0" fillId="0" borderId="0" xfId="31" applyFont="1"/>
    <xf numFmtId="0" fontId="10" fillId="0" borderId="0" xfId="31" applyFont="1"/>
    <xf numFmtId="1" fontId="11" fillId="0" borderId="2" xfId="33" applyNumberFormat="1" applyFont="1" applyFill="1" applyBorder="1" applyAlignment="1" applyProtection="1">
      <alignment horizontal="center" vertical="center"/>
    </xf>
    <xf numFmtId="0" fontId="7" fillId="0" borderId="0" xfId="31" applyFont="1" applyBorder="1" applyAlignment="1">
      <alignment horizontal="center" vertical="center"/>
    </xf>
    <xf numFmtId="1" fontId="8" fillId="0" borderId="0" xfId="33" applyNumberFormat="1" applyFont="1" applyFill="1" applyBorder="1" applyAlignment="1" applyProtection="1">
      <alignment horizontal="center" vertical="center"/>
    </xf>
    <xf numFmtId="37" fontId="8" fillId="0" borderId="0" xfId="12" applyNumberFormat="1" applyFont="1" applyFill="1" applyBorder="1" applyAlignment="1" applyProtection="1">
      <alignment horizontal="center" vertical="center"/>
    </xf>
    <xf numFmtId="39" fontId="3" fillId="0" borderId="0" xfId="12" applyNumberFormat="1" applyFont="1" applyFill="1" applyBorder="1" applyAlignment="1" applyProtection="1">
      <alignment horizontal="right" vertical="center"/>
    </xf>
    <xf numFmtId="0" fontId="9" fillId="0" borderId="0" xfId="31" applyFont="1" applyBorder="1" applyAlignment="1">
      <alignment horizontal="left" vertical="center" wrapText="1"/>
    </xf>
    <xf numFmtId="3" fontId="3" fillId="0" borderId="2" xfId="32" applyNumberFormat="1" applyFont="1" applyFill="1" applyBorder="1" applyAlignment="1" applyProtection="1">
      <alignment horizontal="center" vertical="center"/>
    </xf>
    <xf numFmtId="3" fontId="12" fillId="0" borderId="2" xfId="32" applyNumberFormat="1" applyFont="1" applyFill="1" applyBorder="1" applyAlignment="1" applyProtection="1">
      <alignment horizontal="center" vertical="center"/>
    </xf>
    <xf numFmtId="3" fontId="3" fillId="0" borderId="2" xfId="1" applyNumberFormat="1" applyFont="1" applyFill="1" applyBorder="1" applyAlignment="1" applyProtection="1">
      <alignment horizontal="center" vertical="center"/>
    </xf>
    <xf numFmtId="3" fontId="12" fillId="0" borderId="2" xfId="1" applyNumberFormat="1" applyFont="1" applyFill="1" applyBorder="1" applyAlignment="1" applyProtection="1">
      <alignment horizontal="center" vertical="center"/>
    </xf>
    <xf numFmtId="1" fontId="11" fillId="0" borderId="2" xfId="32" applyNumberFormat="1" applyFont="1" applyFill="1" applyBorder="1" applyAlignment="1" applyProtection="1">
      <alignment horizontal="center" vertical="center"/>
    </xf>
    <xf numFmtId="1" fontId="8" fillId="0" borderId="2" xfId="32" applyNumberFormat="1" applyFont="1" applyFill="1" applyBorder="1" applyAlignment="1" applyProtection="1">
      <alignment horizontal="center" vertical="center"/>
    </xf>
    <xf numFmtId="0" fontId="9" fillId="0" borderId="0" xfId="31" applyFont="1" applyBorder="1" applyAlignment="1">
      <alignment horizontal="left" vertical="center"/>
    </xf>
    <xf numFmtId="1" fontId="8" fillId="0" borderId="0" xfId="32" applyNumberFormat="1" applyFont="1" applyFill="1" applyBorder="1" applyAlignment="1" applyProtection="1">
      <alignment horizontal="center" vertical="center"/>
    </xf>
    <xf numFmtId="1" fontId="3" fillId="0" borderId="2" xfId="32" applyNumberFormat="1" applyFont="1" applyFill="1" applyBorder="1" applyAlignment="1" applyProtection="1">
      <alignment horizontal="center" vertical="center"/>
    </xf>
    <xf numFmtId="0" fontId="7" fillId="0" borderId="9" xfId="31" applyFont="1" applyBorder="1" applyAlignment="1">
      <alignment horizontal="center" vertical="center"/>
    </xf>
    <xf numFmtId="0" fontId="0" fillId="0" borderId="0" xfId="31" applyFont="1" applyAlignment="1">
      <alignment horizontal="left"/>
    </xf>
    <xf numFmtId="166" fontId="3" fillId="0" borderId="0" xfId="2" applyFont="1" applyFill="1" applyBorder="1" applyAlignment="1" applyProtection="1">
      <alignment horizontal="right" vertical="center"/>
    </xf>
    <xf numFmtId="0" fontId="6" fillId="0" borderId="0" xfId="31" applyFont="1" applyAlignment="1">
      <alignment horizontal="left" vertical="center"/>
    </xf>
    <xf numFmtId="39" fontId="3" fillId="0" borderId="2" xfId="12" applyNumberFormat="1" applyFont="1" applyFill="1" applyBorder="1" applyAlignment="1" applyProtection="1">
      <alignment horizontal="center" vertical="center"/>
    </xf>
    <xf numFmtId="2" fontId="3" fillId="0" borderId="2" xfId="32" applyNumberFormat="1" applyFont="1" applyFill="1" applyBorder="1" applyAlignment="1" applyProtection="1">
      <alignment horizontal="center" vertical="center"/>
    </xf>
    <xf numFmtId="0" fontId="7" fillId="0" borderId="10" xfId="31" applyFont="1" applyBorder="1" applyAlignment="1">
      <alignment horizontal="center" vertical="center"/>
    </xf>
    <xf numFmtId="1" fontId="7" fillId="0" borderId="10" xfId="33" applyNumberFormat="1" applyFont="1" applyFill="1" applyBorder="1" applyAlignment="1" applyProtection="1">
      <alignment horizontal="center" vertical="center"/>
    </xf>
    <xf numFmtId="168" fontId="7" fillId="0" borderId="10" xfId="33" applyNumberFormat="1" applyFont="1" applyFill="1" applyBorder="1" applyAlignment="1" applyProtection="1">
      <alignment horizontal="center" vertical="center"/>
    </xf>
    <xf numFmtId="3" fontId="3" fillId="0" borderId="10" xfId="2" applyNumberFormat="1" applyFont="1" applyFill="1" applyBorder="1" applyAlignment="1" applyProtection="1">
      <alignment horizontal="center" vertical="center"/>
    </xf>
    <xf numFmtId="1" fontId="3" fillId="0" borderId="10" xfId="33" applyNumberFormat="1" applyFont="1" applyFill="1" applyBorder="1" applyAlignment="1" applyProtection="1">
      <alignment horizontal="center" vertical="center"/>
    </xf>
    <xf numFmtId="1" fontId="8" fillId="0" borderId="10" xfId="33" applyNumberFormat="1" applyFont="1" applyFill="1" applyBorder="1" applyAlignment="1" applyProtection="1">
      <alignment horizontal="center" vertical="center"/>
    </xf>
    <xf numFmtId="0" fontId="64" fillId="0" borderId="0" xfId="31" applyFont="1"/>
    <xf numFmtId="0" fontId="3" fillId="0" borderId="0" xfId="31" applyFont="1" applyAlignment="1">
      <alignment horizontal="center" vertical="center"/>
    </xf>
    <xf numFmtId="0" fontId="1" fillId="0" borderId="0" xfId="13" applyNumberFormat="1" applyFill="1" applyBorder="1" applyAlignment="1">
      <alignment horizontal="left" vertical="center" wrapText="1"/>
    </xf>
    <xf numFmtId="0" fontId="3" fillId="0" borderId="0" xfId="31" applyFont="1" applyAlignment="1">
      <alignment vertical="center"/>
    </xf>
    <xf numFmtId="0" fontId="3" fillId="0" borderId="0" xfId="31" applyFont="1" applyAlignment="1">
      <alignment horizontal="left" vertical="center"/>
    </xf>
    <xf numFmtId="0" fontId="14" fillId="0" borderId="0" xfId="31" applyFont="1"/>
    <xf numFmtId="0" fontId="8" fillId="0" borderId="0" xfId="31" applyFont="1"/>
    <xf numFmtId="0" fontId="16" fillId="0" borderId="0" xfId="31" applyFont="1"/>
    <xf numFmtId="0" fontId="6" fillId="0" borderId="0" xfId="31" applyFont="1" applyAlignment="1">
      <alignment horizontal="left" vertical="center" wrapText="1"/>
    </xf>
    <xf numFmtId="0" fontId="6" fillId="0" borderId="0" xfId="31" applyFont="1"/>
    <xf numFmtId="0" fontId="6" fillId="0" borderId="11" xfId="31" applyFont="1" applyFill="1" applyBorder="1" applyAlignment="1">
      <alignment vertical="top"/>
    </xf>
    <xf numFmtId="0" fontId="65" fillId="0" borderId="0" xfId="31" applyFont="1" applyAlignment="1">
      <alignment vertical="center"/>
    </xf>
    <xf numFmtId="0" fontId="65" fillId="0" borderId="0" xfId="31" applyFont="1"/>
    <xf numFmtId="0" fontId="66" fillId="0" borderId="0" xfId="31" applyFont="1"/>
    <xf numFmtId="0" fontId="67" fillId="0" borderId="0" xfId="31" applyFont="1" applyAlignment="1">
      <alignment horizontal="left" vertical="center"/>
    </xf>
    <xf numFmtId="0" fontId="7" fillId="0" borderId="7" xfId="31" applyFont="1" applyBorder="1" applyAlignment="1">
      <alignment horizontal="left" vertical="center" wrapText="1"/>
    </xf>
    <xf numFmtId="0" fontId="64" fillId="0" borderId="0" xfId="31" applyFont="1" applyBorder="1" applyAlignment="1">
      <alignment vertical="center"/>
    </xf>
    <xf numFmtId="1" fontId="3" fillId="0" borderId="7" xfId="33" applyNumberFormat="1" applyFont="1" applyFill="1" applyBorder="1" applyAlignment="1" applyProtection="1">
      <alignment horizontal="center" vertical="center"/>
    </xf>
    <xf numFmtId="168" fontId="7" fillId="0" borderId="7" xfId="33" applyNumberFormat="1" applyFont="1" applyFill="1" applyBorder="1" applyAlignment="1" applyProtection="1">
      <alignment horizontal="center" vertical="center"/>
    </xf>
    <xf numFmtId="1" fontId="7" fillId="0" borderId="12" xfId="33" applyNumberFormat="1" applyFont="1" applyFill="1" applyBorder="1" applyAlignment="1" applyProtection="1">
      <alignment horizontal="center" vertical="center"/>
    </xf>
    <xf numFmtId="2" fontId="3" fillId="0" borderId="1" xfId="32" applyNumberFormat="1" applyFont="1" applyFill="1" applyBorder="1" applyAlignment="1" applyProtection="1">
      <alignment horizontal="center" vertical="center"/>
    </xf>
    <xf numFmtId="37" fontId="8" fillId="0" borderId="10" xfId="12" applyNumberFormat="1" applyFont="1" applyFill="1" applyBorder="1" applyAlignment="1" applyProtection="1">
      <alignment horizontal="center" vertical="center"/>
    </xf>
    <xf numFmtId="39" fontId="3" fillId="0" borderId="10" xfId="12" applyNumberFormat="1" applyFont="1" applyFill="1" applyBorder="1" applyAlignment="1" applyProtection="1">
      <alignment horizontal="center" vertical="center"/>
    </xf>
    <xf numFmtId="0" fontId="68" fillId="0" borderId="0" xfId="31" applyFont="1" applyAlignment="1">
      <alignment vertical="center"/>
    </xf>
    <xf numFmtId="3" fontId="3" fillId="0" borderId="12" xfId="2" applyNumberFormat="1" applyFont="1" applyFill="1" applyBorder="1" applyAlignment="1" applyProtection="1">
      <alignment horizontal="center" vertical="center"/>
    </xf>
    <xf numFmtId="0" fontId="69" fillId="0" borderId="0" xfId="31" applyFont="1" applyAlignment="1">
      <alignment horizontal="left" vertical="center"/>
    </xf>
    <xf numFmtId="0" fontId="68" fillId="0" borderId="0" xfId="31" applyFont="1"/>
    <xf numFmtId="49" fontId="14" fillId="0" borderId="0" xfId="31" applyNumberFormat="1" applyFont="1" applyAlignment="1">
      <alignment horizontal="left"/>
    </xf>
    <xf numFmtId="0" fontId="14" fillId="0" borderId="0" xfId="31" applyFont="1" applyAlignment="1">
      <alignment horizontal="left"/>
    </xf>
    <xf numFmtId="17" fontId="7" fillId="0" borderId="10" xfId="31" applyNumberFormat="1" applyFont="1" applyFill="1" applyBorder="1" applyAlignment="1">
      <alignment horizontal="center" vertical="center"/>
    </xf>
    <xf numFmtId="0" fontId="7" fillId="0" borderId="10" xfId="31" applyFont="1" applyBorder="1" applyAlignment="1">
      <alignment horizontal="left" vertical="center" wrapText="1"/>
    </xf>
    <xf numFmtId="17" fontId="7" fillId="2" borderId="6" xfId="31" applyNumberFormat="1" applyFont="1" applyFill="1" applyBorder="1" applyAlignment="1">
      <alignment horizontal="center" vertical="center"/>
    </xf>
    <xf numFmtId="1" fontId="7" fillId="2" borderId="2" xfId="33" applyNumberFormat="1" applyFont="1" applyFill="1" applyBorder="1" applyAlignment="1" applyProtection="1">
      <alignment horizontal="center" vertical="center"/>
    </xf>
    <xf numFmtId="1" fontId="7" fillId="2" borderId="10" xfId="33" applyNumberFormat="1" applyFont="1" applyFill="1" applyBorder="1" applyAlignment="1" applyProtection="1">
      <alignment horizontal="center" vertical="center"/>
    </xf>
    <xf numFmtId="17" fontId="7" fillId="2" borderId="10" xfId="31" applyNumberFormat="1" applyFont="1" applyFill="1" applyBorder="1" applyAlignment="1">
      <alignment horizontal="center" vertical="center"/>
    </xf>
    <xf numFmtId="169" fontId="15" fillId="3" borderId="0" xfId="1" applyNumberFormat="1" applyFont="1" applyFill="1" applyAlignment="1">
      <alignment horizontal="center" vertical="center"/>
    </xf>
    <xf numFmtId="169" fontId="15" fillId="3" borderId="0" xfId="1" applyNumberFormat="1" applyFont="1" applyFill="1" applyAlignment="1">
      <alignment vertical="center"/>
    </xf>
    <xf numFmtId="169" fontId="14" fillId="3" borderId="0" xfId="1" applyNumberFormat="1" applyFont="1" applyFill="1" applyAlignment="1">
      <alignment horizontal="center" vertical="center"/>
    </xf>
    <xf numFmtId="10" fontId="24" fillId="0" borderId="10" xfId="32" applyNumberFormat="1" applyFont="1" applyBorder="1" applyAlignment="1">
      <alignment horizontal="center" vertical="center"/>
    </xf>
    <xf numFmtId="177" fontId="24" fillId="0" borderId="10" xfId="1" applyNumberFormat="1" applyFont="1" applyBorder="1" applyAlignment="1">
      <alignment horizontal="center" vertical="center"/>
    </xf>
    <xf numFmtId="0" fontId="25" fillId="0" borderId="0" xfId="0" applyFont="1" applyAlignment="1">
      <alignment vertical="center"/>
    </xf>
    <xf numFmtId="0" fontId="6" fillId="0" borderId="0" xfId="31" applyFont="1" applyBorder="1" applyAlignment="1">
      <alignment horizontal="left" vertical="center" wrapText="1"/>
    </xf>
    <xf numFmtId="0" fontId="6" fillId="0" borderId="0" xfId="31" applyFont="1" applyFill="1" applyAlignment="1">
      <alignment vertical="center" wrapText="1"/>
    </xf>
    <xf numFmtId="3" fontId="3" fillId="0" borderId="1" xfId="2" applyNumberFormat="1" applyFont="1" applyFill="1" applyBorder="1" applyAlignment="1" applyProtection="1">
      <alignment horizontal="center" vertical="center"/>
    </xf>
    <xf numFmtId="3" fontId="3" fillId="0" borderId="7" xfId="2" applyNumberFormat="1" applyFont="1" applyFill="1" applyBorder="1" applyAlignment="1" applyProtection="1">
      <alignment horizontal="center" vertical="center"/>
    </xf>
    <xf numFmtId="17" fontId="7" fillId="0" borderId="6" xfId="31" applyNumberFormat="1" applyFont="1" applyFill="1" applyBorder="1" applyAlignment="1">
      <alignment horizontal="center" vertical="center"/>
    </xf>
    <xf numFmtId="166" fontId="3" fillId="0" borderId="2" xfId="2" applyNumberFormat="1" applyFont="1" applyFill="1" applyBorder="1" applyAlignment="1" applyProtection="1">
      <alignment horizontal="center" vertical="center"/>
    </xf>
    <xf numFmtId="10" fontId="24" fillId="0" borderId="0" xfId="32" applyNumberFormat="1" applyFont="1" applyBorder="1" applyAlignment="1">
      <alignment horizontal="center" vertical="center"/>
    </xf>
    <xf numFmtId="177" fontId="24" fillId="0" borderId="0" xfId="1" applyNumberFormat="1" applyFont="1" applyBorder="1" applyAlignment="1">
      <alignment horizontal="center" vertical="center"/>
    </xf>
    <xf numFmtId="0" fontId="0" fillId="0" borderId="0" xfId="31" applyFont="1" applyAlignment="1">
      <alignment horizontal="center" vertical="center"/>
    </xf>
    <xf numFmtId="169" fontId="64" fillId="0" borderId="0" xfId="1" applyNumberFormat="1" applyFont="1" applyFill="1" applyAlignment="1">
      <alignment horizontal="left" vertical="center"/>
    </xf>
    <xf numFmtId="17" fontId="7" fillId="4" borderId="10" xfId="31" applyNumberFormat="1" applyFont="1" applyFill="1" applyBorder="1" applyAlignment="1">
      <alignment horizontal="center" vertical="center"/>
    </xf>
    <xf numFmtId="166" fontId="3" fillId="0" borderId="10" xfId="2" applyFont="1" applyFill="1" applyBorder="1" applyAlignment="1" applyProtection="1">
      <alignment horizontal="center" vertical="center"/>
    </xf>
    <xf numFmtId="3" fontId="3" fillId="3" borderId="10" xfId="2" applyNumberFormat="1" applyFont="1" applyFill="1" applyBorder="1" applyAlignment="1" applyProtection="1">
      <alignment horizontal="center" vertical="center"/>
    </xf>
    <xf numFmtId="0" fontId="3" fillId="3" borderId="0" xfId="31" applyFont="1" applyFill="1"/>
    <xf numFmtId="1" fontId="11" fillId="0" borderId="13" xfId="33" applyNumberFormat="1" applyFont="1" applyFill="1" applyBorder="1" applyAlignment="1" applyProtection="1">
      <alignment horizontal="center" vertical="center"/>
    </xf>
    <xf numFmtId="166" fontId="11" fillId="0" borderId="2" xfId="2" applyFont="1" applyFill="1" applyBorder="1" applyAlignment="1" applyProtection="1">
      <alignment horizontal="center" vertical="center"/>
    </xf>
    <xf numFmtId="1" fontId="11" fillId="0" borderId="0" xfId="33" applyNumberFormat="1" applyFont="1" applyFill="1" applyBorder="1" applyAlignment="1" applyProtection="1">
      <alignment horizontal="center" vertical="center"/>
    </xf>
    <xf numFmtId="2" fontId="3" fillId="0" borderId="0" xfId="33" applyNumberFormat="1" applyFont="1" applyFill="1" applyBorder="1" applyAlignment="1" applyProtection="1">
      <alignment horizontal="right" vertical="center"/>
    </xf>
    <xf numFmtId="0" fontId="26" fillId="0" borderId="0" xfId="31" applyFont="1"/>
    <xf numFmtId="0" fontId="7" fillId="0" borderId="14" xfId="31" applyFont="1" applyBorder="1" applyAlignment="1">
      <alignment horizontal="center" vertical="center"/>
    </xf>
    <xf numFmtId="0" fontId="7" fillId="0" borderId="15" xfId="31" applyFont="1" applyBorder="1" applyAlignment="1">
      <alignment horizontal="center" vertical="center"/>
    </xf>
    <xf numFmtId="0" fontId="7" fillId="0" borderId="8" xfId="31" applyFont="1" applyBorder="1" applyAlignment="1">
      <alignment horizontal="center" vertical="center" wrapText="1"/>
    </xf>
    <xf numFmtId="0" fontId="7" fillId="0" borderId="12" xfId="31" applyFont="1" applyBorder="1" applyAlignment="1">
      <alignment horizontal="center" vertical="center"/>
    </xf>
    <xf numFmtId="0" fontId="7" fillId="0" borderId="16" xfId="31" applyFont="1" applyBorder="1" applyAlignment="1">
      <alignment horizontal="center" vertical="center"/>
    </xf>
    <xf numFmtId="0" fontId="9" fillId="0" borderId="0" xfId="31" applyFont="1" applyBorder="1" applyAlignment="1">
      <alignment horizontal="center" vertical="center" wrapText="1"/>
    </xf>
    <xf numFmtId="0" fontId="7" fillId="0" borderId="17" xfId="31" applyFont="1" applyBorder="1" applyAlignment="1">
      <alignment horizontal="center" vertical="center"/>
    </xf>
    <xf numFmtId="0" fontId="7" fillId="0" borderId="2" xfId="33" applyNumberFormat="1" applyFont="1" applyFill="1" applyBorder="1" applyAlignment="1" applyProtection="1">
      <alignment horizontal="center" vertical="center"/>
    </xf>
    <xf numFmtId="1" fontId="28" fillId="0" borderId="0" xfId="33" applyNumberFormat="1" applyFont="1" applyFill="1" applyBorder="1" applyAlignment="1" applyProtection="1">
      <alignment horizontal="center" vertical="center"/>
    </xf>
    <xf numFmtId="2" fontId="7" fillId="0" borderId="0" xfId="33" applyNumberFormat="1" applyFont="1" applyFill="1" applyBorder="1" applyAlignment="1" applyProtection="1">
      <alignment horizontal="right" vertical="center"/>
    </xf>
    <xf numFmtId="0" fontId="7" fillId="0" borderId="0" xfId="31" applyFont="1"/>
    <xf numFmtId="14" fontId="27" fillId="0" borderId="0" xfId="31" applyNumberFormat="1" applyFont="1" applyAlignment="1">
      <alignment horizontal="left"/>
    </xf>
    <xf numFmtId="0" fontId="7" fillId="0" borderId="0" xfId="31" applyFont="1" applyAlignment="1">
      <alignment horizontal="right"/>
    </xf>
    <xf numFmtId="169" fontId="3" fillId="0" borderId="7" xfId="2" applyNumberFormat="1" applyFont="1" applyFill="1" applyBorder="1" applyAlignment="1" applyProtection="1">
      <alignment horizontal="center" vertical="center"/>
    </xf>
    <xf numFmtId="0" fontId="6" fillId="0" borderId="7" xfId="31" applyFont="1" applyBorder="1" applyAlignment="1">
      <alignment horizontal="center" vertical="center"/>
    </xf>
    <xf numFmtId="49" fontId="14" fillId="0" borderId="0" xfId="31" applyNumberFormat="1" applyFont="1" applyAlignment="1"/>
    <xf numFmtId="177" fontId="14" fillId="0" borderId="0" xfId="31" applyNumberFormat="1" applyFont="1" applyAlignment="1"/>
    <xf numFmtId="49" fontId="3" fillId="0" borderId="0" xfId="31" applyNumberFormat="1" applyFont="1"/>
    <xf numFmtId="49" fontId="14" fillId="0" borderId="0" xfId="31" applyNumberFormat="1" applyFont="1"/>
    <xf numFmtId="0" fontId="3" fillId="5" borderId="0" xfId="31" applyFont="1" applyFill="1" applyAlignment="1">
      <alignment horizontal="center" vertical="center"/>
    </xf>
    <xf numFmtId="177" fontId="70" fillId="0" borderId="10" xfId="2" quotePrefix="1" applyNumberFormat="1" applyFont="1" applyFill="1" applyBorder="1" applyAlignment="1">
      <alignment horizontal="center" vertical="center"/>
    </xf>
    <xf numFmtId="0" fontId="3" fillId="0" borderId="2" xfId="31" applyFont="1" applyBorder="1" applyAlignment="1">
      <alignment horizontal="center" vertical="center"/>
    </xf>
    <xf numFmtId="0" fontId="3" fillId="0" borderId="1" xfId="31" applyFont="1" applyBorder="1" applyAlignment="1">
      <alignment horizontal="center" vertical="center"/>
    </xf>
    <xf numFmtId="0" fontId="8" fillId="0" borderId="0" xfId="31" applyFont="1" applyAlignment="1">
      <alignment horizontal="center" vertical="center"/>
    </xf>
    <xf numFmtId="0" fontId="3" fillId="0" borderId="6" xfId="31" applyFont="1" applyBorder="1" applyAlignment="1">
      <alignment horizontal="center" vertical="center"/>
    </xf>
    <xf numFmtId="0" fontId="3" fillId="0" borderId="7" xfId="31" applyFont="1" applyBorder="1" applyAlignment="1">
      <alignment horizontal="center" vertical="center"/>
    </xf>
    <xf numFmtId="0" fontId="3" fillId="0" borderId="5" xfId="31" applyFont="1" applyBorder="1" applyAlignment="1">
      <alignment horizontal="center" vertical="center"/>
    </xf>
    <xf numFmtId="0" fontId="3" fillId="0" borderId="15" xfId="31" applyFont="1" applyBorder="1" applyAlignment="1">
      <alignment horizontal="center" vertical="center"/>
    </xf>
    <xf numFmtId="0" fontId="3" fillId="0" borderId="2" xfId="33" applyNumberFormat="1" applyFont="1" applyFill="1" applyBorder="1" applyAlignment="1" applyProtection="1">
      <alignment horizontal="center" vertical="center"/>
    </xf>
    <xf numFmtId="1" fontId="3" fillId="4" borderId="2" xfId="33" applyNumberFormat="1" applyFont="1" applyFill="1" applyBorder="1" applyAlignment="1" applyProtection="1">
      <alignment horizontal="center" vertical="center"/>
    </xf>
    <xf numFmtId="168" fontId="3" fillId="0" borderId="10" xfId="33" quotePrefix="1" applyNumberFormat="1" applyFont="1" applyFill="1" applyBorder="1" applyAlignment="1" applyProtection="1">
      <alignment horizontal="center" vertical="center"/>
    </xf>
    <xf numFmtId="0" fontId="3" fillId="0" borderId="1" xfId="33" applyNumberFormat="1" applyFont="1" applyFill="1" applyBorder="1" applyAlignment="1" applyProtection="1">
      <alignment horizontal="center" vertical="center"/>
    </xf>
    <xf numFmtId="1" fontId="3" fillId="0" borderId="1" xfId="33" applyNumberFormat="1" applyFont="1" applyFill="1" applyBorder="1" applyAlignment="1" applyProtection="1">
      <alignment horizontal="center" vertical="center"/>
    </xf>
    <xf numFmtId="1" fontId="3" fillId="4" borderId="10" xfId="33" applyNumberFormat="1" applyFont="1" applyFill="1" applyBorder="1" applyAlignment="1" applyProtection="1">
      <alignment horizontal="center" vertical="center"/>
    </xf>
    <xf numFmtId="0" fontId="3" fillId="0" borderId="10" xfId="31" applyFont="1" applyBorder="1" applyAlignment="1">
      <alignment horizontal="center" vertical="center"/>
    </xf>
    <xf numFmtId="0" fontId="3" fillId="0" borderId="10" xfId="33" applyNumberFormat="1" applyFont="1" applyFill="1" applyBorder="1" applyAlignment="1" applyProtection="1">
      <alignment horizontal="center" vertical="center"/>
    </xf>
    <xf numFmtId="168" fontId="3" fillId="0" borderId="10" xfId="33" applyNumberFormat="1" applyFont="1" applyFill="1" applyBorder="1" applyAlignment="1" applyProtection="1">
      <alignment horizontal="center" vertical="center"/>
    </xf>
    <xf numFmtId="0" fontId="3" fillId="0" borderId="7" xfId="31" applyFont="1" applyBorder="1" applyAlignment="1">
      <alignment horizontal="left" vertical="center" wrapText="1"/>
    </xf>
    <xf numFmtId="0" fontId="8" fillId="0" borderId="7" xfId="31" applyFont="1" applyBorder="1" applyAlignment="1">
      <alignment horizontal="center" vertical="center"/>
    </xf>
    <xf numFmtId="0" fontId="3" fillId="0" borderId="2" xfId="31" applyFont="1" applyBorder="1" applyAlignment="1">
      <alignment horizontal="left" vertical="center" wrapText="1"/>
    </xf>
    <xf numFmtId="0" fontId="3" fillId="0" borderId="2" xfId="31" applyFont="1" applyBorder="1" applyAlignment="1">
      <alignment horizontal="left" vertical="center"/>
    </xf>
    <xf numFmtId="14" fontId="6" fillId="0" borderId="0" xfId="31" applyNumberFormat="1" applyFont="1" applyAlignment="1">
      <alignment horizontal="left"/>
    </xf>
    <xf numFmtId="14" fontId="6" fillId="0" borderId="0" xfId="31" applyNumberFormat="1" applyFont="1"/>
    <xf numFmtId="0" fontId="32" fillId="0" borderId="0" xfId="31" applyFont="1"/>
    <xf numFmtId="0" fontId="4" fillId="0" borderId="0" xfId="31" applyFont="1" applyFill="1"/>
    <xf numFmtId="0" fontId="8" fillId="0" borderId="0" xfId="31" applyFont="1" applyFill="1" applyAlignment="1">
      <alignment vertical="center"/>
    </xf>
    <xf numFmtId="0" fontId="3" fillId="0" borderId="18" xfId="31" applyFont="1" applyBorder="1" applyAlignment="1">
      <alignment horizontal="center" vertical="center"/>
    </xf>
    <xf numFmtId="0" fontId="3" fillId="0" borderId="10" xfId="31" applyFont="1" applyFill="1" applyBorder="1" applyAlignment="1">
      <alignment horizontal="left" vertical="center"/>
    </xf>
    <xf numFmtId="0" fontId="3" fillId="0" borderId="10" xfId="31" applyNumberFormat="1" applyFont="1" applyFill="1" applyBorder="1" applyAlignment="1">
      <alignment horizontal="center" vertical="center"/>
    </xf>
    <xf numFmtId="0" fontId="3" fillId="2" borderId="10" xfId="31" applyNumberFormat="1" applyFont="1" applyFill="1" applyBorder="1" applyAlignment="1">
      <alignment horizontal="center" vertical="center"/>
    </xf>
    <xf numFmtId="0" fontId="3" fillId="0" borderId="10" xfId="31" applyFont="1" applyFill="1" applyBorder="1" applyAlignment="1">
      <alignment horizontal="center" vertical="center"/>
    </xf>
    <xf numFmtId="0" fontId="3" fillId="0" borderId="18" xfId="31" applyFont="1" applyFill="1" applyBorder="1" applyAlignment="1">
      <alignment horizontal="center" vertical="center"/>
    </xf>
    <xf numFmtId="0" fontId="3" fillId="0" borderId="10" xfId="31" applyFont="1" applyFill="1" applyBorder="1" applyAlignment="1">
      <alignment horizontal="left" vertical="center" wrapText="1"/>
    </xf>
    <xf numFmtId="168" fontId="3" fillId="0" borderId="10" xfId="31" quotePrefix="1" applyNumberFormat="1" applyFont="1" applyFill="1" applyBorder="1" applyAlignment="1">
      <alignment horizontal="center" vertical="center"/>
    </xf>
    <xf numFmtId="0" fontId="3" fillId="0" borderId="19" xfId="31" applyFont="1" applyBorder="1" applyAlignment="1">
      <alignment horizontal="center" vertical="center"/>
    </xf>
    <xf numFmtId="1" fontId="3" fillId="2" borderId="10" xfId="33" applyNumberFormat="1" applyFont="1" applyFill="1" applyBorder="1" applyAlignment="1" applyProtection="1">
      <alignment horizontal="center" vertical="center"/>
    </xf>
    <xf numFmtId="0" fontId="3" fillId="0" borderId="12" xfId="31" applyFont="1" applyFill="1" applyBorder="1" applyAlignment="1">
      <alignment horizontal="center" vertical="center"/>
    </xf>
    <xf numFmtId="0" fontId="3" fillId="0" borderId="13" xfId="31" applyFont="1" applyFill="1" applyBorder="1" applyAlignment="1">
      <alignment horizontal="center" vertical="center"/>
    </xf>
    <xf numFmtId="0" fontId="3" fillId="0" borderId="3" xfId="31" applyFont="1" applyFill="1" applyBorder="1" applyAlignment="1">
      <alignment horizontal="center" vertical="center"/>
    </xf>
    <xf numFmtId="0" fontId="3" fillId="0" borderId="2" xfId="31" applyFont="1" applyFill="1" applyBorder="1" applyAlignment="1">
      <alignment horizontal="left" vertical="center"/>
    </xf>
    <xf numFmtId="0" fontId="3" fillId="0" borderId="13" xfId="31" applyFont="1" applyBorder="1" applyAlignment="1">
      <alignment horizontal="center" vertical="center"/>
    </xf>
    <xf numFmtId="0" fontId="4" fillId="0" borderId="0" xfId="31" applyFont="1" applyFill="1" applyAlignment="1"/>
    <xf numFmtId="0" fontId="14" fillId="5" borderId="0" xfId="31" applyFont="1" applyFill="1" applyAlignment="1">
      <alignment horizontal="center" vertical="center"/>
    </xf>
    <xf numFmtId="0" fontId="16" fillId="0" borderId="0" xfId="13" applyNumberFormat="1" applyFont="1" applyFill="1" applyBorder="1" applyAlignment="1">
      <alignment horizontal="left" vertical="center" wrapText="1"/>
    </xf>
    <xf numFmtId="0" fontId="16" fillId="0" borderId="0" xfId="31" applyFont="1" applyAlignment="1">
      <alignment horizontal="center" vertical="center"/>
    </xf>
    <xf numFmtId="0" fontId="14" fillId="0" borderId="0" xfId="31" applyFont="1" applyAlignment="1">
      <alignment vertical="center"/>
    </xf>
    <xf numFmtId="0" fontId="14" fillId="0" borderId="0" xfId="31" applyFont="1" applyAlignment="1">
      <alignment horizontal="left" vertical="center"/>
    </xf>
    <xf numFmtId="0" fontId="65" fillId="0" borderId="0" xfId="31" applyFont="1" applyBorder="1" applyAlignment="1">
      <alignment vertical="center"/>
    </xf>
    <xf numFmtId="0" fontId="3" fillId="0" borderId="2" xfId="31" applyFont="1" applyFill="1" applyBorder="1" applyAlignment="1">
      <alignment horizontal="center" vertical="center"/>
    </xf>
    <xf numFmtId="0" fontId="3" fillId="0" borderId="2" xfId="31" applyFont="1" applyFill="1" applyBorder="1" applyAlignment="1">
      <alignment horizontal="left" vertical="center" wrapText="1"/>
    </xf>
    <xf numFmtId="168" fontId="3" fillId="0" borderId="10" xfId="31" applyNumberFormat="1" applyFont="1" applyFill="1" applyBorder="1" applyAlignment="1">
      <alignment horizontal="center" vertical="center"/>
    </xf>
    <xf numFmtId="0" fontId="3" fillId="0" borderId="1" xfId="31" applyFont="1" applyFill="1" applyBorder="1" applyAlignment="1">
      <alignment horizontal="center" vertical="center"/>
    </xf>
    <xf numFmtId="0" fontId="3" fillId="0" borderId="1" xfId="31" applyFont="1" applyFill="1" applyBorder="1" applyAlignment="1">
      <alignment horizontal="left" vertical="center" wrapText="1"/>
    </xf>
    <xf numFmtId="0" fontId="6" fillId="0" borderId="0" xfId="31" applyFont="1" applyAlignment="1">
      <alignment horizontal="left"/>
    </xf>
    <xf numFmtId="0" fontId="69" fillId="0" borderId="0" xfId="31" applyFont="1" applyAlignment="1">
      <alignment horizontal="left" vertical="center" wrapText="1"/>
    </xf>
    <xf numFmtId="0" fontId="71" fillId="0" borderId="0" xfId="31" applyFont="1" applyAlignment="1">
      <alignment horizontal="center"/>
    </xf>
    <xf numFmtId="0" fontId="4" fillId="0" borderId="0" xfId="31" applyFont="1" applyAlignment="1">
      <alignment vertical="center"/>
    </xf>
    <xf numFmtId="0" fontId="16" fillId="0" borderId="0" xfId="31" applyFont="1" applyAlignment="1">
      <alignment vertical="center"/>
    </xf>
    <xf numFmtId="0" fontId="64" fillId="0" borderId="0" xfId="31" applyFont="1" applyAlignment="1">
      <alignment horizontal="center" vertical="center"/>
    </xf>
    <xf numFmtId="0" fontId="16" fillId="0" borderId="0" xfId="31" applyFont="1" applyFill="1" applyAlignment="1">
      <alignment vertical="center"/>
    </xf>
    <xf numFmtId="1" fontId="3" fillId="0" borderId="10" xfId="31" applyNumberFormat="1" applyFont="1" applyFill="1" applyBorder="1" applyAlignment="1">
      <alignment horizontal="center" vertical="center"/>
    </xf>
    <xf numFmtId="38" fontId="3" fillId="0" borderId="10" xfId="31" applyNumberFormat="1" applyFont="1" applyFill="1" applyBorder="1" applyAlignment="1">
      <alignment horizontal="center" vertical="center"/>
    </xf>
    <xf numFmtId="0" fontId="3" fillId="0" borderId="10" xfId="31" applyFont="1" applyBorder="1" applyAlignment="1">
      <alignment horizontal="left" vertical="center"/>
    </xf>
    <xf numFmtId="38" fontId="3" fillId="0" borderId="10" xfId="31" applyNumberFormat="1" applyFont="1" applyBorder="1" applyAlignment="1">
      <alignment horizontal="center" vertical="center"/>
    </xf>
    <xf numFmtId="38" fontId="3" fillId="0" borderId="10" xfId="2" applyNumberFormat="1" applyFont="1" applyFill="1" applyBorder="1" applyAlignment="1" applyProtection="1">
      <alignment horizontal="center" vertical="center"/>
    </xf>
    <xf numFmtId="0" fontId="3" fillId="0" borderId="7" xfId="31" applyFont="1" applyFill="1" applyBorder="1" applyAlignment="1">
      <alignment horizontal="left" vertical="center" wrapText="1"/>
    </xf>
    <xf numFmtId="0" fontId="6" fillId="0" borderId="0" xfId="31" applyFont="1" applyAlignment="1">
      <alignment horizontal="center"/>
    </xf>
    <xf numFmtId="0" fontId="14" fillId="0" borderId="0" xfId="31" applyFont="1" applyFill="1"/>
    <xf numFmtId="0" fontId="3" fillId="0" borderId="2" xfId="31" applyFont="1" applyFill="1" applyBorder="1" applyAlignment="1">
      <alignment horizontal="center" vertical="center" wrapText="1"/>
    </xf>
    <xf numFmtId="0" fontId="3" fillId="4" borderId="2" xfId="31" applyFont="1" applyFill="1" applyBorder="1" applyAlignment="1">
      <alignment horizontal="center" vertical="center" wrapText="1"/>
    </xf>
    <xf numFmtId="168" fontId="3" fillId="0" borderId="2" xfId="33" applyNumberFormat="1" applyFont="1" applyFill="1" applyBorder="1" applyAlignment="1" applyProtection="1">
      <alignment horizontal="center" vertical="center"/>
    </xf>
    <xf numFmtId="168" fontId="72" fillId="0" borderId="2" xfId="33" applyNumberFormat="1" applyFont="1" applyFill="1" applyBorder="1" applyAlignment="1" applyProtection="1">
      <alignment horizontal="center" vertical="center"/>
    </xf>
    <xf numFmtId="37" fontId="6" fillId="0" borderId="0" xfId="12" applyNumberFormat="1" applyFont="1" applyFill="1" applyBorder="1" applyAlignment="1" applyProtection="1">
      <alignment horizontal="center" vertical="center"/>
    </xf>
    <xf numFmtId="39" fontId="7" fillId="0" borderId="0" xfId="12" applyNumberFormat="1" applyFont="1" applyFill="1" applyBorder="1" applyAlignment="1" applyProtection="1">
      <alignment horizontal="center" vertical="center"/>
    </xf>
    <xf numFmtId="0" fontId="6" fillId="0" borderId="0" xfId="31" applyFont="1" applyFill="1"/>
    <xf numFmtId="0" fontId="67" fillId="0" borderId="0" xfId="31" applyFont="1"/>
    <xf numFmtId="0" fontId="14" fillId="3" borderId="0" xfId="31" applyFont="1" applyFill="1" applyAlignment="1">
      <alignment horizontal="center" vertical="center"/>
    </xf>
    <xf numFmtId="0" fontId="64" fillId="0" borderId="0" xfId="31" applyFont="1" applyAlignment="1">
      <alignment vertical="center"/>
    </xf>
    <xf numFmtId="0" fontId="14" fillId="0" borderId="1" xfId="31" applyFont="1" applyBorder="1" applyAlignment="1">
      <alignment horizontal="center" vertical="center"/>
    </xf>
    <xf numFmtId="0" fontId="14" fillId="0" borderId="2" xfId="31" applyFont="1" applyBorder="1" applyAlignment="1">
      <alignment horizontal="center" vertical="center"/>
    </xf>
    <xf numFmtId="0" fontId="14" fillId="0" borderId="4" xfId="31" applyFont="1" applyBorder="1" applyAlignment="1">
      <alignment horizontal="center" vertical="center"/>
    </xf>
    <xf numFmtId="0" fontId="14" fillId="0" borderId="5" xfId="31" applyFont="1" applyBorder="1" applyAlignment="1">
      <alignment horizontal="center" vertical="center"/>
    </xf>
    <xf numFmtId="17" fontId="14" fillId="0" borderId="6" xfId="31" applyNumberFormat="1" applyFont="1" applyBorder="1" applyAlignment="1">
      <alignment horizontal="center" vertical="center"/>
    </xf>
    <xf numFmtId="17" fontId="14" fillId="2" borderId="6" xfId="31" applyNumberFormat="1" applyFont="1" applyFill="1" applyBorder="1" applyAlignment="1">
      <alignment horizontal="center" vertical="center"/>
    </xf>
    <xf numFmtId="0" fontId="14" fillId="0" borderId="7" xfId="31" applyFont="1" applyBorder="1" applyAlignment="1">
      <alignment horizontal="center" vertical="center"/>
    </xf>
    <xf numFmtId="0" fontId="14" fillId="0" borderId="8" xfId="31" applyFont="1" applyBorder="1" applyAlignment="1">
      <alignment horizontal="center" vertical="center"/>
    </xf>
    <xf numFmtId="0" fontId="14" fillId="0" borderId="2" xfId="31" applyFont="1" applyFill="1" applyBorder="1" applyAlignment="1">
      <alignment horizontal="left" vertical="center" wrapText="1"/>
    </xf>
    <xf numFmtId="168" fontId="14" fillId="0" borderId="2" xfId="33" applyNumberFormat="1" applyFont="1" applyFill="1" applyBorder="1" applyAlignment="1" applyProtection="1">
      <alignment horizontal="center" vertical="center"/>
    </xf>
    <xf numFmtId="3" fontId="14" fillId="0" borderId="2" xfId="32" applyNumberFormat="1" applyFont="1" applyFill="1" applyBorder="1" applyAlignment="1" applyProtection="1">
      <alignment horizontal="center" vertical="center"/>
    </xf>
    <xf numFmtId="0" fontId="14" fillId="0" borderId="2" xfId="31" applyFont="1" applyBorder="1" applyAlignment="1">
      <alignment horizontal="left" vertical="center" wrapText="1"/>
    </xf>
    <xf numFmtId="37" fontId="16" fillId="0" borderId="2" xfId="12" applyNumberFormat="1" applyFont="1" applyFill="1" applyBorder="1" applyAlignment="1" applyProtection="1">
      <alignment horizontal="center" vertical="center"/>
    </xf>
    <xf numFmtId="0" fontId="14" fillId="0" borderId="0" xfId="31" applyFont="1" applyBorder="1" applyAlignment="1">
      <alignment horizontal="center" vertical="center"/>
    </xf>
    <xf numFmtId="0" fontId="30" fillId="0" borderId="0" xfId="31" applyFont="1" applyFill="1" applyBorder="1" applyAlignment="1">
      <alignment horizontal="left" vertical="center" wrapText="1"/>
    </xf>
    <xf numFmtId="37" fontId="16" fillId="0" borderId="0" xfId="12" applyNumberFormat="1" applyFont="1" applyFill="1" applyBorder="1" applyAlignment="1" applyProtection="1">
      <alignment horizontal="center" vertical="center"/>
    </xf>
    <xf numFmtId="39" fontId="14" fillId="0" borderId="0" xfId="12" applyNumberFormat="1" applyFont="1" applyFill="1" applyBorder="1" applyAlignment="1" applyProtection="1">
      <alignment horizontal="right" vertical="center"/>
    </xf>
    <xf numFmtId="0" fontId="14" fillId="0" borderId="0" xfId="31" applyFont="1" applyAlignment="1">
      <alignment horizontal="right" vertical="center"/>
    </xf>
    <xf numFmtId="0" fontId="14" fillId="3" borderId="0" xfId="31" applyFont="1" applyFill="1"/>
    <xf numFmtId="0" fontId="3" fillId="0" borderId="0" xfId="31" applyFont="1" applyBorder="1" applyAlignment="1">
      <alignment horizontal="center" vertical="center"/>
    </xf>
    <xf numFmtId="0" fontId="3" fillId="0" borderId="0" xfId="31" applyFont="1" applyBorder="1" applyAlignment="1">
      <alignment horizontal="left" vertical="center"/>
    </xf>
    <xf numFmtId="0" fontId="3" fillId="6" borderId="2" xfId="31" applyFont="1" applyFill="1" applyBorder="1" applyAlignment="1">
      <alignment horizontal="left" vertical="center" wrapText="1"/>
    </xf>
    <xf numFmtId="0" fontId="31" fillId="0" borderId="0" xfId="31" applyFont="1" applyBorder="1" applyAlignment="1">
      <alignment horizontal="left" vertical="center"/>
    </xf>
    <xf numFmtId="1" fontId="3" fillId="4" borderId="2" xfId="32" applyNumberFormat="1" applyFont="1" applyFill="1" applyBorder="1" applyAlignment="1" applyProtection="1">
      <alignment horizontal="center" vertical="center"/>
    </xf>
    <xf numFmtId="0" fontId="34" fillId="0" borderId="0" xfId="0" applyFont="1" applyAlignment="1">
      <alignment vertical="center"/>
    </xf>
    <xf numFmtId="0" fontId="8" fillId="0" borderId="0" xfId="0" applyFont="1"/>
    <xf numFmtId="0" fontId="3" fillId="0" borderId="0" xfId="31" applyFont="1" applyFill="1" applyBorder="1" applyAlignment="1">
      <alignment horizontal="left" vertical="center"/>
    </xf>
    <xf numFmtId="0" fontId="8" fillId="0" borderId="0" xfId="31" applyFont="1" applyAlignment="1">
      <alignment horizontal="left"/>
    </xf>
    <xf numFmtId="0" fontId="14" fillId="0" borderId="0" xfId="31" applyFont="1" applyAlignment="1">
      <alignment horizontal="center" vertical="center"/>
    </xf>
    <xf numFmtId="17" fontId="14" fillId="0" borderId="6" xfId="31" applyNumberFormat="1" applyFont="1" applyFill="1" applyBorder="1" applyAlignment="1">
      <alignment horizontal="center" vertical="center"/>
    </xf>
    <xf numFmtId="17" fontId="14" fillId="2" borderId="10" xfId="31" applyNumberFormat="1" applyFont="1" applyFill="1" applyBorder="1" applyAlignment="1">
      <alignment horizontal="center" vertical="center"/>
    </xf>
    <xf numFmtId="0" fontId="14" fillId="0" borderId="20" xfId="31" applyFont="1" applyBorder="1" applyAlignment="1">
      <alignment horizontal="center" vertical="center"/>
    </xf>
    <xf numFmtId="0" fontId="14" fillId="0" borderId="21" xfId="31" applyFont="1" applyBorder="1" applyAlignment="1">
      <alignment horizontal="left" vertical="center"/>
    </xf>
    <xf numFmtId="1" fontId="35" fillId="0" borderId="2" xfId="32" applyNumberFormat="1" applyFont="1" applyFill="1" applyBorder="1" applyAlignment="1" applyProtection="1">
      <alignment horizontal="center" vertical="center"/>
    </xf>
    <xf numFmtId="1" fontId="35" fillId="2" borderId="2" xfId="32" applyNumberFormat="1" applyFont="1" applyFill="1" applyBorder="1" applyAlignment="1" applyProtection="1">
      <alignment horizontal="center" vertical="center"/>
    </xf>
    <xf numFmtId="3" fontId="35" fillId="0" borderId="2" xfId="32" applyNumberFormat="1" applyFont="1" applyFill="1" applyBorder="1" applyAlignment="1" applyProtection="1">
      <alignment horizontal="center" vertical="center"/>
    </xf>
    <xf numFmtId="3" fontId="14" fillId="0" borderId="2" xfId="1" applyNumberFormat="1" applyFont="1" applyFill="1" applyBorder="1" applyAlignment="1" applyProtection="1">
      <alignment horizontal="center" vertical="center"/>
    </xf>
    <xf numFmtId="0" fontId="14" fillId="6" borderId="2" xfId="31" applyFont="1" applyFill="1" applyBorder="1" applyAlignment="1">
      <alignment horizontal="left" vertical="center" wrapText="1"/>
    </xf>
    <xf numFmtId="3" fontId="35" fillId="2" borderId="2" xfId="32" applyNumberFormat="1" applyFont="1" applyFill="1" applyBorder="1" applyAlignment="1" applyProtection="1">
      <alignment horizontal="center" vertical="center"/>
    </xf>
    <xf numFmtId="1" fontId="14" fillId="0" borderId="2" xfId="32" applyNumberFormat="1" applyFont="1" applyFill="1" applyBorder="1" applyAlignment="1" applyProtection="1">
      <alignment horizontal="center" vertical="center"/>
    </xf>
    <xf numFmtId="0" fontId="14" fillId="0" borderId="10" xfId="31" applyFont="1" applyBorder="1" applyAlignment="1">
      <alignment horizontal="center" vertical="center"/>
    </xf>
    <xf numFmtId="0" fontId="14" fillId="6" borderId="22" xfId="31" applyFont="1" applyFill="1" applyBorder="1" applyAlignment="1">
      <alignment horizontal="left" vertical="center" wrapText="1"/>
    </xf>
    <xf numFmtId="1" fontId="33" fillId="0" borderId="2" xfId="32" applyNumberFormat="1" applyFont="1" applyFill="1" applyBorder="1" applyAlignment="1" applyProtection="1">
      <alignment horizontal="center" vertical="center"/>
    </xf>
    <xf numFmtId="2" fontId="14" fillId="0" borderId="2" xfId="32" applyNumberFormat="1" applyFont="1" applyFill="1" applyBorder="1" applyAlignment="1" applyProtection="1">
      <alignment horizontal="right" vertical="center"/>
    </xf>
    <xf numFmtId="0" fontId="14" fillId="0" borderId="2" xfId="31" applyFont="1" applyBorder="1" applyAlignment="1">
      <alignment horizontal="left" vertical="center"/>
    </xf>
    <xf numFmtId="1" fontId="16" fillId="0" borderId="2" xfId="32" applyNumberFormat="1" applyFont="1" applyFill="1" applyBorder="1" applyAlignment="1" applyProtection="1">
      <alignment horizontal="center" vertical="center"/>
    </xf>
    <xf numFmtId="39" fontId="14" fillId="0" borderId="2" xfId="12" applyNumberFormat="1" applyFont="1" applyFill="1" applyBorder="1" applyAlignment="1" applyProtection="1">
      <alignment horizontal="right" vertical="center"/>
    </xf>
    <xf numFmtId="0" fontId="30" fillId="0" borderId="0" xfId="31" applyFont="1" applyFill="1" applyBorder="1" applyAlignment="1">
      <alignment horizontal="left" vertical="center"/>
    </xf>
    <xf numFmtId="1" fontId="16" fillId="0" borderId="0" xfId="32" applyNumberFormat="1" applyFont="1" applyFill="1" applyBorder="1" applyAlignment="1" applyProtection="1">
      <alignment horizontal="center" vertical="center"/>
    </xf>
    <xf numFmtId="0" fontId="14" fillId="0" borderId="0" xfId="31" applyFont="1" applyBorder="1" applyAlignment="1">
      <alignment horizontal="left" vertical="center"/>
    </xf>
    <xf numFmtId="1" fontId="35" fillId="6" borderId="2" xfId="32" applyNumberFormat="1" applyFont="1" applyFill="1" applyBorder="1" applyAlignment="1" applyProtection="1">
      <alignment horizontal="center" vertical="center"/>
    </xf>
    <xf numFmtId="168" fontId="73" fillId="0" borderId="2" xfId="33" applyNumberFormat="1" applyFont="1" applyFill="1" applyBorder="1" applyAlignment="1" applyProtection="1">
      <alignment horizontal="center" vertical="center"/>
    </xf>
    <xf numFmtId="3" fontId="35" fillId="0" borderId="2" xfId="1" applyNumberFormat="1" applyFont="1" applyFill="1" applyBorder="1" applyAlignment="1" applyProtection="1">
      <alignment horizontal="center" vertical="center"/>
    </xf>
    <xf numFmtId="0" fontId="30" fillId="0" borderId="0" xfId="31" applyFont="1" applyBorder="1" applyAlignment="1">
      <alignment horizontal="left" vertical="top"/>
    </xf>
    <xf numFmtId="0" fontId="30" fillId="0" borderId="0" xfId="31" applyFont="1" applyBorder="1" applyAlignment="1">
      <alignment horizontal="left" vertical="center" wrapText="1"/>
    </xf>
    <xf numFmtId="0" fontId="14" fillId="0" borderId="3" xfId="31" applyFont="1" applyBorder="1" applyAlignment="1">
      <alignment horizontal="center" vertical="center"/>
    </xf>
    <xf numFmtId="0" fontId="14" fillId="0" borderId="9" xfId="31" applyFont="1" applyBorder="1" applyAlignment="1">
      <alignment horizontal="center" vertical="center"/>
    </xf>
    <xf numFmtId="4" fontId="14" fillId="0" borderId="2" xfId="32" applyNumberFormat="1" applyFont="1" applyFill="1" applyBorder="1" applyAlignment="1" applyProtection="1">
      <alignment horizontal="center" vertical="center"/>
    </xf>
    <xf numFmtId="0" fontId="30" fillId="0" borderId="0" xfId="31" applyFont="1" applyBorder="1" applyAlignment="1">
      <alignment horizontal="left" vertical="center"/>
    </xf>
    <xf numFmtId="0" fontId="6" fillId="0" borderId="0" xfId="31" applyFont="1" applyAlignment="1">
      <alignment vertical="center"/>
    </xf>
    <xf numFmtId="1" fontId="33" fillId="0" borderId="0" xfId="33" applyNumberFormat="1" applyFont="1" applyFill="1" applyBorder="1" applyAlignment="1" applyProtection="1">
      <alignment horizontal="center" vertical="center"/>
    </xf>
    <xf numFmtId="1" fontId="36" fillId="0" borderId="0" xfId="33" applyNumberFormat="1" applyFont="1" applyFill="1" applyBorder="1" applyAlignment="1" applyProtection="1">
      <alignment horizontal="center" vertical="center"/>
    </xf>
    <xf numFmtId="2" fontId="14" fillId="0" borderId="0" xfId="33" applyNumberFormat="1" applyFont="1" applyFill="1" applyBorder="1" applyAlignment="1" applyProtection="1">
      <alignment horizontal="right" vertical="center"/>
    </xf>
    <xf numFmtId="3" fontId="14" fillId="3" borderId="0" xfId="31" applyNumberFormat="1" applyFont="1" applyFill="1"/>
    <xf numFmtId="0" fontId="4" fillId="0" borderId="0" xfId="31" applyFont="1" applyFill="1" applyAlignment="1">
      <alignment horizontal="left"/>
    </xf>
    <xf numFmtId="0" fontId="74" fillId="0" borderId="16" xfId="0" applyFont="1" applyBorder="1" applyAlignment="1">
      <alignment vertical="center" wrapText="1"/>
    </xf>
    <xf numFmtId="0" fontId="75" fillId="0" borderId="16" xfId="0" applyFont="1" applyBorder="1" applyAlignment="1">
      <alignment vertical="center"/>
    </xf>
    <xf numFmtId="168" fontId="72" fillId="0" borderId="1" xfId="33" applyNumberFormat="1" applyFont="1" applyFill="1" applyBorder="1" applyAlignment="1" applyProtection="1">
      <alignment horizontal="center" vertical="center"/>
    </xf>
    <xf numFmtId="0" fontId="75" fillId="0" borderId="10" xfId="0" applyFont="1" applyBorder="1" applyAlignment="1">
      <alignment vertical="center" wrapText="1"/>
    </xf>
    <xf numFmtId="10" fontId="76" fillId="0" borderId="10" xfId="32" applyNumberFormat="1" applyFont="1" applyBorder="1" applyAlignment="1">
      <alignment horizontal="center" vertical="center"/>
    </xf>
    <xf numFmtId="0" fontId="6" fillId="0" borderId="0" xfId="31" quotePrefix="1" applyFont="1" applyAlignment="1">
      <alignment vertical="center" wrapText="1"/>
    </xf>
    <xf numFmtId="0" fontId="7" fillId="0" borderId="23" xfId="31" applyFont="1" applyBorder="1" applyAlignment="1">
      <alignment horizontal="center" vertical="center"/>
    </xf>
    <xf numFmtId="0" fontId="3" fillId="0" borderId="23" xfId="31" applyFont="1" applyBorder="1" applyAlignment="1">
      <alignment horizontal="center" vertical="center"/>
    </xf>
    <xf numFmtId="0" fontId="3" fillId="0" borderId="23" xfId="31" applyFont="1" applyFill="1" applyBorder="1" applyAlignment="1">
      <alignment horizontal="center" vertical="center"/>
    </xf>
    <xf numFmtId="0" fontId="6" fillId="0" borderId="0" xfId="31" applyFont="1" applyBorder="1" applyAlignment="1">
      <alignment horizontal="center" vertical="center"/>
    </xf>
    <xf numFmtId="0" fontId="6" fillId="0" borderId="11" xfId="31" applyFont="1" applyBorder="1" applyAlignment="1">
      <alignment horizontal="left" vertical="center"/>
    </xf>
    <xf numFmtId="0" fontId="77" fillId="0" borderId="0" xfId="31" applyFont="1" applyFill="1" applyAlignment="1">
      <alignment vertical="center"/>
    </xf>
    <xf numFmtId="0" fontId="6" fillId="0" borderId="0" xfId="31" applyFont="1" applyBorder="1" applyAlignment="1">
      <alignment vertical="center" wrapText="1"/>
    </xf>
    <xf numFmtId="3" fontId="3" fillId="3" borderId="7" xfId="2" applyNumberFormat="1" applyFont="1" applyFill="1" applyBorder="1" applyAlignment="1" applyProtection="1">
      <alignment horizontal="center" vertical="center"/>
    </xf>
    <xf numFmtId="0" fontId="72" fillId="0" borderId="0" xfId="31" applyFont="1" applyBorder="1" applyAlignment="1">
      <alignment horizontal="left" vertical="center" wrapText="1"/>
    </xf>
    <xf numFmtId="166" fontId="11" fillId="0" borderId="0" xfId="2" applyFont="1" applyFill="1" applyBorder="1" applyAlignment="1" applyProtection="1">
      <alignment horizontal="center" vertical="center"/>
    </xf>
    <xf numFmtId="10" fontId="78" fillId="0" borderId="0" xfId="32" applyNumberFormat="1" applyFont="1" applyBorder="1" applyAlignment="1">
      <alignment horizontal="center" vertical="center"/>
    </xf>
    <xf numFmtId="0" fontId="8" fillId="0" borderId="0" xfId="31" applyFont="1" applyAlignment="1">
      <alignment horizontal="center" vertical="center" wrapText="1"/>
    </xf>
    <xf numFmtId="1" fontId="3" fillId="0" borderId="2" xfId="33" applyNumberFormat="1" applyFont="1" applyFill="1" applyBorder="1" applyAlignment="1" applyProtection="1">
      <alignment horizontal="center" vertical="center" wrapText="1"/>
    </xf>
    <xf numFmtId="1" fontId="3" fillId="4" borderId="2" xfId="33" applyNumberFormat="1" applyFont="1" applyFill="1" applyBorder="1" applyAlignment="1" applyProtection="1">
      <alignment horizontal="center" vertical="center" wrapText="1"/>
    </xf>
    <xf numFmtId="168" fontId="3" fillId="0" borderId="2" xfId="33" applyNumberFormat="1" applyFont="1" applyFill="1" applyBorder="1" applyAlignment="1" applyProtection="1">
      <alignment horizontal="center" vertical="center" wrapText="1"/>
    </xf>
    <xf numFmtId="3" fontId="3" fillId="0" borderId="2" xfId="2" applyNumberFormat="1" applyFont="1" applyFill="1" applyBorder="1" applyAlignment="1" applyProtection="1">
      <alignment horizontal="center" vertical="center" wrapText="1"/>
    </xf>
    <xf numFmtId="0" fontId="3" fillId="0" borderId="2" xfId="31" applyFont="1" applyBorder="1" applyAlignment="1">
      <alignment horizontal="center" vertical="center" wrapText="1"/>
    </xf>
    <xf numFmtId="169" fontId="3" fillId="0" borderId="2" xfId="2" applyNumberFormat="1" applyFont="1" applyFill="1" applyBorder="1" applyAlignment="1" applyProtection="1">
      <alignment horizontal="center" vertical="center" wrapText="1"/>
    </xf>
    <xf numFmtId="0" fontId="8" fillId="0" borderId="2" xfId="31" applyFont="1" applyBorder="1" applyAlignment="1">
      <alignment horizontal="center" vertical="center" wrapText="1"/>
    </xf>
    <xf numFmtId="1" fontId="11" fillId="0" borderId="2" xfId="33" applyNumberFormat="1" applyFont="1" applyFill="1" applyBorder="1" applyAlignment="1" applyProtection="1">
      <alignment horizontal="center" vertical="center" wrapText="1"/>
    </xf>
    <xf numFmtId="1" fontId="11" fillId="0" borderId="13" xfId="33" applyNumberFormat="1" applyFont="1" applyFill="1" applyBorder="1" applyAlignment="1" applyProtection="1">
      <alignment horizontal="center" vertical="center" wrapText="1"/>
    </xf>
    <xf numFmtId="166" fontId="11" fillId="0" borderId="2" xfId="2" applyFont="1" applyFill="1" applyBorder="1" applyAlignment="1" applyProtection="1">
      <alignment horizontal="center" vertical="center" wrapText="1"/>
    </xf>
    <xf numFmtId="0" fontId="7" fillId="0" borderId="1" xfId="31" applyFont="1" applyBorder="1" applyAlignment="1">
      <alignment horizontal="center" vertical="center" wrapText="1"/>
    </xf>
    <xf numFmtId="0" fontId="7" fillId="0" borderId="3" xfId="31" applyFont="1" applyBorder="1" applyAlignment="1">
      <alignment horizontal="center" vertical="center" wrapText="1"/>
    </xf>
    <xf numFmtId="0" fontId="7" fillId="0" borderId="4" xfId="31" applyFont="1" applyBorder="1" applyAlignment="1">
      <alignment horizontal="center" vertical="center" wrapText="1"/>
    </xf>
    <xf numFmtId="0" fontId="7" fillId="0" borderId="7" xfId="31" applyFont="1" applyBorder="1" applyAlignment="1">
      <alignment horizontal="center" vertical="center" wrapText="1"/>
    </xf>
    <xf numFmtId="0" fontId="7" fillId="0" borderId="5" xfId="31" applyFont="1" applyBorder="1" applyAlignment="1">
      <alignment horizontal="center" vertical="center" wrapText="1"/>
    </xf>
    <xf numFmtId="17" fontId="7" fillId="0" borderId="6" xfId="31" applyNumberFormat="1" applyFont="1" applyBorder="1" applyAlignment="1">
      <alignment horizontal="center" vertical="center" wrapText="1"/>
    </xf>
    <xf numFmtId="0" fontId="7" fillId="0" borderId="6" xfId="31" applyFont="1" applyBorder="1" applyAlignment="1">
      <alignment horizontal="center" vertical="center" wrapText="1"/>
    </xf>
    <xf numFmtId="3" fontId="3" fillId="3" borderId="2" xfId="2" applyNumberFormat="1" applyFont="1" applyFill="1" applyBorder="1" applyAlignment="1" applyProtection="1">
      <alignment horizontal="center" vertical="center" wrapText="1"/>
    </xf>
    <xf numFmtId="3" fontId="3" fillId="3" borderId="2" xfId="1" applyNumberFormat="1" applyFont="1" applyFill="1" applyBorder="1" applyAlignment="1" applyProtection="1">
      <alignment horizontal="center" vertical="center"/>
    </xf>
    <xf numFmtId="0" fontId="13" fillId="0" borderId="10" xfId="31" applyBorder="1"/>
    <xf numFmtId="0" fontId="3" fillId="0" borderId="17" xfId="31" applyFont="1" applyBorder="1" applyAlignment="1">
      <alignment horizontal="center" vertical="center" wrapText="1"/>
    </xf>
    <xf numFmtId="0" fontId="6" fillId="0" borderId="0" xfId="31" applyFont="1" applyFill="1" applyBorder="1" applyAlignment="1">
      <alignment horizontal="left" vertical="center" wrapText="1"/>
    </xf>
    <xf numFmtId="3" fontId="12" fillId="3" borderId="2" xfId="1" applyNumberFormat="1" applyFont="1" applyFill="1" applyBorder="1" applyAlignment="1" applyProtection="1">
      <alignment horizontal="center" vertical="center"/>
    </xf>
    <xf numFmtId="0" fontId="13" fillId="0" borderId="0" xfId="31" applyBorder="1"/>
    <xf numFmtId="0" fontId="6" fillId="0" borderId="24" xfId="31" applyFont="1" applyBorder="1"/>
    <xf numFmtId="0" fontId="6" fillId="0" borderId="25" xfId="31" applyFont="1" applyFill="1" applyBorder="1"/>
    <xf numFmtId="0" fontId="6" fillId="0" borderId="0" xfId="31" applyFont="1" applyFill="1" applyAlignment="1">
      <alignment horizontal="left" vertical="center"/>
    </xf>
    <xf numFmtId="0" fontId="67" fillId="0" borderId="0" xfId="31" applyFont="1" applyBorder="1" applyAlignment="1">
      <alignment vertical="center"/>
    </xf>
    <xf numFmtId="10" fontId="67" fillId="0" borderId="10" xfId="32" applyNumberFormat="1" applyFont="1" applyFill="1" applyBorder="1" applyAlignment="1">
      <alignment horizontal="center" vertical="center"/>
    </xf>
    <xf numFmtId="177" fontId="67" fillId="0" borderId="10" xfId="1" quotePrefix="1" applyNumberFormat="1" applyFont="1" applyFill="1" applyBorder="1" applyAlignment="1">
      <alignment horizontal="center" vertical="center"/>
    </xf>
    <xf numFmtId="178" fontId="3" fillId="0" borderId="10" xfId="1" quotePrefix="1" applyNumberFormat="1" applyFont="1" applyFill="1" applyBorder="1" applyAlignment="1">
      <alignment horizontal="center" vertical="center"/>
    </xf>
    <xf numFmtId="0" fontId="6" fillId="0" borderId="9" xfId="31" applyFont="1" applyBorder="1" applyAlignment="1">
      <alignment horizontal="left" vertical="center" wrapText="1"/>
    </xf>
    <xf numFmtId="0" fontId="3" fillId="0" borderId="10" xfId="31" applyNumberFormat="1" applyFont="1" applyFill="1" applyBorder="1" applyAlignment="1">
      <alignment horizontal="left" vertical="center" wrapText="1"/>
    </xf>
    <xf numFmtId="0" fontId="79" fillId="0" borderId="0" xfId="31" applyFont="1" applyFill="1" applyBorder="1" applyAlignment="1">
      <alignment horizontal="left" vertical="center" wrapText="1"/>
    </xf>
    <xf numFmtId="1" fontId="3" fillId="0" borderId="0" xfId="33" applyNumberFormat="1" applyFont="1" applyFill="1" applyBorder="1" applyAlignment="1" applyProtection="1">
      <alignment horizontal="center" vertical="center"/>
    </xf>
    <xf numFmtId="166" fontId="3" fillId="0" borderId="0" xfId="2" applyFont="1" applyFill="1" applyBorder="1" applyAlignment="1" applyProtection="1">
      <alignment horizontal="center" vertical="center"/>
    </xf>
    <xf numFmtId="10" fontId="80" fillId="0" borderId="0" xfId="32" applyNumberFormat="1" applyFont="1" applyFill="1" applyBorder="1" applyAlignment="1">
      <alignment horizontal="center" vertical="center"/>
    </xf>
    <xf numFmtId="178" fontId="80" fillId="0" borderId="0" xfId="1" quotePrefix="1" applyNumberFormat="1" applyFont="1" applyFill="1" applyBorder="1" applyAlignment="1">
      <alignment horizontal="center" vertical="center"/>
    </xf>
    <xf numFmtId="0" fontId="3" fillId="7" borderId="2" xfId="31" applyFont="1" applyFill="1" applyBorder="1" applyAlignment="1">
      <alignment horizontal="center" vertical="center"/>
    </xf>
    <xf numFmtId="0" fontId="65" fillId="0" borderId="0" xfId="31" applyFont="1" applyFill="1" applyBorder="1" applyAlignment="1">
      <alignment horizontal="left" vertical="center" wrapText="1"/>
    </xf>
    <xf numFmtId="39" fontId="3" fillId="0" borderId="0" xfId="12" applyNumberFormat="1" applyFont="1" applyFill="1" applyBorder="1" applyAlignment="1" applyProtection="1">
      <alignment horizontal="center" vertical="center"/>
    </xf>
    <xf numFmtId="10" fontId="67" fillId="0" borderId="0" xfId="32" applyNumberFormat="1" applyFont="1" applyFill="1" applyBorder="1" applyAlignment="1">
      <alignment horizontal="center" vertical="center"/>
    </xf>
    <xf numFmtId="177" fontId="67" fillId="0" borderId="0" xfId="1" quotePrefix="1" applyNumberFormat="1" applyFont="1" applyFill="1" applyBorder="1" applyAlignment="1">
      <alignment horizontal="center" vertical="center"/>
    </xf>
    <xf numFmtId="0" fontId="30" fillId="0" borderId="0" xfId="31" applyFont="1" applyBorder="1" applyAlignment="1">
      <alignment vertical="center"/>
    </xf>
    <xf numFmtId="2" fontId="3" fillId="4" borderId="2" xfId="32" applyNumberFormat="1" applyFont="1" applyFill="1" applyBorder="1" applyAlignment="1" applyProtection="1">
      <alignment horizontal="center" vertical="center"/>
    </xf>
    <xf numFmtId="1" fontId="79" fillId="0" borderId="2" xfId="32" applyNumberFormat="1" applyFont="1" applyFill="1" applyBorder="1" applyAlignment="1" applyProtection="1">
      <alignment horizontal="center" vertical="center"/>
    </xf>
    <xf numFmtId="0" fontId="14" fillId="0" borderId="0" xfId="31" applyFont="1" applyBorder="1" applyAlignment="1">
      <alignment vertical="center"/>
    </xf>
    <xf numFmtId="0" fontId="14" fillId="0" borderId="0" xfId="31" applyFont="1" applyFill="1" applyAlignment="1">
      <alignment horizontal="left" vertical="center"/>
    </xf>
    <xf numFmtId="0" fontId="16" fillId="0" borderId="0" xfId="31" applyFont="1" applyFill="1"/>
    <xf numFmtId="0" fontId="6" fillId="0" borderId="11" xfId="31" applyFont="1" applyFill="1" applyBorder="1" applyAlignment="1">
      <alignment horizontal="left" vertical="center" wrapText="1"/>
    </xf>
    <xf numFmtId="0" fontId="3" fillId="0" borderId="10" xfId="31" applyNumberFormat="1" applyFont="1" applyFill="1" applyBorder="1" applyAlignment="1">
      <alignment horizontal="left" vertical="center"/>
    </xf>
    <xf numFmtId="1" fontId="3" fillId="0" borderId="22" xfId="33" applyNumberFormat="1" applyFont="1" applyFill="1" applyBorder="1" applyAlignment="1" applyProtection="1">
      <alignment horizontal="center" vertical="center"/>
    </xf>
    <xf numFmtId="3" fontId="3" fillId="8" borderId="2" xfId="32" applyNumberFormat="1" applyFont="1" applyFill="1" applyBorder="1" applyAlignment="1" applyProtection="1">
      <alignment horizontal="center" vertical="center"/>
    </xf>
    <xf numFmtId="3" fontId="12" fillId="8" borderId="2" xfId="32" applyNumberFormat="1" applyFont="1" applyFill="1" applyBorder="1" applyAlignment="1" applyProtection="1">
      <alignment horizontal="center" vertical="center"/>
    </xf>
    <xf numFmtId="0" fontId="3" fillId="0" borderId="20" xfId="31" applyFont="1" applyBorder="1" applyAlignment="1">
      <alignment horizontal="center" vertical="center"/>
    </xf>
    <xf numFmtId="1" fontId="3" fillId="2" borderId="10" xfId="31" applyNumberFormat="1" applyFont="1" applyFill="1" applyBorder="1" applyAlignment="1">
      <alignment horizontal="center" vertical="center"/>
    </xf>
    <xf numFmtId="0" fontId="81" fillId="0" borderId="0" xfId="31" applyFont="1"/>
    <xf numFmtId="0" fontId="82" fillId="0" borderId="0" xfId="31" applyFont="1"/>
    <xf numFmtId="0" fontId="64" fillId="0" borderId="0" xfId="31" applyFont="1" applyFill="1" applyAlignment="1">
      <alignment horizontal="right" wrapText="1"/>
    </xf>
    <xf numFmtId="3" fontId="3" fillId="0" borderId="13" xfId="2" applyNumberFormat="1" applyFont="1" applyFill="1" applyBorder="1" applyAlignment="1" applyProtection="1">
      <alignment horizontal="center" vertical="center"/>
    </xf>
    <xf numFmtId="0" fontId="3" fillId="0" borderId="3" xfId="31" applyFont="1" applyBorder="1" applyAlignment="1">
      <alignment horizontal="center" vertical="center"/>
    </xf>
    <xf numFmtId="3" fontId="3" fillId="0" borderId="13" xfId="1" applyNumberFormat="1" applyFont="1" applyFill="1" applyBorder="1" applyAlignment="1" applyProtection="1">
      <alignment horizontal="center" vertical="center"/>
    </xf>
    <xf numFmtId="168" fontId="3" fillId="0" borderId="2" xfId="33" quotePrefix="1" applyNumberFormat="1" applyFont="1" applyFill="1" applyBorder="1" applyAlignment="1" applyProtection="1">
      <alignment horizontal="center" vertical="center"/>
    </xf>
    <xf numFmtId="17" fontId="7" fillId="4" borderId="6" xfId="31" applyNumberFormat="1" applyFont="1" applyFill="1" applyBorder="1" applyAlignment="1">
      <alignment horizontal="center" vertical="center"/>
    </xf>
    <xf numFmtId="168" fontId="3" fillId="0" borderId="2" xfId="33" quotePrefix="1" applyNumberFormat="1" applyFont="1" applyFill="1" applyBorder="1" applyAlignment="1" applyProtection="1">
      <alignment horizontal="center" vertical="center" wrapText="1"/>
    </xf>
    <xf numFmtId="17" fontId="7" fillId="4" borderId="6" xfId="31" applyNumberFormat="1" applyFont="1" applyFill="1" applyBorder="1" applyAlignment="1">
      <alignment horizontal="center" vertical="center" wrapText="1"/>
    </xf>
    <xf numFmtId="1" fontId="6" fillId="0" borderId="0" xfId="4" applyNumberFormat="1" applyFont="1" applyFill="1" applyBorder="1" applyAlignment="1">
      <alignment vertical="center" wrapText="1"/>
    </xf>
    <xf numFmtId="1" fontId="29" fillId="0" borderId="0" xfId="4" applyNumberFormat="1" applyFont="1" applyFill="1" applyBorder="1" applyAlignment="1">
      <alignment vertical="center" wrapText="1"/>
    </xf>
    <xf numFmtId="1" fontId="13" fillId="0" borderId="0" xfId="31" applyNumberFormat="1"/>
    <xf numFmtId="1" fontId="6" fillId="0" borderId="0" xfId="31" applyNumberFormat="1" applyFont="1" applyBorder="1" applyAlignment="1">
      <alignment vertical="center" wrapText="1"/>
    </xf>
    <xf numFmtId="0" fontId="37" fillId="0" borderId="10" xfId="0" applyFont="1" applyFill="1" applyBorder="1" applyAlignment="1">
      <alignment vertical="center" wrapText="1"/>
    </xf>
    <xf numFmtId="0" fontId="37" fillId="0" borderId="16" xfId="0" applyFont="1" applyFill="1" applyBorder="1" applyAlignment="1">
      <alignment vertical="center" wrapText="1"/>
    </xf>
    <xf numFmtId="49" fontId="14" fillId="0" borderId="0" xfId="31" applyNumberFormat="1" applyFont="1" applyBorder="1" applyAlignment="1">
      <alignment vertical="center"/>
    </xf>
    <xf numFmtId="1" fontId="6" fillId="0" borderId="0" xfId="31" applyNumberFormat="1" applyFont="1" applyAlignment="1">
      <alignment horizontal="center" vertical="center"/>
    </xf>
    <xf numFmtId="0" fontId="37" fillId="0" borderId="12" xfId="0" applyFont="1" applyFill="1" applyBorder="1" applyAlignment="1">
      <alignment vertical="center" wrapText="1"/>
    </xf>
    <xf numFmtId="10" fontId="7" fillId="0" borderId="10" xfId="32" applyNumberFormat="1" applyFont="1" applyFill="1" applyBorder="1" applyAlignment="1">
      <alignment horizontal="center" vertical="center"/>
    </xf>
    <xf numFmtId="178" fontId="38" fillId="0" borderId="10" xfId="1" quotePrefix="1" applyNumberFormat="1" applyFont="1" applyFill="1" applyBorder="1" applyAlignment="1">
      <alignment horizontal="center" vertical="center"/>
    </xf>
    <xf numFmtId="166" fontId="3" fillId="0" borderId="2" xfId="2" applyFont="1" applyFill="1" applyBorder="1" applyAlignment="1" applyProtection="1">
      <alignment horizontal="center" vertical="center" wrapText="1"/>
    </xf>
    <xf numFmtId="49" fontId="7" fillId="0" borderId="0" xfId="31" applyNumberFormat="1" applyFont="1" applyBorder="1" applyAlignment="1">
      <alignment vertical="center"/>
    </xf>
    <xf numFmtId="0" fontId="7" fillId="0" borderId="0" xfId="31" applyFont="1" applyBorder="1" applyAlignment="1">
      <alignment vertical="center"/>
    </xf>
    <xf numFmtId="0" fontId="40" fillId="0" borderId="0" xfId="0" applyFont="1"/>
    <xf numFmtId="0" fontId="0" fillId="0" borderId="10" xfId="0" applyBorder="1"/>
    <xf numFmtId="0" fontId="0" fillId="0" borderId="10" xfId="0" applyBorder="1" applyAlignment="1">
      <alignment horizontal="center"/>
    </xf>
    <xf numFmtId="0" fontId="10" fillId="0" borderId="10" xfId="0" applyFont="1" applyBorder="1"/>
    <xf numFmtId="0" fontId="6" fillId="0" borderId="26" xfId="31" applyFont="1" applyBorder="1" applyAlignment="1">
      <alignment vertical="center"/>
    </xf>
    <xf numFmtId="0" fontId="6" fillId="0" borderId="25" xfId="31" applyFont="1" applyBorder="1" applyAlignment="1">
      <alignment vertical="center"/>
    </xf>
    <xf numFmtId="10" fontId="83" fillId="0" borderId="10" xfId="32" applyNumberFormat="1" applyFont="1" applyFill="1" applyBorder="1" applyAlignment="1">
      <alignment horizontal="center" vertical="center"/>
    </xf>
    <xf numFmtId="178" fontId="83" fillId="0" borderId="10" xfId="1" quotePrefix="1" applyNumberFormat="1" applyFont="1" applyFill="1" applyBorder="1" applyAlignment="1">
      <alignment horizontal="center" vertical="center"/>
    </xf>
    <xf numFmtId="0" fontId="3" fillId="0" borderId="22" xfId="31" applyFont="1" applyBorder="1" applyAlignment="1">
      <alignment horizontal="left" vertical="center" wrapText="1"/>
    </xf>
    <xf numFmtId="0" fontId="3" fillId="0" borderId="27" xfId="31" applyFont="1" applyFill="1" applyBorder="1" applyAlignment="1">
      <alignment horizontal="left" vertical="center" wrapText="1"/>
    </xf>
    <xf numFmtId="0" fontId="3" fillId="0" borderId="7" xfId="31" applyFont="1" applyBorder="1" applyAlignment="1">
      <alignment horizontal="center" vertical="center" wrapText="1"/>
    </xf>
    <xf numFmtId="0" fontId="3" fillId="0" borderId="10" xfId="31" applyFont="1" applyBorder="1" applyAlignment="1">
      <alignment horizontal="center" vertical="center" wrapText="1"/>
    </xf>
    <xf numFmtId="10" fontId="3" fillId="0" borderId="10" xfId="32" applyNumberFormat="1" applyFont="1" applyFill="1" applyBorder="1" applyAlignment="1">
      <alignment horizontal="center" vertical="center"/>
    </xf>
    <xf numFmtId="0" fontId="3" fillId="6" borderId="2" xfId="31" applyFont="1" applyFill="1" applyBorder="1" applyAlignment="1">
      <alignment horizontal="left" vertical="center" wrapText="1"/>
    </xf>
    <xf numFmtId="1" fontId="3" fillId="4" borderId="2" xfId="32" applyNumberFormat="1" applyFont="1" applyFill="1" applyBorder="1" applyAlignment="1" applyProtection="1">
      <alignment horizontal="center" vertical="center"/>
    </xf>
    <xf numFmtId="0" fontId="84" fillId="0" borderId="1" xfId="31" applyFont="1" applyFill="1" applyBorder="1" applyAlignment="1">
      <alignment horizontal="left" vertical="center" wrapText="1"/>
    </xf>
    <xf numFmtId="3" fontId="84" fillId="0" borderId="2" xfId="33" applyNumberFormat="1" applyFont="1" applyFill="1" applyBorder="1" applyAlignment="1" applyProtection="1">
      <alignment horizontal="center" vertical="center"/>
    </xf>
    <xf numFmtId="171" fontId="3" fillId="0" borderId="10" xfId="32" applyNumberFormat="1" applyFont="1" applyFill="1" applyBorder="1" applyAlignment="1">
      <alignment horizontal="center" vertical="center"/>
    </xf>
    <xf numFmtId="0" fontId="16" fillId="0" borderId="0" xfId="14" applyNumberFormat="1" applyFont="1" applyFill="1" applyBorder="1" applyAlignment="1">
      <alignment horizontal="left" vertical="center" wrapText="1"/>
    </xf>
    <xf numFmtId="0" fontId="0" fillId="0" borderId="0" xfId="31" applyFont="1" applyFill="1"/>
    <xf numFmtId="170" fontId="6" fillId="0" borderId="0" xfId="31" applyNumberFormat="1" applyFont="1" applyBorder="1" applyAlignment="1">
      <alignment vertical="center" wrapText="1"/>
    </xf>
    <xf numFmtId="0" fontId="3" fillId="0" borderId="2" xfId="32" applyNumberFormat="1" applyFont="1" applyFill="1" applyBorder="1" applyAlignment="1" applyProtection="1">
      <alignment horizontal="center" vertical="center"/>
    </xf>
    <xf numFmtId="0" fontId="6" fillId="0" borderId="0" xfId="31" applyFont="1" applyAlignment="1"/>
    <xf numFmtId="10" fontId="38" fillId="0" borderId="10" xfId="32" applyNumberFormat="1" applyFont="1" applyFill="1" applyBorder="1" applyAlignment="1">
      <alignment horizontal="center" vertical="center"/>
    </xf>
    <xf numFmtId="177" fontId="38" fillId="0" borderId="10" xfId="1" quotePrefix="1" applyNumberFormat="1" applyFont="1" applyFill="1" applyBorder="1" applyAlignment="1">
      <alignment horizontal="center" vertical="center"/>
    </xf>
    <xf numFmtId="0" fontId="37" fillId="0" borderId="22" xfId="31" applyFont="1" applyFill="1" applyBorder="1" applyAlignment="1">
      <alignment horizontal="left" vertical="center" wrapText="1"/>
    </xf>
    <xf numFmtId="0" fontId="7" fillId="0" borderId="0" xfId="31" applyFont="1" applyFill="1" applyAlignment="1">
      <alignment vertical="center"/>
    </xf>
    <xf numFmtId="0" fontId="14" fillId="0" borderId="0" xfId="31" applyFont="1" applyFill="1" applyAlignment="1">
      <alignment vertical="center"/>
    </xf>
    <xf numFmtId="0" fontId="3" fillId="0" borderId="7" xfId="31" applyFont="1" applyFill="1" applyBorder="1" applyAlignment="1">
      <alignment horizontal="left" vertical="center"/>
    </xf>
    <xf numFmtId="0" fontId="7" fillId="0" borderId="28" xfId="31" applyFont="1" applyBorder="1" applyAlignment="1">
      <alignment horizontal="center" vertical="center"/>
    </xf>
    <xf numFmtId="0" fontId="7" fillId="0" borderId="29" xfId="31" applyFont="1" applyBorder="1" applyAlignment="1">
      <alignment horizontal="center" vertical="center" wrapText="1"/>
    </xf>
    <xf numFmtId="3" fontId="3" fillId="0" borderId="6" xfId="1" applyNumberFormat="1" applyFont="1" applyFill="1" applyBorder="1" applyAlignment="1" applyProtection="1">
      <alignment horizontal="center" vertical="center"/>
    </xf>
    <xf numFmtId="0" fontId="3" fillId="0" borderId="0" xfId="31" applyFont="1" applyBorder="1" applyAlignment="1">
      <alignment vertical="center"/>
    </xf>
    <xf numFmtId="0" fontId="3" fillId="0" borderId="10" xfId="31" applyFont="1" applyFill="1" applyBorder="1" applyAlignment="1">
      <alignment horizontal="center" vertical="center" wrapText="1"/>
    </xf>
    <xf numFmtId="0" fontId="41" fillId="0" borderId="10" xfId="0" applyFont="1" applyFill="1" applyBorder="1" applyAlignment="1">
      <alignment horizontal="center" vertical="center" wrapText="1"/>
    </xf>
    <xf numFmtId="10" fontId="85" fillId="0" borderId="10" xfId="32" applyNumberFormat="1" applyFont="1" applyFill="1" applyBorder="1" applyAlignment="1">
      <alignment horizontal="center" vertical="center"/>
    </xf>
    <xf numFmtId="178" fontId="85" fillId="0" borderId="10" xfId="1" quotePrefix="1" applyNumberFormat="1" applyFont="1" applyFill="1" applyBorder="1" applyAlignment="1">
      <alignment horizontal="center" vertical="center"/>
    </xf>
    <xf numFmtId="10" fontId="86" fillId="0" borderId="0" xfId="32" applyNumberFormat="1" applyFont="1" applyFill="1" applyBorder="1" applyAlignment="1">
      <alignment horizontal="center" vertical="center"/>
    </xf>
    <xf numFmtId="177" fontId="86" fillId="0" borderId="0" xfId="32" applyNumberFormat="1" applyFont="1" applyFill="1" applyBorder="1" applyAlignment="1">
      <alignment horizontal="center" vertical="center"/>
    </xf>
    <xf numFmtId="1" fontId="3" fillId="2" borderId="2" xfId="32" applyNumberFormat="1" applyFont="1" applyFill="1" applyBorder="1" applyAlignment="1" applyProtection="1">
      <alignment horizontal="center" vertical="center"/>
    </xf>
    <xf numFmtId="0" fontId="3" fillId="2" borderId="2" xfId="31" applyFont="1" applyFill="1" applyBorder="1" applyAlignment="1">
      <alignment horizontal="center" vertical="center" wrapText="1"/>
    </xf>
    <xf numFmtId="0" fontId="3" fillId="2" borderId="2" xfId="32" applyNumberFormat="1" applyFont="1" applyFill="1" applyBorder="1" applyAlignment="1" applyProtection="1">
      <alignment horizontal="center" vertical="center"/>
    </xf>
    <xf numFmtId="2" fontId="3" fillId="2" borderId="2" xfId="32" applyNumberFormat="1" applyFont="1" applyFill="1" applyBorder="1" applyAlignment="1" applyProtection="1">
      <alignment horizontal="center" vertical="center"/>
    </xf>
    <xf numFmtId="1" fontId="3" fillId="2" borderId="2" xfId="33" applyNumberFormat="1" applyFont="1" applyFill="1" applyBorder="1" applyAlignment="1" applyProtection="1">
      <alignment horizontal="center" vertical="center"/>
    </xf>
    <xf numFmtId="0" fontId="39" fillId="0" borderId="0" xfId="31" applyFont="1" applyBorder="1" applyAlignment="1">
      <alignment horizontal="left" vertical="center" wrapText="1"/>
    </xf>
    <xf numFmtId="0" fontId="7" fillId="0" borderId="0" xfId="31" applyFont="1" applyAlignment="1">
      <alignment horizontal="left"/>
    </xf>
    <xf numFmtId="0" fontId="84" fillId="0" borderId="0" xfId="31" applyFont="1" applyFill="1" applyBorder="1" applyAlignment="1">
      <alignment horizontal="left" vertical="center" wrapText="1"/>
    </xf>
    <xf numFmtId="0" fontId="3" fillId="0" borderId="0" xfId="31" applyFont="1" applyFill="1" applyBorder="1" applyAlignment="1">
      <alignment horizontal="left" vertical="center" wrapText="1"/>
    </xf>
    <xf numFmtId="0" fontId="14" fillId="0" borderId="0" xfId="31" applyFont="1" applyFill="1" applyAlignment="1">
      <alignment horizontal="center" vertical="center"/>
    </xf>
    <xf numFmtId="17" fontId="7" fillId="0" borderId="27" xfId="31" applyNumberFormat="1" applyFont="1" applyFill="1" applyBorder="1" applyAlignment="1">
      <alignment horizontal="center" vertical="center"/>
    </xf>
    <xf numFmtId="0" fontId="75" fillId="0" borderId="0" xfId="0" applyFont="1" applyBorder="1" applyAlignment="1">
      <alignment vertical="center"/>
    </xf>
    <xf numFmtId="0" fontId="74" fillId="0" borderId="0" xfId="0" applyFont="1" applyBorder="1" applyAlignment="1">
      <alignment vertical="center" wrapText="1"/>
    </xf>
    <xf numFmtId="0" fontId="37" fillId="0" borderId="24" xfId="0" applyFont="1" applyFill="1" applyBorder="1" applyAlignment="1">
      <alignment vertical="center" wrapText="1"/>
    </xf>
    <xf numFmtId="17" fontId="7" fillId="0" borderId="29" xfId="31" applyNumberFormat="1" applyFont="1" applyFill="1" applyBorder="1" applyAlignment="1">
      <alignment horizontal="center" vertical="center"/>
    </xf>
    <xf numFmtId="1" fontId="7" fillId="0" borderId="22" xfId="33" applyNumberFormat="1" applyFont="1" applyFill="1" applyBorder="1" applyAlignment="1" applyProtection="1">
      <alignment horizontal="center" vertical="center"/>
    </xf>
    <xf numFmtId="17" fontId="7" fillId="0" borderId="29" xfId="31" applyNumberFormat="1" applyFont="1" applyBorder="1" applyAlignment="1">
      <alignment horizontal="center" vertical="center"/>
    </xf>
    <xf numFmtId="0" fontId="3" fillId="0" borderId="27" xfId="33" applyNumberFormat="1" applyFont="1" applyFill="1" applyBorder="1" applyAlignment="1" applyProtection="1">
      <alignment horizontal="center" vertical="center"/>
    </xf>
    <xf numFmtId="0" fontId="7" fillId="0" borderId="30" xfId="31" applyFont="1" applyBorder="1" applyAlignment="1">
      <alignment horizontal="center" vertical="center"/>
    </xf>
    <xf numFmtId="0" fontId="7" fillId="0" borderId="24" xfId="31" applyFont="1" applyBorder="1" applyAlignment="1">
      <alignment horizontal="center" vertical="center"/>
    </xf>
    <xf numFmtId="0" fontId="3" fillId="0" borderId="6" xfId="31" applyFont="1" applyBorder="1" applyAlignment="1">
      <alignment horizontal="left" vertical="center" wrapText="1"/>
    </xf>
    <xf numFmtId="169" fontId="3" fillId="0" borderId="8" xfId="2" applyNumberFormat="1" applyFont="1" applyFill="1" applyBorder="1" applyAlignment="1" applyProtection="1">
      <alignment horizontal="center" vertical="center"/>
    </xf>
    <xf numFmtId="0" fontId="3" fillId="0" borderId="10" xfId="31" applyFont="1" applyBorder="1" applyAlignment="1">
      <alignment horizontal="left" vertical="center" wrapText="1"/>
    </xf>
    <xf numFmtId="0" fontId="4" fillId="5" borderId="0" xfId="31" applyFont="1" applyFill="1" applyAlignment="1">
      <alignment vertical="center"/>
    </xf>
    <xf numFmtId="0" fontId="4" fillId="0" borderId="0" xfId="31" applyFont="1" applyFill="1" applyAlignment="1">
      <alignment vertical="center"/>
    </xf>
    <xf numFmtId="0" fontId="3" fillId="0" borderId="0" xfId="31" applyNumberFormat="1" applyFont="1" applyFill="1" applyBorder="1" applyAlignment="1">
      <alignment horizontal="left" vertical="center" wrapText="1"/>
    </xf>
    <xf numFmtId="10" fontId="38" fillId="0" borderId="0" xfId="32" applyNumberFormat="1" applyFont="1" applyFill="1" applyBorder="1" applyAlignment="1">
      <alignment horizontal="center" vertical="center"/>
    </xf>
    <xf numFmtId="177" fontId="38" fillId="0" borderId="0" xfId="1" quotePrefix="1" applyNumberFormat="1" applyFont="1" applyFill="1" applyBorder="1" applyAlignment="1">
      <alignment horizontal="center" vertical="center"/>
    </xf>
    <xf numFmtId="0" fontId="3" fillId="0" borderId="12" xfId="31" applyFont="1" applyFill="1" applyBorder="1" applyAlignment="1">
      <alignment horizontal="left" vertical="center" wrapText="1"/>
    </xf>
    <xf numFmtId="0" fontId="87" fillId="0" borderId="0" xfId="31" applyFont="1" applyBorder="1" applyAlignment="1">
      <alignment vertical="center"/>
    </xf>
    <xf numFmtId="0" fontId="37" fillId="0" borderId="31" xfId="31" applyFont="1" applyFill="1" applyBorder="1" applyAlignment="1">
      <alignment horizontal="left" vertical="center" wrapText="1"/>
    </xf>
    <xf numFmtId="0" fontId="0" fillId="0" borderId="32" xfId="0" applyBorder="1" applyAlignment="1">
      <alignment horizontal="center" vertical="center"/>
    </xf>
    <xf numFmtId="0" fontId="0" fillId="0" borderId="33" xfId="0" applyBorder="1" applyAlignment="1">
      <alignment horizontal="center" vertical="center"/>
    </xf>
    <xf numFmtId="2" fontId="3" fillId="0" borderId="2" xfId="2" applyNumberFormat="1" applyFont="1" applyFill="1" applyBorder="1" applyAlignment="1" applyProtection="1">
      <alignment horizontal="right" vertical="center"/>
    </xf>
    <xf numFmtId="169" fontId="7" fillId="0" borderId="0" xfId="31" applyNumberFormat="1" applyFont="1" applyFill="1" applyAlignment="1">
      <alignment vertical="center"/>
    </xf>
    <xf numFmtId="10" fontId="88" fillId="0" borderId="10" xfId="32" applyNumberFormat="1" applyFont="1" applyFill="1" applyBorder="1" applyAlignment="1">
      <alignment horizontal="center" vertical="center"/>
    </xf>
    <xf numFmtId="0" fontId="10" fillId="0" borderId="34" xfId="0" applyFont="1" applyBorder="1" applyAlignment="1">
      <alignment horizontal="center" vertical="center"/>
    </xf>
    <xf numFmtId="0" fontId="0" fillId="0" borderId="35" xfId="0" applyBorder="1" applyAlignment="1">
      <alignment horizontal="center" vertical="center"/>
    </xf>
    <xf numFmtId="0" fontId="10" fillId="0" borderId="36" xfId="0" applyFont="1" applyBorder="1" applyAlignment="1">
      <alignment horizontal="center" vertical="center"/>
    </xf>
    <xf numFmtId="0" fontId="0" fillId="0" borderId="37" xfId="0" applyBorder="1"/>
    <xf numFmtId="0" fontId="0" fillId="0" borderId="38" xfId="0" applyBorder="1" applyAlignment="1">
      <alignment wrapText="1"/>
    </xf>
    <xf numFmtId="0" fontId="0" fillId="0" borderId="39" xfId="0" applyBorder="1" applyAlignment="1">
      <alignment wrapText="1"/>
    </xf>
    <xf numFmtId="0" fontId="0" fillId="0" borderId="10" xfId="0" applyBorder="1" applyAlignment="1">
      <alignment horizontal="center" vertical="center"/>
    </xf>
    <xf numFmtId="0" fontId="10" fillId="0" borderId="40" xfId="0" applyFont="1" applyBorder="1" applyAlignment="1">
      <alignment horizontal="center" vertical="center"/>
    </xf>
    <xf numFmtId="0" fontId="10" fillId="0" borderId="41" xfId="0" applyFont="1" applyBorder="1" applyAlignment="1">
      <alignment horizontal="center"/>
    </xf>
    <xf numFmtId="0" fontId="7" fillId="0" borderId="29" xfId="31" applyFont="1" applyBorder="1" applyAlignment="1">
      <alignment horizontal="center" vertical="center"/>
    </xf>
    <xf numFmtId="17" fontId="7" fillId="0" borderId="10" xfId="31" applyNumberFormat="1" applyFont="1" applyBorder="1" applyAlignment="1">
      <alignment horizontal="center" vertical="center"/>
    </xf>
    <xf numFmtId="0" fontId="0" fillId="0" borderId="41" xfId="0" applyBorder="1" applyAlignment="1">
      <alignment horizontal="center" vertical="center"/>
    </xf>
    <xf numFmtId="0" fontId="10" fillId="0" borderId="40" xfId="0" applyFont="1" applyBorder="1"/>
    <xf numFmtId="0" fontId="0" fillId="0" borderId="40" xfId="0" applyBorder="1"/>
    <xf numFmtId="0" fontId="0" fillId="0" borderId="40" xfId="0" applyBorder="1" applyAlignment="1">
      <alignment horizontal="center" vertical="center"/>
    </xf>
    <xf numFmtId="1" fontId="27" fillId="0" borderId="0" xfId="31" applyNumberFormat="1" applyFont="1" applyAlignment="1">
      <alignment vertical="center"/>
    </xf>
    <xf numFmtId="1" fontId="0" fillId="0" borderId="10" xfId="0" applyNumberFormat="1" applyBorder="1" applyAlignment="1">
      <alignment horizontal="center" vertical="center"/>
    </xf>
    <xf numFmtId="0" fontId="48" fillId="0" borderId="0" xfId="31" applyFont="1" applyFill="1" applyBorder="1" applyAlignment="1">
      <alignment vertical="center"/>
    </xf>
    <xf numFmtId="177" fontId="67" fillId="0" borderId="10" xfId="31" applyNumberFormat="1" applyFont="1" applyFill="1" applyBorder="1" applyAlignment="1">
      <alignment horizontal="center" vertical="center"/>
    </xf>
    <xf numFmtId="0" fontId="49" fillId="0" borderId="42" xfId="0" applyFont="1" applyBorder="1" applyAlignment="1">
      <alignment horizontal="center" vertical="center"/>
    </xf>
    <xf numFmtId="0" fontId="49" fillId="0" borderId="43" xfId="0" applyFont="1" applyBorder="1" applyAlignment="1">
      <alignment horizontal="center" vertical="center"/>
    </xf>
    <xf numFmtId="0" fontId="49" fillId="0" borderId="37" xfId="0" applyFont="1" applyBorder="1" applyAlignment="1">
      <alignment horizontal="center" vertical="center"/>
    </xf>
    <xf numFmtId="0" fontId="49" fillId="0" borderId="35" xfId="0" applyFont="1" applyBorder="1"/>
    <xf numFmtId="0" fontId="49" fillId="0" borderId="32" xfId="0" applyFont="1" applyBorder="1"/>
    <xf numFmtId="0" fontId="49" fillId="0" borderId="33" xfId="0" applyFont="1" applyBorder="1"/>
    <xf numFmtId="0" fontId="49" fillId="0" borderId="39" xfId="0" applyFont="1" applyBorder="1" applyAlignment="1">
      <alignment horizontal="center" vertical="center"/>
    </xf>
    <xf numFmtId="4" fontId="49" fillId="0" borderId="38" xfId="0" applyNumberFormat="1" applyFont="1" applyBorder="1" applyAlignment="1">
      <alignment horizontal="center" vertical="center"/>
    </xf>
    <xf numFmtId="0" fontId="49" fillId="0" borderId="35" xfId="0" applyFont="1" applyBorder="1" applyAlignment="1">
      <alignment horizontal="center" vertical="center"/>
    </xf>
    <xf numFmtId="0" fontId="49" fillId="0" borderId="32" xfId="0" applyFont="1" applyBorder="1" applyAlignment="1">
      <alignment horizontal="center" vertical="center"/>
    </xf>
    <xf numFmtId="4" fontId="49" fillId="0" borderId="33" xfId="0" applyNumberFormat="1" applyFont="1" applyBorder="1" applyAlignment="1">
      <alignment horizontal="center" vertical="center"/>
    </xf>
    <xf numFmtId="0" fontId="50" fillId="0" borderId="34" xfId="0" applyFont="1" applyBorder="1"/>
    <xf numFmtId="0" fontId="50" fillId="0" borderId="34" xfId="0" applyFont="1" applyBorder="1" applyAlignment="1">
      <alignment horizontal="center" vertical="center"/>
    </xf>
    <xf numFmtId="0" fontId="50" fillId="0" borderId="36" xfId="0" applyFont="1" applyBorder="1" applyAlignment="1">
      <alignment horizontal="center" vertical="center" wrapText="1"/>
    </xf>
    <xf numFmtId="0" fontId="50" fillId="0" borderId="44" xfId="0" applyFont="1" applyBorder="1" applyAlignment="1">
      <alignment horizontal="center" vertical="center" wrapText="1"/>
    </xf>
    <xf numFmtId="0" fontId="50" fillId="0" borderId="45" xfId="0" applyFont="1" applyBorder="1" applyAlignment="1">
      <alignment horizontal="center" vertical="center" wrapText="1"/>
    </xf>
    <xf numFmtId="168" fontId="3" fillId="0" borderId="10" xfId="2" applyNumberFormat="1" applyFont="1" applyFill="1" applyBorder="1" applyAlignment="1" applyProtection="1">
      <alignment horizontal="center" vertical="center"/>
    </xf>
    <xf numFmtId="0" fontId="51" fillId="0" borderId="0" xfId="31" applyFont="1" applyFill="1" applyBorder="1" applyAlignment="1">
      <alignment vertical="center" wrapText="1"/>
    </xf>
    <xf numFmtId="0" fontId="3" fillId="0" borderId="31" xfId="31" applyFont="1" applyBorder="1" applyAlignment="1">
      <alignment horizontal="center" vertical="center"/>
    </xf>
    <xf numFmtId="0" fontId="52" fillId="0" borderId="46" xfId="0" applyFont="1" applyBorder="1" applyAlignment="1">
      <alignment horizontal="center" vertical="center"/>
    </xf>
    <xf numFmtId="0" fontId="53" fillId="0" borderId="47" xfId="0" applyFont="1" applyBorder="1" applyAlignment="1">
      <alignment horizontal="center" vertical="center"/>
    </xf>
    <xf numFmtId="0" fontId="52" fillId="0" borderId="48" xfId="0" applyFont="1" applyBorder="1" applyAlignment="1">
      <alignment horizontal="center" vertical="center"/>
    </xf>
    <xf numFmtId="0" fontId="53" fillId="0" borderId="49" xfId="0" applyFont="1" applyBorder="1" applyAlignment="1">
      <alignment horizontal="center" vertical="center"/>
    </xf>
    <xf numFmtId="38" fontId="52" fillId="0" borderId="50" xfId="1" applyNumberFormat="1" applyFont="1" applyBorder="1" applyAlignment="1">
      <alignment horizontal="center" vertical="center"/>
    </xf>
    <xf numFmtId="38" fontId="53" fillId="0" borderId="45" xfId="1" applyNumberFormat="1" applyFont="1" applyBorder="1" applyAlignment="1">
      <alignment horizontal="center" vertical="center"/>
    </xf>
    <xf numFmtId="0" fontId="52" fillId="0" borderId="51" xfId="0" applyFont="1" applyBorder="1" applyAlignment="1">
      <alignment horizontal="center" vertical="center"/>
    </xf>
    <xf numFmtId="0" fontId="52" fillId="0" borderId="52" xfId="0" applyFont="1" applyBorder="1" applyAlignment="1">
      <alignment horizontal="center" vertical="center"/>
    </xf>
    <xf numFmtId="38" fontId="52" fillId="0" borderId="42" xfId="1" applyNumberFormat="1" applyFont="1" applyBorder="1" applyAlignment="1">
      <alignment horizontal="center" vertical="center"/>
    </xf>
    <xf numFmtId="0" fontId="53" fillId="0" borderId="47" xfId="0" applyFont="1" applyBorder="1" applyAlignment="1">
      <alignment horizontal="center" vertical="center" wrapText="1"/>
    </xf>
    <xf numFmtId="0" fontId="53" fillId="0" borderId="45" xfId="0" applyFont="1" applyBorder="1" applyAlignment="1">
      <alignment horizontal="center" vertical="center" wrapText="1"/>
    </xf>
    <xf numFmtId="0" fontId="53" fillId="9" borderId="44" xfId="0" applyFont="1" applyFill="1" applyBorder="1" applyAlignment="1">
      <alignment horizontal="center" vertical="center" wrapText="1"/>
    </xf>
    <xf numFmtId="0" fontId="53" fillId="9" borderId="53" xfId="0" applyFont="1" applyFill="1" applyBorder="1" applyAlignment="1">
      <alignment horizontal="center" vertical="center" wrapText="1"/>
    </xf>
    <xf numFmtId="0" fontId="52" fillId="9" borderId="43" xfId="0" applyFont="1" applyFill="1" applyBorder="1" applyAlignment="1">
      <alignment horizontal="center" vertical="center"/>
    </xf>
    <xf numFmtId="0" fontId="52" fillId="9" borderId="16" xfId="0" applyFont="1" applyFill="1" applyBorder="1" applyAlignment="1">
      <alignment horizontal="center" vertical="center"/>
    </xf>
    <xf numFmtId="0" fontId="52" fillId="9" borderId="54" xfId="0" applyFont="1" applyFill="1" applyBorder="1" applyAlignment="1">
      <alignment horizontal="center" vertical="center"/>
    </xf>
    <xf numFmtId="38" fontId="52" fillId="9" borderId="12" xfId="0" applyNumberFormat="1" applyFont="1" applyFill="1" applyBorder="1" applyAlignment="1">
      <alignment horizontal="center" vertical="center"/>
    </xf>
    <xf numFmtId="0" fontId="53" fillId="9" borderId="44" xfId="0" applyFont="1" applyFill="1" applyBorder="1" applyAlignment="1">
      <alignment horizontal="center" vertical="center"/>
    </xf>
    <xf numFmtId="38" fontId="53" fillId="9" borderId="53" xfId="0" applyNumberFormat="1" applyFont="1" applyFill="1" applyBorder="1" applyAlignment="1">
      <alignment horizontal="center" vertical="center"/>
    </xf>
    <xf numFmtId="38" fontId="89" fillId="10" borderId="45" xfId="0" quotePrefix="1" applyNumberFormat="1" applyFont="1" applyFill="1" applyBorder="1" applyAlignment="1">
      <alignment horizontal="center" vertical="center"/>
    </xf>
    <xf numFmtId="0" fontId="53" fillId="10" borderId="45" xfId="0" applyFont="1" applyFill="1" applyBorder="1" applyAlignment="1">
      <alignment horizontal="center" vertical="center" wrapText="1"/>
    </xf>
    <xf numFmtId="1" fontId="11" fillId="0" borderId="13" xfId="32" applyNumberFormat="1" applyFont="1" applyFill="1" applyBorder="1" applyAlignment="1" applyProtection="1">
      <alignment horizontal="center" vertical="center"/>
    </xf>
    <xf numFmtId="168" fontId="3" fillId="0" borderId="13" xfId="33" applyNumberFormat="1" applyFont="1" applyFill="1" applyBorder="1" applyAlignment="1" applyProtection="1">
      <alignment horizontal="center" vertical="center"/>
    </xf>
    <xf numFmtId="1" fontId="3" fillId="0" borderId="13" xfId="32" applyNumberFormat="1" applyFont="1" applyFill="1" applyBorder="1" applyAlignment="1" applyProtection="1">
      <alignment horizontal="center" vertical="center"/>
    </xf>
    <xf numFmtId="0" fontId="3" fillId="0" borderId="22" xfId="31" applyFont="1" applyBorder="1" applyAlignment="1">
      <alignment horizontal="left" vertical="center"/>
    </xf>
    <xf numFmtId="3" fontId="3" fillId="0" borderId="10" xfId="32" applyNumberFormat="1" applyFont="1" applyFill="1" applyBorder="1" applyAlignment="1" applyProtection="1">
      <alignment horizontal="center" vertical="center"/>
    </xf>
    <xf numFmtId="3" fontId="12" fillId="3" borderId="10" xfId="1" applyNumberFormat="1" applyFont="1" applyFill="1" applyBorder="1" applyAlignment="1" applyProtection="1">
      <alignment horizontal="center" vertical="center"/>
    </xf>
    <xf numFmtId="0" fontId="68" fillId="0" borderId="0" xfId="31" applyFont="1" applyFill="1" applyAlignment="1">
      <alignment vertical="center"/>
    </xf>
    <xf numFmtId="0" fontId="10" fillId="0" borderId="0" xfId="31" applyFont="1" applyFill="1"/>
    <xf numFmtId="169" fontId="64" fillId="0" borderId="0" xfId="1" applyNumberFormat="1" applyFont="1" applyFill="1" applyBorder="1" applyAlignment="1">
      <alignment horizontal="left" vertical="center"/>
    </xf>
    <xf numFmtId="0" fontId="13" fillId="0" borderId="0" xfId="31" applyFill="1" applyBorder="1"/>
    <xf numFmtId="0" fontId="7" fillId="0" borderId="10" xfId="31" applyFont="1" applyFill="1" applyBorder="1" applyAlignment="1">
      <alignment horizontal="center" vertical="center"/>
    </xf>
    <xf numFmtId="3" fontId="12" fillId="0" borderId="10" xfId="32" applyNumberFormat="1" applyFont="1" applyFill="1" applyBorder="1" applyAlignment="1" applyProtection="1">
      <alignment horizontal="center" vertical="center"/>
    </xf>
    <xf numFmtId="3" fontId="3" fillId="0" borderId="10" xfId="1" applyNumberFormat="1" applyFont="1" applyFill="1" applyBorder="1" applyAlignment="1" applyProtection="1">
      <alignment horizontal="center" vertical="center"/>
    </xf>
    <xf numFmtId="3" fontId="12" fillId="0" borderId="10" xfId="1" applyNumberFormat="1" applyFont="1" applyFill="1" applyBorder="1" applyAlignment="1" applyProtection="1">
      <alignment horizontal="center" vertical="center"/>
    </xf>
    <xf numFmtId="0" fontId="14" fillId="3" borderId="0" xfId="31" applyFont="1" applyFill="1" applyAlignment="1">
      <alignment vertical="center"/>
    </xf>
    <xf numFmtId="2" fontId="3" fillId="0" borderId="10" xfId="32" applyNumberFormat="1" applyFont="1" applyFill="1" applyBorder="1" applyAlignment="1" applyProtection="1">
      <alignment horizontal="center" vertical="center"/>
    </xf>
    <xf numFmtId="2" fontId="3" fillId="0" borderId="2" xfId="2" applyNumberFormat="1" applyFont="1" applyFill="1" applyBorder="1" applyAlignment="1" applyProtection="1">
      <alignment horizontal="center" vertical="center"/>
    </xf>
    <xf numFmtId="3" fontId="3" fillId="0" borderId="23" xfId="2" applyNumberFormat="1" applyFont="1" applyFill="1" applyBorder="1" applyAlignment="1" applyProtection="1">
      <alignment horizontal="center" vertical="center"/>
    </xf>
    <xf numFmtId="3" fontId="3" fillId="3" borderId="6" xfId="2" applyNumberFormat="1" applyFont="1" applyFill="1" applyBorder="1" applyAlignment="1" applyProtection="1">
      <alignment horizontal="center" vertical="center"/>
    </xf>
    <xf numFmtId="0" fontId="3" fillId="0" borderId="27" xfId="31" applyFont="1" applyBorder="1" applyAlignment="1">
      <alignment horizontal="center" vertical="center"/>
    </xf>
    <xf numFmtId="0" fontId="3" fillId="0" borderId="55" xfId="31" applyFont="1" applyBorder="1" applyAlignment="1">
      <alignment horizontal="center" vertical="center"/>
    </xf>
    <xf numFmtId="0" fontId="8" fillId="0" borderId="8" xfId="31" applyFont="1" applyBorder="1" applyAlignment="1">
      <alignment horizontal="center" vertical="center"/>
    </xf>
    <xf numFmtId="166" fontId="3" fillId="0" borderId="7" xfId="2" applyNumberFormat="1" applyFont="1" applyFill="1" applyBorder="1" applyAlignment="1" applyProtection="1">
      <alignment horizontal="center" vertical="center"/>
    </xf>
    <xf numFmtId="10" fontId="90" fillId="0" borderId="10" xfId="32" applyNumberFormat="1" applyFont="1" applyFill="1" applyBorder="1" applyAlignment="1">
      <alignment horizontal="center" vertical="center"/>
    </xf>
    <xf numFmtId="177" fontId="90" fillId="0" borderId="10" xfId="32" applyNumberFormat="1" applyFont="1" applyFill="1" applyBorder="1" applyAlignment="1">
      <alignment horizontal="center" vertical="center"/>
    </xf>
    <xf numFmtId="0" fontId="0" fillId="0" borderId="0" xfId="0" applyFont="1"/>
    <xf numFmtId="0" fontId="56" fillId="0" borderId="56" xfId="0" applyFont="1" applyBorder="1" applyAlignment="1">
      <alignment horizontal="center" vertical="center" wrapText="1"/>
    </xf>
    <xf numFmtId="3" fontId="56" fillId="0" borderId="57" xfId="0" applyNumberFormat="1" applyFont="1" applyBorder="1" applyAlignment="1">
      <alignment horizontal="center" vertical="center" wrapText="1"/>
    </xf>
    <xf numFmtId="0" fontId="56" fillId="0" borderId="57" xfId="0" applyFont="1" applyBorder="1" applyAlignment="1">
      <alignment horizontal="center" vertical="center" wrapText="1"/>
    </xf>
    <xf numFmtId="38" fontId="56" fillId="0" borderId="57" xfId="0" applyNumberFormat="1" applyFont="1" applyBorder="1" applyAlignment="1">
      <alignment horizontal="center" vertical="center" wrapText="1"/>
    </xf>
    <xf numFmtId="0" fontId="52" fillId="0" borderId="34" xfId="0" applyFont="1" applyBorder="1" applyAlignment="1">
      <alignment horizontal="center" vertical="center"/>
    </xf>
    <xf numFmtId="0" fontId="52" fillId="0" borderId="56" xfId="0" applyFont="1" applyBorder="1" applyAlignment="1">
      <alignment horizontal="center" vertical="center"/>
    </xf>
    <xf numFmtId="0" fontId="55" fillId="9" borderId="34" xfId="0" applyFont="1" applyFill="1" applyBorder="1" applyAlignment="1">
      <alignment horizontal="center" vertical="center" wrapText="1"/>
    </xf>
    <xf numFmtId="3" fontId="55" fillId="9" borderId="34" xfId="0" applyNumberFormat="1" applyFont="1" applyFill="1" applyBorder="1" applyAlignment="1">
      <alignment horizontal="center" vertical="center"/>
    </xf>
    <xf numFmtId="0" fontId="52" fillId="0" borderId="0" xfId="0" applyFont="1"/>
    <xf numFmtId="0" fontId="54" fillId="0" borderId="0" xfId="0" applyFont="1" applyAlignment="1">
      <alignment vertical="center" wrapText="1"/>
    </xf>
    <xf numFmtId="38" fontId="55" fillId="0" borderId="0" xfId="0" applyNumberFormat="1" applyFont="1" applyAlignment="1">
      <alignment horizontal="center" vertical="center"/>
    </xf>
    <xf numFmtId="0" fontId="53" fillId="11" borderId="58" xfId="0" applyFont="1" applyFill="1" applyBorder="1" applyAlignment="1">
      <alignment horizontal="center" wrapText="1"/>
    </xf>
    <xf numFmtId="0" fontId="53" fillId="11" borderId="59" xfId="0" applyFont="1" applyFill="1" applyBorder="1" applyAlignment="1">
      <alignment horizontal="center" wrapText="1"/>
    </xf>
    <xf numFmtId="0" fontId="53" fillId="11" borderId="60" xfId="0" applyFont="1" applyFill="1" applyBorder="1" applyAlignment="1">
      <alignment horizontal="center" wrapText="1"/>
    </xf>
    <xf numFmtId="0" fontId="53" fillId="11" borderId="61" xfId="0" applyFont="1" applyFill="1" applyBorder="1" applyAlignment="1">
      <alignment horizontal="center" wrapText="1"/>
    </xf>
    <xf numFmtId="179" fontId="3" fillId="0" borderId="2" xfId="2" applyNumberFormat="1" applyFont="1" applyFill="1" applyBorder="1" applyAlignment="1" applyProtection="1">
      <alignment horizontal="right" vertical="center"/>
    </xf>
    <xf numFmtId="3" fontId="84" fillId="0" borderId="2" xfId="32" applyNumberFormat="1" applyFont="1" applyFill="1" applyBorder="1" applyAlignment="1" applyProtection="1">
      <alignment horizontal="center" vertical="center"/>
    </xf>
    <xf numFmtId="2" fontId="3" fillId="0" borderId="2" xfId="2" applyNumberFormat="1" applyFont="1" applyFill="1" applyBorder="1" applyAlignment="1" applyProtection="1">
      <alignment horizontal="right" vertical="center" wrapText="1"/>
    </xf>
    <xf numFmtId="177" fontId="86" fillId="0" borderId="10" xfId="1" quotePrefix="1" applyNumberFormat="1" applyFont="1" applyFill="1" applyBorder="1" applyAlignment="1">
      <alignment horizontal="center" vertical="center"/>
    </xf>
    <xf numFmtId="3" fontId="56" fillId="0" borderId="10" xfId="0" applyNumberFormat="1" applyFont="1" applyBorder="1" applyAlignment="1">
      <alignment horizontal="center" vertical="center"/>
    </xf>
    <xf numFmtId="3" fontId="56" fillId="0" borderId="62" xfId="0" applyNumberFormat="1" applyFont="1" applyBorder="1" applyAlignment="1">
      <alignment horizontal="center" vertical="center"/>
    </xf>
    <xf numFmtId="0" fontId="56" fillId="0" borderId="32" xfId="0" applyFont="1" applyBorder="1" applyAlignment="1">
      <alignment horizontal="center" vertical="center"/>
    </xf>
    <xf numFmtId="0" fontId="56" fillId="0" borderId="35" xfId="0" applyFont="1" applyBorder="1" applyAlignment="1">
      <alignment horizontal="center" vertical="center"/>
    </xf>
    <xf numFmtId="3" fontId="56" fillId="0" borderId="52" xfId="0" applyNumberFormat="1" applyFont="1" applyBorder="1" applyAlignment="1">
      <alignment horizontal="center" vertical="center"/>
    </xf>
    <xf numFmtId="0" fontId="53" fillId="0" borderId="34" xfId="0" applyFont="1" applyBorder="1" applyAlignment="1">
      <alignment horizontal="center" vertical="center"/>
    </xf>
    <xf numFmtId="0" fontId="56" fillId="0" borderId="63" xfId="0" applyFont="1" applyBorder="1" applyAlignment="1">
      <alignment horizontal="center" vertical="center"/>
    </xf>
    <xf numFmtId="3" fontId="56" fillId="0" borderId="46" xfId="0" applyNumberFormat="1" applyFont="1" applyBorder="1" applyAlignment="1">
      <alignment horizontal="center" vertical="center"/>
    </xf>
    <xf numFmtId="0" fontId="55" fillId="0" borderId="34" xfId="0" applyFont="1" applyBorder="1" applyAlignment="1">
      <alignment horizontal="center" vertical="center"/>
    </xf>
    <xf numFmtId="3" fontId="55" fillId="0" borderId="47" xfId="0" applyNumberFormat="1" applyFont="1" applyBorder="1" applyAlignment="1">
      <alignment horizontal="center" vertical="center"/>
    </xf>
    <xf numFmtId="0" fontId="53" fillId="9" borderId="34" xfId="0" applyFont="1" applyFill="1" applyBorder="1" applyAlignment="1">
      <alignment horizontal="center" vertical="center" wrapText="1"/>
    </xf>
    <xf numFmtId="3" fontId="91" fillId="9" borderId="35" xfId="0" applyNumberFormat="1" applyFont="1" applyFill="1" applyBorder="1" applyAlignment="1">
      <alignment horizontal="center" vertical="center"/>
    </xf>
    <xf numFmtId="3" fontId="92" fillId="9" borderId="35" xfId="0" applyNumberFormat="1" applyFont="1" applyFill="1" applyBorder="1" applyAlignment="1">
      <alignment horizontal="center" vertical="center"/>
    </xf>
    <xf numFmtId="3" fontId="92" fillId="9" borderId="34" xfId="0" applyNumberFormat="1" applyFont="1" applyFill="1" applyBorder="1" applyAlignment="1">
      <alignment horizontal="center" vertical="center"/>
    </xf>
    <xf numFmtId="0" fontId="53" fillId="0" borderId="36" xfId="0" applyFont="1" applyBorder="1" applyAlignment="1">
      <alignment horizontal="center" vertical="center" wrapText="1"/>
    </xf>
    <xf numFmtId="3" fontId="56" fillId="0" borderId="39" xfId="0" applyNumberFormat="1" applyFont="1" applyBorder="1" applyAlignment="1">
      <alignment horizontal="center" vertical="center"/>
    </xf>
    <xf numFmtId="3" fontId="55" fillId="0" borderId="36" xfId="0" applyNumberFormat="1" applyFont="1" applyBorder="1" applyAlignment="1">
      <alignment horizontal="center" vertical="center"/>
    </xf>
    <xf numFmtId="0" fontId="53" fillId="0" borderId="53" xfId="0" applyFont="1" applyBorder="1" applyAlignment="1">
      <alignment horizontal="center" vertical="center" wrapText="1"/>
    </xf>
    <xf numFmtId="3" fontId="56" fillId="0" borderId="16" xfId="0" applyNumberFormat="1" applyFont="1" applyBorder="1" applyAlignment="1">
      <alignment horizontal="center" vertical="center"/>
    </xf>
    <xf numFmtId="3" fontId="56" fillId="0" borderId="12" xfId="0" applyNumberFormat="1" applyFont="1" applyBorder="1" applyAlignment="1">
      <alignment horizontal="center" vertical="center"/>
    </xf>
    <xf numFmtId="3" fontId="55" fillId="0" borderId="53" xfId="0" applyNumberFormat="1" applyFont="1" applyBorder="1" applyAlignment="1">
      <alignment horizontal="center" vertical="center"/>
    </xf>
    <xf numFmtId="3" fontId="55" fillId="9" borderId="35" xfId="0" applyNumberFormat="1" applyFont="1" applyFill="1" applyBorder="1" applyAlignment="1">
      <alignment horizontal="center" vertical="center"/>
    </xf>
    <xf numFmtId="3" fontId="3" fillId="0" borderId="13" xfId="32" applyNumberFormat="1" applyFont="1" applyFill="1" applyBorder="1" applyAlignment="1" applyProtection="1">
      <alignment horizontal="center" vertical="center"/>
    </xf>
    <xf numFmtId="0" fontId="16" fillId="0" borderId="0" xfId="31" applyFont="1" applyAlignment="1">
      <alignment horizontal="left" vertical="center"/>
    </xf>
    <xf numFmtId="2" fontId="3" fillId="0" borderId="13" xfId="32" applyNumberFormat="1" applyFont="1" applyFill="1" applyBorder="1" applyAlignment="1" applyProtection="1">
      <alignment horizontal="center" vertical="center"/>
    </xf>
    <xf numFmtId="0" fontId="14" fillId="0" borderId="9" xfId="31" applyFont="1" applyBorder="1" applyAlignment="1">
      <alignment horizontal="left" vertical="center"/>
    </xf>
    <xf numFmtId="1" fontId="3" fillId="0" borderId="10" xfId="32" applyNumberFormat="1" applyFont="1" applyFill="1" applyBorder="1" applyAlignment="1" applyProtection="1">
      <alignment horizontal="center" vertical="center"/>
    </xf>
    <xf numFmtId="0" fontId="7" fillId="0" borderId="64" xfId="31" applyFont="1" applyBorder="1" applyAlignment="1">
      <alignment horizontal="center" vertical="center"/>
    </xf>
    <xf numFmtId="0" fontId="3" fillId="6" borderId="10" xfId="31" applyFont="1" applyFill="1" applyBorder="1" applyAlignment="1">
      <alignment horizontal="left" vertical="center" wrapText="1"/>
    </xf>
    <xf numFmtId="0" fontId="3" fillId="2" borderId="10" xfId="31" applyFont="1" applyFill="1" applyBorder="1" applyAlignment="1">
      <alignment horizontal="center" vertical="center" wrapText="1"/>
    </xf>
    <xf numFmtId="1" fontId="11" fillId="0" borderId="10" xfId="32" applyNumberFormat="1" applyFont="1" applyFill="1" applyBorder="1" applyAlignment="1" applyProtection="1">
      <alignment horizontal="center" vertical="center"/>
    </xf>
    <xf numFmtId="0" fontId="3" fillId="0" borderId="10" xfId="31" applyFont="1" applyFill="1" applyBorder="1" applyAlignment="1">
      <alignment vertical="center" wrapText="1"/>
    </xf>
    <xf numFmtId="3" fontId="3" fillId="3" borderId="13" xfId="1" applyNumberFormat="1" applyFont="1" applyFill="1" applyBorder="1" applyAlignment="1" applyProtection="1">
      <alignment horizontal="center" vertical="center"/>
    </xf>
    <xf numFmtId="37" fontId="8" fillId="0" borderId="13" xfId="12" applyNumberFormat="1" applyFont="1" applyFill="1" applyBorder="1" applyAlignment="1" applyProtection="1">
      <alignment horizontal="center" vertical="center"/>
    </xf>
    <xf numFmtId="0" fontId="7" fillId="0" borderId="10" xfId="31" applyFont="1" applyBorder="1" applyAlignment="1">
      <alignment horizontal="center" vertical="center" wrapText="1"/>
    </xf>
    <xf numFmtId="0" fontId="7" fillId="0" borderId="64" xfId="31" applyFont="1" applyBorder="1" applyAlignment="1">
      <alignment horizontal="center" vertical="center" wrapText="1"/>
    </xf>
    <xf numFmtId="178" fontId="86" fillId="0" borderId="10" xfId="1" quotePrefix="1" applyNumberFormat="1" applyFont="1" applyFill="1" applyBorder="1" applyAlignment="1">
      <alignment horizontal="center" vertical="center"/>
    </xf>
    <xf numFmtId="10" fontId="93" fillId="0" borderId="10" xfId="32" applyNumberFormat="1" applyFont="1" applyFill="1" applyBorder="1" applyAlignment="1">
      <alignment horizontal="center" vertical="center"/>
    </xf>
    <xf numFmtId="10" fontId="67" fillId="0" borderId="10" xfId="31" applyNumberFormat="1" applyFont="1" applyBorder="1" applyAlignment="1">
      <alignment horizontal="center" vertical="center"/>
    </xf>
    <xf numFmtId="0" fontId="65" fillId="0" borderId="31" xfId="31" applyFont="1" applyFill="1" applyBorder="1" applyAlignment="1">
      <alignment vertical="center" wrapText="1"/>
    </xf>
    <xf numFmtId="0" fontId="3" fillId="0" borderId="1" xfId="31" applyFont="1" applyBorder="1" applyAlignment="1">
      <alignment horizontal="left" vertical="center" wrapText="1"/>
    </xf>
    <xf numFmtId="1" fontId="11" fillId="0" borderId="1" xfId="32" applyNumberFormat="1" applyFont="1" applyFill="1" applyBorder="1" applyAlignment="1" applyProtection="1">
      <alignment horizontal="center" vertical="center"/>
    </xf>
    <xf numFmtId="168" fontId="94" fillId="0" borderId="10" xfId="2" applyNumberFormat="1" applyFont="1" applyFill="1" applyBorder="1" applyAlignment="1" applyProtection="1">
      <alignment horizontal="center" vertical="center"/>
    </xf>
    <xf numFmtId="0" fontId="6" fillId="0" borderId="26" xfId="31" applyFont="1" applyFill="1" applyBorder="1" applyAlignment="1">
      <alignment horizontal="center" vertical="center"/>
    </xf>
    <xf numFmtId="0" fontId="6" fillId="0" borderId="9" xfId="31" applyFont="1" applyFill="1" applyBorder="1" applyAlignment="1">
      <alignment horizontal="left" vertical="center" wrapText="1"/>
    </xf>
    <xf numFmtId="0" fontId="6" fillId="0" borderId="65" xfId="31" applyFont="1" applyBorder="1" applyAlignment="1">
      <alignment horizontal="center" vertical="center"/>
    </xf>
    <xf numFmtId="1" fontId="27" fillId="0" borderId="11" xfId="31" applyNumberFormat="1" applyFont="1" applyBorder="1" applyAlignment="1">
      <alignment horizontal="left" vertical="center"/>
    </xf>
    <xf numFmtId="1" fontId="27" fillId="0" borderId="11" xfId="31" applyNumberFormat="1" applyFont="1" applyBorder="1" applyAlignment="1">
      <alignment horizontal="left" vertical="center" wrapText="1"/>
    </xf>
    <xf numFmtId="0" fontId="8" fillId="0" borderId="9" xfId="31" applyFont="1" applyBorder="1" applyAlignment="1">
      <alignment horizontal="left" vertical="center" wrapText="1"/>
    </xf>
    <xf numFmtId="177" fontId="93" fillId="0" borderId="10" xfId="1" quotePrefix="1" applyNumberFormat="1" applyFont="1" applyFill="1" applyBorder="1" applyAlignment="1">
      <alignment horizontal="center" vertical="center"/>
    </xf>
    <xf numFmtId="3" fontId="95" fillId="9" borderId="35" xfId="0" applyNumberFormat="1" applyFont="1" applyFill="1" applyBorder="1" applyAlignment="1">
      <alignment horizontal="center" vertical="center"/>
    </xf>
    <xf numFmtId="3" fontId="91" fillId="9" borderId="34" xfId="0" applyNumberFormat="1" applyFont="1" applyFill="1" applyBorder="1" applyAlignment="1">
      <alignment horizontal="center" vertical="center"/>
    </xf>
    <xf numFmtId="0" fontId="56" fillId="0" borderId="0" xfId="0" applyFont="1" applyFill="1" applyBorder="1" applyAlignment="1">
      <alignment vertical="center"/>
    </xf>
    <xf numFmtId="0" fontId="0" fillId="0" borderId="0" xfId="0" applyBorder="1" applyAlignment="1"/>
    <xf numFmtId="3" fontId="55" fillId="0" borderId="34" xfId="0" applyNumberFormat="1" applyFont="1" applyFill="1" applyBorder="1" applyAlignment="1">
      <alignment horizontal="center" vertical="center"/>
    </xf>
    <xf numFmtId="2" fontId="55" fillId="0" borderId="34" xfId="0" applyNumberFormat="1" applyFont="1" applyBorder="1" applyAlignment="1">
      <alignment horizontal="center" vertical="center"/>
    </xf>
    <xf numFmtId="3" fontId="55" fillId="0" borderId="57" xfId="0" applyNumberFormat="1" applyFont="1" applyFill="1" applyBorder="1" applyAlignment="1">
      <alignment horizontal="center" vertical="center"/>
    </xf>
    <xf numFmtId="2" fontId="55" fillId="0" borderId="36" xfId="0" applyNumberFormat="1" applyFont="1" applyBorder="1" applyAlignment="1">
      <alignment horizontal="center" vertical="center"/>
    </xf>
    <xf numFmtId="0" fontId="55" fillId="0" borderId="32" xfId="0" applyFont="1" applyBorder="1" applyAlignment="1">
      <alignment horizontal="center" vertical="center"/>
    </xf>
    <xf numFmtId="0" fontId="55" fillId="0" borderId="63" xfId="0" applyFont="1" applyBorder="1" applyAlignment="1">
      <alignment horizontal="center" vertical="center"/>
    </xf>
    <xf numFmtId="3" fontId="55" fillId="0" borderId="62" xfId="0" applyNumberFormat="1" applyFont="1" applyBorder="1" applyAlignment="1">
      <alignment horizontal="center" vertical="center"/>
    </xf>
    <xf numFmtId="3" fontId="55" fillId="0" borderId="46" xfId="0" applyNumberFormat="1" applyFont="1" applyBorder="1" applyAlignment="1">
      <alignment horizontal="center" vertical="center"/>
    </xf>
    <xf numFmtId="3" fontId="12" fillId="3" borderId="13" xfId="1" applyNumberFormat="1" applyFont="1" applyFill="1" applyBorder="1" applyAlignment="1" applyProtection="1">
      <alignment horizontal="center" vertical="center"/>
    </xf>
    <xf numFmtId="3" fontId="84" fillId="0" borderId="13" xfId="32" applyNumberFormat="1" applyFont="1" applyFill="1" applyBorder="1" applyAlignment="1" applyProtection="1">
      <alignment horizontal="center" vertical="center"/>
    </xf>
    <xf numFmtId="0" fontId="7" fillId="0" borderId="66" xfId="31" applyFont="1" applyBorder="1" applyAlignment="1">
      <alignment horizontal="center" vertical="center"/>
    </xf>
    <xf numFmtId="0" fontId="7" fillId="0" borderId="67" xfId="31" applyFont="1" applyBorder="1" applyAlignment="1">
      <alignment horizontal="center" vertical="center"/>
    </xf>
    <xf numFmtId="3" fontId="3" fillId="0" borderId="68" xfId="32" applyNumberFormat="1" applyFont="1" applyFill="1" applyBorder="1" applyAlignment="1" applyProtection="1">
      <alignment horizontal="center" vertical="center"/>
    </xf>
    <xf numFmtId="3" fontId="3" fillId="0" borderId="69" xfId="1" applyNumberFormat="1" applyFont="1" applyFill="1" applyBorder="1" applyAlignment="1" applyProtection="1">
      <alignment horizontal="center" vertical="center"/>
    </xf>
    <xf numFmtId="3" fontId="12" fillId="3" borderId="68" xfId="1" applyNumberFormat="1" applyFont="1" applyFill="1" applyBorder="1" applyAlignment="1" applyProtection="1">
      <alignment horizontal="center" vertical="center"/>
    </xf>
    <xf numFmtId="3" fontId="12" fillId="3" borderId="69" xfId="1" applyNumberFormat="1" applyFont="1" applyFill="1" applyBorder="1" applyAlignment="1" applyProtection="1">
      <alignment horizontal="center" vertical="center"/>
    </xf>
    <xf numFmtId="2" fontId="3" fillId="0" borderId="70" xfId="32" applyNumberFormat="1" applyFont="1" applyFill="1" applyBorder="1" applyAlignment="1" applyProtection="1">
      <alignment horizontal="center" vertical="center"/>
    </xf>
    <xf numFmtId="0" fontId="3" fillId="0" borderId="69" xfId="31" applyFont="1" applyBorder="1" applyAlignment="1">
      <alignment horizontal="left" vertical="center"/>
    </xf>
    <xf numFmtId="39" fontId="3" fillId="0" borderId="71" xfId="12" applyNumberFormat="1" applyFont="1" applyFill="1" applyBorder="1" applyAlignment="1" applyProtection="1">
      <alignment horizontal="center" vertical="center"/>
    </xf>
    <xf numFmtId="0" fontId="3" fillId="0" borderId="72" xfId="31" applyFont="1" applyBorder="1" applyAlignment="1">
      <alignment horizontal="left" vertical="center"/>
    </xf>
    <xf numFmtId="0" fontId="3" fillId="0" borderId="29" xfId="31" applyFont="1" applyBorder="1" applyAlignment="1">
      <alignment horizontal="center" vertical="center"/>
    </xf>
    <xf numFmtId="0" fontId="6" fillId="0" borderId="0" xfId="31" applyFont="1" applyFill="1" applyBorder="1" applyAlignment="1">
      <alignment vertical="center"/>
    </xf>
    <xf numFmtId="177" fontId="93" fillId="0" borderId="0" xfId="1" quotePrefix="1" applyNumberFormat="1" applyFont="1" applyFill="1" applyBorder="1" applyAlignment="1">
      <alignment horizontal="center" vertical="center"/>
    </xf>
    <xf numFmtId="0" fontId="3" fillId="0" borderId="17" xfId="31" applyFont="1" applyBorder="1" applyAlignment="1">
      <alignment horizontal="center" vertical="center"/>
    </xf>
    <xf numFmtId="0" fontId="3" fillId="0" borderId="17" xfId="31" applyFont="1" applyBorder="1" applyAlignment="1">
      <alignment horizontal="left" vertical="center" wrapText="1"/>
    </xf>
    <xf numFmtId="1" fontId="11" fillId="0" borderId="17" xfId="32" applyNumberFormat="1" applyFont="1" applyFill="1" applyBorder="1" applyAlignment="1" applyProtection="1">
      <alignment horizontal="center" vertical="center"/>
    </xf>
    <xf numFmtId="0" fontId="3" fillId="0" borderId="65" xfId="31" applyFont="1" applyBorder="1" applyAlignment="1">
      <alignment horizontal="center" vertical="center"/>
    </xf>
    <xf numFmtId="3" fontId="3" fillId="0" borderId="62" xfId="2" applyNumberFormat="1" applyFont="1" applyFill="1" applyBorder="1" applyAlignment="1" applyProtection="1">
      <alignment horizontal="center" vertical="center"/>
    </xf>
    <xf numFmtId="3" fontId="3" fillId="0" borderId="50" xfId="2" applyNumberFormat="1" applyFont="1" applyFill="1" applyBorder="1" applyAlignment="1" applyProtection="1">
      <alignment horizontal="center" vertical="center"/>
    </xf>
    <xf numFmtId="3" fontId="3" fillId="0" borderId="73" xfId="2" applyNumberFormat="1" applyFont="1" applyFill="1" applyBorder="1" applyAlignment="1" applyProtection="1">
      <alignment horizontal="center" vertical="center"/>
    </xf>
    <xf numFmtId="3" fontId="3" fillId="0" borderId="74" xfId="2" applyNumberFormat="1" applyFont="1" applyFill="1" applyBorder="1" applyAlignment="1" applyProtection="1">
      <alignment horizontal="center" vertical="center"/>
    </xf>
    <xf numFmtId="3" fontId="3" fillId="3" borderId="75" xfId="2" applyNumberFormat="1" applyFont="1" applyFill="1" applyBorder="1" applyAlignment="1" applyProtection="1">
      <alignment horizontal="center" vertical="center"/>
    </xf>
    <xf numFmtId="3" fontId="3" fillId="3" borderId="74" xfId="2" applyNumberFormat="1" applyFont="1" applyFill="1" applyBorder="1" applyAlignment="1" applyProtection="1">
      <alignment horizontal="center" vertical="center"/>
    </xf>
    <xf numFmtId="0" fontId="6" fillId="0" borderId="9" xfId="31" applyFont="1" applyBorder="1" applyAlignment="1">
      <alignment vertical="center"/>
    </xf>
    <xf numFmtId="0" fontId="7" fillId="0" borderId="52" xfId="31" applyFont="1" applyBorder="1" applyAlignment="1">
      <alignment horizontal="center" vertical="center"/>
    </xf>
    <xf numFmtId="0" fontId="7" fillId="0" borderId="42" xfId="31" applyFont="1" applyBorder="1" applyAlignment="1">
      <alignment horizontal="center" vertical="center"/>
    </xf>
    <xf numFmtId="3" fontId="3" fillId="0" borderId="23" xfId="32" applyNumberFormat="1" applyFont="1" applyFill="1" applyBorder="1" applyAlignment="1" applyProtection="1">
      <alignment horizontal="center" vertical="center"/>
    </xf>
    <xf numFmtId="3" fontId="12" fillId="3" borderId="23" xfId="1" applyNumberFormat="1" applyFont="1" applyFill="1" applyBorder="1" applyAlignment="1" applyProtection="1">
      <alignment horizontal="center" vertical="center"/>
    </xf>
    <xf numFmtId="0" fontId="7" fillId="0" borderId="62" xfId="31" applyFont="1" applyFill="1" applyBorder="1" applyAlignment="1">
      <alignment horizontal="center" vertical="center"/>
    </xf>
    <xf numFmtId="0" fontId="7" fillId="0" borderId="74" xfId="31" applyFont="1" applyFill="1" applyBorder="1" applyAlignment="1">
      <alignment horizontal="center" vertical="center"/>
    </xf>
    <xf numFmtId="3" fontId="12" fillId="0" borderId="62" xfId="32" applyNumberFormat="1" applyFont="1" applyFill="1" applyBorder="1" applyAlignment="1" applyProtection="1">
      <alignment horizontal="center" vertical="center"/>
    </xf>
    <xf numFmtId="3" fontId="3" fillId="0" borderId="74" xfId="1" applyNumberFormat="1" applyFont="1" applyFill="1" applyBorder="1" applyAlignment="1" applyProtection="1">
      <alignment horizontal="center" vertical="center"/>
    </xf>
    <xf numFmtId="3" fontId="12" fillId="3" borderId="62" xfId="1" applyNumberFormat="1" applyFont="1" applyFill="1" applyBorder="1" applyAlignment="1" applyProtection="1">
      <alignment horizontal="center" vertical="center"/>
    </xf>
    <xf numFmtId="3" fontId="12" fillId="0" borderId="74" xfId="1" applyNumberFormat="1" applyFont="1" applyFill="1" applyBorder="1" applyAlignment="1" applyProtection="1">
      <alignment horizontal="center" vertical="center"/>
    </xf>
    <xf numFmtId="2" fontId="3" fillId="0" borderId="62" xfId="32" applyNumberFormat="1" applyFont="1" applyFill="1" applyBorder="1" applyAlignment="1" applyProtection="1">
      <alignment horizontal="center" vertical="center"/>
    </xf>
    <xf numFmtId="2" fontId="3" fillId="0" borderId="76" xfId="2" applyNumberFormat="1" applyFont="1" applyFill="1" applyBorder="1" applyAlignment="1" applyProtection="1">
      <alignment horizontal="center" vertical="center"/>
    </xf>
    <xf numFmtId="10" fontId="94" fillId="0" borderId="71" xfId="31" applyNumberFormat="1" applyFont="1" applyBorder="1" applyAlignment="1">
      <alignment horizontal="center" vertical="center"/>
    </xf>
    <xf numFmtId="177" fontId="93" fillId="0" borderId="77" xfId="1" quotePrefix="1" applyNumberFormat="1" applyFont="1" applyFill="1" applyBorder="1" applyAlignment="1">
      <alignment horizontal="center" vertical="center"/>
    </xf>
    <xf numFmtId="10" fontId="94" fillId="0" borderId="78" xfId="31" applyNumberFormat="1" applyFont="1" applyBorder="1" applyAlignment="1">
      <alignment horizontal="center" vertical="center"/>
    </xf>
    <xf numFmtId="177" fontId="90" fillId="0" borderId="79" xfId="32" applyNumberFormat="1" applyFont="1" applyFill="1" applyBorder="1" applyAlignment="1">
      <alignment horizontal="center" vertical="center"/>
    </xf>
    <xf numFmtId="0" fontId="6" fillId="0" borderId="11" xfId="31" applyFont="1" applyBorder="1"/>
    <xf numFmtId="10" fontId="65" fillId="0" borderId="76" xfId="31" applyNumberFormat="1" applyFont="1" applyBorder="1" applyAlignment="1">
      <alignment horizontal="center" vertical="center"/>
    </xf>
    <xf numFmtId="178" fontId="86" fillId="0" borderId="77" xfId="1" quotePrefix="1" applyNumberFormat="1" applyFont="1" applyFill="1" applyBorder="1" applyAlignment="1">
      <alignment horizontal="center" vertical="center"/>
    </xf>
    <xf numFmtId="0" fontId="3" fillId="12" borderId="28" xfId="31" applyFont="1" applyFill="1" applyBorder="1" applyAlignment="1">
      <alignment horizontal="center" vertical="center"/>
    </xf>
    <xf numFmtId="0" fontId="8" fillId="12" borderId="14" xfId="31" applyFont="1" applyFill="1" applyBorder="1" applyAlignment="1">
      <alignment horizontal="center" vertical="center"/>
    </xf>
    <xf numFmtId="0" fontId="96" fillId="0" borderId="0" xfId="0" applyFont="1"/>
    <xf numFmtId="10" fontId="97" fillId="0" borderId="10" xfId="33" applyNumberFormat="1" applyFont="1" applyFill="1" applyBorder="1" applyAlignment="1">
      <alignment horizontal="center" vertical="center"/>
    </xf>
    <xf numFmtId="177" fontId="97" fillId="0" borderId="10" xfId="1" quotePrefix="1" applyNumberFormat="1" applyFont="1" applyFill="1" applyBorder="1" applyAlignment="1">
      <alignment horizontal="center" vertical="center"/>
    </xf>
    <xf numFmtId="10" fontId="98" fillId="0" borderId="10" xfId="32" applyNumberFormat="1" applyFont="1" applyFill="1" applyBorder="1" applyAlignment="1">
      <alignment horizontal="center" vertical="center"/>
    </xf>
    <xf numFmtId="177" fontId="98" fillId="0" borderId="10" xfId="31" applyNumberFormat="1" applyFont="1" applyFill="1" applyBorder="1" applyAlignment="1">
      <alignment horizontal="center" vertical="center"/>
    </xf>
    <xf numFmtId="168" fontId="99" fillId="0" borderId="10" xfId="31" applyNumberFormat="1" applyFont="1" applyFill="1" applyBorder="1" applyAlignment="1">
      <alignment horizontal="center" vertical="center"/>
    </xf>
    <xf numFmtId="10" fontId="65" fillId="0" borderId="10" xfId="32" applyNumberFormat="1" applyFont="1" applyFill="1" applyBorder="1" applyAlignment="1">
      <alignment horizontal="center" vertical="center"/>
    </xf>
    <xf numFmtId="177" fontId="65" fillId="0" borderId="10" xfId="1" quotePrefix="1" applyNumberFormat="1" applyFont="1" applyFill="1" applyBorder="1" applyAlignment="1">
      <alignment horizontal="center" vertical="center"/>
    </xf>
    <xf numFmtId="168" fontId="94" fillId="0" borderId="10" xfId="31" quotePrefix="1" applyNumberFormat="1" applyFont="1" applyFill="1" applyBorder="1" applyAlignment="1">
      <alignment horizontal="center" vertical="center"/>
    </xf>
    <xf numFmtId="0" fontId="8" fillId="0" borderId="0" xfId="31" applyFont="1" applyAlignment="1">
      <alignment vertical="center"/>
    </xf>
    <xf numFmtId="168" fontId="65" fillId="0" borderId="10" xfId="31" applyNumberFormat="1" applyFont="1" applyFill="1" applyBorder="1" applyAlignment="1">
      <alignment horizontal="center" vertical="center"/>
    </xf>
    <xf numFmtId="168" fontId="65" fillId="0" borderId="10" xfId="33" applyNumberFormat="1" applyFont="1" applyFill="1" applyBorder="1" applyAlignment="1" applyProtection="1">
      <alignment horizontal="center" vertical="center"/>
    </xf>
    <xf numFmtId="0" fontId="42" fillId="0" borderId="0" xfId="31" applyFont="1" applyFill="1" applyBorder="1" applyAlignment="1">
      <alignment horizontal="left" vertical="center"/>
    </xf>
    <xf numFmtId="0" fontId="6" fillId="0" borderId="10" xfId="31" applyFont="1" applyFill="1" applyBorder="1" applyAlignment="1">
      <alignment horizontal="center" vertical="center"/>
    </xf>
    <xf numFmtId="0" fontId="63" fillId="0" borderId="10" xfId="0" applyFont="1" applyBorder="1" applyAlignment="1">
      <alignment horizontal="center"/>
    </xf>
    <xf numFmtId="1" fontId="3" fillId="0" borderId="12" xfId="33" applyNumberFormat="1" applyFont="1" applyFill="1" applyBorder="1" applyAlignment="1" applyProtection="1">
      <alignment horizontal="center" vertical="center"/>
    </xf>
    <xf numFmtId="1" fontId="3" fillId="4" borderId="12" xfId="33" applyNumberFormat="1" applyFont="1" applyFill="1" applyBorder="1" applyAlignment="1" applyProtection="1">
      <alignment horizontal="center" vertical="center"/>
    </xf>
    <xf numFmtId="168" fontId="65" fillId="0" borderId="12" xfId="31" applyNumberFormat="1" applyFont="1" applyFill="1" applyBorder="1" applyAlignment="1">
      <alignment horizontal="center" vertical="center"/>
    </xf>
    <xf numFmtId="3" fontId="3" fillId="0" borderId="1" xfId="33" applyNumberFormat="1" applyFont="1" applyFill="1" applyBorder="1" applyAlignment="1" applyProtection="1">
      <alignment horizontal="center" vertical="center"/>
    </xf>
    <xf numFmtId="3" fontId="3" fillId="0" borderId="3" xfId="2" applyNumberFormat="1" applyFont="1" applyFill="1" applyBorder="1" applyAlignment="1" applyProtection="1">
      <alignment horizontal="center" vertical="center"/>
    </xf>
    <xf numFmtId="0" fontId="3" fillId="0" borderId="12" xfId="31" applyFont="1" applyBorder="1" applyAlignment="1">
      <alignment horizontal="center" vertical="center"/>
    </xf>
    <xf numFmtId="3" fontId="3" fillId="0" borderId="10" xfId="33" applyNumberFormat="1" applyFont="1" applyFill="1" applyBorder="1" applyAlignment="1" applyProtection="1">
      <alignment horizontal="center" vertical="center"/>
    </xf>
    <xf numFmtId="0" fontId="6" fillId="0" borderId="10" xfId="31" applyFont="1" applyFill="1" applyBorder="1" applyAlignment="1">
      <alignment horizontal="left" vertical="center" wrapText="1"/>
    </xf>
    <xf numFmtId="0" fontId="67" fillId="0" borderId="10" xfId="31" applyFont="1" applyFill="1" applyBorder="1" applyAlignment="1">
      <alignment horizontal="left" vertical="center"/>
    </xf>
    <xf numFmtId="0" fontId="7" fillId="0" borderId="10" xfId="31" applyFont="1" applyFill="1" applyBorder="1" applyAlignment="1">
      <alignment horizontal="left" vertical="center"/>
    </xf>
    <xf numFmtId="2" fontId="3" fillId="0" borderId="10" xfId="2" applyNumberFormat="1" applyFont="1" applyFill="1" applyBorder="1" applyAlignment="1" applyProtection="1">
      <alignment horizontal="right" vertical="center"/>
    </xf>
    <xf numFmtId="0" fontId="7" fillId="0" borderId="10" xfId="31" applyFont="1" applyBorder="1" applyAlignment="1">
      <alignment horizontal="left" vertical="center"/>
    </xf>
    <xf numFmtId="10" fontId="67" fillId="0" borderId="27" xfId="32" applyNumberFormat="1" applyFont="1" applyFill="1" applyBorder="1" applyAlignment="1">
      <alignment horizontal="center" vertical="center"/>
    </xf>
    <xf numFmtId="0" fontId="3" fillId="0" borderId="12" xfId="31" applyFont="1" applyFill="1" applyBorder="1" applyAlignment="1">
      <alignment horizontal="center" vertical="center" wrapText="1"/>
    </xf>
    <xf numFmtId="1" fontId="3" fillId="2" borderId="12" xfId="33" applyNumberFormat="1" applyFont="1" applyFill="1" applyBorder="1" applyAlignment="1" applyProtection="1">
      <alignment horizontal="center" vertical="center"/>
    </xf>
    <xf numFmtId="168" fontId="3" fillId="0" borderId="12" xfId="31" applyNumberFormat="1" applyFont="1" applyFill="1" applyBorder="1" applyAlignment="1">
      <alignment horizontal="center" vertical="center"/>
    </xf>
    <xf numFmtId="38" fontId="3" fillId="0" borderId="12" xfId="2" applyNumberFormat="1" applyFont="1" applyFill="1" applyBorder="1" applyAlignment="1" applyProtection="1">
      <alignment horizontal="center" vertical="center"/>
    </xf>
    <xf numFmtId="0" fontId="3" fillId="0" borderId="7" xfId="31" applyFont="1" applyBorder="1" applyAlignment="1">
      <alignment horizontal="left" vertical="center"/>
    </xf>
    <xf numFmtId="166" fontId="3" fillId="0" borderId="7" xfId="2" applyFont="1" applyFill="1" applyBorder="1" applyAlignment="1" applyProtection="1">
      <alignment horizontal="center" vertical="center"/>
    </xf>
    <xf numFmtId="0" fontId="6" fillId="0" borderId="11" xfId="31" applyFont="1" applyFill="1" applyBorder="1" applyAlignment="1">
      <alignment horizontal="left" vertical="center" wrapText="1"/>
    </xf>
    <xf numFmtId="0" fontId="6" fillId="0" borderId="0" xfId="31" applyFont="1" applyFill="1" applyBorder="1" applyAlignment="1">
      <alignment horizontal="left" vertical="center" wrapText="1"/>
    </xf>
    <xf numFmtId="3" fontId="3" fillId="0" borderId="10" xfId="2" applyNumberFormat="1" applyFont="1" applyFill="1" applyBorder="1" applyAlignment="1" applyProtection="1">
      <alignment horizontal="right" vertical="center"/>
    </xf>
    <xf numFmtId="0" fontId="3" fillId="6" borderId="10" xfId="31" applyFont="1" applyFill="1" applyBorder="1" applyAlignment="1">
      <alignment horizontal="left" vertical="center" wrapText="1"/>
    </xf>
    <xf numFmtId="0" fontId="7" fillId="0" borderId="22" xfId="31" applyFont="1" applyBorder="1" applyAlignment="1">
      <alignment horizontal="center" vertical="center"/>
    </xf>
    <xf numFmtId="0" fontId="7" fillId="0" borderId="2" xfId="31" applyFont="1" applyBorder="1" applyAlignment="1">
      <alignment horizontal="center" vertical="center"/>
    </xf>
    <xf numFmtId="0" fontId="6" fillId="0" borderId="0" xfId="31" applyFont="1" applyFill="1" applyAlignment="1">
      <alignment horizontal="left" vertical="center" wrapText="1"/>
    </xf>
    <xf numFmtId="0" fontId="6" fillId="0" borderId="25" xfId="31" applyFont="1" applyBorder="1" applyAlignment="1">
      <alignment horizontal="left" vertical="center" wrapText="1"/>
    </xf>
    <xf numFmtId="0" fontId="7" fillId="0" borderId="12" xfId="31" applyFont="1" applyBorder="1" applyAlignment="1">
      <alignment horizontal="center" vertical="center"/>
    </xf>
    <xf numFmtId="0" fontId="7" fillId="0" borderId="16" xfId="31" applyFont="1" applyBorder="1" applyAlignment="1">
      <alignment horizontal="center" vertical="center"/>
    </xf>
    <xf numFmtId="0" fontId="99" fillId="0" borderId="13" xfId="31" applyFont="1" applyFill="1" applyBorder="1" applyAlignment="1">
      <alignment horizontal="left" vertical="center" wrapText="1"/>
    </xf>
    <xf numFmtId="0" fontId="99" fillId="0" borderId="31" xfId="31" applyFont="1" applyFill="1" applyBorder="1" applyAlignment="1">
      <alignment horizontal="left" vertical="center" wrapText="1"/>
    </xf>
    <xf numFmtId="0" fontId="99" fillId="0" borderId="22" xfId="31" applyFont="1" applyFill="1" applyBorder="1" applyAlignment="1">
      <alignment horizontal="left" vertical="center" wrapText="1"/>
    </xf>
    <xf numFmtId="0" fontId="3" fillId="0" borderId="0" xfId="31" applyFont="1" applyBorder="1" applyAlignment="1">
      <alignment horizontal="left" vertical="center" wrapText="1"/>
    </xf>
    <xf numFmtId="3" fontId="3" fillId="0" borderId="2" xfId="2" applyNumberFormat="1" applyFont="1" applyFill="1" applyBorder="1" applyAlignment="1" applyProtection="1">
      <alignment horizontal="right" vertical="center"/>
    </xf>
    <xf numFmtId="0" fontId="6" fillId="0" borderId="23" xfId="31" applyFont="1" applyBorder="1" applyAlignment="1">
      <alignment horizontal="center" vertical="center"/>
    </xf>
    <xf numFmtId="0" fontId="6" fillId="0" borderId="27" xfId="31" applyFont="1" applyBorder="1" applyAlignment="1">
      <alignment horizontal="center" vertical="center"/>
    </xf>
    <xf numFmtId="1" fontId="3" fillId="0" borderId="10" xfId="33" applyNumberFormat="1" applyFont="1" applyFill="1" applyBorder="1" applyAlignment="1" applyProtection="1">
      <alignment horizontal="center" vertical="center"/>
    </xf>
    <xf numFmtId="0" fontId="65" fillId="0" borderId="6" xfId="31" applyFont="1" applyFill="1" applyBorder="1" applyAlignment="1">
      <alignment horizontal="left" vertical="center" wrapText="1"/>
    </xf>
    <xf numFmtId="0" fontId="65" fillId="0" borderId="29" xfId="31" applyFont="1" applyFill="1" applyBorder="1" applyAlignment="1">
      <alignment horizontal="left" vertical="center" wrapText="1"/>
    </xf>
    <xf numFmtId="0" fontId="65" fillId="0" borderId="8" xfId="31" applyFont="1" applyFill="1" applyBorder="1" applyAlignment="1">
      <alignment horizontal="left" vertical="center" wrapText="1"/>
    </xf>
    <xf numFmtId="1" fontId="3" fillId="0" borderId="5" xfId="33" applyNumberFormat="1" applyFont="1" applyFill="1" applyBorder="1" applyAlignment="1" applyProtection="1">
      <alignment horizontal="right" vertical="center"/>
    </xf>
    <xf numFmtId="0" fontId="7" fillId="0" borderId="19" xfId="31" applyFont="1" applyBorder="1" applyAlignment="1">
      <alignment horizontal="center" vertical="center"/>
    </xf>
    <xf numFmtId="0" fontId="7" fillId="0" borderId="80" xfId="31" applyFont="1" applyBorder="1" applyAlignment="1">
      <alignment horizontal="center" vertical="center"/>
    </xf>
    <xf numFmtId="0" fontId="9" fillId="0" borderId="13" xfId="31" applyFont="1" applyFill="1" applyBorder="1" applyAlignment="1">
      <alignment horizontal="left" vertical="center" wrapText="1"/>
    </xf>
    <xf numFmtId="0" fontId="9" fillId="0" borderId="31" xfId="31" applyFont="1" applyFill="1" applyBorder="1" applyAlignment="1">
      <alignment horizontal="left" vertical="center" wrapText="1"/>
    </xf>
    <xf numFmtId="0" fontId="9" fillId="0" borderId="22" xfId="31" applyFont="1" applyFill="1" applyBorder="1" applyAlignment="1">
      <alignment horizontal="left" vertical="center" wrapText="1"/>
    </xf>
    <xf numFmtId="0" fontId="65" fillId="0" borderId="10" xfId="31" applyFont="1" applyFill="1" applyBorder="1" applyAlignment="1">
      <alignment horizontal="left" vertical="center" wrapText="1"/>
    </xf>
    <xf numFmtId="0" fontId="7" fillId="0" borderId="1" xfId="31" applyFont="1" applyBorder="1" applyAlignment="1">
      <alignment horizontal="center" vertical="center"/>
    </xf>
    <xf numFmtId="0" fontId="7" fillId="0" borderId="7" xfId="31" applyFont="1" applyBorder="1" applyAlignment="1">
      <alignment horizontal="center" vertical="center"/>
    </xf>
    <xf numFmtId="0" fontId="7" fillId="0" borderId="81" xfId="31" applyFont="1" applyBorder="1" applyAlignment="1">
      <alignment horizontal="center" vertical="center"/>
    </xf>
    <xf numFmtId="0" fontId="14" fillId="0" borderId="0" xfId="31" applyFont="1" applyAlignment="1">
      <alignment horizontal="left"/>
    </xf>
    <xf numFmtId="49" fontId="14" fillId="0" borderId="0" xfId="31" applyNumberFormat="1" applyFont="1" applyAlignment="1">
      <alignment horizontal="left"/>
    </xf>
    <xf numFmtId="1" fontId="3" fillId="0" borderId="10" xfId="33" applyNumberFormat="1" applyFont="1" applyFill="1" applyBorder="1" applyAlignment="1" applyProtection="1">
      <alignment horizontal="right" vertical="center"/>
    </xf>
    <xf numFmtId="0" fontId="6" fillId="0" borderId="64" xfId="31" applyFont="1" applyBorder="1" applyAlignment="1">
      <alignment horizontal="center" vertical="center"/>
    </xf>
    <xf numFmtId="0" fontId="42" fillId="0" borderId="0" xfId="31" applyFont="1" applyFill="1" applyBorder="1" applyAlignment="1">
      <alignment horizontal="left" vertical="center"/>
    </xf>
    <xf numFmtId="0" fontId="6" fillId="0" borderId="0" xfId="31" applyFont="1" applyFill="1" applyBorder="1" applyAlignment="1">
      <alignment horizontal="left" vertical="center"/>
    </xf>
    <xf numFmtId="0" fontId="4" fillId="0" borderId="0" xfId="31" applyFont="1" applyAlignment="1">
      <alignment horizontal="left"/>
    </xf>
    <xf numFmtId="0" fontId="7" fillId="0" borderId="10" xfId="31" applyFont="1" applyBorder="1" applyAlignment="1">
      <alignment horizontal="center" vertical="center"/>
    </xf>
    <xf numFmtId="0" fontId="6" fillId="0" borderId="9" xfId="31" applyFont="1" applyBorder="1" applyAlignment="1">
      <alignment horizontal="left" vertical="center" wrapText="1"/>
    </xf>
    <xf numFmtId="0" fontId="6" fillId="0" borderId="0" xfId="31" applyFont="1" applyBorder="1" applyAlignment="1">
      <alignment horizontal="left" vertical="center" wrapText="1"/>
    </xf>
    <xf numFmtId="0" fontId="94" fillId="0" borderId="13" xfId="31" applyFont="1" applyFill="1" applyBorder="1" applyAlignment="1">
      <alignment horizontal="left" vertical="center" wrapText="1"/>
    </xf>
    <xf numFmtId="0" fontId="94" fillId="0" borderId="31" xfId="31" applyFont="1" applyFill="1" applyBorder="1" applyAlignment="1">
      <alignment horizontal="left" vertical="center" wrapText="1"/>
    </xf>
    <xf numFmtId="0" fontId="94" fillId="0" borderId="22" xfId="31" applyFont="1" applyFill="1" applyBorder="1" applyAlignment="1">
      <alignment horizontal="left" vertical="center" wrapText="1"/>
    </xf>
    <xf numFmtId="0" fontId="100" fillId="0" borderId="0" xfId="31" applyFont="1" applyFill="1" applyAlignment="1">
      <alignment horizontal="left" vertical="center" wrapText="1"/>
    </xf>
    <xf numFmtId="0" fontId="6" fillId="0" borderId="10" xfId="31" applyFont="1" applyFill="1" applyBorder="1" applyAlignment="1">
      <alignment horizontal="center" vertical="center"/>
    </xf>
    <xf numFmtId="0" fontId="7" fillId="0" borderId="82" xfId="31" applyFont="1" applyBorder="1" applyAlignment="1">
      <alignment horizontal="center" vertical="center"/>
    </xf>
    <xf numFmtId="0" fontId="6" fillId="0" borderId="23" xfId="31" applyFont="1" applyFill="1" applyBorder="1" applyAlignment="1">
      <alignment horizontal="center" vertical="center"/>
    </xf>
    <xf numFmtId="0" fontId="6" fillId="0" borderId="27" xfId="31" applyFont="1" applyFill="1" applyBorder="1" applyAlignment="1">
      <alignment horizontal="center" vertical="center"/>
    </xf>
    <xf numFmtId="0" fontId="65" fillId="0" borderId="13" xfId="31" applyFont="1" applyFill="1" applyBorder="1" applyAlignment="1">
      <alignment horizontal="left" vertical="center" wrapText="1"/>
    </xf>
    <xf numFmtId="0" fontId="65" fillId="0" borderId="31" xfId="31" applyFont="1" applyFill="1" applyBorder="1" applyAlignment="1">
      <alignment horizontal="left" vertical="center" wrapText="1"/>
    </xf>
    <xf numFmtId="0" fontId="65" fillId="0" borderId="22" xfId="31" applyFont="1" applyFill="1" applyBorder="1" applyAlignment="1">
      <alignment horizontal="left" vertical="center" wrapText="1"/>
    </xf>
    <xf numFmtId="1" fontId="3" fillId="0" borderId="7" xfId="33" applyNumberFormat="1" applyFont="1" applyFill="1" applyBorder="1" applyAlignment="1" applyProtection="1">
      <alignment horizontal="center" vertical="center"/>
    </xf>
    <xf numFmtId="1" fontId="3" fillId="0" borderId="1" xfId="33" applyNumberFormat="1" applyFont="1" applyFill="1" applyBorder="1" applyAlignment="1" applyProtection="1">
      <alignment horizontal="right" vertical="center"/>
    </xf>
    <xf numFmtId="0" fontId="49" fillId="0" borderId="0" xfId="0" applyFont="1" applyAlignment="1">
      <alignment horizontal="center"/>
    </xf>
    <xf numFmtId="0" fontId="49" fillId="0" borderId="73" xfId="0" applyFont="1" applyBorder="1" applyAlignment="1">
      <alignment horizontal="center" vertical="center"/>
    </xf>
    <xf numFmtId="0" fontId="49" fillId="0" borderId="37" xfId="0" applyFont="1" applyBorder="1" applyAlignment="1">
      <alignment horizontal="center" vertical="center"/>
    </xf>
    <xf numFmtId="0" fontId="49" fillId="0" borderId="83" xfId="0" applyFont="1" applyBorder="1" applyAlignment="1">
      <alignment horizontal="center" vertical="center"/>
    </xf>
    <xf numFmtId="0" fontId="49" fillId="0" borderId="38" xfId="0" applyFont="1" applyBorder="1" applyAlignment="1">
      <alignment horizontal="center" vertical="center"/>
    </xf>
    <xf numFmtId="1" fontId="3" fillId="0" borderId="2" xfId="32" applyNumberFormat="1" applyFont="1" applyFill="1" applyBorder="1" applyAlignment="1" applyProtection="1">
      <alignment horizontal="right" vertical="center"/>
    </xf>
    <xf numFmtId="1" fontId="3" fillId="0" borderId="1" xfId="32" applyNumberFormat="1" applyFont="1" applyFill="1" applyBorder="1" applyAlignment="1" applyProtection="1">
      <alignment horizontal="right" vertical="center"/>
    </xf>
    <xf numFmtId="0" fontId="39" fillId="0" borderId="0" xfId="31" applyFont="1" applyBorder="1" applyAlignment="1">
      <alignment horizontal="left" vertical="center" wrapText="1"/>
    </xf>
    <xf numFmtId="0" fontId="6" fillId="0" borderId="26" xfId="31" applyFont="1" applyFill="1" applyBorder="1" applyAlignment="1">
      <alignment horizontal="center" vertical="center"/>
    </xf>
    <xf numFmtId="0" fontId="6" fillId="0" borderId="43" xfId="31" applyFont="1" applyFill="1" applyBorder="1" applyAlignment="1">
      <alignment horizontal="center" vertical="center"/>
    </xf>
    <xf numFmtId="0" fontId="47" fillId="0" borderId="11" xfId="31" applyFont="1" applyFill="1" applyBorder="1" applyAlignment="1">
      <alignment horizontal="left" vertical="center" wrapText="1"/>
    </xf>
    <xf numFmtId="0" fontId="47" fillId="0" borderId="0" xfId="31" applyFont="1" applyFill="1" applyBorder="1" applyAlignment="1">
      <alignment horizontal="left" vertical="center" wrapText="1"/>
    </xf>
    <xf numFmtId="0" fontId="8" fillId="0" borderId="11" xfId="31" applyFont="1" applyFill="1" applyBorder="1" applyAlignment="1">
      <alignment horizontal="left" vertical="center" wrapText="1"/>
    </xf>
    <xf numFmtId="0" fontId="8" fillId="0" borderId="0" xfId="31" applyFont="1" applyFill="1" applyBorder="1" applyAlignment="1">
      <alignment horizontal="left" vertical="center" wrapText="1"/>
    </xf>
    <xf numFmtId="0" fontId="6" fillId="0" borderId="0" xfId="31" applyFont="1" applyAlignment="1">
      <alignment horizontal="left"/>
    </xf>
    <xf numFmtId="0" fontId="6" fillId="0" borderId="9" xfId="31" applyFont="1" applyFill="1" applyBorder="1" applyAlignment="1">
      <alignment horizontal="left" vertical="center" wrapText="1"/>
    </xf>
    <xf numFmtId="1" fontId="6" fillId="0" borderId="11" xfId="4" applyNumberFormat="1" applyFont="1" applyFill="1" applyBorder="1" applyAlignment="1">
      <alignment horizontal="left" vertical="center" wrapText="1"/>
    </xf>
    <xf numFmtId="1" fontId="6" fillId="0" borderId="0" xfId="4" applyNumberFormat="1" applyFont="1" applyFill="1" applyBorder="1" applyAlignment="1">
      <alignment horizontal="left" vertical="center" wrapText="1"/>
    </xf>
    <xf numFmtId="0" fontId="46" fillId="0" borderId="0" xfId="31" applyFont="1" applyBorder="1" applyAlignment="1">
      <alignment horizontal="left" vertical="center" wrapText="1"/>
    </xf>
    <xf numFmtId="0" fontId="6" fillId="0" borderId="9" xfId="31" applyFont="1" applyBorder="1" applyAlignment="1">
      <alignment horizontal="center"/>
    </xf>
    <xf numFmtId="0" fontId="6" fillId="0" borderId="0" xfId="31" applyFont="1" applyAlignment="1">
      <alignment horizontal="center"/>
    </xf>
    <xf numFmtId="0" fontId="101" fillId="0" borderId="13" xfId="31" applyFont="1" applyFill="1" applyBorder="1" applyAlignment="1">
      <alignment horizontal="left" vertical="center" wrapText="1"/>
    </xf>
    <xf numFmtId="0" fontId="101" fillId="0" borderId="31" xfId="31" applyFont="1" applyFill="1" applyBorder="1" applyAlignment="1">
      <alignment horizontal="left" vertical="center" wrapText="1"/>
    </xf>
    <xf numFmtId="0" fontId="7" fillId="0" borderId="13" xfId="31" applyFont="1" applyBorder="1" applyAlignment="1">
      <alignment horizontal="center" vertical="center"/>
    </xf>
    <xf numFmtId="0" fontId="9" fillId="0" borderId="0" xfId="31" applyFont="1" applyFill="1" applyBorder="1" applyAlignment="1">
      <alignment horizontal="left" vertical="center" wrapText="1"/>
    </xf>
    <xf numFmtId="0" fontId="9" fillId="0" borderId="28" xfId="31" applyFont="1" applyFill="1" applyBorder="1" applyAlignment="1">
      <alignment horizontal="left" vertical="center" wrapText="1"/>
    </xf>
    <xf numFmtId="0" fontId="6" fillId="0" borderId="24" xfId="31" applyFont="1" applyBorder="1" applyAlignment="1">
      <alignment horizontal="center"/>
    </xf>
    <xf numFmtId="0" fontId="6" fillId="0" borderId="25" xfId="31" applyFont="1" applyBorder="1" applyAlignment="1">
      <alignment horizontal="center"/>
    </xf>
    <xf numFmtId="0" fontId="7" fillId="0" borderId="11" xfId="31" applyFont="1" applyFill="1" applyBorder="1" applyAlignment="1">
      <alignment horizontal="center" vertical="center" wrapText="1"/>
    </xf>
    <xf numFmtId="0" fontId="7" fillId="0" borderId="0" xfId="31" applyFont="1" applyFill="1" applyBorder="1" applyAlignment="1">
      <alignment horizontal="center" vertical="center" wrapText="1"/>
    </xf>
    <xf numFmtId="0" fontId="6" fillId="0" borderId="0" xfId="31" applyFont="1" applyBorder="1" applyAlignment="1">
      <alignment horizontal="center"/>
    </xf>
    <xf numFmtId="0" fontId="4" fillId="0" borderId="0" xfId="31" applyFont="1" applyFill="1" applyAlignment="1">
      <alignment horizontal="left"/>
    </xf>
    <xf numFmtId="0" fontId="3" fillId="0" borderId="13" xfId="31" applyFont="1" applyFill="1" applyBorder="1" applyAlignment="1">
      <alignment horizontal="left" vertical="center" wrapText="1"/>
    </xf>
    <xf numFmtId="0" fontId="3" fillId="0" borderId="31" xfId="31" applyFont="1" applyFill="1" applyBorder="1" applyAlignment="1">
      <alignment horizontal="left" vertical="center" wrapText="1"/>
    </xf>
    <xf numFmtId="0" fontId="65" fillId="0" borderId="23" xfId="31" applyFont="1" applyFill="1" applyBorder="1" applyAlignment="1">
      <alignment horizontal="left" vertical="center" wrapText="1"/>
    </xf>
    <xf numFmtId="0" fontId="65" fillId="0" borderId="64" xfId="31" applyFont="1" applyFill="1" applyBorder="1" applyAlignment="1">
      <alignment horizontal="left" vertical="center" wrapText="1"/>
    </xf>
    <xf numFmtId="0" fontId="65" fillId="0" borderId="27" xfId="31" applyFont="1" applyFill="1" applyBorder="1" applyAlignment="1">
      <alignment horizontal="left" vertical="center" wrapText="1"/>
    </xf>
    <xf numFmtId="0" fontId="6" fillId="0" borderId="11" xfId="31" applyFont="1" applyBorder="1" applyAlignment="1">
      <alignment horizontal="center"/>
    </xf>
    <xf numFmtId="1" fontId="3" fillId="0" borderId="10" xfId="32" applyNumberFormat="1" applyFont="1" applyFill="1" applyBorder="1" applyAlignment="1" applyProtection="1">
      <alignment horizontal="right" vertical="center"/>
    </xf>
    <xf numFmtId="0" fontId="3" fillId="0" borderId="22" xfId="31" applyFont="1" applyFill="1" applyBorder="1" applyAlignment="1">
      <alignment horizontal="left" vertical="center" wrapText="1"/>
    </xf>
    <xf numFmtId="0" fontId="64" fillId="0" borderId="0" xfId="31" applyFont="1" applyBorder="1" applyAlignment="1">
      <alignment horizontal="left" vertical="center" wrapText="1"/>
    </xf>
    <xf numFmtId="0" fontId="6" fillId="0" borderId="0" xfId="31" applyFont="1" applyAlignment="1">
      <alignment horizontal="left" vertical="center" wrapText="1"/>
    </xf>
    <xf numFmtId="0" fontId="6" fillId="0" borderId="65" xfId="31" applyFont="1" applyBorder="1" applyAlignment="1">
      <alignment horizontal="center" vertical="center"/>
    </xf>
    <xf numFmtId="1" fontId="3" fillId="0" borderId="13" xfId="32" applyNumberFormat="1" applyFont="1" applyFill="1" applyBorder="1" applyAlignment="1" applyProtection="1">
      <alignment horizontal="right" vertical="center"/>
    </xf>
    <xf numFmtId="0" fontId="6" fillId="0" borderId="0" xfId="31" applyFont="1" applyFill="1" applyBorder="1" applyAlignment="1">
      <alignment horizontal="center" vertical="center"/>
    </xf>
    <xf numFmtId="0" fontId="14" fillId="0" borderId="2" xfId="31" applyFont="1" applyBorder="1" applyAlignment="1">
      <alignment horizontal="center" vertical="center"/>
    </xf>
    <xf numFmtId="1" fontId="14" fillId="0" borderId="2" xfId="32" applyNumberFormat="1" applyFont="1" applyFill="1" applyBorder="1" applyAlignment="1" applyProtection="1">
      <alignment horizontal="right" vertical="center"/>
    </xf>
    <xf numFmtId="0" fontId="64" fillId="0" borderId="2" xfId="31" applyFont="1" applyFill="1" applyBorder="1" applyAlignment="1">
      <alignment horizontal="left" vertical="center" wrapText="1"/>
    </xf>
    <xf numFmtId="0" fontId="30" fillId="0" borderId="2" xfId="31" applyFont="1" applyFill="1" applyBorder="1" applyAlignment="1">
      <alignment horizontal="left" vertical="center" wrapText="1"/>
    </xf>
    <xf numFmtId="0" fontId="30" fillId="0" borderId="0" xfId="31" applyFont="1" applyBorder="1" applyAlignment="1">
      <alignment horizontal="left" vertical="center"/>
    </xf>
    <xf numFmtId="0" fontId="64" fillId="0" borderId="29" xfId="31" applyFont="1" applyBorder="1" applyAlignment="1">
      <alignment horizontal="left" vertical="center" wrapText="1"/>
    </xf>
    <xf numFmtId="0" fontId="49" fillId="0" borderId="9" xfId="31" applyFont="1" applyBorder="1" applyAlignment="1">
      <alignment horizontal="left" vertical="center" wrapText="1"/>
    </xf>
    <xf numFmtId="0" fontId="102" fillId="0" borderId="0" xfId="31" applyFont="1" applyAlignment="1">
      <alignment horizontal="center" vertical="center"/>
    </xf>
    <xf numFmtId="0" fontId="8" fillId="0" borderId="0" xfId="31" applyFont="1" applyAlignment="1">
      <alignment horizontal="center" vertical="center"/>
    </xf>
    <xf numFmtId="0" fontId="103" fillId="0" borderId="31" xfId="31" applyFont="1" applyFill="1" applyBorder="1" applyAlignment="1">
      <alignment horizontal="left" vertical="center" wrapText="1"/>
    </xf>
    <xf numFmtId="0" fontId="4" fillId="0" borderId="0" xfId="31" applyFont="1" applyFill="1" applyAlignment="1">
      <alignment horizontal="left" vertical="center" wrapText="1"/>
    </xf>
    <xf numFmtId="0" fontId="7" fillId="0" borderId="2" xfId="31" applyFont="1" applyBorder="1" applyAlignment="1">
      <alignment horizontal="center" vertical="center" wrapText="1"/>
    </xf>
    <xf numFmtId="0" fontId="7" fillId="0" borderId="13" xfId="31" applyFont="1" applyBorder="1" applyAlignment="1">
      <alignment horizontal="center" vertical="center" wrapText="1"/>
    </xf>
    <xf numFmtId="166" fontId="3" fillId="0" borderId="2" xfId="2" applyFont="1" applyFill="1" applyBorder="1" applyAlignment="1" applyProtection="1">
      <alignment horizontal="right" vertical="center" wrapText="1"/>
    </xf>
    <xf numFmtId="0" fontId="8" fillId="0" borderId="65" xfId="31" applyFont="1" applyBorder="1" applyAlignment="1">
      <alignment horizontal="center" vertical="center" wrapText="1"/>
    </xf>
    <xf numFmtId="0" fontId="8" fillId="0" borderId="27" xfId="31" applyFont="1" applyBorder="1" applyAlignment="1">
      <alignment horizontal="center" vertical="center" wrapText="1"/>
    </xf>
    <xf numFmtId="0" fontId="7" fillId="0" borderId="2" xfId="31" applyFont="1" applyFill="1" applyBorder="1" applyAlignment="1">
      <alignment horizontal="left" vertical="center" wrapText="1"/>
    </xf>
    <xf numFmtId="0" fontId="9" fillId="0" borderId="28" xfId="31" applyFont="1" applyBorder="1" applyAlignment="1">
      <alignment horizontal="center" vertical="center" wrapText="1"/>
    </xf>
    <xf numFmtId="0" fontId="13" fillId="0" borderId="9" xfId="31" applyBorder="1" applyAlignment="1">
      <alignment horizontal="center" vertical="center"/>
    </xf>
    <xf numFmtId="0" fontId="13" fillId="0" borderId="0" xfId="31" applyAlignment="1">
      <alignment horizontal="center" vertical="center"/>
    </xf>
    <xf numFmtId="0" fontId="94" fillId="0" borderId="2" xfId="31" applyFont="1" applyFill="1" applyBorder="1" applyAlignment="1">
      <alignment horizontal="left" vertical="center" wrapText="1"/>
    </xf>
    <xf numFmtId="0" fontId="7" fillId="0" borderId="23" xfId="31" applyFont="1" applyBorder="1" applyAlignment="1">
      <alignment horizontal="center" vertical="center"/>
    </xf>
    <xf numFmtId="0" fontId="7" fillId="0" borderId="64" xfId="31" applyFont="1" applyBorder="1" applyAlignment="1">
      <alignment horizontal="center" vertical="center"/>
    </xf>
    <xf numFmtId="0" fontId="7" fillId="0" borderId="27" xfId="31" applyFont="1" applyBorder="1" applyAlignment="1">
      <alignment horizontal="center" vertical="center"/>
    </xf>
    <xf numFmtId="0" fontId="99" fillId="0" borderId="2" xfId="31" applyFont="1" applyFill="1" applyBorder="1" applyAlignment="1">
      <alignment horizontal="left" vertical="center" wrapText="1"/>
    </xf>
    <xf numFmtId="0" fontId="72" fillId="0" borderId="2" xfId="31" applyFont="1" applyBorder="1" applyAlignment="1">
      <alignment horizontal="left" vertical="center" wrapText="1"/>
    </xf>
    <xf numFmtId="0" fontId="6" fillId="0" borderId="11" xfId="31" applyFont="1" applyBorder="1" applyAlignment="1">
      <alignment horizontal="left" vertical="center" wrapText="1"/>
    </xf>
    <xf numFmtId="0" fontId="6" fillId="0" borderId="26" xfId="31" applyFont="1" applyBorder="1" applyAlignment="1">
      <alignment horizontal="center" vertical="center"/>
    </xf>
    <xf numFmtId="0" fontId="6" fillId="0" borderId="25" xfId="31" applyFont="1" applyBorder="1" applyAlignment="1">
      <alignment horizontal="center" vertical="center"/>
    </xf>
    <xf numFmtId="0" fontId="30" fillId="0" borderId="0" xfId="31" applyFont="1" applyBorder="1" applyAlignment="1">
      <alignment horizontal="center" vertical="center" wrapText="1"/>
    </xf>
    <xf numFmtId="166" fontId="3" fillId="0" borderId="2" xfId="2" applyFont="1" applyFill="1" applyBorder="1" applyAlignment="1" applyProtection="1">
      <alignment horizontal="right" vertical="center"/>
    </xf>
    <xf numFmtId="0" fontId="7" fillId="0" borderId="0" xfId="31" applyFont="1" applyBorder="1" applyAlignment="1">
      <alignment horizontal="left" vertical="center" wrapText="1"/>
    </xf>
    <xf numFmtId="0" fontId="4" fillId="5" borderId="0" xfId="31" applyFont="1" applyFill="1" applyAlignment="1">
      <alignment horizontal="left" vertical="center"/>
    </xf>
    <xf numFmtId="0" fontId="16" fillId="0" borderId="0" xfId="31" applyFont="1" applyAlignment="1">
      <alignment horizontal="left" wrapText="1"/>
    </xf>
    <xf numFmtId="0" fontId="7" fillId="0" borderId="0" xfId="31" applyFont="1" applyAlignment="1">
      <alignment horizontal="left"/>
    </xf>
    <xf numFmtId="1" fontId="27" fillId="0" borderId="11" xfId="31" applyNumberFormat="1" applyFont="1" applyBorder="1" applyAlignment="1">
      <alignment horizontal="left" vertical="center"/>
    </xf>
    <xf numFmtId="1" fontId="27" fillId="0" borderId="0" xfId="31" applyNumberFormat="1" applyFont="1" applyAlignment="1">
      <alignment horizontal="left" vertical="center"/>
    </xf>
    <xf numFmtId="1" fontId="27" fillId="0" borderId="11" xfId="31" applyNumberFormat="1" applyFont="1" applyBorder="1" applyAlignment="1">
      <alignment horizontal="left" vertical="center" wrapText="1"/>
    </xf>
    <xf numFmtId="0" fontId="7" fillId="0" borderId="13" xfId="31" applyFont="1" applyBorder="1" applyAlignment="1">
      <alignment horizontal="left" vertical="center" wrapText="1"/>
    </xf>
    <xf numFmtId="0" fontId="7" fillId="0" borderId="31" xfId="31" applyFont="1" applyBorder="1" applyAlignment="1">
      <alignment horizontal="left" vertical="center" wrapText="1"/>
    </xf>
    <xf numFmtId="0" fontId="7" fillId="0" borderId="22" xfId="31" applyFont="1" applyBorder="1" applyAlignment="1">
      <alignment horizontal="left" vertical="center" wrapText="1"/>
    </xf>
    <xf numFmtId="0" fontId="6" fillId="0" borderId="9" xfId="31" applyFont="1" applyBorder="1" applyAlignment="1">
      <alignment horizontal="left" vertical="center"/>
    </xf>
    <xf numFmtId="0" fontId="6" fillId="0" borderId="0" xfId="31" applyFont="1" applyAlignment="1">
      <alignment horizontal="left" vertical="center"/>
    </xf>
    <xf numFmtId="0" fontId="65" fillId="0" borderId="26" xfId="31" applyFont="1" applyFill="1" applyBorder="1" applyAlignment="1">
      <alignment horizontal="left" vertical="center" wrapText="1"/>
    </xf>
    <xf numFmtId="0" fontId="65" fillId="0" borderId="25" xfId="31" applyFont="1" applyFill="1" applyBorder="1" applyAlignment="1">
      <alignment horizontal="left" vertical="center" wrapText="1"/>
    </xf>
    <xf numFmtId="0" fontId="65" fillId="0" borderId="84" xfId="31" applyFont="1" applyFill="1" applyBorder="1" applyAlignment="1">
      <alignment horizontal="left" vertical="center" wrapText="1"/>
    </xf>
    <xf numFmtId="1" fontId="3" fillId="0" borderId="10" xfId="32" applyNumberFormat="1" applyFont="1" applyFill="1" applyBorder="1" applyAlignment="1" applyProtection="1">
      <alignment horizontal="center" vertical="center"/>
    </xf>
    <xf numFmtId="0" fontId="8" fillId="0" borderId="9" xfId="31" applyFont="1" applyBorder="1" applyAlignment="1">
      <alignment horizontal="left" vertical="center" wrapText="1"/>
    </xf>
    <xf numFmtId="0" fontId="8" fillId="0" borderId="0" xfId="31" applyFont="1" applyBorder="1" applyAlignment="1">
      <alignment horizontal="left" vertical="center" wrapText="1"/>
    </xf>
    <xf numFmtId="0" fontId="4" fillId="0" borderId="0" xfId="31" applyFont="1" applyAlignment="1">
      <alignment horizontal="left" vertical="center"/>
    </xf>
    <xf numFmtId="0" fontId="16" fillId="0" borderId="0" xfId="31" applyFont="1" applyAlignment="1">
      <alignment horizontal="left" vertical="center"/>
    </xf>
    <xf numFmtId="0" fontId="85" fillId="0" borderId="13" xfId="31" applyFont="1" applyFill="1" applyBorder="1" applyAlignment="1">
      <alignment horizontal="left" vertical="center" wrapText="1"/>
    </xf>
    <xf numFmtId="0" fontId="85" fillId="0" borderId="31" xfId="31" applyFont="1" applyFill="1" applyBorder="1" applyAlignment="1">
      <alignment horizontal="left" vertical="center" wrapText="1"/>
    </xf>
    <xf numFmtId="0" fontId="85" fillId="0" borderId="22" xfId="31" applyFont="1" applyFill="1" applyBorder="1" applyAlignment="1">
      <alignment horizontal="left" vertical="center" wrapText="1"/>
    </xf>
    <xf numFmtId="0" fontId="65" fillId="0" borderId="2" xfId="31" applyFont="1" applyFill="1" applyBorder="1" applyAlignment="1">
      <alignment horizontal="left" vertical="center" wrapText="1"/>
    </xf>
    <xf numFmtId="0" fontId="6" fillId="0" borderId="10" xfId="31" applyFont="1" applyBorder="1" applyAlignment="1">
      <alignment horizontal="center" vertical="center"/>
    </xf>
    <xf numFmtId="1" fontId="3" fillId="0" borderId="6" xfId="32" applyNumberFormat="1" applyFont="1" applyFill="1" applyBorder="1" applyAlignment="1" applyProtection="1">
      <alignment horizontal="center" vertical="center"/>
    </xf>
    <xf numFmtId="1" fontId="3" fillId="0" borderId="29" xfId="32" applyNumberFormat="1" applyFont="1" applyFill="1" applyBorder="1" applyAlignment="1" applyProtection="1">
      <alignment horizontal="center" vertical="center"/>
    </xf>
    <xf numFmtId="1" fontId="3" fillId="0" borderId="8" xfId="32" applyNumberFormat="1" applyFont="1" applyFill="1" applyBorder="1" applyAlignment="1" applyProtection="1">
      <alignment horizontal="center" vertical="center"/>
    </xf>
    <xf numFmtId="0" fontId="55" fillId="0" borderId="49" xfId="0" applyFont="1" applyFill="1" applyBorder="1" applyAlignment="1">
      <alignment horizontal="center" vertical="center"/>
    </xf>
    <xf numFmtId="0" fontId="55" fillId="0" borderId="36" xfId="0" applyFont="1" applyFill="1" applyBorder="1" applyAlignment="1">
      <alignment horizontal="center" vertical="center"/>
    </xf>
    <xf numFmtId="0" fontId="55" fillId="0" borderId="49" xfId="0" applyFont="1" applyBorder="1" applyAlignment="1">
      <alignment horizontal="center"/>
    </xf>
    <xf numFmtId="0" fontId="55" fillId="0" borderId="36" xfId="0" applyFont="1" applyBorder="1" applyAlignment="1">
      <alignment horizontal="center"/>
    </xf>
    <xf numFmtId="169" fontId="64" fillId="0" borderId="49" xfId="1" applyNumberFormat="1" applyFont="1" applyFill="1" applyBorder="1" applyAlignment="1">
      <alignment horizontal="center" vertical="center"/>
    </xf>
    <xf numFmtId="169" fontId="64" fillId="0" borderId="36" xfId="1" applyNumberFormat="1" applyFont="1" applyFill="1" applyBorder="1" applyAlignment="1">
      <alignment horizontal="center" vertical="center"/>
    </xf>
    <xf numFmtId="1" fontId="3" fillId="0" borderId="85" xfId="32" applyNumberFormat="1" applyFont="1" applyFill="1" applyBorder="1" applyAlignment="1" applyProtection="1">
      <alignment horizontal="center" vertical="center"/>
    </xf>
    <xf numFmtId="1" fontId="3" fillId="0" borderId="86" xfId="32" applyNumberFormat="1" applyFont="1" applyFill="1" applyBorder="1" applyAlignment="1" applyProtection="1">
      <alignment horizontal="center" vertical="center"/>
    </xf>
    <xf numFmtId="0" fontId="7" fillId="0" borderId="87" xfId="31" applyFont="1" applyFill="1" applyBorder="1" applyAlignment="1">
      <alignment horizontal="center" vertical="center"/>
    </xf>
    <xf numFmtId="0" fontId="7" fillId="0" borderId="88" xfId="31" applyFont="1" applyFill="1" applyBorder="1" applyAlignment="1">
      <alignment horizontal="center" vertical="center"/>
    </xf>
    <xf numFmtId="0" fontId="94" fillId="0" borderId="23" xfId="31" applyFont="1" applyFill="1" applyBorder="1" applyAlignment="1">
      <alignment horizontal="left" vertical="center" wrapText="1"/>
    </xf>
    <xf numFmtId="0" fontId="94" fillId="0" borderId="64" xfId="31" applyFont="1" applyFill="1" applyBorder="1" applyAlignment="1">
      <alignment horizontal="left" vertical="center" wrapText="1"/>
    </xf>
    <xf numFmtId="0" fontId="94" fillId="0" borderId="37" xfId="31" applyFont="1" applyFill="1" applyBorder="1" applyAlignment="1">
      <alignment horizontal="left" vertical="center" wrapText="1"/>
    </xf>
    <xf numFmtId="166" fontId="3" fillId="0" borderId="6" xfId="2" applyFont="1" applyFill="1" applyBorder="1" applyAlignment="1" applyProtection="1">
      <alignment horizontal="center" vertical="center"/>
    </xf>
    <xf numFmtId="166" fontId="3" fillId="0" borderId="29" xfId="2" applyFont="1" applyFill="1" applyBorder="1" applyAlignment="1" applyProtection="1">
      <alignment horizontal="center" vertical="center"/>
    </xf>
    <xf numFmtId="0" fontId="94" fillId="0" borderId="89" xfId="31" applyFont="1" applyFill="1" applyBorder="1" applyAlignment="1">
      <alignment horizontal="left" vertical="center" wrapText="1"/>
    </xf>
    <xf numFmtId="0" fontId="3" fillId="0" borderId="87" xfId="31" applyFont="1" applyBorder="1" applyAlignment="1">
      <alignment horizontal="center" vertical="center"/>
    </xf>
    <xf numFmtId="0" fontId="3" fillId="0" borderId="88" xfId="31" applyFont="1" applyBorder="1" applyAlignment="1">
      <alignment horizontal="center" vertical="center"/>
    </xf>
    <xf numFmtId="1" fontId="3" fillId="0" borderId="26" xfId="32" applyNumberFormat="1" applyFont="1" applyFill="1" applyBorder="1" applyAlignment="1" applyProtection="1">
      <alignment horizontal="center" vertical="center"/>
    </xf>
    <xf numFmtId="1" fontId="3" fillId="0" borderId="25" xfId="32" applyNumberFormat="1" applyFont="1" applyFill="1" applyBorder="1" applyAlignment="1" applyProtection="1">
      <alignment horizontal="center" vertical="center"/>
    </xf>
    <xf numFmtId="0" fontId="53" fillId="13" borderId="58" xfId="0" applyFont="1" applyFill="1" applyBorder="1" applyAlignment="1">
      <alignment horizontal="center" vertical="center" wrapText="1"/>
    </xf>
    <xf numFmtId="0" fontId="53" fillId="13" borderId="56" xfId="0" applyFont="1" applyFill="1" applyBorder="1" applyAlignment="1">
      <alignment horizontal="center" vertical="center" wrapText="1"/>
    </xf>
    <xf numFmtId="0" fontId="54" fillId="0" borderId="90" xfId="0" applyFont="1" applyBorder="1" applyAlignment="1">
      <alignment vertical="center" wrapText="1"/>
    </xf>
    <xf numFmtId="0" fontId="56" fillId="0" borderId="58" xfId="0" applyFont="1" applyBorder="1" applyAlignment="1">
      <alignment horizontal="left" vertical="center" wrapText="1"/>
    </xf>
    <xf numFmtId="0" fontId="56" fillId="0" borderId="60" xfId="0" applyFont="1" applyBorder="1" applyAlignment="1">
      <alignment horizontal="left" vertical="center" wrapText="1"/>
    </xf>
    <xf numFmtId="0" fontId="56" fillId="0" borderId="56" xfId="0" applyFont="1" applyBorder="1" applyAlignment="1">
      <alignment horizontal="left" vertical="center" wrapText="1"/>
    </xf>
    <xf numFmtId="0" fontId="53" fillId="13" borderId="58" xfId="0" applyFont="1" applyFill="1" applyBorder="1" applyAlignment="1">
      <alignment horizontal="center" vertical="center"/>
    </xf>
    <xf numFmtId="0" fontId="53" fillId="13" borderId="60" xfId="0" applyFont="1" applyFill="1" applyBorder="1" applyAlignment="1">
      <alignment horizontal="center" vertical="center"/>
    </xf>
    <xf numFmtId="0" fontId="52" fillId="0" borderId="58" xfId="0" applyFont="1" applyBorder="1" applyAlignment="1">
      <alignment horizontal="center" vertical="center" wrapText="1"/>
    </xf>
    <xf numFmtId="0" fontId="52" fillId="0" borderId="56" xfId="0" applyFont="1" applyBorder="1" applyAlignment="1">
      <alignment horizontal="center" vertical="center" wrapText="1"/>
    </xf>
    <xf numFmtId="0" fontId="53" fillId="11" borderId="58" xfId="0" applyFont="1" applyFill="1" applyBorder="1" applyAlignment="1">
      <alignment horizontal="center" wrapText="1"/>
    </xf>
    <xf numFmtId="0" fontId="53" fillId="11" borderId="56" xfId="0" applyFont="1" applyFill="1" applyBorder="1" applyAlignment="1">
      <alignment horizontal="center" wrapText="1"/>
    </xf>
    <xf numFmtId="0" fontId="10" fillId="0" borderId="91" xfId="0" applyFont="1" applyBorder="1" applyAlignment="1">
      <alignment horizontal="center" vertical="center" wrapText="1"/>
    </xf>
    <xf numFmtId="0" fontId="10" fillId="0" borderId="92" xfId="0" applyFont="1" applyBorder="1" applyAlignment="1">
      <alignment horizontal="center" vertical="center" wrapText="1"/>
    </xf>
    <xf numFmtId="0" fontId="0" fillId="0" borderId="0" xfId="0" applyBorder="1" applyAlignment="1">
      <alignment horizontal="left" vertical="center"/>
    </xf>
    <xf numFmtId="0" fontId="0" fillId="0" borderId="0" xfId="0" applyAlignment="1">
      <alignment horizontal="left" vertical="center"/>
    </xf>
    <xf numFmtId="0" fontId="0" fillId="0" borderId="12" xfId="0" applyBorder="1" applyAlignment="1">
      <alignment horizontal="center" vertical="center"/>
    </xf>
    <xf numFmtId="0" fontId="0" fillId="0" borderId="16" xfId="0" applyBorder="1" applyAlignment="1">
      <alignment horizontal="center" vertical="center"/>
    </xf>
    <xf numFmtId="0" fontId="0" fillId="0" borderId="93" xfId="0" applyBorder="1" applyAlignment="1">
      <alignment horizontal="center" vertical="center"/>
    </xf>
    <xf numFmtId="0" fontId="0" fillId="0" borderId="92" xfId="0" applyBorder="1" applyAlignment="1">
      <alignment horizontal="center" vertical="center"/>
    </xf>
    <xf numFmtId="38" fontId="2" fillId="0" borderId="93" xfId="1" applyNumberFormat="1" applyBorder="1" applyAlignment="1">
      <alignment horizontal="center" vertical="center"/>
    </xf>
    <xf numFmtId="38" fontId="2" fillId="0" borderId="92" xfId="1" applyNumberFormat="1" applyBorder="1" applyAlignment="1">
      <alignment horizontal="center" vertical="center"/>
    </xf>
    <xf numFmtId="0" fontId="0" fillId="0" borderId="10" xfId="0" applyBorder="1" applyAlignment="1">
      <alignment horizontal="center" vertical="center"/>
    </xf>
    <xf numFmtId="0" fontId="0" fillId="0" borderId="74" xfId="0" applyBorder="1" applyAlignment="1">
      <alignment horizontal="center" vertical="center" wrapText="1"/>
    </xf>
    <xf numFmtId="0" fontId="0" fillId="0" borderId="94" xfId="0" applyBorder="1" applyAlignment="1">
      <alignment horizontal="center" vertical="center"/>
    </xf>
    <xf numFmtId="0" fontId="0" fillId="0" borderId="52" xfId="0" applyBorder="1" applyAlignment="1">
      <alignment horizontal="center" vertical="center"/>
    </xf>
    <xf numFmtId="0" fontId="0" fillId="0" borderId="12" xfId="0" applyBorder="1" applyAlignment="1">
      <alignment horizontal="center" vertical="center" wrapText="1"/>
    </xf>
    <xf numFmtId="0" fontId="0" fillId="0" borderId="92" xfId="0" applyBorder="1" applyAlignment="1">
      <alignment horizontal="center" vertical="center" wrapText="1"/>
    </xf>
    <xf numFmtId="38" fontId="0" fillId="0" borderId="12" xfId="0" applyNumberFormat="1" applyBorder="1" applyAlignment="1">
      <alignment horizontal="center" vertical="center" wrapText="1"/>
    </xf>
    <xf numFmtId="38" fontId="0" fillId="0" borderId="92" xfId="0" applyNumberFormat="1" applyBorder="1" applyAlignment="1">
      <alignment horizontal="center" vertical="center" wrapText="1"/>
    </xf>
    <xf numFmtId="0" fontId="0" fillId="0" borderId="10" xfId="0" applyBorder="1" applyAlignment="1">
      <alignment horizontal="center" vertical="center" wrapText="1"/>
    </xf>
    <xf numFmtId="0" fontId="0" fillId="0" borderId="41" xfId="0" applyBorder="1" applyAlignment="1">
      <alignment horizontal="center" vertical="center" wrapText="1"/>
    </xf>
    <xf numFmtId="0" fontId="10" fillId="3" borderId="12" xfId="0" applyFont="1" applyFill="1" applyBorder="1" applyAlignment="1">
      <alignment horizontal="center" vertical="center"/>
    </xf>
    <xf numFmtId="0" fontId="10" fillId="3" borderId="92" xfId="0" applyFont="1" applyFill="1" applyBorder="1" applyAlignment="1">
      <alignment horizontal="center" vertical="center"/>
    </xf>
    <xf numFmtId="0" fontId="10" fillId="3" borderId="10" xfId="0" applyFont="1" applyFill="1" applyBorder="1" applyAlignment="1">
      <alignment horizontal="center" vertical="center" wrapText="1"/>
    </xf>
    <xf numFmtId="0" fontId="10" fillId="3" borderId="41" xfId="0" applyFont="1" applyFill="1" applyBorder="1" applyAlignment="1">
      <alignment horizontal="center" vertical="center" wrapText="1"/>
    </xf>
    <xf numFmtId="0" fontId="10" fillId="0" borderId="87" xfId="0" applyFont="1" applyBorder="1" applyAlignment="1">
      <alignment horizontal="center" vertical="center"/>
    </xf>
    <xf numFmtId="0" fontId="10" fillId="0" borderId="71" xfId="0" applyFont="1" applyBorder="1" applyAlignment="1">
      <alignment horizontal="center" vertical="center"/>
    </xf>
    <xf numFmtId="0" fontId="10" fillId="0" borderId="40" xfId="0" applyFont="1" applyBorder="1" applyAlignment="1">
      <alignment horizontal="center" vertical="center"/>
    </xf>
    <xf numFmtId="0" fontId="10" fillId="0" borderId="41" xfId="0" applyFont="1" applyBorder="1" applyAlignment="1">
      <alignment horizontal="center" vertical="center"/>
    </xf>
    <xf numFmtId="0" fontId="10" fillId="0" borderId="88" xfId="0" applyFont="1" applyBorder="1" applyAlignment="1">
      <alignment horizontal="center" vertical="center" wrapText="1"/>
    </xf>
    <xf numFmtId="0" fontId="10" fillId="0" borderId="77" xfId="0" applyFont="1" applyBorder="1" applyAlignment="1">
      <alignment horizontal="center" vertical="center" wrapText="1"/>
    </xf>
    <xf numFmtId="0" fontId="0" fillId="0" borderId="42" xfId="0" applyBorder="1" applyAlignment="1">
      <alignment horizontal="center" vertical="center" wrapText="1"/>
    </xf>
    <xf numFmtId="0" fontId="0" fillId="0" borderId="77" xfId="0" applyBorder="1" applyAlignment="1">
      <alignment horizontal="center" vertical="center" wrapText="1"/>
    </xf>
    <xf numFmtId="0" fontId="0" fillId="0" borderId="41" xfId="0" applyBorder="1" applyAlignment="1">
      <alignment horizontal="center" vertical="center"/>
    </xf>
    <xf numFmtId="0" fontId="0" fillId="0" borderId="95" xfId="0" applyBorder="1" applyAlignment="1">
      <alignment horizontal="center" vertical="center"/>
    </xf>
    <xf numFmtId="0" fontId="0" fillId="0" borderId="96" xfId="0" applyBorder="1" applyAlignment="1">
      <alignment horizontal="center" vertical="center"/>
    </xf>
    <xf numFmtId="0" fontId="0" fillId="0" borderId="46" xfId="0" applyBorder="1" applyAlignment="1">
      <alignment horizontal="center" vertical="center"/>
    </xf>
    <xf numFmtId="0" fontId="10" fillId="0" borderId="92" xfId="0" applyFont="1" applyBorder="1" applyAlignment="1">
      <alignment horizontal="center" vertical="center"/>
    </xf>
    <xf numFmtId="0" fontId="0" fillId="0" borderId="40" xfId="0" applyBorder="1" applyAlignment="1">
      <alignment horizontal="center" vertical="center"/>
    </xf>
    <xf numFmtId="0" fontId="0" fillId="0" borderId="74" xfId="0" applyFont="1" applyBorder="1" applyAlignment="1">
      <alignment horizontal="center" vertical="center" wrapText="1"/>
    </xf>
    <xf numFmtId="0" fontId="0" fillId="0" borderId="77" xfId="0" applyFont="1" applyBorder="1" applyAlignment="1">
      <alignment horizontal="center" vertical="center" wrapText="1"/>
    </xf>
    <xf numFmtId="0" fontId="10" fillId="3" borderId="46" xfId="0" applyFont="1" applyFill="1" applyBorder="1" applyAlignment="1">
      <alignment horizontal="center" vertical="center"/>
    </xf>
    <xf numFmtId="0" fontId="10" fillId="3" borderId="96" xfId="0" applyFont="1" applyFill="1" applyBorder="1" applyAlignment="1">
      <alignment horizontal="center" vertical="center"/>
    </xf>
    <xf numFmtId="0" fontId="10" fillId="3" borderId="12" xfId="0" applyFont="1" applyFill="1" applyBorder="1" applyAlignment="1">
      <alignment horizontal="center" vertical="center" wrapText="1"/>
    </xf>
    <xf numFmtId="0" fontId="10" fillId="3" borderId="92" xfId="0" applyFont="1" applyFill="1" applyBorder="1" applyAlignment="1">
      <alignment horizontal="center" vertical="center" wrapText="1"/>
    </xf>
    <xf numFmtId="0" fontId="0" fillId="0" borderId="16" xfId="0" applyBorder="1" applyAlignment="1">
      <alignment horizontal="center" vertical="center" wrapText="1"/>
    </xf>
    <xf numFmtId="0" fontId="10" fillId="0" borderId="93" xfId="0" applyFont="1" applyBorder="1" applyAlignment="1">
      <alignment horizontal="center" vertical="center" wrapText="1"/>
    </xf>
    <xf numFmtId="38" fontId="45" fillId="3" borderId="12" xfId="1" applyNumberFormat="1" applyFont="1" applyFill="1" applyBorder="1" applyAlignment="1">
      <alignment horizontal="center" vertical="center"/>
    </xf>
    <xf numFmtId="38" fontId="45" fillId="3" borderId="92" xfId="1" applyNumberFormat="1" applyFont="1" applyFill="1" applyBorder="1" applyAlignment="1">
      <alignment horizontal="center" vertical="center"/>
    </xf>
    <xf numFmtId="0" fontId="10" fillId="3" borderId="74" xfId="0" applyFont="1" applyFill="1" applyBorder="1" applyAlignment="1">
      <alignment horizontal="center" vertical="center" wrapText="1"/>
    </xf>
    <xf numFmtId="0" fontId="10" fillId="3" borderId="77" xfId="0" applyFont="1" applyFill="1" applyBorder="1" applyAlignment="1">
      <alignment horizontal="center" vertical="center" wrapText="1"/>
    </xf>
    <xf numFmtId="0" fontId="0" fillId="0" borderId="88" xfId="0" applyBorder="1" applyAlignment="1">
      <alignment horizontal="center" vertical="center" wrapText="1"/>
    </xf>
    <xf numFmtId="38" fontId="2" fillId="0" borderId="12" xfId="1" applyNumberFormat="1" applyBorder="1" applyAlignment="1">
      <alignment horizontal="center" vertical="center"/>
    </xf>
    <xf numFmtId="38" fontId="2" fillId="0" borderId="16" xfId="1" applyNumberFormat="1" applyBorder="1" applyAlignment="1">
      <alignment horizontal="center" vertical="center"/>
    </xf>
    <xf numFmtId="38" fontId="10" fillId="3" borderId="12" xfId="0" applyNumberFormat="1" applyFont="1" applyFill="1" applyBorder="1" applyAlignment="1">
      <alignment horizontal="center" vertical="center" wrapText="1"/>
    </xf>
    <xf numFmtId="38" fontId="10" fillId="3" borderId="92" xfId="0" applyNumberFormat="1" applyFont="1" applyFill="1" applyBorder="1" applyAlignment="1">
      <alignment horizontal="center" vertical="center" wrapText="1"/>
    </xf>
    <xf numFmtId="38" fontId="0" fillId="0" borderId="16" xfId="0" applyNumberFormat="1" applyBorder="1" applyAlignment="1">
      <alignment horizontal="center" vertical="center" wrapText="1"/>
    </xf>
    <xf numFmtId="0" fontId="10" fillId="0" borderId="91" xfId="0" applyFont="1" applyBorder="1" applyAlignment="1">
      <alignment horizontal="center" vertical="center"/>
    </xf>
    <xf numFmtId="0" fontId="10" fillId="0" borderId="93" xfId="0" applyFont="1" applyBorder="1" applyAlignment="1">
      <alignment horizontal="center" vertical="center"/>
    </xf>
    <xf numFmtId="38" fontId="52" fillId="10" borderId="42" xfId="0" applyNumberFormat="1" applyFont="1" applyFill="1" applyBorder="1" applyAlignment="1">
      <alignment horizontal="center" vertical="center"/>
    </xf>
    <xf numFmtId="38" fontId="52" fillId="10" borderId="50" xfId="0" applyNumberFormat="1" applyFont="1" applyFill="1" applyBorder="1" applyAlignment="1">
      <alignment horizontal="center" vertical="center"/>
    </xf>
    <xf numFmtId="0" fontId="0" fillId="0" borderId="0" xfId="0" applyAlignment="1">
      <alignment horizontal="left"/>
    </xf>
  </cellXfs>
  <cellStyles count="39">
    <cellStyle name="Comma" xfId="1" builtinId="3"/>
    <cellStyle name="Comma 2" xfId="2"/>
    <cellStyle name="Comma 2 2" xfId="3"/>
    <cellStyle name="Comma 3" xfId="4"/>
    <cellStyle name="Comma 3 2" xfId="5"/>
    <cellStyle name="Comma 3 2 2" xfId="6"/>
    <cellStyle name="Comma 4" xfId="7"/>
    <cellStyle name="Comma 4 2" xfId="8"/>
    <cellStyle name="Comma 4 2 2" xfId="9"/>
    <cellStyle name="Comma 5" xfId="10"/>
    <cellStyle name="Comma 5 2" xfId="11"/>
    <cellStyle name="Comma_Fuel Price Increase Proposal 2010" xfId="12"/>
    <cellStyle name="Currency" xfId="13" builtinId="4"/>
    <cellStyle name="Currency 2" xfId="14"/>
    <cellStyle name="Excel Built-in Normal" xfId="15"/>
    <cellStyle name="Excel Built-in Normal 1" xfId="16"/>
    <cellStyle name="Excel Built-in Normal 2" xfId="17"/>
    <cellStyle name="Excel Built-in Normal 2 2" xfId="18"/>
    <cellStyle name="Excel_BuiltIn_Comma 1" xfId="19"/>
    <cellStyle name="Heading" xfId="20"/>
    <cellStyle name="Heading1" xfId="21"/>
    <cellStyle name="Heading1 1" xfId="22"/>
    <cellStyle name="Normal" xfId="0" builtinId="0"/>
    <cellStyle name="Normal 2" xfId="23"/>
    <cellStyle name="Normal 2 2" xfId="24"/>
    <cellStyle name="Normal 3" xfId="25"/>
    <cellStyle name="Normal 4" xfId="26"/>
    <cellStyle name="Normal 5" xfId="27"/>
    <cellStyle name="Normal 5 2" xfId="28"/>
    <cellStyle name="Normal 5 3" xfId="29"/>
    <cellStyle name="Normal 6" xfId="30"/>
    <cellStyle name="Normal_Fuel Price Increase Proposal 2010" xfId="31"/>
    <cellStyle name="Percent" xfId="32" builtinId="5"/>
    <cellStyle name="Percent 2" xfId="33"/>
    <cellStyle name="Percent 3" xfId="34"/>
    <cellStyle name="Result" xfId="35"/>
    <cellStyle name="Result 1" xfId="36"/>
    <cellStyle name="Result2" xfId="37"/>
    <cellStyle name="Result2 1" xfId="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10</xdr:col>
      <xdr:colOff>266700</xdr:colOff>
      <xdr:row>93</xdr:row>
      <xdr:rowOff>9525</xdr:rowOff>
    </xdr:from>
    <xdr:to>
      <xdr:col>10</xdr:col>
      <xdr:colOff>1152525</xdr:colOff>
      <xdr:row>94</xdr:row>
      <xdr:rowOff>19050</xdr:rowOff>
    </xdr:to>
    <xdr:sp macro="" textlink="">
      <xdr:nvSpPr>
        <xdr:cNvPr id="716306" name="Oval 13"/>
        <xdr:cNvSpPr>
          <a:spLocks noChangeArrowheads="1"/>
        </xdr:cNvSpPr>
      </xdr:nvSpPr>
      <xdr:spPr bwMode="auto">
        <a:xfrm>
          <a:off x="14354175" y="22050375"/>
          <a:ext cx="88582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285750</xdr:colOff>
      <xdr:row>27</xdr:row>
      <xdr:rowOff>0</xdr:rowOff>
    </xdr:from>
    <xdr:to>
      <xdr:col>10</xdr:col>
      <xdr:colOff>1162050</xdr:colOff>
      <xdr:row>28</xdr:row>
      <xdr:rowOff>0</xdr:rowOff>
    </xdr:to>
    <xdr:sp macro="" textlink="">
      <xdr:nvSpPr>
        <xdr:cNvPr id="716307" name="Oval 4"/>
        <xdr:cNvSpPr>
          <a:spLocks noChangeArrowheads="1"/>
        </xdr:cNvSpPr>
      </xdr:nvSpPr>
      <xdr:spPr bwMode="auto">
        <a:xfrm>
          <a:off x="14373225" y="7077075"/>
          <a:ext cx="876300" cy="41910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295275</xdr:colOff>
      <xdr:row>83</xdr:row>
      <xdr:rowOff>0</xdr:rowOff>
    </xdr:from>
    <xdr:to>
      <xdr:col>10</xdr:col>
      <xdr:colOff>1162050</xdr:colOff>
      <xdr:row>84</xdr:row>
      <xdr:rowOff>0</xdr:rowOff>
    </xdr:to>
    <xdr:sp macro="" textlink="">
      <xdr:nvSpPr>
        <xdr:cNvPr id="716308" name="Oval 13"/>
        <xdr:cNvSpPr>
          <a:spLocks noChangeArrowheads="1"/>
        </xdr:cNvSpPr>
      </xdr:nvSpPr>
      <xdr:spPr bwMode="auto">
        <a:xfrm>
          <a:off x="14382750" y="21231225"/>
          <a:ext cx="866775" cy="4095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285750</xdr:colOff>
      <xdr:row>59</xdr:row>
      <xdr:rowOff>0</xdr:rowOff>
    </xdr:from>
    <xdr:to>
      <xdr:col>10</xdr:col>
      <xdr:colOff>1171575</xdr:colOff>
      <xdr:row>59</xdr:row>
      <xdr:rowOff>447675</xdr:rowOff>
    </xdr:to>
    <xdr:sp macro="" textlink="">
      <xdr:nvSpPr>
        <xdr:cNvPr id="716309" name="Oval 13"/>
        <xdr:cNvSpPr>
          <a:spLocks noChangeArrowheads="1"/>
        </xdr:cNvSpPr>
      </xdr:nvSpPr>
      <xdr:spPr bwMode="auto">
        <a:xfrm>
          <a:off x="14373225" y="14411325"/>
          <a:ext cx="885825" cy="4476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85</xdr:row>
      <xdr:rowOff>28575</xdr:rowOff>
    </xdr:from>
    <xdr:to>
      <xdr:col>11</xdr:col>
      <xdr:colOff>76200</xdr:colOff>
      <xdr:row>86</xdr:row>
      <xdr:rowOff>28575</xdr:rowOff>
    </xdr:to>
    <xdr:sp macro="" textlink="">
      <xdr:nvSpPr>
        <xdr:cNvPr id="716310" name="Oval 13"/>
        <xdr:cNvSpPr>
          <a:spLocks noChangeArrowheads="1"/>
        </xdr:cNvSpPr>
      </xdr:nvSpPr>
      <xdr:spPr bwMode="auto">
        <a:xfrm>
          <a:off x="14192250" y="2205037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86</xdr:row>
      <xdr:rowOff>28575</xdr:rowOff>
    </xdr:from>
    <xdr:to>
      <xdr:col>11</xdr:col>
      <xdr:colOff>76200</xdr:colOff>
      <xdr:row>87</xdr:row>
      <xdr:rowOff>28575</xdr:rowOff>
    </xdr:to>
    <xdr:sp macro="" textlink="">
      <xdr:nvSpPr>
        <xdr:cNvPr id="716311" name="Oval 13"/>
        <xdr:cNvSpPr>
          <a:spLocks noChangeArrowheads="1"/>
        </xdr:cNvSpPr>
      </xdr:nvSpPr>
      <xdr:spPr bwMode="auto">
        <a:xfrm>
          <a:off x="14192250" y="2205037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87</xdr:row>
      <xdr:rowOff>28575</xdr:rowOff>
    </xdr:from>
    <xdr:to>
      <xdr:col>11</xdr:col>
      <xdr:colOff>76200</xdr:colOff>
      <xdr:row>88</xdr:row>
      <xdr:rowOff>28575</xdr:rowOff>
    </xdr:to>
    <xdr:sp macro="" textlink="">
      <xdr:nvSpPr>
        <xdr:cNvPr id="716312" name="Oval 13"/>
        <xdr:cNvSpPr>
          <a:spLocks noChangeArrowheads="1"/>
        </xdr:cNvSpPr>
      </xdr:nvSpPr>
      <xdr:spPr bwMode="auto">
        <a:xfrm>
          <a:off x="14192250" y="2205037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88</xdr:row>
      <xdr:rowOff>28575</xdr:rowOff>
    </xdr:from>
    <xdr:to>
      <xdr:col>11</xdr:col>
      <xdr:colOff>76200</xdr:colOff>
      <xdr:row>89</xdr:row>
      <xdr:rowOff>28575</xdr:rowOff>
    </xdr:to>
    <xdr:sp macro="" textlink="">
      <xdr:nvSpPr>
        <xdr:cNvPr id="716313" name="Oval 13"/>
        <xdr:cNvSpPr>
          <a:spLocks noChangeArrowheads="1"/>
        </xdr:cNvSpPr>
      </xdr:nvSpPr>
      <xdr:spPr bwMode="auto">
        <a:xfrm>
          <a:off x="14192250" y="2205037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89</xdr:row>
      <xdr:rowOff>28575</xdr:rowOff>
    </xdr:from>
    <xdr:to>
      <xdr:col>11</xdr:col>
      <xdr:colOff>76200</xdr:colOff>
      <xdr:row>90</xdr:row>
      <xdr:rowOff>28575</xdr:rowOff>
    </xdr:to>
    <xdr:sp macro="" textlink="">
      <xdr:nvSpPr>
        <xdr:cNvPr id="716314" name="Oval 13"/>
        <xdr:cNvSpPr>
          <a:spLocks noChangeArrowheads="1"/>
        </xdr:cNvSpPr>
      </xdr:nvSpPr>
      <xdr:spPr bwMode="auto">
        <a:xfrm>
          <a:off x="14192250" y="2205037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90</xdr:row>
      <xdr:rowOff>28575</xdr:rowOff>
    </xdr:from>
    <xdr:to>
      <xdr:col>11</xdr:col>
      <xdr:colOff>76200</xdr:colOff>
      <xdr:row>91</xdr:row>
      <xdr:rowOff>28575</xdr:rowOff>
    </xdr:to>
    <xdr:sp macro="" textlink="">
      <xdr:nvSpPr>
        <xdr:cNvPr id="716315" name="Oval 13"/>
        <xdr:cNvSpPr>
          <a:spLocks noChangeArrowheads="1"/>
        </xdr:cNvSpPr>
      </xdr:nvSpPr>
      <xdr:spPr bwMode="auto">
        <a:xfrm>
          <a:off x="14192250" y="2205037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91</xdr:row>
      <xdr:rowOff>28575</xdr:rowOff>
    </xdr:from>
    <xdr:to>
      <xdr:col>11</xdr:col>
      <xdr:colOff>76200</xdr:colOff>
      <xdr:row>92</xdr:row>
      <xdr:rowOff>28575</xdr:rowOff>
    </xdr:to>
    <xdr:sp macro="" textlink="">
      <xdr:nvSpPr>
        <xdr:cNvPr id="716316" name="Oval 13"/>
        <xdr:cNvSpPr>
          <a:spLocks noChangeArrowheads="1"/>
        </xdr:cNvSpPr>
      </xdr:nvSpPr>
      <xdr:spPr bwMode="auto">
        <a:xfrm>
          <a:off x="14192250" y="2205037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92</xdr:row>
      <xdr:rowOff>28575</xdr:rowOff>
    </xdr:from>
    <xdr:to>
      <xdr:col>11</xdr:col>
      <xdr:colOff>76200</xdr:colOff>
      <xdr:row>93</xdr:row>
      <xdr:rowOff>28575</xdr:rowOff>
    </xdr:to>
    <xdr:sp macro="" textlink="">
      <xdr:nvSpPr>
        <xdr:cNvPr id="716317" name="Oval 13"/>
        <xdr:cNvSpPr>
          <a:spLocks noChangeArrowheads="1"/>
        </xdr:cNvSpPr>
      </xdr:nvSpPr>
      <xdr:spPr bwMode="auto">
        <a:xfrm>
          <a:off x="14192250" y="2205037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93</xdr:row>
      <xdr:rowOff>28575</xdr:rowOff>
    </xdr:from>
    <xdr:to>
      <xdr:col>11</xdr:col>
      <xdr:colOff>76200</xdr:colOff>
      <xdr:row>94</xdr:row>
      <xdr:rowOff>28575</xdr:rowOff>
    </xdr:to>
    <xdr:sp macro="" textlink="">
      <xdr:nvSpPr>
        <xdr:cNvPr id="716318" name="Oval 13"/>
        <xdr:cNvSpPr>
          <a:spLocks noChangeArrowheads="1"/>
        </xdr:cNvSpPr>
      </xdr:nvSpPr>
      <xdr:spPr bwMode="auto">
        <a:xfrm>
          <a:off x="14192250" y="2205037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314325</xdr:colOff>
      <xdr:row>111</xdr:row>
      <xdr:rowOff>19050</xdr:rowOff>
    </xdr:from>
    <xdr:to>
      <xdr:col>10</xdr:col>
      <xdr:colOff>1162050</xdr:colOff>
      <xdr:row>112</xdr:row>
      <xdr:rowOff>0</xdr:rowOff>
    </xdr:to>
    <xdr:sp macro="" textlink="">
      <xdr:nvSpPr>
        <xdr:cNvPr id="716319" name="Oval 13"/>
        <xdr:cNvSpPr>
          <a:spLocks noChangeArrowheads="1"/>
        </xdr:cNvSpPr>
      </xdr:nvSpPr>
      <xdr:spPr bwMode="auto">
        <a:xfrm>
          <a:off x="14401800" y="25450800"/>
          <a:ext cx="847725" cy="43815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38100</xdr:colOff>
      <xdr:row>23</xdr:row>
      <xdr:rowOff>571500</xdr:rowOff>
    </xdr:from>
    <xdr:to>
      <xdr:col>9</xdr:col>
      <xdr:colOff>1095375</xdr:colOff>
      <xdr:row>25</xdr:row>
      <xdr:rowOff>19050</xdr:rowOff>
    </xdr:to>
    <xdr:sp macro="" textlink="">
      <xdr:nvSpPr>
        <xdr:cNvPr id="710878" name="Oval 4"/>
        <xdr:cNvSpPr>
          <a:spLocks noChangeArrowheads="1"/>
        </xdr:cNvSpPr>
      </xdr:nvSpPr>
      <xdr:spPr bwMode="auto">
        <a:xfrm>
          <a:off x="10572750" y="7743825"/>
          <a:ext cx="105727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342900</xdr:colOff>
      <xdr:row>14</xdr:row>
      <xdr:rowOff>19050</xdr:rowOff>
    </xdr:from>
    <xdr:to>
      <xdr:col>9</xdr:col>
      <xdr:colOff>1266825</xdr:colOff>
      <xdr:row>14</xdr:row>
      <xdr:rowOff>485775</xdr:rowOff>
    </xdr:to>
    <xdr:sp macro="" textlink="">
      <xdr:nvSpPr>
        <xdr:cNvPr id="710879" name="Oval 4"/>
        <xdr:cNvSpPr>
          <a:spLocks noChangeArrowheads="1"/>
        </xdr:cNvSpPr>
      </xdr:nvSpPr>
      <xdr:spPr bwMode="auto">
        <a:xfrm>
          <a:off x="10877550" y="6505575"/>
          <a:ext cx="923925" cy="46672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9525</xdr:colOff>
      <xdr:row>24</xdr:row>
      <xdr:rowOff>38100</xdr:rowOff>
    </xdr:from>
    <xdr:to>
      <xdr:col>11</xdr:col>
      <xdr:colOff>0</xdr:colOff>
      <xdr:row>24</xdr:row>
      <xdr:rowOff>323850</xdr:rowOff>
    </xdr:to>
    <xdr:sp macro="" textlink="">
      <xdr:nvSpPr>
        <xdr:cNvPr id="712568" name="Oval 3"/>
        <xdr:cNvSpPr>
          <a:spLocks noChangeArrowheads="1"/>
        </xdr:cNvSpPr>
      </xdr:nvSpPr>
      <xdr:spPr bwMode="auto">
        <a:xfrm>
          <a:off x="12982575" y="495300"/>
          <a:ext cx="140017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1085850</xdr:colOff>
      <xdr:row>12</xdr:row>
      <xdr:rowOff>28575</xdr:rowOff>
    </xdr:from>
    <xdr:to>
      <xdr:col>11</xdr:col>
      <xdr:colOff>19050</xdr:colOff>
      <xdr:row>12</xdr:row>
      <xdr:rowOff>342900</xdr:rowOff>
    </xdr:to>
    <xdr:sp macro="" textlink="">
      <xdr:nvSpPr>
        <xdr:cNvPr id="712569" name="Oval 3"/>
        <xdr:cNvSpPr>
          <a:spLocks noChangeArrowheads="1"/>
        </xdr:cNvSpPr>
      </xdr:nvSpPr>
      <xdr:spPr bwMode="auto">
        <a:xfrm>
          <a:off x="12725400" y="495300"/>
          <a:ext cx="16764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85725</xdr:colOff>
      <xdr:row>25</xdr:row>
      <xdr:rowOff>57150</xdr:rowOff>
    </xdr:from>
    <xdr:to>
      <xdr:col>11</xdr:col>
      <xdr:colOff>9525</xdr:colOff>
      <xdr:row>25</xdr:row>
      <xdr:rowOff>342900</xdr:rowOff>
    </xdr:to>
    <xdr:sp macro="" textlink="">
      <xdr:nvSpPr>
        <xdr:cNvPr id="712570" name="Oval 4"/>
        <xdr:cNvSpPr>
          <a:spLocks noChangeArrowheads="1"/>
        </xdr:cNvSpPr>
      </xdr:nvSpPr>
      <xdr:spPr bwMode="auto">
        <a:xfrm>
          <a:off x="13058775" y="495300"/>
          <a:ext cx="13335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85725</xdr:colOff>
      <xdr:row>13</xdr:row>
      <xdr:rowOff>57150</xdr:rowOff>
    </xdr:from>
    <xdr:to>
      <xdr:col>11</xdr:col>
      <xdr:colOff>9525</xdr:colOff>
      <xdr:row>13</xdr:row>
      <xdr:rowOff>342900</xdr:rowOff>
    </xdr:to>
    <xdr:sp macro="" textlink="">
      <xdr:nvSpPr>
        <xdr:cNvPr id="712571" name="Oval 4"/>
        <xdr:cNvSpPr>
          <a:spLocks noChangeArrowheads="1"/>
        </xdr:cNvSpPr>
      </xdr:nvSpPr>
      <xdr:spPr bwMode="auto">
        <a:xfrm>
          <a:off x="13058775" y="495300"/>
          <a:ext cx="13335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38100</xdr:colOff>
      <xdr:row>54</xdr:row>
      <xdr:rowOff>0</xdr:rowOff>
    </xdr:from>
    <xdr:to>
      <xdr:col>10</xdr:col>
      <xdr:colOff>1381125</xdr:colOff>
      <xdr:row>55</xdr:row>
      <xdr:rowOff>0</xdr:rowOff>
    </xdr:to>
    <xdr:sp macro="" textlink="">
      <xdr:nvSpPr>
        <xdr:cNvPr id="712572" name="Oval 4"/>
        <xdr:cNvSpPr>
          <a:spLocks noChangeArrowheads="1"/>
        </xdr:cNvSpPr>
      </xdr:nvSpPr>
      <xdr:spPr bwMode="auto">
        <a:xfrm>
          <a:off x="13011150" y="495300"/>
          <a:ext cx="134302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38100</xdr:colOff>
      <xdr:row>65</xdr:row>
      <xdr:rowOff>333375</xdr:rowOff>
    </xdr:from>
    <xdr:to>
      <xdr:col>10</xdr:col>
      <xdr:colOff>1333500</xdr:colOff>
      <xdr:row>67</xdr:row>
      <xdr:rowOff>0</xdr:rowOff>
    </xdr:to>
    <xdr:sp macro="" textlink="">
      <xdr:nvSpPr>
        <xdr:cNvPr id="712573" name="Oval 4"/>
        <xdr:cNvSpPr>
          <a:spLocks noChangeArrowheads="1"/>
        </xdr:cNvSpPr>
      </xdr:nvSpPr>
      <xdr:spPr bwMode="auto">
        <a:xfrm>
          <a:off x="13011150" y="495300"/>
          <a:ext cx="12954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38100</xdr:colOff>
      <xdr:row>78</xdr:row>
      <xdr:rowOff>19050</xdr:rowOff>
    </xdr:from>
    <xdr:to>
      <xdr:col>10</xdr:col>
      <xdr:colOff>1333500</xdr:colOff>
      <xdr:row>79</xdr:row>
      <xdr:rowOff>0</xdr:rowOff>
    </xdr:to>
    <xdr:sp macro="" textlink="">
      <xdr:nvSpPr>
        <xdr:cNvPr id="712574" name="Oval 4"/>
        <xdr:cNvSpPr>
          <a:spLocks noChangeArrowheads="1"/>
        </xdr:cNvSpPr>
      </xdr:nvSpPr>
      <xdr:spPr bwMode="auto">
        <a:xfrm>
          <a:off x="13011150" y="495300"/>
          <a:ext cx="12954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171450</xdr:colOff>
      <xdr:row>92</xdr:row>
      <xdr:rowOff>0</xdr:rowOff>
    </xdr:from>
    <xdr:to>
      <xdr:col>10</xdr:col>
      <xdr:colOff>1190625</xdr:colOff>
      <xdr:row>93</xdr:row>
      <xdr:rowOff>0</xdr:rowOff>
    </xdr:to>
    <xdr:sp macro="" textlink="">
      <xdr:nvSpPr>
        <xdr:cNvPr id="712575" name="Oval 4"/>
        <xdr:cNvSpPr>
          <a:spLocks noChangeArrowheads="1"/>
        </xdr:cNvSpPr>
      </xdr:nvSpPr>
      <xdr:spPr bwMode="auto">
        <a:xfrm>
          <a:off x="13144500" y="4981575"/>
          <a:ext cx="1019175" cy="46672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38100</xdr:colOff>
      <xdr:row>30</xdr:row>
      <xdr:rowOff>571500</xdr:rowOff>
    </xdr:from>
    <xdr:to>
      <xdr:col>10</xdr:col>
      <xdr:colOff>1095375</xdr:colOff>
      <xdr:row>32</xdr:row>
      <xdr:rowOff>19050</xdr:rowOff>
    </xdr:to>
    <xdr:sp macro="" textlink="">
      <xdr:nvSpPr>
        <xdr:cNvPr id="698753" name="Oval 4"/>
        <xdr:cNvSpPr>
          <a:spLocks noChangeArrowheads="1"/>
        </xdr:cNvSpPr>
      </xdr:nvSpPr>
      <xdr:spPr bwMode="auto">
        <a:xfrm>
          <a:off x="11287125" y="7048500"/>
          <a:ext cx="105727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66675</xdr:colOff>
      <xdr:row>19</xdr:row>
      <xdr:rowOff>19050</xdr:rowOff>
    </xdr:from>
    <xdr:to>
      <xdr:col>11</xdr:col>
      <xdr:colOff>1295400</xdr:colOff>
      <xdr:row>19</xdr:row>
      <xdr:rowOff>381000</xdr:rowOff>
    </xdr:to>
    <xdr:sp macro="" textlink="">
      <xdr:nvSpPr>
        <xdr:cNvPr id="698754" name="Oval 4"/>
        <xdr:cNvSpPr>
          <a:spLocks noChangeArrowheads="1"/>
        </xdr:cNvSpPr>
      </xdr:nvSpPr>
      <xdr:spPr bwMode="auto">
        <a:xfrm>
          <a:off x="12430125" y="6229350"/>
          <a:ext cx="1228725" cy="36195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38100</xdr:colOff>
      <xdr:row>30</xdr:row>
      <xdr:rowOff>571500</xdr:rowOff>
    </xdr:from>
    <xdr:to>
      <xdr:col>12</xdr:col>
      <xdr:colOff>1095375</xdr:colOff>
      <xdr:row>32</xdr:row>
      <xdr:rowOff>19050</xdr:rowOff>
    </xdr:to>
    <xdr:sp macro="" textlink="">
      <xdr:nvSpPr>
        <xdr:cNvPr id="698755" name="Oval 4"/>
        <xdr:cNvSpPr>
          <a:spLocks noChangeArrowheads="1"/>
        </xdr:cNvSpPr>
      </xdr:nvSpPr>
      <xdr:spPr bwMode="auto">
        <a:xfrm>
          <a:off x="13716000" y="7048500"/>
          <a:ext cx="105727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904875</xdr:colOff>
      <xdr:row>32</xdr:row>
      <xdr:rowOff>19050</xdr:rowOff>
    </xdr:from>
    <xdr:to>
      <xdr:col>11</xdr:col>
      <xdr:colOff>0</xdr:colOff>
      <xdr:row>33</xdr:row>
      <xdr:rowOff>0</xdr:rowOff>
    </xdr:to>
    <xdr:sp macro="" textlink="">
      <xdr:nvSpPr>
        <xdr:cNvPr id="699781" name="Oval 4"/>
        <xdr:cNvSpPr>
          <a:spLocks noChangeArrowheads="1"/>
        </xdr:cNvSpPr>
      </xdr:nvSpPr>
      <xdr:spPr bwMode="auto">
        <a:xfrm>
          <a:off x="14144625" y="7429500"/>
          <a:ext cx="21907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904875</xdr:colOff>
      <xdr:row>32</xdr:row>
      <xdr:rowOff>19050</xdr:rowOff>
    </xdr:from>
    <xdr:to>
      <xdr:col>13</xdr:col>
      <xdr:colOff>0</xdr:colOff>
      <xdr:row>33</xdr:row>
      <xdr:rowOff>0</xdr:rowOff>
    </xdr:to>
    <xdr:sp macro="" textlink="">
      <xdr:nvSpPr>
        <xdr:cNvPr id="699782" name="Oval 4"/>
        <xdr:cNvSpPr>
          <a:spLocks noChangeArrowheads="1"/>
        </xdr:cNvSpPr>
      </xdr:nvSpPr>
      <xdr:spPr bwMode="auto">
        <a:xfrm>
          <a:off x="16630650" y="7429500"/>
          <a:ext cx="27622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142875</xdr:colOff>
      <xdr:row>20</xdr:row>
      <xdr:rowOff>0</xdr:rowOff>
    </xdr:from>
    <xdr:to>
      <xdr:col>11</xdr:col>
      <xdr:colOff>1190625</xdr:colOff>
      <xdr:row>20</xdr:row>
      <xdr:rowOff>409575</xdr:rowOff>
    </xdr:to>
    <xdr:sp macro="" textlink="">
      <xdr:nvSpPr>
        <xdr:cNvPr id="699783" name="Oval 4"/>
        <xdr:cNvSpPr>
          <a:spLocks noChangeArrowheads="1"/>
        </xdr:cNvSpPr>
      </xdr:nvSpPr>
      <xdr:spPr bwMode="auto">
        <a:xfrm>
          <a:off x="14506575" y="6429375"/>
          <a:ext cx="1047750" cy="4095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9</xdr:col>
      <xdr:colOff>38100</xdr:colOff>
      <xdr:row>24</xdr:row>
      <xdr:rowOff>571500</xdr:rowOff>
    </xdr:from>
    <xdr:to>
      <xdr:col>9</xdr:col>
      <xdr:colOff>1095375</xdr:colOff>
      <xdr:row>26</xdr:row>
      <xdr:rowOff>19050</xdr:rowOff>
    </xdr:to>
    <xdr:sp macro="" textlink="">
      <xdr:nvSpPr>
        <xdr:cNvPr id="700799" name="Oval 4"/>
        <xdr:cNvSpPr>
          <a:spLocks noChangeArrowheads="1"/>
        </xdr:cNvSpPr>
      </xdr:nvSpPr>
      <xdr:spPr bwMode="auto">
        <a:xfrm>
          <a:off x="10572750" y="8181975"/>
          <a:ext cx="105727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38100</xdr:colOff>
      <xdr:row>24</xdr:row>
      <xdr:rowOff>571500</xdr:rowOff>
    </xdr:from>
    <xdr:to>
      <xdr:col>11</xdr:col>
      <xdr:colOff>1095375</xdr:colOff>
      <xdr:row>26</xdr:row>
      <xdr:rowOff>19050</xdr:rowOff>
    </xdr:to>
    <xdr:sp macro="" textlink="">
      <xdr:nvSpPr>
        <xdr:cNvPr id="700800" name="Oval 4"/>
        <xdr:cNvSpPr>
          <a:spLocks noChangeArrowheads="1"/>
        </xdr:cNvSpPr>
      </xdr:nvSpPr>
      <xdr:spPr bwMode="auto">
        <a:xfrm>
          <a:off x="13582650" y="8181975"/>
          <a:ext cx="105727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171450</xdr:colOff>
      <xdr:row>15</xdr:row>
      <xdr:rowOff>0</xdr:rowOff>
    </xdr:from>
    <xdr:to>
      <xdr:col>10</xdr:col>
      <xdr:colOff>1266825</xdr:colOff>
      <xdr:row>16</xdr:row>
      <xdr:rowOff>0</xdr:rowOff>
    </xdr:to>
    <xdr:sp macro="" textlink="">
      <xdr:nvSpPr>
        <xdr:cNvPr id="700801" name="Oval 5"/>
        <xdr:cNvSpPr>
          <a:spLocks noChangeArrowheads="1"/>
        </xdr:cNvSpPr>
      </xdr:nvSpPr>
      <xdr:spPr bwMode="auto">
        <a:xfrm>
          <a:off x="12258675" y="6924675"/>
          <a:ext cx="1095375" cy="5238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1266825</xdr:colOff>
      <xdr:row>1</xdr:row>
      <xdr:rowOff>9525</xdr:rowOff>
    </xdr:from>
    <xdr:to>
      <xdr:col>6</xdr:col>
      <xdr:colOff>1238250</xdr:colOff>
      <xdr:row>9</xdr:row>
      <xdr:rowOff>180975</xdr:rowOff>
    </xdr:to>
    <xdr:sp macro="" textlink="">
      <xdr:nvSpPr>
        <xdr:cNvPr id="712815" name="Rounded Rectangle 1"/>
        <xdr:cNvSpPr>
          <a:spLocks noChangeArrowheads="1"/>
        </xdr:cNvSpPr>
      </xdr:nvSpPr>
      <xdr:spPr bwMode="auto">
        <a:xfrm>
          <a:off x="3676650" y="180975"/>
          <a:ext cx="3438525" cy="1771650"/>
        </a:xfrm>
        <a:prstGeom prst="roundRect">
          <a:avLst>
            <a:gd name="adj" fmla="val 0"/>
          </a:avLst>
        </a:prstGeom>
        <a:noFill/>
        <a:ln w="28575" algn="ctr">
          <a:solidFill>
            <a:srgbClr val="C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123825</xdr:colOff>
      <xdr:row>4</xdr:row>
      <xdr:rowOff>57150</xdr:rowOff>
    </xdr:from>
    <xdr:to>
      <xdr:col>6</xdr:col>
      <xdr:colOff>695325</xdr:colOff>
      <xdr:row>5</xdr:row>
      <xdr:rowOff>104775</xdr:rowOff>
    </xdr:to>
    <xdr:sp macro="" textlink="">
      <xdr:nvSpPr>
        <xdr:cNvPr id="713950" name="Rounded Rectangle 1"/>
        <xdr:cNvSpPr>
          <a:spLocks noChangeArrowheads="1"/>
        </xdr:cNvSpPr>
      </xdr:nvSpPr>
      <xdr:spPr bwMode="auto">
        <a:xfrm>
          <a:off x="7639050" y="161925"/>
          <a:ext cx="571500" cy="0"/>
        </a:xfrm>
        <a:prstGeom prst="roundRect">
          <a:avLst>
            <a:gd name="adj" fmla="val 16667"/>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142875</xdr:colOff>
      <xdr:row>16</xdr:row>
      <xdr:rowOff>57150</xdr:rowOff>
    </xdr:from>
    <xdr:to>
      <xdr:col>6</xdr:col>
      <xdr:colOff>714375</xdr:colOff>
      <xdr:row>17</xdr:row>
      <xdr:rowOff>104775</xdr:rowOff>
    </xdr:to>
    <xdr:sp macro="" textlink="">
      <xdr:nvSpPr>
        <xdr:cNvPr id="713951" name="Rounded Rectangle 1"/>
        <xdr:cNvSpPr>
          <a:spLocks noChangeArrowheads="1"/>
        </xdr:cNvSpPr>
      </xdr:nvSpPr>
      <xdr:spPr bwMode="auto">
        <a:xfrm>
          <a:off x="7658100" y="723900"/>
          <a:ext cx="571500" cy="209550"/>
        </a:xfrm>
        <a:prstGeom prst="roundRect">
          <a:avLst>
            <a:gd name="adj" fmla="val 16667"/>
          </a:avLst>
        </a:prstGeom>
        <a:noFill/>
        <a:ln w="28575"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9</xdr:col>
      <xdr:colOff>514350</xdr:colOff>
      <xdr:row>10</xdr:row>
      <xdr:rowOff>38100</xdr:rowOff>
    </xdr:from>
    <xdr:to>
      <xdr:col>9</xdr:col>
      <xdr:colOff>1143000</xdr:colOff>
      <xdr:row>10</xdr:row>
      <xdr:rowOff>371475</xdr:rowOff>
    </xdr:to>
    <xdr:sp macro="" textlink="">
      <xdr:nvSpPr>
        <xdr:cNvPr id="714863" name="Oval 4"/>
        <xdr:cNvSpPr>
          <a:spLocks noChangeArrowheads="1"/>
        </xdr:cNvSpPr>
      </xdr:nvSpPr>
      <xdr:spPr bwMode="auto">
        <a:xfrm>
          <a:off x="8829675" y="3162300"/>
          <a:ext cx="628650" cy="3333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295275</xdr:colOff>
      <xdr:row>12</xdr:row>
      <xdr:rowOff>19050</xdr:rowOff>
    </xdr:from>
    <xdr:to>
      <xdr:col>10</xdr:col>
      <xdr:colOff>1162050</xdr:colOff>
      <xdr:row>12</xdr:row>
      <xdr:rowOff>400050</xdr:rowOff>
    </xdr:to>
    <xdr:sp macro="" textlink="">
      <xdr:nvSpPr>
        <xdr:cNvPr id="703599" name="Oval 13"/>
        <xdr:cNvSpPr>
          <a:spLocks noChangeArrowheads="1"/>
        </xdr:cNvSpPr>
      </xdr:nvSpPr>
      <xdr:spPr bwMode="auto">
        <a:xfrm>
          <a:off x="13677900" y="3762375"/>
          <a:ext cx="866775" cy="38100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923925</xdr:colOff>
      <xdr:row>3</xdr:row>
      <xdr:rowOff>161925</xdr:rowOff>
    </xdr:from>
    <xdr:to>
      <xdr:col>3</xdr:col>
      <xdr:colOff>990600</xdr:colOff>
      <xdr:row>7</xdr:row>
      <xdr:rowOff>190500</xdr:rowOff>
    </xdr:to>
    <xdr:sp macro="" textlink="">
      <xdr:nvSpPr>
        <xdr:cNvPr id="704623" name="Rounded Rectangle 1"/>
        <xdr:cNvSpPr>
          <a:spLocks noChangeArrowheads="1"/>
        </xdr:cNvSpPr>
      </xdr:nvSpPr>
      <xdr:spPr bwMode="auto">
        <a:xfrm>
          <a:off x="3771900" y="676275"/>
          <a:ext cx="1000125" cy="971550"/>
        </a:xfrm>
        <a:prstGeom prst="roundRect">
          <a:avLst>
            <a:gd name="adj" fmla="val 16667"/>
          </a:avLst>
        </a:prstGeom>
        <a:noFill/>
        <a:ln w="28575" algn="ctr">
          <a:solidFill>
            <a:srgbClr val="A50021"/>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66675</xdr:colOff>
      <xdr:row>18</xdr:row>
      <xdr:rowOff>19050</xdr:rowOff>
    </xdr:from>
    <xdr:to>
      <xdr:col>10</xdr:col>
      <xdr:colOff>1038225</xdr:colOff>
      <xdr:row>18</xdr:row>
      <xdr:rowOff>400050</xdr:rowOff>
    </xdr:to>
    <xdr:sp macro="" textlink="">
      <xdr:nvSpPr>
        <xdr:cNvPr id="705758" name="Oval 4"/>
        <xdr:cNvSpPr>
          <a:spLocks noChangeArrowheads="1"/>
        </xdr:cNvSpPr>
      </xdr:nvSpPr>
      <xdr:spPr bwMode="auto">
        <a:xfrm>
          <a:off x="11315700" y="5819775"/>
          <a:ext cx="971550" cy="38100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38100</xdr:colOff>
      <xdr:row>29</xdr:row>
      <xdr:rowOff>571500</xdr:rowOff>
    </xdr:from>
    <xdr:to>
      <xdr:col>10</xdr:col>
      <xdr:colOff>1095375</xdr:colOff>
      <xdr:row>31</xdr:row>
      <xdr:rowOff>19050</xdr:rowOff>
    </xdr:to>
    <xdr:sp macro="" textlink="">
      <xdr:nvSpPr>
        <xdr:cNvPr id="705759" name="Oval 4"/>
        <xdr:cNvSpPr>
          <a:spLocks noChangeArrowheads="1"/>
        </xdr:cNvSpPr>
      </xdr:nvSpPr>
      <xdr:spPr bwMode="auto">
        <a:xfrm>
          <a:off x="11287125" y="6638925"/>
          <a:ext cx="105727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38100</xdr:colOff>
      <xdr:row>11</xdr:row>
      <xdr:rowOff>571500</xdr:rowOff>
    </xdr:from>
    <xdr:to>
      <xdr:col>9</xdr:col>
      <xdr:colOff>1095375</xdr:colOff>
      <xdr:row>13</xdr:row>
      <xdr:rowOff>19050</xdr:rowOff>
    </xdr:to>
    <xdr:sp macro="" textlink="">
      <xdr:nvSpPr>
        <xdr:cNvPr id="706782" name="Oval 4"/>
        <xdr:cNvSpPr>
          <a:spLocks noChangeArrowheads="1"/>
        </xdr:cNvSpPr>
      </xdr:nvSpPr>
      <xdr:spPr bwMode="auto">
        <a:xfrm>
          <a:off x="10906125" y="1228725"/>
          <a:ext cx="105727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38100</xdr:colOff>
      <xdr:row>24</xdr:row>
      <xdr:rowOff>571500</xdr:rowOff>
    </xdr:from>
    <xdr:to>
      <xdr:col>9</xdr:col>
      <xdr:colOff>1095375</xdr:colOff>
      <xdr:row>26</xdr:row>
      <xdr:rowOff>19050</xdr:rowOff>
    </xdr:to>
    <xdr:sp macro="" textlink="">
      <xdr:nvSpPr>
        <xdr:cNvPr id="706783" name="Oval 4"/>
        <xdr:cNvSpPr>
          <a:spLocks noChangeArrowheads="1"/>
        </xdr:cNvSpPr>
      </xdr:nvSpPr>
      <xdr:spPr bwMode="auto">
        <a:xfrm>
          <a:off x="10906125" y="4791075"/>
          <a:ext cx="1057275" cy="54292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9525</xdr:colOff>
      <xdr:row>24</xdr:row>
      <xdr:rowOff>38100</xdr:rowOff>
    </xdr:from>
    <xdr:to>
      <xdr:col>10</xdr:col>
      <xdr:colOff>0</xdr:colOff>
      <xdr:row>24</xdr:row>
      <xdr:rowOff>323850</xdr:rowOff>
    </xdr:to>
    <xdr:sp macro="" textlink="">
      <xdr:nvSpPr>
        <xdr:cNvPr id="708361" name="Oval 3"/>
        <xdr:cNvSpPr>
          <a:spLocks noChangeArrowheads="1"/>
        </xdr:cNvSpPr>
      </xdr:nvSpPr>
      <xdr:spPr bwMode="auto">
        <a:xfrm>
          <a:off x="11001375" y="495300"/>
          <a:ext cx="140017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1085850</xdr:colOff>
      <xdr:row>12</xdr:row>
      <xdr:rowOff>28575</xdr:rowOff>
    </xdr:from>
    <xdr:to>
      <xdr:col>10</xdr:col>
      <xdr:colOff>19050</xdr:colOff>
      <xdr:row>12</xdr:row>
      <xdr:rowOff>342900</xdr:rowOff>
    </xdr:to>
    <xdr:sp macro="" textlink="">
      <xdr:nvSpPr>
        <xdr:cNvPr id="708362" name="Oval 3"/>
        <xdr:cNvSpPr>
          <a:spLocks noChangeArrowheads="1"/>
        </xdr:cNvSpPr>
      </xdr:nvSpPr>
      <xdr:spPr bwMode="auto">
        <a:xfrm>
          <a:off x="10744200" y="495300"/>
          <a:ext cx="16764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85725</xdr:colOff>
      <xdr:row>25</xdr:row>
      <xdr:rowOff>57150</xdr:rowOff>
    </xdr:from>
    <xdr:to>
      <xdr:col>10</xdr:col>
      <xdr:colOff>9525</xdr:colOff>
      <xdr:row>25</xdr:row>
      <xdr:rowOff>342900</xdr:rowOff>
    </xdr:to>
    <xdr:sp macro="" textlink="">
      <xdr:nvSpPr>
        <xdr:cNvPr id="708363" name="Oval 4"/>
        <xdr:cNvSpPr>
          <a:spLocks noChangeArrowheads="1"/>
        </xdr:cNvSpPr>
      </xdr:nvSpPr>
      <xdr:spPr bwMode="auto">
        <a:xfrm>
          <a:off x="11077575" y="495300"/>
          <a:ext cx="13335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85725</xdr:colOff>
      <xdr:row>13</xdr:row>
      <xdr:rowOff>57150</xdr:rowOff>
    </xdr:from>
    <xdr:to>
      <xdr:col>10</xdr:col>
      <xdr:colOff>9525</xdr:colOff>
      <xdr:row>13</xdr:row>
      <xdr:rowOff>342900</xdr:rowOff>
    </xdr:to>
    <xdr:sp macro="" textlink="">
      <xdr:nvSpPr>
        <xdr:cNvPr id="708364" name="Oval 4"/>
        <xdr:cNvSpPr>
          <a:spLocks noChangeArrowheads="1"/>
        </xdr:cNvSpPr>
      </xdr:nvSpPr>
      <xdr:spPr bwMode="auto">
        <a:xfrm>
          <a:off x="11077575" y="495300"/>
          <a:ext cx="13335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38100</xdr:colOff>
      <xdr:row>54</xdr:row>
      <xdr:rowOff>0</xdr:rowOff>
    </xdr:from>
    <xdr:to>
      <xdr:col>9</xdr:col>
      <xdr:colOff>1381125</xdr:colOff>
      <xdr:row>55</xdr:row>
      <xdr:rowOff>0</xdr:rowOff>
    </xdr:to>
    <xdr:sp macro="" textlink="">
      <xdr:nvSpPr>
        <xdr:cNvPr id="708365" name="Oval 4"/>
        <xdr:cNvSpPr>
          <a:spLocks noChangeArrowheads="1"/>
        </xdr:cNvSpPr>
      </xdr:nvSpPr>
      <xdr:spPr bwMode="auto">
        <a:xfrm>
          <a:off x="11029950" y="495300"/>
          <a:ext cx="134302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123825</xdr:colOff>
      <xdr:row>77</xdr:row>
      <xdr:rowOff>38100</xdr:rowOff>
    </xdr:from>
    <xdr:to>
      <xdr:col>9</xdr:col>
      <xdr:colOff>1333500</xdr:colOff>
      <xdr:row>78</xdr:row>
      <xdr:rowOff>19050</xdr:rowOff>
    </xdr:to>
    <xdr:sp macro="" textlink="">
      <xdr:nvSpPr>
        <xdr:cNvPr id="708366" name="Oval 4"/>
        <xdr:cNvSpPr>
          <a:spLocks noChangeArrowheads="1"/>
        </xdr:cNvSpPr>
      </xdr:nvSpPr>
      <xdr:spPr bwMode="auto">
        <a:xfrm>
          <a:off x="11115675" y="6381750"/>
          <a:ext cx="1209675" cy="40005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38100</xdr:colOff>
      <xdr:row>90</xdr:row>
      <xdr:rowOff>19050</xdr:rowOff>
    </xdr:from>
    <xdr:to>
      <xdr:col>9</xdr:col>
      <xdr:colOff>1333500</xdr:colOff>
      <xdr:row>91</xdr:row>
      <xdr:rowOff>0</xdr:rowOff>
    </xdr:to>
    <xdr:sp macro="" textlink="">
      <xdr:nvSpPr>
        <xdr:cNvPr id="708367" name="Oval 4"/>
        <xdr:cNvSpPr>
          <a:spLocks noChangeArrowheads="1"/>
        </xdr:cNvSpPr>
      </xdr:nvSpPr>
      <xdr:spPr bwMode="auto">
        <a:xfrm>
          <a:off x="11029950" y="11344275"/>
          <a:ext cx="1295400" cy="4476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466725</xdr:colOff>
      <xdr:row>11</xdr:row>
      <xdr:rowOff>400050</xdr:rowOff>
    </xdr:from>
    <xdr:to>
      <xdr:col>10</xdr:col>
      <xdr:colOff>0</xdr:colOff>
      <xdr:row>12</xdr:row>
      <xdr:rowOff>400050</xdr:rowOff>
    </xdr:to>
    <xdr:sp macro="" textlink="">
      <xdr:nvSpPr>
        <xdr:cNvPr id="709743" name="Oval 4"/>
        <xdr:cNvSpPr>
          <a:spLocks noChangeArrowheads="1"/>
        </xdr:cNvSpPr>
      </xdr:nvSpPr>
      <xdr:spPr bwMode="auto">
        <a:xfrm>
          <a:off x="9305925" y="3505200"/>
          <a:ext cx="685800" cy="4095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857250</xdr:colOff>
      <xdr:row>24</xdr:row>
      <xdr:rowOff>19050</xdr:rowOff>
    </xdr:from>
    <xdr:to>
      <xdr:col>10</xdr:col>
      <xdr:colOff>1619250</xdr:colOff>
      <xdr:row>25</xdr:row>
      <xdr:rowOff>19050</xdr:rowOff>
    </xdr:to>
    <xdr:sp macro="" textlink="">
      <xdr:nvSpPr>
        <xdr:cNvPr id="709385" name="Oval 4"/>
        <xdr:cNvSpPr>
          <a:spLocks noChangeArrowheads="1"/>
        </xdr:cNvSpPr>
      </xdr:nvSpPr>
      <xdr:spPr bwMode="auto">
        <a:xfrm>
          <a:off x="14268450" y="7267575"/>
          <a:ext cx="762000" cy="4095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133350</xdr:colOff>
      <xdr:row>35</xdr:row>
      <xdr:rowOff>57150</xdr:rowOff>
    </xdr:from>
    <xdr:to>
      <xdr:col>10</xdr:col>
      <xdr:colOff>952500</xdr:colOff>
      <xdr:row>36</xdr:row>
      <xdr:rowOff>9525</xdr:rowOff>
    </xdr:to>
    <xdr:sp macro="" textlink="">
      <xdr:nvSpPr>
        <xdr:cNvPr id="709386" name="Oval 9"/>
        <xdr:cNvSpPr>
          <a:spLocks noChangeArrowheads="1"/>
        </xdr:cNvSpPr>
      </xdr:nvSpPr>
      <xdr:spPr bwMode="auto">
        <a:xfrm>
          <a:off x="13544550" y="8315325"/>
          <a:ext cx="81915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228600</xdr:colOff>
      <xdr:row>36</xdr:row>
      <xdr:rowOff>0</xdr:rowOff>
    </xdr:from>
    <xdr:to>
      <xdr:col>11</xdr:col>
      <xdr:colOff>19050</xdr:colOff>
      <xdr:row>37</xdr:row>
      <xdr:rowOff>28575</xdr:rowOff>
    </xdr:to>
    <xdr:sp macro="" textlink="">
      <xdr:nvSpPr>
        <xdr:cNvPr id="709387" name="Oval 4"/>
        <xdr:cNvSpPr>
          <a:spLocks noChangeArrowheads="1"/>
        </xdr:cNvSpPr>
      </xdr:nvSpPr>
      <xdr:spPr bwMode="auto">
        <a:xfrm>
          <a:off x="13639800" y="8315325"/>
          <a:ext cx="141922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228600</xdr:colOff>
      <xdr:row>36</xdr:row>
      <xdr:rowOff>0</xdr:rowOff>
    </xdr:from>
    <xdr:to>
      <xdr:col>11</xdr:col>
      <xdr:colOff>19050</xdr:colOff>
      <xdr:row>37</xdr:row>
      <xdr:rowOff>28575</xdr:rowOff>
    </xdr:to>
    <xdr:sp macro="" textlink="">
      <xdr:nvSpPr>
        <xdr:cNvPr id="709388" name="Oval 4"/>
        <xdr:cNvSpPr>
          <a:spLocks noChangeArrowheads="1"/>
        </xdr:cNvSpPr>
      </xdr:nvSpPr>
      <xdr:spPr bwMode="auto">
        <a:xfrm>
          <a:off x="13639800" y="8315325"/>
          <a:ext cx="141922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838200</xdr:colOff>
      <xdr:row>71</xdr:row>
      <xdr:rowOff>19050</xdr:rowOff>
    </xdr:from>
    <xdr:to>
      <xdr:col>11</xdr:col>
      <xdr:colOff>0</xdr:colOff>
      <xdr:row>72</xdr:row>
      <xdr:rowOff>0</xdr:rowOff>
    </xdr:to>
    <xdr:sp macro="" textlink="">
      <xdr:nvSpPr>
        <xdr:cNvPr id="709389" name="Oval 4"/>
        <xdr:cNvSpPr>
          <a:spLocks noChangeArrowheads="1"/>
        </xdr:cNvSpPr>
      </xdr:nvSpPr>
      <xdr:spPr bwMode="auto">
        <a:xfrm>
          <a:off x="14249400" y="15430500"/>
          <a:ext cx="790575" cy="40005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904875</xdr:colOff>
      <xdr:row>102</xdr:row>
      <xdr:rowOff>19050</xdr:rowOff>
    </xdr:from>
    <xdr:to>
      <xdr:col>11</xdr:col>
      <xdr:colOff>0</xdr:colOff>
      <xdr:row>103</xdr:row>
      <xdr:rowOff>0</xdr:rowOff>
    </xdr:to>
    <xdr:sp macro="" textlink="">
      <xdr:nvSpPr>
        <xdr:cNvPr id="709390" name="Oval 4"/>
        <xdr:cNvSpPr>
          <a:spLocks noChangeArrowheads="1"/>
        </xdr:cNvSpPr>
      </xdr:nvSpPr>
      <xdr:spPr bwMode="auto">
        <a:xfrm>
          <a:off x="14316075" y="22450425"/>
          <a:ext cx="7239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904875</xdr:colOff>
      <xdr:row>90</xdr:row>
      <xdr:rowOff>19050</xdr:rowOff>
    </xdr:from>
    <xdr:to>
      <xdr:col>11</xdr:col>
      <xdr:colOff>0</xdr:colOff>
      <xdr:row>90</xdr:row>
      <xdr:rowOff>400050</xdr:rowOff>
    </xdr:to>
    <xdr:sp macro="" textlink="">
      <xdr:nvSpPr>
        <xdr:cNvPr id="709391" name="Oval 4"/>
        <xdr:cNvSpPr>
          <a:spLocks noChangeArrowheads="1"/>
        </xdr:cNvSpPr>
      </xdr:nvSpPr>
      <xdr:spPr bwMode="auto">
        <a:xfrm>
          <a:off x="14316075" y="21469350"/>
          <a:ext cx="723900" cy="38100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381000</xdr:colOff>
      <xdr:row>11</xdr:row>
      <xdr:rowOff>390525</xdr:rowOff>
    </xdr:from>
    <xdr:to>
      <xdr:col>9</xdr:col>
      <xdr:colOff>1152525</xdr:colOff>
      <xdr:row>12</xdr:row>
      <xdr:rowOff>390525</xdr:rowOff>
    </xdr:to>
    <xdr:sp macro="" textlink="">
      <xdr:nvSpPr>
        <xdr:cNvPr id="701560" name="Oval 4"/>
        <xdr:cNvSpPr>
          <a:spLocks noChangeArrowheads="1"/>
        </xdr:cNvSpPr>
      </xdr:nvSpPr>
      <xdr:spPr bwMode="auto">
        <a:xfrm>
          <a:off x="9220200" y="3495675"/>
          <a:ext cx="771525" cy="4095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72"/>
  <sheetViews>
    <sheetView workbookViewId="0">
      <selection activeCell="F9" sqref="F9"/>
    </sheetView>
  </sheetViews>
  <sheetFormatPr defaultRowHeight="12.75"/>
  <cols>
    <col min="2" max="2" width="43.28515625" bestFit="1" customWidth="1"/>
  </cols>
  <sheetData>
    <row r="1" spans="1:2" ht="15">
      <c r="A1" s="687" t="s">
        <v>408</v>
      </c>
      <c r="B1" s="687" t="s">
        <v>409</v>
      </c>
    </row>
    <row r="2" spans="1:2">
      <c r="A2" s="386">
        <v>100875</v>
      </c>
      <c r="B2" s="386" t="s">
        <v>410</v>
      </c>
    </row>
    <row r="3" spans="1:2">
      <c r="A3" s="386">
        <v>201440</v>
      </c>
      <c r="B3" s="386" t="s">
        <v>411</v>
      </c>
    </row>
    <row r="4" spans="1:2">
      <c r="A4" s="386">
        <v>202368</v>
      </c>
      <c r="B4" s="386" t="s">
        <v>412</v>
      </c>
    </row>
    <row r="5" spans="1:2">
      <c r="A5" s="386">
        <v>202375</v>
      </c>
      <c r="B5" s="386" t="s">
        <v>413</v>
      </c>
    </row>
    <row r="6" spans="1:2">
      <c r="A6" s="386">
        <v>202388</v>
      </c>
      <c r="B6" s="386" t="s">
        <v>414</v>
      </c>
    </row>
    <row r="7" spans="1:2">
      <c r="A7" s="386">
        <v>202598</v>
      </c>
      <c r="B7" s="386" t="s">
        <v>93</v>
      </c>
    </row>
    <row r="8" spans="1:2">
      <c r="A8" s="386">
        <v>203755</v>
      </c>
      <c r="B8" s="386" t="s">
        <v>148</v>
      </c>
    </row>
    <row r="9" spans="1:2">
      <c r="A9" s="386">
        <v>203963</v>
      </c>
      <c r="B9" s="386" t="s">
        <v>415</v>
      </c>
    </row>
    <row r="10" spans="1:2">
      <c r="A10" s="386">
        <v>206527</v>
      </c>
      <c r="B10" s="386" t="s">
        <v>416</v>
      </c>
    </row>
    <row r="11" spans="1:2">
      <c r="A11" s="386">
        <v>206723</v>
      </c>
      <c r="B11" s="386" t="s">
        <v>417</v>
      </c>
    </row>
    <row r="12" spans="1:2">
      <c r="A12" s="386">
        <v>206793</v>
      </c>
      <c r="B12" s="386" t="s">
        <v>91</v>
      </c>
    </row>
    <row r="13" spans="1:2">
      <c r="A13" s="386">
        <v>206854</v>
      </c>
      <c r="B13" s="386" t="s">
        <v>418</v>
      </c>
    </row>
    <row r="14" spans="1:2">
      <c r="A14" s="386">
        <v>209671</v>
      </c>
      <c r="B14" s="386" t="s">
        <v>419</v>
      </c>
    </row>
    <row r="15" spans="1:2">
      <c r="A15" s="386">
        <v>206396</v>
      </c>
      <c r="B15" s="386" t="s">
        <v>90</v>
      </c>
    </row>
    <row r="16" spans="1:2">
      <c r="A16" s="386">
        <v>209362</v>
      </c>
      <c r="B16" s="386" t="s">
        <v>420</v>
      </c>
    </row>
    <row r="17" spans="1:2">
      <c r="A17" s="386">
        <v>205795</v>
      </c>
      <c r="B17" s="386" t="s">
        <v>103</v>
      </c>
    </row>
    <row r="18" spans="1:2">
      <c r="A18" s="386">
        <v>206711</v>
      </c>
      <c r="B18" s="386" t="s">
        <v>421</v>
      </c>
    </row>
    <row r="19" spans="1:2">
      <c r="A19" s="386">
        <v>200276</v>
      </c>
      <c r="B19" s="386" t="s">
        <v>422</v>
      </c>
    </row>
    <row r="20" spans="1:2">
      <c r="A20" s="386">
        <v>201517</v>
      </c>
      <c r="B20" s="386" t="s">
        <v>423</v>
      </c>
    </row>
    <row r="21" spans="1:2">
      <c r="A21" s="386">
        <v>202767</v>
      </c>
      <c r="B21" s="386" t="s">
        <v>106</v>
      </c>
    </row>
    <row r="22" spans="1:2">
      <c r="A22" s="386">
        <v>203181</v>
      </c>
      <c r="B22" s="386" t="s">
        <v>424</v>
      </c>
    </row>
    <row r="23" spans="1:2">
      <c r="A23" s="386">
        <v>203565</v>
      </c>
      <c r="B23" s="386" t="s">
        <v>425</v>
      </c>
    </row>
    <row r="24" spans="1:2">
      <c r="A24" s="386">
        <v>204134</v>
      </c>
      <c r="B24" s="386" t="s">
        <v>426</v>
      </c>
    </row>
    <row r="25" spans="1:2">
      <c r="A25" s="386">
        <v>205503</v>
      </c>
      <c r="B25" s="386" t="s">
        <v>427</v>
      </c>
    </row>
    <row r="26" spans="1:2">
      <c r="A26" s="386">
        <v>206393</v>
      </c>
      <c r="B26" s="386" t="s">
        <v>92</v>
      </c>
    </row>
    <row r="27" spans="1:2">
      <c r="A27" s="386">
        <v>206398</v>
      </c>
      <c r="B27" s="386" t="s">
        <v>145</v>
      </c>
    </row>
    <row r="28" spans="1:2">
      <c r="A28" s="386">
        <v>206399</v>
      </c>
      <c r="B28" s="386" t="s">
        <v>96</v>
      </c>
    </row>
    <row r="29" spans="1:2">
      <c r="A29" s="386">
        <v>206401</v>
      </c>
      <c r="B29" s="386" t="s">
        <v>428</v>
      </c>
    </row>
    <row r="30" spans="1:2">
      <c r="A30" s="386">
        <v>207259</v>
      </c>
      <c r="B30" s="386" t="s">
        <v>138</v>
      </c>
    </row>
    <row r="31" spans="1:2">
      <c r="A31" s="386">
        <v>207438</v>
      </c>
      <c r="B31" s="386" t="s">
        <v>429</v>
      </c>
    </row>
    <row r="32" spans="1:2">
      <c r="A32" s="386">
        <v>207452</v>
      </c>
      <c r="B32" s="386" t="s">
        <v>430</v>
      </c>
    </row>
    <row r="33" spans="1:2">
      <c r="A33" s="386">
        <v>207682</v>
      </c>
      <c r="B33" s="386" t="s">
        <v>173</v>
      </c>
    </row>
    <row r="34" spans="1:2">
      <c r="A34" s="386">
        <v>207890</v>
      </c>
      <c r="B34" s="386" t="s">
        <v>431</v>
      </c>
    </row>
    <row r="35" spans="1:2">
      <c r="A35" s="386">
        <v>208130</v>
      </c>
      <c r="B35" s="386" t="s">
        <v>188</v>
      </c>
    </row>
    <row r="36" spans="1:2">
      <c r="A36" s="386">
        <v>200572</v>
      </c>
      <c r="B36" s="386" t="s">
        <v>432</v>
      </c>
    </row>
    <row r="37" spans="1:2">
      <c r="A37" s="386">
        <v>206795</v>
      </c>
      <c r="B37" s="386" t="s">
        <v>433</v>
      </c>
    </row>
    <row r="38" spans="1:2">
      <c r="A38" s="386">
        <v>201910</v>
      </c>
      <c r="B38" s="386" t="s">
        <v>434</v>
      </c>
    </row>
    <row r="39" spans="1:2">
      <c r="A39" s="386">
        <v>203602</v>
      </c>
      <c r="B39" s="386" t="s">
        <v>435</v>
      </c>
    </row>
    <row r="40" spans="1:2">
      <c r="A40" s="386">
        <v>208783</v>
      </c>
      <c r="B40" s="386" t="s">
        <v>436</v>
      </c>
    </row>
    <row r="41" spans="1:2">
      <c r="A41" s="386">
        <v>208817</v>
      </c>
      <c r="B41" s="386" t="s">
        <v>437</v>
      </c>
    </row>
    <row r="42" spans="1:2">
      <c r="A42" s="386">
        <v>209232</v>
      </c>
      <c r="B42" s="386" t="s">
        <v>438</v>
      </c>
    </row>
    <row r="43" spans="1:2">
      <c r="A43" s="386">
        <v>210122</v>
      </c>
      <c r="B43" s="386" t="s">
        <v>439</v>
      </c>
    </row>
    <row r="44" spans="1:2">
      <c r="A44" s="386">
        <v>55700</v>
      </c>
      <c r="B44" s="386" t="s">
        <v>440</v>
      </c>
    </row>
    <row r="45" spans="1:2">
      <c r="A45" s="386">
        <v>208780</v>
      </c>
      <c r="B45" s="386" t="s">
        <v>441</v>
      </c>
    </row>
    <row r="46" spans="1:2">
      <c r="A46" s="386">
        <v>208812</v>
      </c>
      <c r="B46" s="386" t="s">
        <v>442</v>
      </c>
    </row>
    <row r="47" spans="1:2">
      <c r="A47" s="386">
        <v>208814</v>
      </c>
      <c r="B47" s="386" t="s">
        <v>215</v>
      </c>
    </row>
    <row r="48" spans="1:2">
      <c r="A48" s="386">
        <v>208815</v>
      </c>
      <c r="B48" s="386" t="s">
        <v>443</v>
      </c>
    </row>
    <row r="49" spans="1:2">
      <c r="A49" s="386">
        <v>208818</v>
      </c>
      <c r="B49" s="386" t="s">
        <v>444</v>
      </c>
    </row>
    <row r="50" spans="1:2">
      <c r="A50" s="386">
        <v>209411</v>
      </c>
      <c r="B50" s="386" t="s">
        <v>445</v>
      </c>
    </row>
    <row r="51" spans="1:2">
      <c r="A51" s="386">
        <v>100836</v>
      </c>
      <c r="B51" s="386" t="s">
        <v>446</v>
      </c>
    </row>
    <row r="52" spans="1:2">
      <c r="A52" s="386">
        <v>201163</v>
      </c>
      <c r="B52" s="386" t="s">
        <v>447</v>
      </c>
    </row>
    <row r="53" spans="1:2">
      <c r="A53" s="386">
        <v>201322</v>
      </c>
      <c r="B53" s="386" t="s">
        <v>448</v>
      </c>
    </row>
    <row r="54" spans="1:2">
      <c r="A54" s="386">
        <v>202584</v>
      </c>
      <c r="B54" s="386" t="s">
        <v>449</v>
      </c>
    </row>
    <row r="55" spans="1:2">
      <c r="A55" s="386">
        <v>202610</v>
      </c>
      <c r="B55" s="386" t="s">
        <v>450</v>
      </c>
    </row>
    <row r="56" spans="1:2">
      <c r="A56" s="386">
        <v>202637</v>
      </c>
      <c r="B56" s="386" t="s">
        <v>451</v>
      </c>
    </row>
    <row r="57" spans="1:2">
      <c r="A57" s="386">
        <v>203121</v>
      </c>
      <c r="B57" s="386" t="s">
        <v>452</v>
      </c>
    </row>
    <row r="58" spans="1:2">
      <c r="A58" s="386">
        <v>204462</v>
      </c>
      <c r="B58" s="386" t="s">
        <v>453</v>
      </c>
    </row>
    <row r="59" spans="1:2">
      <c r="A59" s="386">
        <v>206140</v>
      </c>
      <c r="B59" s="386" t="s">
        <v>454</v>
      </c>
    </row>
    <row r="60" spans="1:2">
      <c r="A60" s="386">
        <v>207123</v>
      </c>
      <c r="B60" s="386" t="s">
        <v>455</v>
      </c>
    </row>
    <row r="61" spans="1:2">
      <c r="A61" s="386">
        <v>207994</v>
      </c>
      <c r="B61" s="386" t="s">
        <v>456</v>
      </c>
    </row>
    <row r="62" spans="1:2">
      <c r="A62" s="386">
        <v>208084</v>
      </c>
      <c r="B62" s="386" t="s">
        <v>457</v>
      </c>
    </row>
    <row r="63" spans="1:2">
      <c r="A63" s="386">
        <v>209863</v>
      </c>
      <c r="B63" s="386" t="s">
        <v>458</v>
      </c>
    </row>
    <row r="64" spans="1:2">
      <c r="A64" s="386">
        <v>100878</v>
      </c>
      <c r="B64" s="386" t="s">
        <v>459</v>
      </c>
    </row>
    <row r="65" spans="1:2">
      <c r="A65" s="386">
        <v>202086</v>
      </c>
      <c r="B65" s="386" t="s">
        <v>460</v>
      </c>
    </row>
    <row r="66" spans="1:2">
      <c r="A66" s="386">
        <v>202265</v>
      </c>
      <c r="B66" s="386" t="s">
        <v>461</v>
      </c>
    </row>
    <row r="67" spans="1:2">
      <c r="A67" s="386">
        <v>206766</v>
      </c>
      <c r="B67" s="386" t="s">
        <v>462</v>
      </c>
    </row>
    <row r="68" spans="1:2">
      <c r="A68" s="386">
        <v>209412</v>
      </c>
      <c r="B68" s="386" t="s">
        <v>463</v>
      </c>
    </row>
    <row r="69" spans="1:2">
      <c r="A69" s="386">
        <v>209692</v>
      </c>
      <c r="B69" s="386" t="s">
        <v>464</v>
      </c>
    </row>
    <row r="70" spans="1:2">
      <c r="A70" s="386">
        <v>200906</v>
      </c>
      <c r="B70" s="386" t="s">
        <v>465</v>
      </c>
    </row>
    <row r="71" spans="1:2">
      <c r="A71" s="386">
        <v>201118</v>
      </c>
      <c r="B71" s="386" t="s">
        <v>466</v>
      </c>
    </row>
    <row r="72" spans="1:2">
      <c r="A72" s="386">
        <v>207308</v>
      </c>
      <c r="B72" s="386" t="s">
        <v>467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pageSetUpPr fitToPage="1"/>
  </sheetPr>
  <dimension ref="A1:Y111"/>
  <sheetViews>
    <sheetView topLeftCell="B20" zoomScale="60" zoomScaleNormal="60" zoomScaleSheetLayoutView="70" workbookViewId="0">
      <selection activeCell="J94" sqref="J94"/>
    </sheetView>
  </sheetViews>
  <sheetFormatPr defaultColWidth="8.7109375" defaultRowHeight="15"/>
  <cols>
    <col min="1" max="1" width="0" style="1" hidden="1" customWidth="1"/>
    <col min="2" max="2" width="5.42578125" style="1" customWidth="1"/>
    <col min="3" max="3" width="55" style="1" customWidth="1"/>
    <col min="4" max="4" width="32.85546875" style="1" customWidth="1"/>
    <col min="5" max="5" width="13.85546875" style="1" customWidth="1"/>
    <col min="6" max="6" width="13.28515625" style="1" customWidth="1"/>
    <col min="7" max="7" width="14.140625" style="1" customWidth="1"/>
    <col min="8" max="8" width="18" style="1" customWidth="1"/>
    <col min="9" max="9" width="25" style="1" customWidth="1"/>
    <col min="10" max="10" width="23.5703125" style="1" customWidth="1"/>
    <col min="11" max="11" width="24.42578125" style="1" customWidth="1"/>
    <col min="12" max="12" width="28" style="1" customWidth="1"/>
    <col min="13" max="13" width="24.140625" style="73" customWidth="1"/>
    <col min="14" max="14" width="27.42578125" style="73" customWidth="1"/>
    <col min="15" max="15" width="26.140625" style="1" bestFit="1" customWidth="1"/>
    <col min="16" max="16384" width="8.7109375" style="1"/>
  </cols>
  <sheetData>
    <row r="1" spans="2:25" ht="20.100000000000001" customHeight="1">
      <c r="B1" s="69" t="s">
        <v>88</v>
      </c>
      <c r="C1" s="71"/>
      <c r="D1" s="71"/>
      <c r="E1" s="71"/>
      <c r="F1" s="71"/>
      <c r="G1" s="71"/>
      <c r="H1" s="71"/>
      <c r="I1" s="71"/>
      <c r="J1" s="71"/>
      <c r="K1" s="71"/>
    </row>
    <row r="2" spans="2:25" ht="20.100000000000001" customHeight="1">
      <c r="B2" s="69"/>
      <c r="C2" s="71"/>
      <c r="D2" s="71"/>
      <c r="E2" s="71"/>
      <c r="F2" s="71"/>
      <c r="G2" s="71"/>
      <c r="H2" s="71"/>
      <c r="I2" s="71"/>
      <c r="J2" s="71"/>
      <c r="K2" s="71"/>
    </row>
    <row r="3" spans="2:25" ht="20.100000000000001" customHeight="1">
      <c r="B3" s="168" t="s">
        <v>113</v>
      </c>
      <c r="C3" s="71"/>
      <c r="D3" s="71"/>
      <c r="E3" s="142" t="str">
        <f>WC!F3</f>
        <v>: SEPT 2021</v>
      </c>
      <c r="F3" s="71"/>
      <c r="G3" s="71"/>
      <c r="H3" s="71"/>
      <c r="I3" s="71"/>
      <c r="J3" s="71"/>
      <c r="K3" s="71"/>
    </row>
    <row r="4" spans="2:25" s="4" customFormat="1" ht="19.5" customHeight="1">
      <c r="B4" s="271"/>
      <c r="C4" s="835"/>
      <c r="D4" s="835"/>
      <c r="E4" s="835"/>
      <c r="F4" s="276"/>
      <c r="G4" s="276"/>
      <c r="H4" s="276"/>
      <c r="I4" s="282"/>
      <c r="J4" s="283"/>
      <c r="K4" s="284"/>
      <c r="L4" s="28"/>
      <c r="M4" s="6"/>
      <c r="N4" s="6"/>
      <c r="O4" s="6"/>
      <c r="P4" s="6"/>
    </row>
    <row r="5" spans="2:25" s="4" customFormat="1" ht="22.5" customHeight="1">
      <c r="B5" s="185"/>
      <c r="C5" s="447" t="s">
        <v>89</v>
      </c>
      <c r="D5" s="448"/>
      <c r="E5" s="448"/>
      <c r="F5" s="433"/>
      <c r="G5" s="250"/>
      <c r="H5" s="71"/>
      <c r="I5" s="239" t="s">
        <v>80</v>
      </c>
      <c r="J5" s="285">
        <v>900</v>
      </c>
      <c r="K5" s="190" t="s">
        <v>49</v>
      </c>
      <c r="L5" s="353"/>
      <c r="M5" s="218"/>
      <c r="N5" s="73"/>
      <c r="O5" s="6"/>
      <c r="P5" s="6"/>
    </row>
    <row r="6" spans="2:25" s="4" customFormat="1" ht="19.5" customHeight="1">
      <c r="B6" s="7"/>
      <c r="C6" s="1"/>
      <c r="D6" s="1"/>
      <c r="E6" s="1"/>
      <c r="F6" s="1"/>
      <c r="G6" s="1"/>
      <c r="H6" s="1"/>
      <c r="I6" s="1"/>
      <c r="J6" s="219"/>
      <c r="K6" s="1"/>
      <c r="L6" s="1"/>
      <c r="M6" s="73"/>
      <c r="N6" s="73"/>
      <c r="O6" s="6"/>
      <c r="P6" s="6"/>
    </row>
    <row r="7" spans="2:25" s="6" customFormat="1" ht="32.25" customHeight="1">
      <c r="B7" s="735" t="s">
        <v>1</v>
      </c>
      <c r="C7" s="729" t="s">
        <v>2</v>
      </c>
      <c r="D7" s="715" t="s">
        <v>220</v>
      </c>
      <c r="E7" s="711" t="s">
        <v>3</v>
      </c>
      <c r="F7" s="712"/>
      <c r="G7" s="784"/>
      <c r="H7" s="598" t="s">
        <v>39</v>
      </c>
      <c r="I7" s="58" t="s">
        <v>5</v>
      </c>
      <c r="J7" s="58" t="s">
        <v>6</v>
      </c>
      <c r="K7" s="58" t="s">
        <v>7</v>
      </c>
      <c r="L7" s="11" t="s">
        <v>8</v>
      </c>
    </row>
    <row r="8" spans="2:25" s="6" customFormat="1" ht="32.25" customHeight="1">
      <c r="B8" s="736"/>
      <c r="C8" s="730"/>
      <c r="D8" s="716"/>
      <c r="E8" s="438" t="str">
        <f>WC!E8</f>
        <v>Jul'21</v>
      </c>
      <c r="F8" s="109" t="str">
        <f>WC!F8</f>
        <v>Aug'21</v>
      </c>
      <c r="G8" s="95" t="str">
        <f>WC!G8</f>
        <v>Sept'21</v>
      </c>
      <c r="H8" s="14" t="s">
        <v>9</v>
      </c>
      <c r="I8" s="15" t="s">
        <v>24</v>
      </c>
      <c r="J8" s="16" t="s">
        <v>81</v>
      </c>
      <c r="K8" s="16" t="s">
        <v>12</v>
      </c>
      <c r="L8" s="12" t="s">
        <v>13</v>
      </c>
    </row>
    <row r="9" spans="2:25" s="4" customFormat="1" ht="32.25" customHeight="1">
      <c r="B9" s="12">
        <v>1</v>
      </c>
      <c r="C9" s="437" t="s">
        <v>90</v>
      </c>
      <c r="D9" s="418" t="s">
        <v>224</v>
      </c>
      <c r="E9" s="439">
        <v>260</v>
      </c>
      <c r="F9" s="17">
        <v>270</v>
      </c>
      <c r="G9" s="96">
        <v>260</v>
      </c>
      <c r="H9" s="681">
        <f t="shared" ref="H9:H21" si="0">G9-F9</f>
        <v>-10</v>
      </c>
      <c r="I9" s="18">
        <v>300</v>
      </c>
      <c r="J9" s="18">
        <v>300</v>
      </c>
      <c r="K9" s="18">
        <f t="shared" ref="K9:K22" si="1">J9*G9</f>
        <v>78000</v>
      </c>
      <c r="L9" s="9" t="s">
        <v>20</v>
      </c>
      <c r="M9" s="746" t="s">
        <v>366</v>
      </c>
      <c r="N9" s="747"/>
      <c r="O9" s="299"/>
      <c r="P9" s="6"/>
    </row>
    <row r="10" spans="2:25" s="4" customFormat="1" ht="31.5" hidden="1" customHeight="1">
      <c r="B10" s="125">
        <v>2</v>
      </c>
      <c r="C10" s="437" t="s">
        <v>145</v>
      </c>
      <c r="D10" s="419" t="s">
        <v>221</v>
      </c>
      <c r="E10" s="439"/>
      <c r="F10" s="17"/>
      <c r="G10" s="96"/>
      <c r="H10" s="177">
        <f t="shared" si="0"/>
        <v>0</v>
      </c>
      <c r="I10" s="18"/>
      <c r="J10" s="18"/>
      <c r="K10" s="18">
        <f t="shared" si="1"/>
        <v>0</v>
      </c>
      <c r="L10" s="9" t="s">
        <v>20</v>
      </c>
      <c r="M10" s="746"/>
      <c r="N10" s="747"/>
      <c r="O10" s="374"/>
      <c r="P10" s="378"/>
    </row>
    <row r="11" spans="2:25" s="4" customFormat="1" ht="31.5" customHeight="1">
      <c r="B11" s="125">
        <v>2</v>
      </c>
      <c r="C11" s="437" t="s">
        <v>91</v>
      </c>
      <c r="D11" s="419" t="s">
        <v>221</v>
      </c>
      <c r="E11" s="439">
        <v>260</v>
      </c>
      <c r="F11" s="17">
        <v>260</v>
      </c>
      <c r="G11" s="96">
        <v>260</v>
      </c>
      <c r="H11" s="177">
        <f t="shared" si="0"/>
        <v>0</v>
      </c>
      <c r="I11" s="18">
        <v>200</v>
      </c>
      <c r="J11" s="18">
        <v>200</v>
      </c>
      <c r="K11" s="18">
        <f t="shared" si="1"/>
        <v>52000</v>
      </c>
      <c r="L11" s="9" t="s">
        <v>20</v>
      </c>
      <c r="M11" s="746"/>
      <c r="N11" s="747"/>
      <c r="O11" s="374"/>
      <c r="P11" s="292"/>
      <c r="Q11" s="292"/>
      <c r="R11" s="292"/>
      <c r="S11" s="292"/>
      <c r="T11" s="292"/>
      <c r="U11" s="292"/>
      <c r="V11" s="292"/>
      <c r="W11" s="292"/>
      <c r="X11" s="292"/>
      <c r="Y11" s="292"/>
    </row>
    <row r="12" spans="2:25" s="4" customFormat="1" ht="32.25" customHeight="1">
      <c r="B12" s="125">
        <v>3</v>
      </c>
      <c r="C12" s="437" t="s">
        <v>188</v>
      </c>
      <c r="D12" s="419" t="s">
        <v>221</v>
      </c>
      <c r="E12" s="439">
        <v>290</v>
      </c>
      <c r="F12" s="17">
        <v>300</v>
      </c>
      <c r="G12" s="96">
        <v>292</v>
      </c>
      <c r="H12" s="681">
        <f t="shared" si="0"/>
        <v>-8</v>
      </c>
      <c r="I12" s="18">
        <v>120</v>
      </c>
      <c r="J12" s="18">
        <v>0</v>
      </c>
      <c r="K12" s="18">
        <f t="shared" si="1"/>
        <v>0</v>
      </c>
      <c r="L12" s="9" t="s">
        <v>20</v>
      </c>
      <c r="M12" s="746"/>
      <c r="N12" s="747"/>
      <c r="O12" s="374"/>
      <c r="P12" s="6"/>
    </row>
    <row r="13" spans="2:25" s="4" customFormat="1" ht="40.5" customHeight="1">
      <c r="B13" s="125">
        <v>4</v>
      </c>
      <c r="C13" s="437" t="s">
        <v>95</v>
      </c>
      <c r="D13" s="419" t="s">
        <v>222</v>
      </c>
      <c r="E13" s="439">
        <v>260</v>
      </c>
      <c r="F13" s="17">
        <v>260</v>
      </c>
      <c r="G13" s="96">
        <v>260</v>
      </c>
      <c r="H13" s="177">
        <f t="shared" si="0"/>
        <v>0</v>
      </c>
      <c r="I13" s="18">
        <v>400</v>
      </c>
      <c r="J13" s="18">
        <v>400</v>
      </c>
      <c r="K13" s="18">
        <f t="shared" si="1"/>
        <v>104000</v>
      </c>
      <c r="L13" s="9" t="s">
        <v>20</v>
      </c>
      <c r="M13" s="746"/>
      <c r="N13" s="747"/>
      <c r="O13" s="299"/>
      <c r="P13" s="299"/>
      <c r="Q13" s="299"/>
      <c r="R13" s="299"/>
      <c r="S13" s="299"/>
    </row>
    <row r="14" spans="2:25" s="4" customFormat="1" ht="30" hidden="1" customHeight="1">
      <c r="B14" s="125">
        <v>5</v>
      </c>
      <c r="C14" s="379" t="s">
        <v>103</v>
      </c>
      <c r="D14" s="419" t="s">
        <v>221</v>
      </c>
      <c r="E14" s="83">
        <v>0</v>
      </c>
      <c r="F14" s="17">
        <v>0</v>
      </c>
      <c r="G14" s="96"/>
      <c r="H14" s="177">
        <f t="shared" si="0"/>
        <v>0</v>
      </c>
      <c r="I14" s="18"/>
      <c r="J14" s="18"/>
      <c r="K14" s="88">
        <f t="shared" si="1"/>
        <v>0</v>
      </c>
      <c r="L14" s="11" t="s">
        <v>20</v>
      </c>
      <c r="M14" s="746"/>
      <c r="N14" s="747"/>
      <c r="O14" s="405"/>
      <c r="P14" s="6"/>
    </row>
    <row r="15" spans="2:25" s="4" customFormat="1" ht="33.75" customHeight="1">
      <c r="B15" s="125">
        <v>5</v>
      </c>
      <c r="C15" s="375" t="s">
        <v>138</v>
      </c>
      <c r="D15" s="419" t="s">
        <v>221</v>
      </c>
      <c r="E15" s="59">
        <v>278</v>
      </c>
      <c r="F15" s="17">
        <v>283</v>
      </c>
      <c r="G15" s="96">
        <v>0</v>
      </c>
      <c r="H15" s="177">
        <v>0</v>
      </c>
      <c r="I15" s="18">
        <v>0</v>
      </c>
      <c r="J15" s="18">
        <v>0</v>
      </c>
      <c r="K15" s="61">
        <f t="shared" si="1"/>
        <v>0</v>
      </c>
      <c r="L15" s="58" t="s">
        <v>20</v>
      </c>
      <c r="M15" s="746"/>
      <c r="N15" s="747"/>
      <c r="O15" s="299"/>
      <c r="P15" s="299"/>
      <c r="Q15" s="299"/>
    </row>
    <row r="16" spans="2:25" s="4" customFormat="1" ht="40.5" customHeight="1">
      <c r="B16" s="125">
        <v>6</v>
      </c>
      <c r="C16" s="375" t="s">
        <v>146</v>
      </c>
      <c r="D16" s="419" t="s">
        <v>222</v>
      </c>
      <c r="E16" s="59">
        <v>270</v>
      </c>
      <c r="F16" s="59">
        <v>280</v>
      </c>
      <c r="G16" s="97">
        <v>280</v>
      </c>
      <c r="H16" s="177">
        <f t="shared" si="0"/>
        <v>0</v>
      </c>
      <c r="I16" s="61">
        <v>300</v>
      </c>
      <c r="J16" s="61">
        <v>0</v>
      </c>
      <c r="K16" s="61">
        <f t="shared" si="1"/>
        <v>0</v>
      </c>
      <c r="L16" s="58" t="s">
        <v>20</v>
      </c>
      <c r="M16" s="746"/>
      <c r="N16" s="747"/>
      <c r="O16" s="105"/>
      <c r="P16" s="6"/>
    </row>
    <row r="17" spans="2:16" s="4" customFormat="1" ht="33" hidden="1" customHeight="1">
      <c r="B17" s="125">
        <v>9</v>
      </c>
      <c r="C17" s="375" t="s">
        <v>148</v>
      </c>
      <c r="D17" s="375"/>
      <c r="E17" s="59"/>
      <c r="F17" s="59"/>
      <c r="G17" s="97"/>
      <c r="H17" s="177">
        <f t="shared" si="0"/>
        <v>0</v>
      </c>
      <c r="I17" s="61"/>
      <c r="J17" s="61"/>
      <c r="K17" s="61">
        <f t="shared" si="1"/>
        <v>0</v>
      </c>
      <c r="L17" s="58" t="s">
        <v>198</v>
      </c>
      <c r="M17" s="707"/>
      <c r="N17" s="708"/>
      <c r="O17" s="105"/>
      <c r="P17" s="6"/>
    </row>
    <row r="18" spans="2:16" s="4" customFormat="1" ht="33" hidden="1" customHeight="1">
      <c r="B18" s="125">
        <v>11</v>
      </c>
      <c r="C18" s="375" t="s">
        <v>96</v>
      </c>
      <c r="D18" s="375"/>
      <c r="E18" s="59"/>
      <c r="F18" s="59"/>
      <c r="G18" s="97"/>
      <c r="H18" s="177">
        <f t="shared" si="0"/>
        <v>0</v>
      </c>
      <c r="I18" s="61"/>
      <c r="J18" s="61"/>
      <c r="K18" s="61">
        <f t="shared" si="1"/>
        <v>0</v>
      </c>
      <c r="L18" s="58" t="s">
        <v>20</v>
      </c>
      <c r="M18" s="746"/>
      <c r="N18" s="747"/>
      <c r="O18" s="105"/>
      <c r="P18" s="6"/>
    </row>
    <row r="19" spans="2:16" s="4" customFormat="1" ht="33" hidden="1" customHeight="1">
      <c r="B19" s="125">
        <v>7</v>
      </c>
      <c r="C19" s="375" t="s">
        <v>183</v>
      </c>
      <c r="D19" s="375"/>
      <c r="E19" s="59"/>
      <c r="F19" s="59"/>
      <c r="G19" s="96"/>
      <c r="H19" s="177">
        <f t="shared" si="0"/>
        <v>0</v>
      </c>
      <c r="I19" s="18"/>
      <c r="J19" s="18"/>
      <c r="K19" s="61">
        <f t="shared" si="1"/>
        <v>0</v>
      </c>
      <c r="L19" s="58" t="s">
        <v>20</v>
      </c>
      <c r="M19" s="746"/>
      <c r="N19" s="747"/>
      <c r="O19" s="105"/>
      <c r="P19" s="6"/>
    </row>
    <row r="20" spans="2:16" s="4" customFormat="1" ht="33" customHeight="1">
      <c r="B20" s="125">
        <v>7</v>
      </c>
      <c r="C20" s="454" t="s">
        <v>106</v>
      </c>
      <c r="D20" s="419" t="s">
        <v>221</v>
      </c>
      <c r="E20" s="59">
        <v>295</v>
      </c>
      <c r="F20" s="59">
        <v>0</v>
      </c>
      <c r="G20" s="97">
        <v>0</v>
      </c>
      <c r="H20" s="177">
        <f t="shared" si="0"/>
        <v>0</v>
      </c>
      <c r="I20" s="61">
        <v>0</v>
      </c>
      <c r="J20" s="61">
        <v>0</v>
      </c>
      <c r="K20" s="61">
        <f t="shared" si="1"/>
        <v>0</v>
      </c>
      <c r="L20" s="58" t="s">
        <v>20</v>
      </c>
      <c r="M20" s="746"/>
      <c r="N20" s="747"/>
      <c r="O20" s="105"/>
      <c r="P20" s="6"/>
    </row>
    <row r="21" spans="2:16" s="4" customFormat="1" ht="33" customHeight="1">
      <c r="B21" s="125">
        <v>8</v>
      </c>
      <c r="C21" s="410" t="s">
        <v>173</v>
      </c>
      <c r="D21" s="419" t="s">
        <v>221</v>
      </c>
      <c r="E21" s="59">
        <v>285</v>
      </c>
      <c r="F21" s="59">
        <v>295</v>
      </c>
      <c r="G21" s="97">
        <v>295</v>
      </c>
      <c r="H21" s="177">
        <f t="shared" si="0"/>
        <v>0</v>
      </c>
      <c r="I21" s="61">
        <v>1000</v>
      </c>
      <c r="J21" s="61">
        <v>0</v>
      </c>
      <c r="K21" s="61">
        <f t="shared" si="1"/>
        <v>0</v>
      </c>
      <c r="L21" s="58" t="s">
        <v>20</v>
      </c>
      <c r="M21" s="746"/>
      <c r="N21" s="747"/>
      <c r="O21" s="105"/>
      <c r="P21" s="6"/>
    </row>
    <row r="22" spans="2:16" s="4" customFormat="1" ht="42.75" customHeight="1">
      <c r="B22" s="125">
        <v>9</v>
      </c>
      <c r="C22" s="375" t="s">
        <v>93</v>
      </c>
      <c r="D22" s="418" t="s">
        <v>223</v>
      </c>
      <c r="E22" s="59">
        <v>0</v>
      </c>
      <c r="F22" s="59">
        <v>285</v>
      </c>
      <c r="G22" s="97">
        <v>0</v>
      </c>
      <c r="H22" s="177">
        <v>0</v>
      </c>
      <c r="I22" s="61">
        <v>0</v>
      </c>
      <c r="J22" s="61">
        <v>0</v>
      </c>
      <c r="K22" s="61">
        <f t="shared" si="1"/>
        <v>0</v>
      </c>
      <c r="L22" s="58" t="s">
        <v>20</v>
      </c>
      <c r="M22" s="746"/>
      <c r="N22" s="747"/>
      <c r="O22" s="105"/>
      <c r="P22" s="6"/>
    </row>
    <row r="23" spans="2:16" s="4" customFormat="1" ht="33" customHeight="1">
      <c r="B23" s="125">
        <v>10</v>
      </c>
      <c r="C23" s="375" t="s">
        <v>94</v>
      </c>
      <c r="D23" s="419" t="s">
        <v>221</v>
      </c>
      <c r="E23" s="59">
        <v>0</v>
      </c>
      <c r="F23" s="59">
        <v>280</v>
      </c>
      <c r="G23" s="97">
        <v>0</v>
      </c>
      <c r="H23" s="177">
        <v>0</v>
      </c>
      <c r="I23" s="61">
        <v>0</v>
      </c>
      <c r="J23" s="61">
        <v>0</v>
      </c>
      <c r="K23" s="61">
        <f>J23*G23</f>
        <v>0</v>
      </c>
      <c r="L23" s="58" t="s">
        <v>20</v>
      </c>
      <c r="M23" s="832"/>
      <c r="N23" s="747"/>
      <c r="O23" s="105"/>
      <c r="P23" s="6"/>
    </row>
    <row r="24" spans="2:16" s="4" customFormat="1" ht="33.75" customHeight="1">
      <c r="B24" s="15"/>
      <c r="C24" s="79"/>
      <c r="E24" s="137" t="s">
        <v>17</v>
      </c>
      <c r="F24" s="137"/>
      <c r="G24" s="137"/>
      <c r="H24" s="137"/>
      <c r="I24" s="300">
        <f>SUM(I9:I23)</f>
        <v>2320</v>
      </c>
      <c r="J24" s="300">
        <f>SUM(J9:J23)</f>
        <v>900</v>
      </c>
      <c r="K24" s="108">
        <f>SUM(K9:K23)</f>
        <v>234000</v>
      </c>
      <c r="L24" s="138"/>
      <c r="M24" s="833"/>
      <c r="N24" s="834"/>
      <c r="O24" s="6"/>
      <c r="P24" s="6"/>
    </row>
    <row r="25" spans="2:16" s="4" customFormat="1" ht="32.25" customHeight="1">
      <c r="B25" s="9"/>
      <c r="C25" s="19"/>
      <c r="D25" s="19"/>
      <c r="E25" s="37"/>
      <c r="F25" s="119"/>
      <c r="G25" s="119"/>
      <c r="H25" s="119"/>
      <c r="I25" s="836" t="s">
        <v>82</v>
      </c>
      <c r="J25" s="836"/>
      <c r="K25" s="22">
        <f>K24/J24</f>
        <v>260</v>
      </c>
      <c r="L25" s="21" t="str">
        <f>WC!L28</f>
        <v>(Sept'21)</v>
      </c>
      <c r="M25" s="803" t="s">
        <v>39</v>
      </c>
      <c r="N25" s="723"/>
      <c r="O25" s="6"/>
      <c r="P25" s="6"/>
    </row>
    <row r="26" spans="2:16" s="4" customFormat="1" ht="32.25" customHeight="1">
      <c r="B26" s="9"/>
      <c r="C26" s="830" t="s">
        <v>386</v>
      </c>
      <c r="D26" s="830"/>
      <c r="E26" s="830"/>
      <c r="F26" s="830"/>
      <c r="G26" s="830"/>
      <c r="H26" s="830"/>
      <c r="I26" s="120"/>
      <c r="J26" s="120"/>
      <c r="K26" s="22">
        <v>269.33</v>
      </c>
      <c r="L26" s="21" t="str">
        <f>WC!L29</f>
        <v>(Aug'21)</v>
      </c>
      <c r="M26" s="674">
        <f>(K25-K26)/K26</f>
        <v>-3.4641517840567279E-2</v>
      </c>
      <c r="N26" s="675">
        <v>8397</v>
      </c>
      <c r="O26" s="6"/>
      <c r="P26" s="6"/>
    </row>
    <row r="27" spans="2:16" s="4" customFormat="1" ht="19.5" customHeight="1">
      <c r="B27" s="38"/>
      <c r="C27" s="129"/>
      <c r="D27" s="129"/>
      <c r="E27" s="129"/>
      <c r="F27" s="42"/>
      <c r="G27" s="42"/>
      <c r="H27" s="42"/>
      <c r="I27" s="121"/>
      <c r="J27" s="121"/>
      <c r="K27" s="122"/>
      <c r="L27" s="28"/>
      <c r="M27" s="6"/>
      <c r="N27" s="6"/>
      <c r="O27" s="6"/>
      <c r="P27" s="6"/>
    </row>
    <row r="28" spans="2:16" s="188" customFormat="1" ht="19.5" hidden="1" customHeight="1">
      <c r="B28" s="286"/>
      <c r="C28" s="838" t="s">
        <v>97</v>
      </c>
      <c r="D28" s="838"/>
      <c r="E28" s="838"/>
      <c r="F28" s="250"/>
      <c r="G28" s="250"/>
      <c r="H28" s="71"/>
      <c r="I28" s="239" t="s">
        <v>80</v>
      </c>
      <c r="J28" s="240">
        <v>0</v>
      </c>
      <c r="K28" s="190" t="s">
        <v>49</v>
      </c>
      <c r="L28" s="71"/>
      <c r="M28" s="73"/>
      <c r="N28" s="73"/>
    </row>
    <row r="29" spans="2:16" s="4" customFormat="1" ht="19.5" hidden="1" customHeight="1">
      <c r="B29" s="7"/>
      <c r="C29" s="1"/>
      <c r="D29" s="1"/>
      <c r="E29" s="1"/>
      <c r="F29" s="1"/>
      <c r="G29" s="1"/>
      <c r="H29" s="1"/>
      <c r="L29" s="1"/>
      <c r="M29" s="73"/>
      <c r="N29" s="73"/>
      <c r="O29" s="6"/>
      <c r="P29" s="6"/>
    </row>
    <row r="30" spans="2:16" s="6" customFormat="1" ht="33" hidden="1" customHeight="1">
      <c r="B30" s="10" t="s">
        <v>1</v>
      </c>
      <c r="C30" s="127" t="s">
        <v>2</v>
      </c>
      <c r="D30" s="38"/>
      <c r="E30" s="712"/>
      <c r="F30" s="712"/>
      <c r="G30" s="130"/>
      <c r="H30" s="10" t="s">
        <v>39</v>
      </c>
      <c r="I30" s="8" t="s">
        <v>5</v>
      </c>
      <c r="J30" s="11" t="s">
        <v>6</v>
      </c>
      <c r="K30" s="11" t="s">
        <v>7</v>
      </c>
      <c r="L30" s="8" t="s">
        <v>8</v>
      </c>
    </row>
    <row r="31" spans="2:16" s="6" customFormat="1" ht="33" hidden="1" customHeight="1">
      <c r="B31" s="14"/>
      <c r="C31" s="128"/>
      <c r="D31" s="38"/>
      <c r="E31" s="13" t="s">
        <v>107</v>
      </c>
      <c r="F31" s="109" t="s">
        <v>109</v>
      </c>
      <c r="G31" s="115" t="s">
        <v>114</v>
      </c>
      <c r="H31" s="14" t="s">
        <v>9</v>
      </c>
      <c r="I31" s="15" t="s">
        <v>24</v>
      </c>
      <c r="J31" s="16" t="s">
        <v>81</v>
      </c>
      <c r="K31" s="16" t="s">
        <v>12</v>
      </c>
      <c r="L31" s="12" t="s">
        <v>13</v>
      </c>
    </row>
    <row r="32" spans="2:16" s="147" customFormat="1" ht="33" hidden="1" customHeight="1">
      <c r="B32" s="151">
        <v>1</v>
      </c>
      <c r="C32" s="288" t="s">
        <v>117</v>
      </c>
      <c r="D32" s="435"/>
      <c r="E32" s="152">
        <v>216</v>
      </c>
      <c r="F32" s="20">
        <v>216</v>
      </c>
      <c r="G32" s="153">
        <v>0</v>
      </c>
      <c r="H32" s="215">
        <f>G32-F32</f>
        <v>-216</v>
      </c>
      <c r="I32" s="18">
        <v>0</v>
      </c>
      <c r="J32" s="18">
        <v>200</v>
      </c>
      <c r="K32" s="18">
        <f>J32*G32</f>
        <v>0</v>
      </c>
      <c r="L32" s="145" t="s">
        <v>20</v>
      </c>
      <c r="M32" s="746"/>
      <c r="N32" s="747"/>
    </row>
    <row r="33" spans="2:16" s="147" customFormat="1" ht="33" hidden="1" customHeight="1">
      <c r="B33" s="150">
        <v>2</v>
      </c>
      <c r="C33" s="287" t="s">
        <v>93</v>
      </c>
      <c r="D33" s="436"/>
      <c r="E33" s="155">
        <v>217</v>
      </c>
      <c r="F33" s="156">
        <v>217</v>
      </c>
      <c r="G33" s="157">
        <v>0</v>
      </c>
      <c r="H33" s="289">
        <f>G33-F33</f>
        <v>-217</v>
      </c>
      <c r="I33" s="18">
        <v>0</v>
      </c>
      <c r="J33" s="18">
        <v>200</v>
      </c>
      <c r="K33" s="107">
        <f>J33*G33</f>
        <v>0</v>
      </c>
      <c r="L33" s="146" t="s">
        <v>20</v>
      </c>
      <c r="M33" s="746"/>
      <c r="N33" s="747"/>
    </row>
    <row r="34" spans="2:16" s="147" customFormat="1" ht="33" hidden="1" customHeight="1">
      <c r="B34" s="158">
        <v>3</v>
      </c>
      <c r="C34" s="290" t="s">
        <v>104</v>
      </c>
      <c r="D34" s="290"/>
      <c r="E34" s="159">
        <v>0</v>
      </c>
      <c r="F34" s="62">
        <v>0</v>
      </c>
      <c r="G34" s="157">
        <v>0</v>
      </c>
      <c r="H34" s="154">
        <v>0</v>
      </c>
      <c r="I34" s="107">
        <v>0</v>
      </c>
      <c r="J34" s="107">
        <v>0</v>
      </c>
      <c r="K34" s="61">
        <f>J34*G34</f>
        <v>0</v>
      </c>
      <c r="L34" s="158" t="s">
        <v>20</v>
      </c>
      <c r="M34" s="832"/>
      <c r="N34" s="747"/>
    </row>
    <row r="35" spans="2:16" s="147" customFormat="1" ht="33" hidden="1" customHeight="1">
      <c r="B35" s="158">
        <v>4</v>
      </c>
      <c r="C35" s="290" t="s">
        <v>102</v>
      </c>
      <c r="D35" s="290"/>
      <c r="E35" s="159">
        <v>0</v>
      </c>
      <c r="F35" s="62">
        <v>0</v>
      </c>
      <c r="G35" s="157">
        <v>0</v>
      </c>
      <c r="H35" s="160">
        <v>0</v>
      </c>
      <c r="I35" s="61">
        <v>0</v>
      </c>
      <c r="J35" s="61">
        <v>0</v>
      </c>
      <c r="K35" s="61">
        <f>J35*G35</f>
        <v>0</v>
      </c>
      <c r="L35" s="158" t="s">
        <v>20</v>
      </c>
      <c r="M35" s="832"/>
      <c r="N35" s="747"/>
    </row>
    <row r="36" spans="2:16" s="147" customFormat="1" ht="33" hidden="1" customHeight="1">
      <c r="B36" s="149"/>
      <c r="C36" s="161"/>
      <c r="D36" s="161"/>
      <c r="E36" s="137" t="s">
        <v>17</v>
      </c>
      <c r="F36" s="137"/>
      <c r="G36" s="137"/>
      <c r="H36" s="137"/>
      <c r="I36" s="300">
        <f>SUM(I32:I35)</f>
        <v>0</v>
      </c>
      <c r="J36" s="300">
        <f>SUM(J32:J35)</f>
        <v>400</v>
      </c>
      <c r="K36" s="108">
        <f>SUM(K32:K35)</f>
        <v>0</v>
      </c>
      <c r="L36" s="162"/>
      <c r="M36" s="6"/>
      <c r="N36" s="6"/>
    </row>
    <row r="37" spans="2:16" s="147" customFormat="1" ht="33" hidden="1" customHeight="1">
      <c r="B37" s="145"/>
      <c r="C37" s="163"/>
      <c r="D37" s="163"/>
      <c r="E37" s="37"/>
      <c r="F37" s="119"/>
      <c r="G37" s="119"/>
      <c r="H37" s="119"/>
      <c r="I37" s="836" t="s">
        <v>82</v>
      </c>
      <c r="J37" s="836"/>
      <c r="K37" s="33">
        <f>K36/J36</f>
        <v>0</v>
      </c>
      <c r="L37" s="164" t="str">
        <f>WC!L28</f>
        <v>(Sept'21)</v>
      </c>
      <c r="M37" s="803" t="s">
        <v>39</v>
      </c>
      <c r="N37" s="723"/>
    </row>
    <row r="38" spans="2:16" s="147" customFormat="1" ht="33" hidden="1" customHeight="1">
      <c r="B38" s="145"/>
      <c r="C38" s="831" t="s">
        <v>116</v>
      </c>
      <c r="D38" s="831"/>
      <c r="E38" s="831"/>
      <c r="F38" s="831"/>
      <c r="G38" s="831"/>
      <c r="H38" s="831"/>
      <c r="I38" s="120"/>
      <c r="J38" s="120"/>
      <c r="K38" s="33">
        <v>216.5</v>
      </c>
      <c r="L38" s="164" t="str">
        <f>WC!L29</f>
        <v>(Aug'21)</v>
      </c>
      <c r="M38" s="291">
        <f>(K37-K38)/K38</f>
        <v>-1</v>
      </c>
      <c r="N38" s="144">
        <v>200</v>
      </c>
    </row>
    <row r="39" spans="2:16" s="4" customFormat="1" ht="19.5" hidden="1" customHeight="1">
      <c r="B39" s="38"/>
      <c r="C39" s="129"/>
      <c r="D39" s="129"/>
      <c r="E39" s="129"/>
      <c r="F39" s="42"/>
      <c r="G39" s="42"/>
      <c r="H39" s="42"/>
      <c r="I39" s="121"/>
      <c r="J39" s="121"/>
      <c r="K39" s="122"/>
      <c r="L39" s="28"/>
      <c r="M39" s="6"/>
      <c r="N39" s="6"/>
      <c r="O39" s="6"/>
      <c r="P39" s="6"/>
    </row>
    <row r="40" spans="2:16" s="6" customFormat="1" ht="19.5" hidden="1" customHeight="1">
      <c r="B40" s="28" t="str">
        <f>WC!B115</f>
        <v>Prepared by: Yi Hong (20/08/2021)</v>
      </c>
      <c r="C40" s="129"/>
      <c r="D40" s="129"/>
      <c r="E40" s="837" t="s">
        <v>98</v>
      </c>
      <c r="F40" s="837"/>
      <c r="G40" s="837"/>
      <c r="H40" s="837"/>
      <c r="I40" s="837"/>
      <c r="J40" s="132"/>
      <c r="K40" s="133" t="s">
        <v>99</v>
      </c>
      <c r="L40" s="28" t="s">
        <v>100</v>
      </c>
    </row>
    <row r="41" spans="2:16" s="73" customFormat="1" ht="15.75" hidden="1">
      <c r="B41" s="134" t="str">
        <f>WC!B116</f>
        <v>Checked : Ms. Adeline</v>
      </c>
      <c r="C41" s="165"/>
      <c r="D41" s="165"/>
      <c r="E41" s="136" t="s">
        <v>101</v>
      </c>
      <c r="F41" s="165"/>
      <c r="G41" s="166"/>
      <c r="H41" s="167"/>
      <c r="I41" s="167"/>
      <c r="J41" s="167"/>
      <c r="K41" s="136" t="s">
        <v>101</v>
      </c>
      <c r="L41" s="167"/>
    </row>
    <row r="42" spans="2:16" s="73" customFormat="1" hidden="1"/>
    <row r="43" spans="2:16" ht="20.100000000000001" hidden="1" customHeight="1">
      <c r="B43" s="69" t="s">
        <v>88</v>
      </c>
      <c r="C43" s="71"/>
      <c r="D43" s="71"/>
      <c r="E43" s="71"/>
      <c r="F43" s="71"/>
    </row>
    <row r="44" spans="2:16" ht="20.100000000000001" hidden="1" customHeight="1">
      <c r="B44" s="69"/>
      <c r="C44" s="71"/>
      <c r="D44" s="71"/>
      <c r="E44" s="71"/>
      <c r="F44" s="71"/>
    </row>
    <row r="45" spans="2:16" ht="19.5" hidden="1" customHeight="1">
      <c r="B45" s="168" t="s">
        <v>113</v>
      </c>
      <c r="C45" s="71"/>
      <c r="D45" s="71"/>
      <c r="E45" s="139" t="s">
        <v>191</v>
      </c>
      <c r="F45" s="139"/>
    </row>
    <row r="46" spans="2:16" ht="15" hidden="1" customHeight="1">
      <c r="L46" s="29"/>
      <c r="M46" s="218"/>
    </row>
    <row r="47" spans="2:16" s="71" customFormat="1" ht="24" customHeight="1">
      <c r="B47" s="286"/>
      <c r="C47" s="447" t="s">
        <v>110</v>
      </c>
      <c r="D47" s="448"/>
      <c r="E47" s="448"/>
      <c r="F47" s="250"/>
      <c r="G47" s="250"/>
      <c r="I47" s="239" t="s">
        <v>79</v>
      </c>
      <c r="J47" s="285">
        <v>700</v>
      </c>
      <c r="K47" s="190" t="s">
        <v>49</v>
      </c>
      <c r="L47" s="353"/>
      <c r="M47" s="353"/>
    </row>
    <row r="48" spans="2:16" ht="23.25" customHeight="1">
      <c r="B48" s="7"/>
      <c r="D48" s="29"/>
      <c r="E48" s="29"/>
      <c r="J48" s="363"/>
      <c r="K48" s="352"/>
      <c r="M48" s="73" t="s">
        <v>79</v>
      </c>
    </row>
    <row r="49" spans="1:16" ht="33" customHeight="1">
      <c r="B49" s="729" t="s">
        <v>1</v>
      </c>
      <c r="C49" s="715" t="s">
        <v>2</v>
      </c>
      <c r="D49" s="715" t="s">
        <v>220</v>
      </c>
      <c r="E49" s="829" t="s">
        <v>3</v>
      </c>
      <c r="F49" s="745"/>
      <c r="G49" s="745"/>
      <c r="H49" s="598" t="s">
        <v>39</v>
      </c>
      <c r="I49" s="58" t="s">
        <v>5</v>
      </c>
      <c r="J49" s="58" t="s">
        <v>6</v>
      </c>
      <c r="K49" s="58" t="s">
        <v>7</v>
      </c>
      <c r="L49" s="11" t="s">
        <v>8</v>
      </c>
      <c r="M49" s="6"/>
      <c r="N49" s="6"/>
    </row>
    <row r="50" spans="1:16" ht="33" customHeight="1">
      <c r="B50" s="730"/>
      <c r="C50" s="716"/>
      <c r="D50" s="716"/>
      <c r="E50" s="440" t="str">
        <f>WC!E8</f>
        <v>Jul'21</v>
      </c>
      <c r="F50" s="13" t="str">
        <f>WC!F8</f>
        <v>Aug'21</v>
      </c>
      <c r="G50" s="95" t="str">
        <f>WC!G8</f>
        <v>Sept'21</v>
      </c>
      <c r="H50" s="14" t="s">
        <v>9</v>
      </c>
      <c r="I50" s="15" t="s">
        <v>24</v>
      </c>
      <c r="J50" s="16" t="s">
        <v>81</v>
      </c>
      <c r="K50" s="16" t="s">
        <v>12</v>
      </c>
      <c r="L50" s="12" t="s">
        <v>13</v>
      </c>
      <c r="M50" s="6"/>
      <c r="N50" s="6"/>
    </row>
    <row r="51" spans="1:16" ht="31.5" customHeight="1">
      <c r="A51" s="324"/>
      <c r="B51" s="158">
        <v>1</v>
      </c>
      <c r="C51" s="376" t="s">
        <v>90</v>
      </c>
      <c r="D51" s="418" t="s">
        <v>224</v>
      </c>
      <c r="E51" s="441">
        <v>260</v>
      </c>
      <c r="F51" s="62">
        <v>270</v>
      </c>
      <c r="G51" s="179">
        <v>260</v>
      </c>
      <c r="H51" s="681">
        <f t="shared" ref="H51:H70" si="2">G51-F51</f>
        <v>-10</v>
      </c>
      <c r="I51" s="61">
        <v>500</v>
      </c>
      <c r="J51" s="61">
        <v>100</v>
      </c>
      <c r="K51" s="88">
        <f t="shared" ref="K51:K70" si="3">J51*G51</f>
        <v>26000</v>
      </c>
      <c r="L51" s="158" t="s">
        <v>20</v>
      </c>
      <c r="M51" s="746" t="s">
        <v>366</v>
      </c>
      <c r="N51" s="747"/>
      <c r="O51" s="373"/>
    </row>
    <row r="52" spans="1:16" ht="32.25" customHeight="1">
      <c r="A52" s="328"/>
      <c r="B52" s="158">
        <v>2</v>
      </c>
      <c r="C52" s="376" t="s">
        <v>91</v>
      </c>
      <c r="D52" s="419" t="s">
        <v>221</v>
      </c>
      <c r="E52" s="441">
        <v>260</v>
      </c>
      <c r="F52" s="62">
        <v>260</v>
      </c>
      <c r="G52" s="179">
        <v>260</v>
      </c>
      <c r="H52" s="177">
        <f t="shared" si="2"/>
        <v>0</v>
      </c>
      <c r="I52" s="61">
        <v>200</v>
      </c>
      <c r="J52" s="61">
        <v>200</v>
      </c>
      <c r="K52" s="88">
        <f t="shared" si="3"/>
        <v>52000</v>
      </c>
      <c r="L52" s="158" t="s">
        <v>20</v>
      </c>
      <c r="M52" s="746"/>
      <c r="N52" s="747"/>
      <c r="O52" s="373"/>
    </row>
    <row r="53" spans="1:16" ht="33.75" customHeight="1">
      <c r="A53" s="328"/>
      <c r="B53" s="158">
        <v>3</v>
      </c>
      <c r="C53" s="379" t="s">
        <v>103</v>
      </c>
      <c r="D53" s="419" t="s">
        <v>221</v>
      </c>
      <c r="E53" s="441">
        <v>285</v>
      </c>
      <c r="F53" s="62">
        <v>285</v>
      </c>
      <c r="G53" s="179">
        <v>275</v>
      </c>
      <c r="H53" s="681">
        <f t="shared" si="2"/>
        <v>-10</v>
      </c>
      <c r="I53" s="61">
        <v>350</v>
      </c>
      <c r="J53" s="61">
        <v>0</v>
      </c>
      <c r="K53" s="88">
        <f t="shared" si="3"/>
        <v>0</v>
      </c>
      <c r="L53" s="158" t="s">
        <v>20</v>
      </c>
      <c r="M53" s="746"/>
      <c r="N53" s="747"/>
      <c r="O53" s="373"/>
    </row>
    <row r="54" spans="1:16" ht="30" customHeight="1">
      <c r="A54" s="328"/>
      <c r="B54" s="158">
        <v>4</v>
      </c>
      <c r="C54" s="375" t="s">
        <v>138</v>
      </c>
      <c r="D54" s="419" t="s">
        <v>221</v>
      </c>
      <c r="E54" s="441">
        <v>278</v>
      </c>
      <c r="F54" s="62">
        <v>283</v>
      </c>
      <c r="G54" s="179">
        <v>278</v>
      </c>
      <c r="H54" s="681">
        <f t="shared" si="2"/>
        <v>-5</v>
      </c>
      <c r="I54" s="61">
        <v>200</v>
      </c>
      <c r="J54" s="61">
        <v>0</v>
      </c>
      <c r="K54" s="61">
        <f t="shared" si="3"/>
        <v>0</v>
      </c>
      <c r="L54" s="359" t="s">
        <v>20</v>
      </c>
      <c r="M54" s="746"/>
      <c r="N54" s="747"/>
      <c r="O54" s="373"/>
    </row>
    <row r="55" spans="1:16" ht="39.75" customHeight="1">
      <c r="A55" s="328"/>
      <c r="B55" s="158">
        <v>5</v>
      </c>
      <c r="C55" s="375" t="s">
        <v>146</v>
      </c>
      <c r="D55" s="419" t="s">
        <v>222</v>
      </c>
      <c r="E55" s="441">
        <v>270</v>
      </c>
      <c r="F55" s="62">
        <v>280</v>
      </c>
      <c r="G55" s="179">
        <v>280</v>
      </c>
      <c r="H55" s="177">
        <f t="shared" si="2"/>
        <v>0</v>
      </c>
      <c r="I55" s="61">
        <v>200</v>
      </c>
      <c r="J55" s="61">
        <v>0</v>
      </c>
      <c r="K55" s="61">
        <f t="shared" si="3"/>
        <v>0</v>
      </c>
      <c r="L55" s="158" t="s">
        <v>20</v>
      </c>
      <c r="M55" s="746"/>
      <c r="N55" s="747"/>
      <c r="O55" s="373"/>
    </row>
    <row r="56" spans="1:16" ht="39">
      <c r="A56" s="328"/>
      <c r="B56" s="158">
        <v>6</v>
      </c>
      <c r="C56" s="379" t="s">
        <v>95</v>
      </c>
      <c r="D56" s="419" t="s">
        <v>222</v>
      </c>
      <c r="E56" s="159">
        <v>260</v>
      </c>
      <c r="F56" s="62">
        <v>260</v>
      </c>
      <c r="G56" s="179">
        <v>260</v>
      </c>
      <c r="H56" s="177">
        <f t="shared" si="2"/>
        <v>0</v>
      </c>
      <c r="I56" s="61">
        <v>400</v>
      </c>
      <c r="J56" s="61">
        <v>400</v>
      </c>
      <c r="K56" s="61">
        <f t="shared" si="3"/>
        <v>104000</v>
      </c>
      <c r="L56" s="158" t="s">
        <v>20</v>
      </c>
      <c r="M56" s="746"/>
      <c r="N56" s="747"/>
      <c r="O56" s="373"/>
    </row>
    <row r="57" spans="1:16" ht="36">
      <c r="A57" s="328"/>
      <c r="B57" s="158">
        <v>7</v>
      </c>
      <c r="C57" s="375" t="s">
        <v>93</v>
      </c>
      <c r="D57" s="418" t="s">
        <v>223</v>
      </c>
      <c r="E57" s="159">
        <v>285</v>
      </c>
      <c r="F57" s="62">
        <v>285</v>
      </c>
      <c r="G57" s="179">
        <v>0</v>
      </c>
      <c r="H57" s="177">
        <v>0</v>
      </c>
      <c r="I57" s="61">
        <v>0</v>
      </c>
      <c r="J57" s="61">
        <v>0</v>
      </c>
      <c r="K57" s="61">
        <f t="shared" si="3"/>
        <v>0</v>
      </c>
      <c r="L57" s="158" t="s">
        <v>20</v>
      </c>
      <c r="M57" s="746"/>
      <c r="N57" s="747"/>
    </row>
    <row r="58" spans="1:16" ht="34.5" hidden="1" customHeight="1">
      <c r="A58" s="328"/>
      <c r="B58" s="158">
        <v>8</v>
      </c>
      <c r="C58" s="379" t="s">
        <v>92</v>
      </c>
      <c r="D58" s="379"/>
      <c r="E58" s="159"/>
      <c r="F58" s="62"/>
      <c r="G58" s="179"/>
      <c r="H58" s="177">
        <f t="shared" si="2"/>
        <v>0</v>
      </c>
      <c r="I58" s="61"/>
      <c r="J58" s="61"/>
      <c r="K58" s="61">
        <f t="shared" si="3"/>
        <v>0</v>
      </c>
      <c r="L58" s="158" t="s">
        <v>20</v>
      </c>
      <c r="M58" s="746"/>
      <c r="N58" s="747"/>
      <c r="O58" s="373"/>
    </row>
    <row r="59" spans="1:16" ht="33" hidden="1" customHeight="1">
      <c r="A59" s="328"/>
      <c r="B59" s="158">
        <v>6</v>
      </c>
      <c r="C59" s="375" t="s">
        <v>145</v>
      </c>
      <c r="D59" s="419" t="s">
        <v>221</v>
      </c>
      <c r="E59" s="159"/>
      <c r="F59" s="62"/>
      <c r="G59" s="179"/>
      <c r="H59" s="177">
        <f t="shared" si="2"/>
        <v>0</v>
      </c>
      <c r="I59" s="61"/>
      <c r="J59" s="61"/>
      <c r="K59" s="61">
        <f t="shared" si="3"/>
        <v>0</v>
      </c>
      <c r="L59" s="158" t="s">
        <v>352</v>
      </c>
      <c r="M59" s="746"/>
      <c r="N59" s="747"/>
    </row>
    <row r="60" spans="1:16" s="4" customFormat="1" ht="32.25" customHeight="1">
      <c r="B60" s="158">
        <v>8</v>
      </c>
      <c r="C60" s="376" t="s">
        <v>94</v>
      </c>
      <c r="D60" s="419" t="s">
        <v>221</v>
      </c>
      <c r="E60" s="131">
        <v>0</v>
      </c>
      <c r="F60" s="17">
        <v>280</v>
      </c>
      <c r="G60" s="428">
        <v>0</v>
      </c>
      <c r="H60" s="177">
        <v>0</v>
      </c>
      <c r="I60" s="18">
        <v>0</v>
      </c>
      <c r="J60" s="18">
        <v>0</v>
      </c>
      <c r="K60" s="18">
        <f t="shared" si="3"/>
        <v>0</v>
      </c>
      <c r="L60" s="158" t="s">
        <v>20</v>
      </c>
      <c r="M60" s="707"/>
      <c r="N60" s="708"/>
      <c r="O60" s="374"/>
      <c r="P60" s="6"/>
    </row>
    <row r="61" spans="1:16" ht="33" customHeight="1">
      <c r="A61" s="328"/>
      <c r="B61" s="158">
        <v>9</v>
      </c>
      <c r="C61" s="375" t="s">
        <v>173</v>
      </c>
      <c r="D61" s="419" t="s">
        <v>221</v>
      </c>
      <c r="E61" s="159">
        <v>285</v>
      </c>
      <c r="F61" s="62">
        <v>295</v>
      </c>
      <c r="G61" s="179">
        <v>295</v>
      </c>
      <c r="H61" s="177">
        <f t="shared" si="2"/>
        <v>0</v>
      </c>
      <c r="I61" s="61">
        <v>1000</v>
      </c>
      <c r="J61" s="61">
        <v>0</v>
      </c>
      <c r="K61" s="61">
        <f t="shared" si="3"/>
        <v>0</v>
      </c>
      <c r="L61" s="359" t="s">
        <v>20</v>
      </c>
      <c r="M61" s="746"/>
      <c r="N61" s="747"/>
    </row>
    <row r="62" spans="1:16" ht="33" hidden="1" customHeight="1">
      <c r="A62" s="328"/>
      <c r="B62" s="158">
        <v>12</v>
      </c>
      <c r="C62" s="375" t="s">
        <v>174</v>
      </c>
      <c r="D62" s="375"/>
      <c r="E62" s="159"/>
      <c r="F62" s="62"/>
      <c r="G62" s="179"/>
      <c r="H62" s="177">
        <f t="shared" si="2"/>
        <v>0</v>
      </c>
      <c r="I62" s="61"/>
      <c r="J62" s="61"/>
      <c r="K62" s="61">
        <f t="shared" si="3"/>
        <v>0</v>
      </c>
      <c r="L62" s="359" t="s">
        <v>20</v>
      </c>
      <c r="M62" s="746"/>
      <c r="N62" s="747"/>
    </row>
    <row r="63" spans="1:16" ht="33" customHeight="1">
      <c r="A63" s="328"/>
      <c r="B63" s="158">
        <v>10</v>
      </c>
      <c r="C63" s="375" t="s">
        <v>106</v>
      </c>
      <c r="D63" s="419" t="s">
        <v>221</v>
      </c>
      <c r="E63" s="159">
        <v>295</v>
      </c>
      <c r="F63" s="62">
        <v>320</v>
      </c>
      <c r="G63" s="179">
        <v>0</v>
      </c>
      <c r="H63" s="177">
        <v>0</v>
      </c>
      <c r="I63" s="61">
        <v>0</v>
      </c>
      <c r="J63" s="61">
        <v>0</v>
      </c>
      <c r="K63" s="61">
        <f t="shared" si="3"/>
        <v>0</v>
      </c>
      <c r="L63" s="359" t="s">
        <v>20</v>
      </c>
      <c r="M63" s="746"/>
      <c r="N63" s="747"/>
    </row>
    <row r="64" spans="1:16" ht="33" hidden="1" customHeight="1">
      <c r="A64" s="328"/>
      <c r="B64" s="158">
        <v>11</v>
      </c>
      <c r="C64" s="375" t="s">
        <v>148</v>
      </c>
      <c r="D64" s="375"/>
      <c r="E64" s="159"/>
      <c r="F64" s="62"/>
      <c r="G64" s="179"/>
      <c r="H64" s="177">
        <f t="shared" si="2"/>
        <v>0</v>
      </c>
      <c r="I64" s="61"/>
      <c r="J64" s="61"/>
      <c r="K64" s="61">
        <f t="shared" si="3"/>
        <v>0</v>
      </c>
      <c r="L64" s="359" t="s">
        <v>20</v>
      </c>
      <c r="M64" s="707"/>
      <c r="N64" s="708"/>
    </row>
    <row r="65" spans="1:14" ht="33" hidden="1" customHeight="1">
      <c r="A65" s="328"/>
      <c r="B65" s="158">
        <v>12</v>
      </c>
      <c r="C65" s="375" t="s">
        <v>96</v>
      </c>
      <c r="D65" s="375"/>
      <c r="E65" s="159"/>
      <c r="F65" s="62"/>
      <c r="G65" s="179"/>
      <c r="H65" s="177">
        <f t="shared" si="2"/>
        <v>0</v>
      </c>
      <c r="I65" s="61"/>
      <c r="J65" s="61"/>
      <c r="K65" s="61">
        <f t="shared" si="3"/>
        <v>0</v>
      </c>
      <c r="L65" s="359" t="s">
        <v>20</v>
      </c>
      <c r="M65" s="746"/>
      <c r="N65" s="747"/>
    </row>
    <row r="66" spans="1:14" ht="33" hidden="1" customHeight="1">
      <c r="A66" s="328"/>
      <c r="B66" s="158">
        <v>10</v>
      </c>
      <c r="C66" s="375" t="s">
        <v>183</v>
      </c>
      <c r="D66" s="375"/>
      <c r="E66" s="159"/>
      <c r="F66" s="62"/>
      <c r="G66" s="179"/>
      <c r="H66" s="177">
        <f t="shared" si="2"/>
        <v>0</v>
      </c>
      <c r="I66" s="61"/>
      <c r="J66" s="61"/>
      <c r="K66" s="61">
        <f t="shared" si="3"/>
        <v>0</v>
      </c>
      <c r="L66" s="359" t="s">
        <v>20</v>
      </c>
      <c r="M66" s="746"/>
      <c r="N66" s="747"/>
    </row>
    <row r="67" spans="1:14" ht="33" hidden="1" customHeight="1">
      <c r="A67" s="328"/>
      <c r="B67" s="158">
        <v>7</v>
      </c>
      <c r="C67" s="375" t="s">
        <v>78</v>
      </c>
      <c r="D67" s="419" t="s">
        <v>221</v>
      </c>
      <c r="E67" s="159"/>
      <c r="F67" s="62"/>
      <c r="G67" s="179"/>
      <c r="H67" s="177">
        <f t="shared" si="2"/>
        <v>0</v>
      </c>
      <c r="I67" s="61"/>
      <c r="J67" s="61"/>
      <c r="K67" s="61">
        <f t="shared" si="3"/>
        <v>0</v>
      </c>
      <c r="L67" s="359" t="s">
        <v>20</v>
      </c>
      <c r="M67" s="746"/>
      <c r="N67" s="747"/>
    </row>
    <row r="68" spans="1:14" ht="33" customHeight="1">
      <c r="A68" s="328"/>
      <c r="B68" s="158">
        <v>11</v>
      </c>
      <c r="C68" s="375" t="s">
        <v>188</v>
      </c>
      <c r="D68" s="419" t="s">
        <v>221</v>
      </c>
      <c r="E68" s="159">
        <v>290</v>
      </c>
      <c r="F68" s="62">
        <v>300</v>
      </c>
      <c r="G68" s="179">
        <v>292</v>
      </c>
      <c r="H68" s="681">
        <f t="shared" si="2"/>
        <v>-8</v>
      </c>
      <c r="I68" s="61">
        <v>120</v>
      </c>
      <c r="J68" s="61">
        <v>0</v>
      </c>
      <c r="K68" s="61">
        <f t="shared" si="3"/>
        <v>0</v>
      </c>
      <c r="L68" s="359" t="s">
        <v>20</v>
      </c>
      <c r="M68" s="746"/>
      <c r="N68" s="747"/>
    </row>
    <row r="69" spans="1:14" ht="33" hidden="1" customHeight="1">
      <c r="A69" s="328"/>
      <c r="B69" s="158">
        <v>11</v>
      </c>
      <c r="C69" s="375" t="s">
        <v>105</v>
      </c>
      <c r="D69" s="419" t="s">
        <v>221</v>
      </c>
      <c r="E69" s="159">
        <v>0</v>
      </c>
      <c r="F69" s="62"/>
      <c r="G69" s="179"/>
      <c r="H69" s="177">
        <f t="shared" si="2"/>
        <v>0</v>
      </c>
      <c r="I69" s="61"/>
      <c r="J69" s="61"/>
      <c r="K69" s="61">
        <f t="shared" si="3"/>
        <v>0</v>
      </c>
      <c r="L69" s="359" t="s">
        <v>20</v>
      </c>
      <c r="M69" s="746"/>
      <c r="N69" s="747"/>
    </row>
    <row r="70" spans="1:14" ht="39">
      <c r="A70" s="328"/>
      <c r="B70" s="158">
        <v>12</v>
      </c>
      <c r="C70" s="375" t="s">
        <v>201</v>
      </c>
      <c r="D70" s="419" t="s">
        <v>222</v>
      </c>
      <c r="E70" s="159">
        <v>278</v>
      </c>
      <c r="F70" s="62">
        <v>278</v>
      </c>
      <c r="G70" s="179">
        <v>270</v>
      </c>
      <c r="H70" s="681">
        <f t="shared" si="2"/>
        <v>-8</v>
      </c>
      <c r="I70" s="61">
        <v>200</v>
      </c>
      <c r="J70" s="61">
        <v>0</v>
      </c>
      <c r="K70" s="61">
        <f t="shared" si="3"/>
        <v>0</v>
      </c>
      <c r="L70" s="359" t="s">
        <v>20</v>
      </c>
      <c r="M70" s="746"/>
      <c r="N70" s="747"/>
    </row>
    <row r="71" spans="1:14" ht="33" customHeight="1">
      <c r="B71" s="149"/>
      <c r="C71" s="161"/>
      <c r="D71" s="161"/>
      <c r="E71" s="137" t="s">
        <v>17</v>
      </c>
      <c r="F71" s="137"/>
      <c r="G71" s="137"/>
      <c r="H71" s="60"/>
      <c r="I71" s="300">
        <f>SUM(I51:I70)</f>
        <v>3170</v>
      </c>
      <c r="J71" s="300">
        <f>SUM(J51:J70)</f>
        <v>700</v>
      </c>
      <c r="K71" s="300">
        <f>SUM(K51:K70)</f>
        <v>182000</v>
      </c>
      <c r="L71" s="162"/>
      <c r="M71" s="389"/>
      <c r="N71" s="390"/>
    </row>
    <row r="72" spans="1:14" ht="33" customHeight="1">
      <c r="B72" s="145"/>
      <c r="C72" s="163"/>
      <c r="D72" s="163"/>
      <c r="E72" s="37"/>
      <c r="F72" s="119"/>
      <c r="G72" s="119"/>
      <c r="H72" s="119"/>
      <c r="I72" s="836" t="s">
        <v>82</v>
      </c>
      <c r="J72" s="836"/>
      <c r="K72" s="110">
        <f>K71/J71</f>
        <v>260</v>
      </c>
      <c r="L72" s="164" t="str">
        <f>WC!L28</f>
        <v>(Sept'21)</v>
      </c>
      <c r="M72" s="803" t="s">
        <v>39</v>
      </c>
      <c r="N72" s="723"/>
    </row>
    <row r="73" spans="1:14" ht="33" customHeight="1">
      <c r="B73" s="145"/>
      <c r="C73" s="826" t="s">
        <v>387</v>
      </c>
      <c r="D73" s="826"/>
      <c r="E73" s="826"/>
      <c r="F73" s="826"/>
      <c r="G73" s="826"/>
      <c r="H73" s="826"/>
      <c r="I73" s="120"/>
      <c r="J73" s="120"/>
      <c r="K73" s="22">
        <v>263.16000000000003</v>
      </c>
      <c r="L73" s="164" t="str">
        <f>WC!L29</f>
        <v>(Aug'21)</v>
      </c>
      <c r="M73" s="542">
        <f>(K72-K73)/K73</f>
        <v>-1.2007903936768601E-2</v>
      </c>
      <c r="N73" s="543">
        <v>2212</v>
      </c>
    </row>
    <row r="74" spans="1:14" ht="18">
      <c r="B74" s="38"/>
      <c r="C74" s="129"/>
      <c r="D74" s="129"/>
      <c r="E74" s="129"/>
      <c r="F74" s="42"/>
      <c r="G74" s="42"/>
      <c r="H74" s="42"/>
      <c r="I74" s="121"/>
      <c r="J74" s="121"/>
      <c r="K74" s="122"/>
      <c r="L74" s="28"/>
      <c r="M74" s="6"/>
      <c r="N74" s="6"/>
    </row>
    <row r="75" spans="1:14" ht="18.75" customHeight="1">
      <c r="B75" s="241"/>
      <c r="C75" s="301"/>
      <c r="D75" s="301"/>
      <c r="E75" s="301"/>
      <c r="F75" s="301"/>
      <c r="G75" s="301"/>
      <c r="H75" s="301"/>
      <c r="I75" s="302"/>
      <c r="J75" s="302"/>
      <c r="K75" s="54"/>
      <c r="L75" s="242"/>
      <c r="M75" s="303"/>
    </row>
    <row r="76" spans="1:14" s="71" customFormat="1" ht="24" customHeight="1">
      <c r="B76" s="286"/>
      <c r="C76" s="447" t="s">
        <v>207</v>
      </c>
      <c r="D76" s="448"/>
      <c r="E76" s="448"/>
      <c r="F76" s="250"/>
      <c r="G76" s="250"/>
      <c r="I76" s="239" t="s">
        <v>79</v>
      </c>
      <c r="J76" s="285">
        <v>700</v>
      </c>
      <c r="K76" s="190" t="s">
        <v>49</v>
      </c>
      <c r="L76" s="69" t="s">
        <v>383</v>
      </c>
      <c r="M76" s="353"/>
    </row>
    <row r="77" spans="1:14" ht="23.25" customHeight="1">
      <c r="B77" s="7"/>
      <c r="J77" s="363"/>
      <c r="K77" s="352"/>
      <c r="M77" s="73" t="s">
        <v>79</v>
      </c>
    </row>
    <row r="78" spans="1:14" ht="33" customHeight="1">
      <c r="B78" s="729" t="s">
        <v>1</v>
      </c>
      <c r="C78" s="715" t="s">
        <v>2</v>
      </c>
      <c r="D78" s="715" t="s">
        <v>220</v>
      </c>
      <c r="E78" s="827" t="s">
        <v>3</v>
      </c>
      <c r="F78" s="828"/>
      <c r="G78" s="829"/>
      <c r="H78" s="598" t="s">
        <v>39</v>
      </c>
      <c r="I78" s="58" t="s">
        <v>5</v>
      </c>
      <c r="J78" s="58" t="s">
        <v>6</v>
      </c>
      <c r="K78" s="58" t="s">
        <v>7</v>
      </c>
      <c r="L78" s="11" t="s">
        <v>8</v>
      </c>
      <c r="M78" s="6"/>
      <c r="N78" s="1"/>
    </row>
    <row r="79" spans="1:14" ht="29.25" customHeight="1">
      <c r="B79" s="730"/>
      <c r="C79" s="716"/>
      <c r="D79" s="716"/>
      <c r="E79" s="470" t="str">
        <f>WC!E8</f>
        <v>Jul'21</v>
      </c>
      <c r="F79" s="470" t="str">
        <f>WC!F8</f>
        <v>Aug'21</v>
      </c>
      <c r="G79" s="98" t="str">
        <f>WC!G8</f>
        <v>Sept'21</v>
      </c>
      <c r="H79" s="469" t="s">
        <v>9</v>
      </c>
      <c r="I79" s="15" t="s">
        <v>24</v>
      </c>
      <c r="J79" s="16" t="s">
        <v>81</v>
      </c>
      <c r="K79" s="16" t="s">
        <v>12</v>
      </c>
      <c r="L79" s="12" t="s">
        <v>13</v>
      </c>
      <c r="M79" s="1"/>
      <c r="N79" s="1"/>
    </row>
    <row r="80" spans="1:14" ht="31.5" hidden="1" customHeight="1">
      <c r="A80" s="324"/>
      <c r="B80" s="158">
        <v>1</v>
      </c>
      <c r="C80" s="376" t="s">
        <v>90</v>
      </c>
      <c r="D80" s="419" t="s">
        <v>224</v>
      </c>
      <c r="E80" s="441">
        <v>0</v>
      </c>
      <c r="F80" s="62">
        <v>0</v>
      </c>
      <c r="G80" s="179"/>
      <c r="H80" s="61">
        <v>0</v>
      </c>
      <c r="I80" s="61">
        <v>0</v>
      </c>
      <c r="J80" s="61">
        <v>0</v>
      </c>
      <c r="K80" s="88">
        <f>G80*J80</f>
        <v>0</v>
      </c>
      <c r="L80" s="158" t="s">
        <v>20</v>
      </c>
      <c r="M80" s="373"/>
      <c r="N80" s="1"/>
    </row>
    <row r="81" spans="1:14" ht="39" hidden="1">
      <c r="A81" s="324"/>
      <c r="B81" s="158">
        <v>2</v>
      </c>
      <c r="C81" s="376" t="s">
        <v>146</v>
      </c>
      <c r="D81" s="419" t="s">
        <v>222</v>
      </c>
      <c r="E81" s="441">
        <v>0</v>
      </c>
      <c r="F81" s="62"/>
      <c r="G81" s="179"/>
      <c r="H81" s="61">
        <f>G81-F81</f>
        <v>0</v>
      </c>
      <c r="I81" s="61"/>
      <c r="J81" s="61"/>
      <c r="K81" s="88">
        <f t="shared" ref="K81:K89" si="4">G81*J81</f>
        <v>0</v>
      </c>
      <c r="L81" s="158" t="s">
        <v>20</v>
      </c>
      <c r="M81" s="373"/>
      <c r="N81" s="1"/>
    </row>
    <row r="82" spans="1:14" ht="32.25" hidden="1" customHeight="1">
      <c r="A82" s="328"/>
      <c r="B82" s="158">
        <v>1</v>
      </c>
      <c r="C82" s="376" t="s">
        <v>91</v>
      </c>
      <c r="D82" s="419" t="s">
        <v>221</v>
      </c>
      <c r="E82" s="441">
        <v>0</v>
      </c>
      <c r="F82" s="62">
        <v>0</v>
      </c>
      <c r="G82" s="179"/>
      <c r="H82" s="495">
        <f>G82-F82</f>
        <v>0</v>
      </c>
      <c r="I82" s="61"/>
      <c r="J82" s="61"/>
      <c r="K82" s="88">
        <f t="shared" si="4"/>
        <v>0</v>
      </c>
      <c r="L82" s="158" t="s">
        <v>20</v>
      </c>
      <c r="M82" s="373"/>
      <c r="N82" s="1"/>
    </row>
    <row r="83" spans="1:14" ht="32.25" customHeight="1">
      <c r="A83" s="328"/>
      <c r="B83" s="158">
        <v>1</v>
      </c>
      <c r="C83" s="376" t="s">
        <v>78</v>
      </c>
      <c r="D83" s="419" t="s">
        <v>221</v>
      </c>
      <c r="E83" s="441">
        <v>312</v>
      </c>
      <c r="F83" s="62">
        <v>280</v>
      </c>
      <c r="G83" s="179">
        <v>258</v>
      </c>
      <c r="H83" s="606">
        <f t="shared" ref="H83:H89" si="5">G83-F83</f>
        <v>-22</v>
      </c>
      <c r="I83" s="61">
        <v>1500</v>
      </c>
      <c r="J83" s="61">
        <v>300</v>
      </c>
      <c r="K83" s="88">
        <f t="shared" si="4"/>
        <v>77400</v>
      </c>
      <c r="L83" s="158" t="s">
        <v>20</v>
      </c>
      <c r="M83" s="843" t="s">
        <v>398</v>
      </c>
      <c r="N83" s="842"/>
    </row>
    <row r="84" spans="1:14" ht="33.75" customHeight="1">
      <c r="A84" s="328"/>
      <c r="B84" s="158">
        <v>2</v>
      </c>
      <c r="C84" s="375" t="s">
        <v>211</v>
      </c>
      <c r="D84" s="419" t="s">
        <v>224</v>
      </c>
      <c r="E84" s="441">
        <v>285</v>
      </c>
      <c r="F84" s="62">
        <v>0</v>
      </c>
      <c r="G84" s="179">
        <v>290</v>
      </c>
      <c r="H84" s="495">
        <v>0</v>
      </c>
      <c r="I84" s="61">
        <v>500</v>
      </c>
      <c r="J84" s="61">
        <v>0</v>
      </c>
      <c r="K84" s="88">
        <f t="shared" si="4"/>
        <v>0</v>
      </c>
      <c r="L84" s="359" t="s">
        <v>20</v>
      </c>
      <c r="M84" s="475"/>
      <c r="N84" s="1"/>
    </row>
    <row r="85" spans="1:14" ht="32.25" customHeight="1">
      <c r="A85" s="328"/>
      <c r="B85" s="158">
        <v>3</v>
      </c>
      <c r="C85" s="375" t="s">
        <v>219</v>
      </c>
      <c r="D85" s="419" t="s">
        <v>224</v>
      </c>
      <c r="E85" s="441">
        <v>290</v>
      </c>
      <c r="F85" s="62">
        <v>290</v>
      </c>
      <c r="G85" s="179">
        <v>290</v>
      </c>
      <c r="H85" s="495">
        <f t="shared" si="5"/>
        <v>0</v>
      </c>
      <c r="I85" s="61">
        <v>200</v>
      </c>
      <c r="J85" s="61">
        <v>0</v>
      </c>
      <c r="K85" s="88">
        <f t="shared" si="4"/>
        <v>0</v>
      </c>
      <c r="L85" s="359" t="s">
        <v>20</v>
      </c>
      <c r="M85" s="475"/>
      <c r="N85" s="1"/>
    </row>
    <row r="86" spans="1:14" ht="33" customHeight="1">
      <c r="A86" s="328"/>
      <c r="B86" s="158">
        <v>4</v>
      </c>
      <c r="C86" s="375" t="s">
        <v>188</v>
      </c>
      <c r="D86" s="419" t="s">
        <v>221</v>
      </c>
      <c r="E86" s="441">
        <v>305</v>
      </c>
      <c r="F86" s="62">
        <v>305</v>
      </c>
      <c r="G86" s="179">
        <v>292</v>
      </c>
      <c r="H86" s="606">
        <f t="shared" si="5"/>
        <v>-13</v>
      </c>
      <c r="I86" s="61">
        <v>300</v>
      </c>
      <c r="J86" s="61">
        <v>0</v>
      </c>
      <c r="K86" s="88">
        <f t="shared" si="4"/>
        <v>0</v>
      </c>
      <c r="L86" s="158" t="s">
        <v>20</v>
      </c>
      <c r="M86" s="475"/>
      <c r="N86" s="1"/>
    </row>
    <row r="87" spans="1:14" ht="33" customHeight="1">
      <c r="A87" s="328"/>
      <c r="B87" s="158">
        <v>5</v>
      </c>
      <c r="C87" s="375" t="s">
        <v>105</v>
      </c>
      <c r="D87" s="419" t="s">
        <v>221</v>
      </c>
      <c r="E87" s="159">
        <v>260</v>
      </c>
      <c r="F87" s="62">
        <v>0</v>
      </c>
      <c r="G87" s="179">
        <v>0</v>
      </c>
      <c r="H87" s="495">
        <f t="shared" si="5"/>
        <v>0</v>
      </c>
      <c r="I87" s="61">
        <v>0</v>
      </c>
      <c r="J87" s="536">
        <v>0</v>
      </c>
      <c r="K87" s="61">
        <f t="shared" si="4"/>
        <v>0</v>
      </c>
      <c r="L87" s="538" t="s">
        <v>20</v>
      </c>
      <c r="M87" s="841" t="s">
        <v>353</v>
      </c>
      <c r="N87" s="842"/>
    </row>
    <row r="88" spans="1:14" ht="33" customHeight="1">
      <c r="A88" s="328"/>
      <c r="B88" s="158">
        <v>6</v>
      </c>
      <c r="C88" s="375" t="s">
        <v>210</v>
      </c>
      <c r="D88" s="419" t="s">
        <v>221</v>
      </c>
      <c r="E88" s="159">
        <v>295</v>
      </c>
      <c r="F88" s="62">
        <v>268</v>
      </c>
      <c r="G88" s="179">
        <v>258</v>
      </c>
      <c r="H88" s="606">
        <f t="shared" si="5"/>
        <v>-10</v>
      </c>
      <c r="I88" s="61">
        <v>800</v>
      </c>
      <c r="J88" s="536">
        <v>400</v>
      </c>
      <c r="K88" s="61">
        <f t="shared" si="4"/>
        <v>103200</v>
      </c>
      <c r="L88" s="539" t="s">
        <v>20</v>
      </c>
      <c r="M88" s="841" t="s">
        <v>400</v>
      </c>
      <c r="N88" s="842"/>
    </row>
    <row r="89" spans="1:14" ht="33" customHeight="1">
      <c r="A89" s="328"/>
      <c r="B89" s="158">
        <v>7</v>
      </c>
      <c r="C89" s="375" t="s">
        <v>120</v>
      </c>
      <c r="D89" s="419" t="s">
        <v>221</v>
      </c>
      <c r="E89" s="159">
        <v>295</v>
      </c>
      <c r="F89" s="62">
        <v>295</v>
      </c>
      <c r="G89" s="179">
        <v>295</v>
      </c>
      <c r="H89" s="495">
        <f t="shared" si="5"/>
        <v>0</v>
      </c>
      <c r="I89" s="61">
        <v>100</v>
      </c>
      <c r="J89" s="536">
        <v>0</v>
      </c>
      <c r="K89" s="61">
        <f t="shared" si="4"/>
        <v>0</v>
      </c>
      <c r="L89" s="539" t="s">
        <v>20</v>
      </c>
      <c r="M89" s="1"/>
      <c r="N89" s="1"/>
    </row>
    <row r="90" spans="1:14" ht="33" customHeight="1">
      <c r="B90" s="149"/>
      <c r="C90" s="161"/>
      <c r="D90" s="161"/>
      <c r="E90" s="137" t="s">
        <v>17</v>
      </c>
      <c r="F90" s="137"/>
      <c r="G90" s="137"/>
      <c r="H90" s="60"/>
      <c r="I90" s="300">
        <f>SUM(I80:I89)</f>
        <v>3400</v>
      </c>
      <c r="J90" s="537">
        <f>SUM(J80:J89)</f>
        <v>700</v>
      </c>
      <c r="K90" s="117">
        <f>SUM(K80:K89)</f>
        <v>180600</v>
      </c>
      <c r="L90" s="540"/>
      <c r="M90" s="389"/>
      <c r="N90" s="390"/>
    </row>
    <row r="91" spans="1:14" ht="33" customHeight="1">
      <c r="B91" s="145"/>
      <c r="C91" s="163"/>
      <c r="D91" s="163"/>
      <c r="E91" s="37"/>
      <c r="F91" s="119"/>
      <c r="G91" s="119"/>
      <c r="H91" s="119"/>
      <c r="I91" s="836" t="s">
        <v>82</v>
      </c>
      <c r="J91" s="836"/>
      <c r="K91" s="541">
        <f>K90/J90</f>
        <v>258</v>
      </c>
      <c r="L91" s="164" t="str">
        <f>WC!L28</f>
        <v>(Sept'21)</v>
      </c>
      <c r="M91" s="803" t="s">
        <v>39</v>
      </c>
      <c r="N91" s="723"/>
    </row>
    <row r="92" spans="1:14" ht="33" customHeight="1">
      <c r="B92" s="145"/>
      <c r="C92" s="826" t="s">
        <v>403</v>
      </c>
      <c r="D92" s="826"/>
      <c r="E92" s="826"/>
      <c r="F92" s="826"/>
      <c r="G92" s="826"/>
      <c r="H92" s="826"/>
      <c r="I92" s="120"/>
      <c r="J92" s="120"/>
      <c r="K92" s="22">
        <v>275.70999999999998</v>
      </c>
      <c r="L92" s="164" t="str">
        <f>WC!L29</f>
        <v>(Aug'21)</v>
      </c>
      <c r="M92" s="542">
        <f>(K91-K92)/K92</f>
        <v>-6.4234159080192893E-2</v>
      </c>
      <c r="N92" s="543">
        <v>12397</v>
      </c>
    </row>
    <row r="93" spans="1:14" ht="3" customHeight="1">
      <c r="B93" s="241"/>
      <c r="C93" s="344"/>
      <c r="D93" s="344"/>
      <c r="E93" s="344"/>
      <c r="F93" s="344"/>
      <c r="G93" s="344"/>
      <c r="H93" s="344"/>
      <c r="I93" s="302"/>
      <c r="J93" s="302"/>
      <c r="K93" s="340"/>
      <c r="L93" s="242"/>
      <c r="M93" s="422"/>
      <c r="N93" s="423"/>
    </row>
    <row r="94" spans="1:14" ht="9.75" customHeight="1">
      <c r="B94" s="241"/>
      <c r="C94" s="344"/>
      <c r="D94" s="344"/>
      <c r="E94" s="344"/>
      <c r="F94" s="344"/>
      <c r="G94" s="344"/>
      <c r="H94" s="344"/>
      <c r="I94" s="302"/>
      <c r="J94" s="302"/>
      <c r="K94" s="340"/>
      <c r="L94" s="242"/>
      <c r="M94" s="422"/>
      <c r="N94" s="423"/>
    </row>
    <row r="95" spans="1:14" s="71" customFormat="1" ht="24" hidden="1" customHeight="1">
      <c r="B95" s="286"/>
      <c r="C95" s="447" t="s">
        <v>214</v>
      </c>
      <c r="D95" s="448"/>
      <c r="E95" s="448"/>
      <c r="F95" s="250"/>
      <c r="G95" s="250"/>
      <c r="I95" s="239" t="s">
        <v>79</v>
      </c>
      <c r="J95" s="285"/>
      <c r="K95" s="190" t="s">
        <v>49</v>
      </c>
      <c r="L95" s="353"/>
      <c r="M95" s="353"/>
    </row>
    <row r="96" spans="1:14" ht="23.25" hidden="1" customHeight="1">
      <c r="B96" s="7"/>
      <c r="J96" s="363"/>
      <c r="K96" s="352"/>
      <c r="M96" s="73" t="s">
        <v>79</v>
      </c>
    </row>
    <row r="97" spans="1:15" ht="33" hidden="1" customHeight="1">
      <c r="B97" s="10" t="s">
        <v>1</v>
      </c>
      <c r="C97" s="442" t="s">
        <v>2</v>
      </c>
      <c r="D97" s="715" t="s">
        <v>220</v>
      </c>
      <c r="E97" s="829" t="s">
        <v>3</v>
      </c>
      <c r="F97" s="745"/>
      <c r="G97" s="745"/>
      <c r="H97" s="598" t="s">
        <v>39</v>
      </c>
      <c r="I97" s="58" t="s">
        <v>5</v>
      </c>
      <c r="J97" s="58" t="s">
        <v>6</v>
      </c>
      <c r="K97" s="58" t="s">
        <v>7</v>
      </c>
      <c r="L97" s="11" t="s">
        <v>8</v>
      </c>
      <c r="M97" s="6"/>
      <c r="N97" s="6"/>
    </row>
    <row r="98" spans="1:15" ht="33" hidden="1" customHeight="1">
      <c r="B98" s="14"/>
      <c r="C98" s="443"/>
      <c r="D98" s="716"/>
      <c r="E98" s="440" t="str">
        <f>WC!E8</f>
        <v>Jul'21</v>
      </c>
      <c r="F98" s="13" t="str">
        <f>WC!F8</f>
        <v>Aug'21</v>
      </c>
      <c r="G98" s="95" t="str">
        <f>WC!G8</f>
        <v>Sept'21</v>
      </c>
      <c r="H98" s="14" t="s">
        <v>9</v>
      </c>
      <c r="I98" s="15" t="s">
        <v>24</v>
      </c>
      <c r="J98" s="16" t="s">
        <v>81</v>
      </c>
      <c r="K98" s="16" t="s">
        <v>12</v>
      </c>
      <c r="L98" s="12" t="s">
        <v>13</v>
      </c>
      <c r="M98" s="6"/>
      <c r="N98" s="6"/>
    </row>
    <row r="99" spans="1:15" ht="37.5" hidden="1" customHeight="1">
      <c r="A99" s="324"/>
      <c r="B99" s="158">
        <v>1</v>
      </c>
      <c r="C99" s="437" t="s">
        <v>215</v>
      </c>
      <c r="D99" s="419" t="s">
        <v>221</v>
      </c>
      <c r="E99" s="441">
        <v>280</v>
      </c>
      <c r="F99" s="62">
        <v>0</v>
      </c>
      <c r="G99" s="179">
        <v>270</v>
      </c>
      <c r="H99" s="177">
        <v>0</v>
      </c>
      <c r="I99" s="61">
        <v>600</v>
      </c>
      <c r="J99" s="61"/>
      <c r="K99" s="61">
        <f>J99*G99</f>
        <v>0</v>
      </c>
      <c r="L99" s="158" t="s">
        <v>20</v>
      </c>
      <c r="M99" s="746" t="s">
        <v>356</v>
      </c>
      <c r="N99" s="747"/>
      <c r="O99" s="373"/>
    </row>
    <row r="100" spans="1:15" ht="32.25" hidden="1" customHeight="1">
      <c r="A100" s="328"/>
      <c r="B100" s="158">
        <v>2</v>
      </c>
      <c r="C100" s="437" t="s">
        <v>216</v>
      </c>
      <c r="D100" s="419" t="s">
        <v>221</v>
      </c>
      <c r="E100" s="441"/>
      <c r="F100" s="62"/>
      <c r="G100" s="179"/>
      <c r="H100" s="177">
        <f>G100-F100</f>
        <v>0</v>
      </c>
      <c r="I100" s="61"/>
      <c r="J100" s="61"/>
      <c r="K100" s="61">
        <f>J100*G100</f>
        <v>0</v>
      </c>
      <c r="L100" s="158" t="s">
        <v>20</v>
      </c>
      <c r="M100" s="746" t="s">
        <v>217</v>
      </c>
      <c r="N100" s="747"/>
      <c r="O100" s="373"/>
    </row>
    <row r="101" spans="1:15" ht="32.25" hidden="1" customHeight="1">
      <c r="A101" s="328"/>
      <c r="B101" s="158">
        <v>2</v>
      </c>
      <c r="C101" s="375" t="s">
        <v>106</v>
      </c>
      <c r="D101" s="419" t="s">
        <v>221</v>
      </c>
      <c r="E101" s="441">
        <v>295</v>
      </c>
      <c r="F101" s="62">
        <v>295</v>
      </c>
      <c r="G101" s="179">
        <v>295</v>
      </c>
      <c r="H101" s="177">
        <v>0</v>
      </c>
      <c r="I101" s="61">
        <v>300</v>
      </c>
      <c r="J101" s="61">
        <v>0</v>
      </c>
      <c r="K101" s="61">
        <f>J101*G101</f>
        <v>0</v>
      </c>
      <c r="L101" s="158" t="s">
        <v>20</v>
      </c>
      <c r="M101" s="746" t="s">
        <v>355</v>
      </c>
      <c r="N101" s="747"/>
      <c r="O101" s="373"/>
    </row>
    <row r="102" spans="1:15" ht="33" hidden="1" customHeight="1">
      <c r="B102" s="149"/>
      <c r="C102" s="444"/>
      <c r="D102" s="446"/>
      <c r="E102" s="445" t="s">
        <v>17</v>
      </c>
      <c r="F102" s="137"/>
      <c r="G102" s="137"/>
      <c r="H102" s="60"/>
      <c r="I102" s="300">
        <f>SUM(I99:I101)</f>
        <v>900</v>
      </c>
      <c r="J102" s="300">
        <f>SUM(J99:J101)</f>
        <v>0</v>
      </c>
      <c r="K102" s="300">
        <f>SUM(K99:K101)</f>
        <v>0</v>
      </c>
      <c r="L102" s="162"/>
      <c r="M102" s="389"/>
      <c r="N102" s="390"/>
    </row>
    <row r="103" spans="1:15" ht="33" hidden="1" customHeight="1">
      <c r="B103" s="145"/>
      <c r="C103" s="163"/>
      <c r="D103" s="161"/>
      <c r="E103" s="37"/>
      <c r="F103" s="119"/>
      <c r="G103" s="119"/>
      <c r="H103" s="119"/>
      <c r="I103" s="836" t="s">
        <v>82</v>
      </c>
      <c r="J103" s="836"/>
      <c r="K103" s="110" t="e">
        <f>K102/J102</f>
        <v>#DIV/0!</v>
      </c>
      <c r="L103" s="164" t="str">
        <f>WC!L28</f>
        <v>(Sept'21)</v>
      </c>
      <c r="M103" s="803" t="s">
        <v>39</v>
      </c>
      <c r="N103" s="723"/>
    </row>
    <row r="104" spans="1:15" ht="33" hidden="1" customHeight="1">
      <c r="B104" s="145"/>
      <c r="C104" s="826" t="s">
        <v>357</v>
      </c>
      <c r="D104" s="826"/>
      <c r="E104" s="826"/>
      <c r="F104" s="826"/>
      <c r="G104" s="826"/>
      <c r="H104" s="826"/>
      <c r="I104" s="120"/>
      <c r="J104" s="120"/>
      <c r="K104" s="560">
        <v>279.38</v>
      </c>
      <c r="L104" s="164" t="str">
        <f>WC!L29</f>
        <v>(Aug'21)</v>
      </c>
      <c r="M104" s="542" t="e">
        <f>(K103-K104)/K104</f>
        <v>#DIV/0!</v>
      </c>
      <c r="N104" s="543">
        <v>5832</v>
      </c>
    </row>
    <row r="105" spans="1:15" ht="10.5" hidden="1" customHeight="1">
      <c r="B105" s="241"/>
      <c r="C105" s="344"/>
      <c r="D105" s="344"/>
      <c r="E105" s="344"/>
      <c r="F105" s="344"/>
      <c r="G105" s="344"/>
      <c r="H105" s="344"/>
      <c r="I105" s="302"/>
      <c r="J105" s="302"/>
      <c r="K105" s="340"/>
      <c r="L105" s="242"/>
      <c r="M105" s="422"/>
      <c r="N105" s="423"/>
    </row>
    <row r="106" spans="1:15" ht="15.75">
      <c r="B106" s="28" t="s">
        <v>406</v>
      </c>
      <c r="C106" s="129"/>
      <c r="D106" s="129"/>
      <c r="E106" s="837" t="s">
        <v>98</v>
      </c>
      <c r="F106" s="837"/>
      <c r="G106" s="837"/>
      <c r="H106" s="837"/>
      <c r="I106" s="837"/>
      <c r="J106" s="132"/>
      <c r="K106" s="133" t="s">
        <v>99</v>
      </c>
      <c r="L106" s="28" t="s">
        <v>100</v>
      </c>
      <c r="M106" s="6"/>
    </row>
    <row r="107" spans="1:15" ht="15.75">
      <c r="B107" s="840" t="str">
        <f>WC!B116</f>
        <v>Checked : Ms. Adeline</v>
      </c>
      <c r="C107" s="840"/>
      <c r="D107" s="430"/>
      <c r="E107" s="840" t="s">
        <v>86</v>
      </c>
      <c r="F107" s="840"/>
      <c r="G107" s="840"/>
      <c r="H107" s="840"/>
      <c r="I107" s="840"/>
      <c r="J107" s="167"/>
      <c r="K107" s="136"/>
      <c r="L107" s="167"/>
    </row>
    <row r="108" spans="1:15">
      <c r="B108" s="73"/>
      <c r="C108" s="73"/>
      <c r="D108" s="73"/>
      <c r="E108" s="73"/>
      <c r="F108" s="73"/>
      <c r="G108" s="73"/>
      <c r="H108" s="73"/>
      <c r="I108" s="73"/>
      <c r="J108" s="73"/>
      <c r="K108" s="73"/>
      <c r="L108" s="73"/>
    </row>
    <row r="109" spans="1:15" ht="15.75">
      <c r="B109" s="28"/>
      <c r="C109" s="129"/>
      <c r="D109" s="129"/>
      <c r="F109" s="35"/>
      <c r="G109" s="35"/>
      <c r="K109" s="35"/>
    </row>
    <row r="110" spans="1:15" ht="15.75">
      <c r="B110" s="134"/>
      <c r="C110" s="135"/>
      <c r="D110" s="135"/>
    </row>
    <row r="111" spans="1:15" ht="20.25">
      <c r="B111" s="839"/>
      <c r="C111" s="839"/>
      <c r="D111" s="839"/>
      <c r="E111" s="839"/>
      <c r="F111" s="839"/>
      <c r="G111" s="839"/>
      <c r="H111" s="839"/>
      <c r="I111" s="839"/>
      <c r="J111" s="839"/>
      <c r="K111" s="839"/>
      <c r="L111" s="839"/>
      <c r="M111" s="839"/>
      <c r="N111" s="839"/>
    </row>
  </sheetData>
  <mergeCells count="83">
    <mergeCell ref="B111:N111"/>
    <mergeCell ref="M70:N70"/>
    <mergeCell ref="E97:G97"/>
    <mergeCell ref="M99:N99"/>
    <mergeCell ref="C104:H104"/>
    <mergeCell ref="B107:C107"/>
    <mergeCell ref="D97:D98"/>
    <mergeCell ref="M72:N72"/>
    <mergeCell ref="E107:I107"/>
    <mergeCell ref="C73:H73"/>
    <mergeCell ref="I91:J91"/>
    <mergeCell ref="M91:N91"/>
    <mergeCell ref="M101:N101"/>
    <mergeCell ref="M88:N88"/>
    <mergeCell ref="M103:N103"/>
    <mergeCell ref="C78:C79"/>
    <mergeCell ref="I37:J37"/>
    <mergeCell ref="E106:I106"/>
    <mergeCell ref="I25:J25"/>
    <mergeCell ref="E40:I40"/>
    <mergeCell ref="M34:N34"/>
    <mergeCell ref="C28:E28"/>
    <mergeCell ref="I103:J103"/>
    <mergeCell ref="M51:N51"/>
    <mergeCell ref="M66:N66"/>
    <mergeCell ref="I72:J72"/>
    <mergeCell ref="M58:N58"/>
    <mergeCell ref="M56:N56"/>
    <mergeCell ref="M68:N68"/>
    <mergeCell ref="M69:N69"/>
    <mergeCell ref="M83:N83"/>
    <mergeCell ref="M87:N87"/>
    <mergeCell ref="M100:N100"/>
    <mergeCell ref="M52:N52"/>
    <mergeCell ref="M13:N13"/>
    <mergeCell ref="M9:N9"/>
    <mergeCell ref="M12:N12"/>
    <mergeCell ref="M57:N57"/>
    <mergeCell ref="M67:N67"/>
    <mergeCell ref="M65:N65"/>
    <mergeCell ref="M60:N60"/>
    <mergeCell ref="C7:C8"/>
    <mergeCell ref="C4:E4"/>
    <mergeCell ref="M10:N10"/>
    <mergeCell ref="M11:N11"/>
    <mergeCell ref="E7:G7"/>
    <mergeCell ref="M15:N15"/>
    <mergeCell ref="M16:N16"/>
    <mergeCell ref="M54:N54"/>
    <mergeCell ref="M19:N19"/>
    <mergeCell ref="M32:N32"/>
    <mergeCell ref="M20:N20"/>
    <mergeCell ref="M24:N24"/>
    <mergeCell ref="B7:B8"/>
    <mergeCell ref="C49:C50"/>
    <mergeCell ref="B49:B50"/>
    <mergeCell ref="M14:N14"/>
    <mergeCell ref="C26:H26"/>
    <mergeCell ref="C38:H38"/>
    <mergeCell ref="M35:N35"/>
    <mergeCell ref="M37:N37"/>
    <mergeCell ref="M33:N33"/>
    <mergeCell ref="M21:N21"/>
    <mergeCell ref="M23:N23"/>
    <mergeCell ref="M22:N22"/>
    <mergeCell ref="M25:N25"/>
    <mergeCell ref="D7:D8"/>
    <mergeCell ref="M17:N17"/>
    <mergeCell ref="M18:N18"/>
    <mergeCell ref="M53:N53"/>
    <mergeCell ref="M62:N62"/>
    <mergeCell ref="M64:N64"/>
    <mergeCell ref="M63:N63"/>
    <mergeCell ref="M61:N61"/>
    <mergeCell ref="M59:N59"/>
    <mergeCell ref="M55:N55"/>
    <mergeCell ref="B78:B79"/>
    <mergeCell ref="C92:H92"/>
    <mergeCell ref="E30:F30"/>
    <mergeCell ref="D49:D50"/>
    <mergeCell ref="D78:D79"/>
    <mergeCell ref="E78:G78"/>
    <mergeCell ref="E49:G49"/>
  </mergeCells>
  <pageMargins left="0.7" right="0.28000000000000003" top="0.61" bottom="0.17" header="0.3" footer="0.17"/>
  <pageSetup paperSize="9" scale="31"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B1:N20"/>
  <sheetViews>
    <sheetView topLeftCell="B1" zoomScale="70" zoomScaleNormal="70" zoomScaleSheetLayoutView="75" workbookViewId="0">
      <selection activeCell="B5" sqref="B5:N13"/>
    </sheetView>
  </sheetViews>
  <sheetFormatPr defaultColWidth="8.7109375" defaultRowHeight="12.75"/>
  <cols>
    <col min="1" max="1" width="0" style="1" hidden="1" customWidth="1"/>
    <col min="2" max="2" width="6.42578125" style="1" customWidth="1"/>
    <col min="3" max="3" width="36" style="1" customWidth="1"/>
    <col min="4" max="4" width="10" style="1" bestFit="1" customWidth="1"/>
    <col min="5" max="6" width="11.85546875" style="1" customWidth="1"/>
    <col min="7" max="7" width="16.42578125" style="1" customWidth="1"/>
    <col min="8" max="8" width="22.7109375" style="1" customWidth="1"/>
    <col min="9" max="11" width="17.28515625" style="1" customWidth="1"/>
    <col min="12" max="16384" width="8.7109375" style="1"/>
  </cols>
  <sheetData>
    <row r="1" spans="2:14" ht="20.100000000000001" customHeight="1">
      <c r="B1" s="2" t="s">
        <v>0</v>
      </c>
    </row>
    <row r="2" spans="2:14" ht="20.100000000000001" customHeight="1">
      <c r="B2" s="2"/>
    </row>
    <row r="3" spans="2:14" ht="20.100000000000001" customHeight="1">
      <c r="B3" s="5" t="s">
        <v>384</v>
      </c>
      <c r="G3" s="141" t="str">
        <f>WC!F3</f>
        <v>: SEPT 2021</v>
      </c>
    </row>
    <row r="4" spans="2:14" ht="20.100000000000001" customHeight="1">
      <c r="B4" s="7"/>
    </row>
    <row r="5" spans="2:14" ht="18.75" customHeight="1">
      <c r="B5" s="5"/>
      <c r="C5" s="143" t="s">
        <v>50</v>
      </c>
      <c r="D5" s="66"/>
      <c r="E5" s="4"/>
      <c r="F5" s="4"/>
      <c r="H5" s="67" t="s">
        <v>80</v>
      </c>
      <c r="I5" s="118">
        <v>150</v>
      </c>
      <c r="J5" s="68" t="s">
        <v>49</v>
      </c>
    </row>
    <row r="6" spans="2:14" ht="20.100000000000001" customHeight="1">
      <c r="B6" s="7"/>
    </row>
    <row r="7" spans="2:14" s="4" customFormat="1" ht="32.25" customHeight="1">
      <c r="B7" s="315" t="s">
        <v>1</v>
      </c>
      <c r="C7" s="315" t="s">
        <v>2</v>
      </c>
      <c r="D7" s="817" t="s">
        <v>3</v>
      </c>
      <c r="E7" s="817"/>
      <c r="F7" s="818"/>
      <c r="G7" s="598" t="s">
        <v>39</v>
      </c>
      <c r="H7" s="598" t="s">
        <v>5</v>
      </c>
      <c r="I7" s="598" t="s">
        <v>6</v>
      </c>
      <c r="J7" s="598" t="s">
        <v>7</v>
      </c>
      <c r="K7" s="317" t="s">
        <v>8</v>
      </c>
      <c r="L7" s="6"/>
      <c r="M7" s="6"/>
      <c r="N7" s="6"/>
    </row>
    <row r="8" spans="2:14" s="4" customFormat="1" ht="32.25" customHeight="1">
      <c r="B8" s="318"/>
      <c r="C8" s="319"/>
      <c r="D8" s="320" t="str">
        <f>WC!E8</f>
        <v>Jul'21</v>
      </c>
      <c r="E8" s="320" t="str">
        <f>WC!F8</f>
        <v>Aug'21</v>
      </c>
      <c r="F8" s="370" t="str">
        <f>WC!G8</f>
        <v>Sept'21</v>
      </c>
      <c r="G8" s="321" t="s">
        <v>9</v>
      </c>
      <c r="H8" s="318" t="s">
        <v>24</v>
      </c>
      <c r="I8" s="126" t="s">
        <v>81</v>
      </c>
      <c r="J8" s="126" t="s">
        <v>12</v>
      </c>
      <c r="K8" s="319" t="s">
        <v>13</v>
      </c>
      <c r="L8" s="6"/>
      <c r="M8" s="6"/>
      <c r="N8" s="6"/>
    </row>
    <row r="9" spans="2:14" s="4" customFormat="1" ht="32.25" customHeight="1">
      <c r="B9" s="325">
        <v>1</v>
      </c>
      <c r="C9" s="163" t="s">
        <v>22</v>
      </c>
      <c r="D9" s="305">
        <v>0</v>
      </c>
      <c r="E9" s="305">
        <v>0</v>
      </c>
      <c r="F9" s="306">
        <v>178</v>
      </c>
      <c r="G9" s="177">
        <v>0</v>
      </c>
      <c r="H9" s="308">
        <v>500</v>
      </c>
      <c r="I9" s="308">
        <v>150</v>
      </c>
      <c r="J9" s="308">
        <f>I9*F9</f>
        <v>26700</v>
      </c>
      <c r="K9" s="309" t="s">
        <v>16</v>
      </c>
      <c r="L9" s="847" t="s">
        <v>391</v>
      </c>
      <c r="M9" s="848"/>
      <c r="N9" s="848"/>
    </row>
    <row r="10" spans="2:14" s="4" customFormat="1" ht="31.5" customHeight="1">
      <c r="B10" s="396">
        <v>2</v>
      </c>
      <c r="C10" s="393" t="s">
        <v>202</v>
      </c>
      <c r="D10" s="305">
        <v>0</v>
      </c>
      <c r="E10" s="305">
        <v>0</v>
      </c>
      <c r="F10" s="306">
        <v>0</v>
      </c>
      <c r="G10" s="177">
        <f>F10-E10</f>
        <v>0</v>
      </c>
      <c r="H10" s="308">
        <v>0</v>
      </c>
      <c r="I10" s="308">
        <v>0</v>
      </c>
      <c r="J10" s="308">
        <f>I10*F10</f>
        <v>0</v>
      </c>
      <c r="K10" s="309" t="s">
        <v>16</v>
      </c>
      <c r="L10" s="6"/>
      <c r="M10" s="6"/>
      <c r="N10" s="6"/>
    </row>
    <row r="11" spans="2:14" s="4" customFormat="1" ht="31.5" hidden="1" customHeight="1">
      <c r="B11" s="396">
        <v>2</v>
      </c>
      <c r="C11" s="394" t="s">
        <v>147</v>
      </c>
      <c r="D11" s="305">
        <v>0</v>
      </c>
      <c r="E11" s="305">
        <v>0</v>
      </c>
      <c r="F11" s="306">
        <v>0</v>
      </c>
      <c r="G11" s="369">
        <v>0</v>
      </c>
      <c r="H11" s="308">
        <v>0</v>
      </c>
      <c r="I11" s="308"/>
      <c r="J11" s="308">
        <f>I11*F11</f>
        <v>0</v>
      </c>
      <c r="K11" s="309" t="s">
        <v>16</v>
      </c>
      <c r="L11" s="6"/>
      <c r="M11" s="6"/>
      <c r="N11" s="6"/>
    </row>
    <row r="12" spans="2:14" s="4" customFormat="1" ht="32.25" customHeight="1">
      <c r="B12" s="395"/>
      <c r="C12" s="163"/>
      <c r="D12" s="163"/>
      <c r="E12" s="310" t="s">
        <v>17</v>
      </c>
      <c r="F12" s="310"/>
      <c r="G12" s="310"/>
      <c r="H12" s="322">
        <f>SUM(H9:H11)</f>
        <v>500</v>
      </c>
      <c r="I12" s="322">
        <f>SUM(I9:I11)</f>
        <v>150</v>
      </c>
      <c r="J12" s="308">
        <f>SUM(J9:J11)</f>
        <v>26700</v>
      </c>
      <c r="K12" s="311"/>
      <c r="L12" s="6"/>
      <c r="M12" s="6"/>
      <c r="N12" s="6"/>
    </row>
    <row r="13" spans="2:14" s="4" customFormat="1" ht="32.25" customHeight="1">
      <c r="B13" s="309"/>
      <c r="C13" s="844" t="s">
        <v>390</v>
      </c>
      <c r="D13" s="845"/>
      <c r="E13" s="845"/>
      <c r="F13" s="845"/>
      <c r="G13" s="846"/>
      <c r="H13" s="819" t="s">
        <v>82</v>
      </c>
      <c r="I13" s="819"/>
      <c r="J13" s="382">
        <f>J12/I12</f>
        <v>178</v>
      </c>
      <c r="K13" s="163" t="str">
        <f>WC!L28</f>
        <v>(Sept'21)</v>
      </c>
      <c r="L13" s="6"/>
      <c r="M13" s="6"/>
      <c r="N13" s="6"/>
    </row>
    <row r="14" spans="2:14" s="4" customFormat="1" ht="18">
      <c r="B14" s="38"/>
      <c r="C14" s="823"/>
      <c r="D14" s="823"/>
      <c r="E14" s="823"/>
      <c r="F14" s="42"/>
      <c r="G14" s="42"/>
      <c r="H14" s="121"/>
      <c r="I14" s="121"/>
      <c r="J14" s="122"/>
      <c r="K14" s="28"/>
      <c r="L14" s="6"/>
      <c r="M14" s="6"/>
      <c r="N14" s="6"/>
    </row>
    <row r="15" spans="2:14" ht="15.75" customHeight="1">
      <c r="B15" s="35" t="str">
        <f>WC!B115</f>
        <v>Prepared by: Yi Hong (20/08/2021)</v>
      </c>
      <c r="F15" s="35" t="s">
        <v>85</v>
      </c>
      <c r="J15" s="35" t="s">
        <v>23</v>
      </c>
    </row>
    <row r="16" spans="2:14" ht="15.75" customHeight="1">
      <c r="B16" s="35" t="s">
        <v>84</v>
      </c>
      <c r="F16" s="35" t="s">
        <v>86</v>
      </c>
      <c r="J16" s="35"/>
    </row>
    <row r="20" spans="2:2">
      <c r="B20" s="35"/>
    </row>
  </sheetData>
  <mergeCells count="5">
    <mergeCell ref="C14:E14"/>
    <mergeCell ref="C13:G13"/>
    <mergeCell ref="D7:F7"/>
    <mergeCell ref="H13:I13"/>
    <mergeCell ref="L9:N9"/>
  </mergeCells>
  <pageMargins left="0.7" right="0.7" top="0.75" bottom="0.75" header="0.3" footer="0.3"/>
  <pageSetup paperSize="9" scale="44"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pageSetUpPr fitToPage="1"/>
  </sheetPr>
  <dimension ref="A1:P36"/>
  <sheetViews>
    <sheetView zoomScale="55" zoomScaleNormal="55" zoomScaleSheetLayoutView="75" workbookViewId="0">
      <selection activeCell="I13" sqref="I13"/>
    </sheetView>
  </sheetViews>
  <sheetFormatPr defaultColWidth="8.7109375" defaultRowHeight="15"/>
  <cols>
    <col min="1" max="1" width="4.140625" style="1" customWidth="1"/>
    <col min="2" max="2" width="6.42578125" style="1" customWidth="1"/>
    <col min="3" max="3" width="38.42578125" style="1" customWidth="1"/>
    <col min="4" max="4" width="16.140625" style="1" customWidth="1"/>
    <col min="5" max="5" width="15.7109375" style="1" customWidth="1"/>
    <col min="6" max="6" width="15.140625" style="1" customWidth="1"/>
    <col min="7" max="7" width="16.5703125" style="1" customWidth="1"/>
    <col min="8" max="8" width="23.5703125" style="1" customWidth="1"/>
    <col min="9" max="9" width="21.85546875" style="1" customWidth="1"/>
    <col min="10" max="10" width="23.28515625" style="1" customWidth="1"/>
    <col min="11" max="11" width="19.7109375" style="36" customWidth="1"/>
    <col min="12" max="12" width="33.85546875" style="73" bestFit="1" customWidth="1"/>
    <col min="13" max="13" width="20" style="73" customWidth="1"/>
    <col min="14" max="14" width="8.7109375" style="73"/>
    <col min="15" max="15" width="44.5703125" style="1" customWidth="1"/>
    <col min="16" max="16384" width="8.7109375" style="1"/>
  </cols>
  <sheetData>
    <row r="1" spans="2:14" ht="20.100000000000001" customHeight="1">
      <c r="B1" s="69" t="s">
        <v>0</v>
      </c>
      <c r="C1" s="71"/>
      <c r="D1" s="71"/>
      <c r="E1" s="71"/>
      <c r="F1" s="71"/>
      <c r="G1" s="71"/>
      <c r="H1" s="71"/>
      <c r="I1" s="71"/>
      <c r="J1" s="71"/>
      <c r="K1" s="69"/>
    </row>
    <row r="2" spans="2:14" ht="20.100000000000001" customHeight="1">
      <c r="B2" s="69"/>
      <c r="C2" s="71"/>
      <c r="D2" s="71"/>
      <c r="E2" s="71"/>
      <c r="F2" s="71"/>
      <c r="G2" s="71"/>
      <c r="H2" s="71"/>
      <c r="I2" s="71"/>
      <c r="J2" s="71"/>
      <c r="K2" s="69"/>
    </row>
    <row r="3" spans="2:14" ht="23.25" customHeight="1">
      <c r="B3" s="792" t="s">
        <v>293</v>
      </c>
      <c r="C3" s="792"/>
      <c r="D3" s="69"/>
      <c r="E3" s="140" t="str">
        <f>WC!F3</f>
        <v>: SEPT 2021</v>
      </c>
      <c r="F3" s="139"/>
      <c r="G3" s="139"/>
      <c r="H3" s="25"/>
      <c r="I3" s="216"/>
      <c r="J3" s="217"/>
      <c r="K3" s="26"/>
      <c r="L3" s="218"/>
      <c r="M3" s="218"/>
    </row>
    <row r="4" spans="2:14" ht="34.5" customHeight="1">
      <c r="B4" s="286"/>
      <c r="C4" s="286"/>
      <c r="D4" s="69"/>
      <c r="E4" s="140"/>
      <c r="F4" s="139"/>
      <c r="G4" s="139"/>
      <c r="H4" s="25"/>
      <c r="I4" s="216"/>
      <c r="J4" s="217"/>
      <c r="K4" s="26"/>
      <c r="L4" s="218"/>
      <c r="M4" s="218"/>
    </row>
    <row r="5" spans="2:14" ht="27" customHeight="1">
      <c r="B5" s="168"/>
      <c r="C5" s="186" t="s">
        <v>47</v>
      </c>
      <c r="D5" s="403"/>
      <c r="E5" s="188"/>
      <c r="F5" s="188"/>
      <c r="G5" s="71"/>
      <c r="H5" s="239" t="s">
        <v>48</v>
      </c>
      <c r="I5" s="533">
        <v>1000</v>
      </c>
      <c r="J5" s="190" t="s">
        <v>49</v>
      </c>
      <c r="K5" s="190" t="s">
        <v>383</v>
      </c>
    </row>
    <row r="6" spans="2:14" s="29" customFormat="1" ht="18" customHeight="1">
      <c r="B6" s="5"/>
      <c r="H6" s="525"/>
      <c r="I6" s="527"/>
      <c r="J6" s="528"/>
      <c r="K6" s="526"/>
      <c r="L6" s="218"/>
      <c r="M6" s="218"/>
      <c r="N6" s="218"/>
    </row>
    <row r="7" spans="2:14" ht="33" customHeight="1">
      <c r="B7" s="8" t="s">
        <v>1</v>
      </c>
      <c r="C7" s="8" t="s">
        <v>2</v>
      </c>
      <c r="D7" s="712" t="s">
        <v>3</v>
      </c>
      <c r="E7" s="712"/>
      <c r="F7" s="712"/>
      <c r="G7" s="10" t="s">
        <v>4</v>
      </c>
      <c r="H7" s="58" t="s">
        <v>5</v>
      </c>
      <c r="I7" s="529" t="s">
        <v>6</v>
      </c>
      <c r="J7" s="529" t="s">
        <v>7</v>
      </c>
      <c r="K7" s="11" t="s">
        <v>8</v>
      </c>
    </row>
    <row r="8" spans="2:14" ht="32.25" customHeight="1">
      <c r="B8" s="12"/>
      <c r="C8" s="12"/>
      <c r="D8" s="13" t="str">
        <f>WC!E8</f>
        <v>Jul'21</v>
      </c>
      <c r="E8" s="13" t="str">
        <f>WC!F8</f>
        <v>Aug'21</v>
      </c>
      <c r="F8" s="95" t="str">
        <f>WC!G8</f>
        <v>Sept'21</v>
      </c>
      <c r="G8" s="14" t="s">
        <v>9</v>
      </c>
      <c r="H8" s="58" t="s">
        <v>24</v>
      </c>
      <c r="I8" s="529" t="s">
        <v>24</v>
      </c>
      <c r="J8" s="529" t="s">
        <v>12</v>
      </c>
      <c r="K8" s="124" t="s">
        <v>13</v>
      </c>
    </row>
    <row r="9" spans="2:14" ht="42.75" customHeight="1">
      <c r="B9" s="145">
        <v>1</v>
      </c>
      <c r="C9" s="193" t="s">
        <v>244</v>
      </c>
      <c r="D9" s="212">
        <v>390</v>
      </c>
      <c r="E9" s="212">
        <v>390</v>
      </c>
      <c r="F9" s="425">
        <v>400</v>
      </c>
      <c r="G9" s="520">
        <f>F9-E9</f>
        <v>10</v>
      </c>
      <c r="H9" s="523">
        <v>500</v>
      </c>
      <c r="I9" s="530"/>
      <c r="J9" s="531">
        <f>I9*F9</f>
        <v>0</v>
      </c>
      <c r="K9" s="497" t="s">
        <v>16</v>
      </c>
      <c r="L9" s="776" t="s">
        <v>341</v>
      </c>
      <c r="M9" s="713"/>
    </row>
    <row r="10" spans="2:14" ht="54.75" customHeight="1">
      <c r="B10" s="145">
        <v>2</v>
      </c>
      <c r="C10" s="193" t="s">
        <v>22</v>
      </c>
      <c r="D10" s="212">
        <v>390</v>
      </c>
      <c r="E10" s="212">
        <v>390</v>
      </c>
      <c r="F10" s="425">
        <v>400</v>
      </c>
      <c r="G10" s="520">
        <f>F10-E10</f>
        <v>10</v>
      </c>
      <c r="H10" s="523">
        <v>500</v>
      </c>
      <c r="I10" s="530"/>
      <c r="J10" s="531">
        <f>I10*F10</f>
        <v>0</v>
      </c>
      <c r="K10" s="497" t="s">
        <v>16</v>
      </c>
      <c r="L10" s="746"/>
      <c r="M10" s="747"/>
    </row>
    <row r="11" spans="2:14" ht="54.75" customHeight="1">
      <c r="B11" s="145">
        <v>3</v>
      </c>
      <c r="C11" s="193" t="s">
        <v>333</v>
      </c>
      <c r="D11" s="212">
        <v>355</v>
      </c>
      <c r="E11" s="212">
        <v>0</v>
      </c>
      <c r="F11" s="425">
        <v>375</v>
      </c>
      <c r="G11" s="520">
        <v>0</v>
      </c>
      <c r="H11" s="523">
        <v>100</v>
      </c>
      <c r="I11" s="530"/>
      <c r="J11" s="531">
        <f>I11*F11</f>
        <v>0</v>
      </c>
      <c r="K11" s="497" t="s">
        <v>16</v>
      </c>
      <c r="L11" s="746"/>
      <c r="M11" s="747"/>
    </row>
    <row r="12" spans="2:14" ht="54.75" customHeight="1">
      <c r="B12" s="145">
        <v>4</v>
      </c>
      <c r="C12" s="193" t="s">
        <v>120</v>
      </c>
      <c r="D12" s="212">
        <v>355</v>
      </c>
      <c r="E12" s="212">
        <v>355</v>
      </c>
      <c r="F12" s="425">
        <v>359</v>
      </c>
      <c r="G12" s="520">
        <f>F12-E12</f>
        <v>4</v>
      </c>
      <c r="H12" s="523">
        <v>200</v>
      </c>
      <c r="I12" s="530"/>
      <c r="J12" s="531">
        <f>I12*F12</f>
        <v>0</v>
      </c>
      <c r="K12" s="497" t="s">
        <v>16</v>
      </c>
      <c r="L12" s="746"/>
      <c r="M12" s="747"/>
    </row>
    <row r="13" spans="2:14" ht="54.75" customHeight="1">
      <c r="B13" s="145">
        <v>5</v>
      </c>
      <c r="C13" s="193" t="s">
        <v>78</v>
      </c>
      <c r="D13" s="212">
        <v>450</v>
      </c>
      <c r="E13" s="212">
        <v>0</v>
      </c>
      <c r="F13" s="425">
        <v>0</v>
      </c>
      <c r="G13" s="520">
        <v>0</v>
      </c>
      <c r="H13" s="523">
        <v>0</v>
      </c>
      <c r="I13" s="530">
        <v>0</v>
      </c>
      <c r="J13" s="531">
        <f>I13*F13</f>
        <v>0</v>
      </c>
      <c r="K13" s="497" t="s">
        <v>16</v>
      </c>
      <c r="L13" s="853" t="s">
        <v>336</v>
      </c>
      <c r="M13" s="854"/>
    </row>
    <row r="14" spans="2:14" ht="42" customHeight="1">
      <c r="B14" s="145"/>
      <c r="C14" s="163"/>
      <c r="D14" s="51" t="s">
        <v>17</v>
      </c>
      <c r="E14" s="51"/>
      <c r="F14" s="51"/>
      <c r="G14" s="521"/>
      <c r="H14" s="524">
        <f>SUM(H9:H13)</f>
        <v>1300</v>
      </c>
      <c r="I14" s="524">
        <f>SUM(I9:I13)</f>
        <v>0</v>
      </c>
      <c r="J14" s="532">
        <f>SUM(J9:J13)</f>
        <v>0</v>
      </c>
      <c r="K14" s="497"/>
      <c r="L14" s="329"/>
      <c r="M14" s="330"/>
    </row>
    <row r="15" spans="2:14" ht="41.25" customHeight="1">
      <c r="B15" s="145"/>
      <c r="C15" s="163"/>
      <c r="D15" s="163"/>
      <c r="E15" s="47"/>
      <c r="F15" s="47"/>
      <c r="G15" s="519"/>
      <c r="H15" s="852" t="s">
        <v>25</v>
      </c>
      <c r="I15" s="852"/>
      <c r="J15" s="534" t="e">
        <f>J14/I14</f>
        <v>#DIV/0!</v>
      </c>
      <c r="K15" s="522" t="str">
        <f>WC!L60</f>
        <v>(Sept'21)</v>
      </c>
      <c r="L15" s="769" t="s">
        <v>39</v>
      </c>
      <c r="M15" s="770"/>
    </row>
    <row r="16" spans="2:14" ht="39.75" customHeight="1">
      <c r="B16" s="145"/>
      <c r="C16" s="849" t="s">
        <v>370</v>
      </c>
      <c r="D16" s="850"/>
      <c r="E16" s="850"/>
      <c r="F16" s="850"/>
      <c r="G16" s="850"/>
      <c r="H16" s="850"/>
      <c r="I16" s="851"/>
      <c r="J16" s="535">
        <v>381.25</v>
      </c>
      <c r="K16" s="164" t="str">
        <f>WC!L61</f>
        <v>(Aug'21)</v>
      </c>
      <c r="L16" s="333" t="e">
        <f>(J15-J16)/J16</f>
        <v>#DIV/0!</v>
      </c>
      <c r="M16" s="600">
        <v>10500</v>
      </c>
    </row>
    <row r="17" spans="1:16" s="29" customFormat="1" ht="18" customHeight="1">
      <c r="B17" s="24"/>
      <c r="C17" s="25"/>
      <c r="D17" s="25"/>
      <c r="E17" s="25"/>
      <c r="F17" s="25"/>
      <c r="G17" s="25"/>
      <c r="H17" s="25"/>
      <c r="I17" s="216"/>
      <c r="J17" s="217"/>
      <c r="K17" s="26"/>
      <c r="L17" s="218"/>
      <c r="M17" s="218"/>
      <c r="N17" s="218"/>
    </row>
    <row r="18" spans="1:16" ht="27" hidden="1" customHeight="1">
      <c r="B18" s="168"/>
      <c r="C18" s="186" t="s">
        <v>50</v>
      </c>
      <c r="D18" s="403"/>
      <c r="E18" s="188"/>
      <c r="F18" s="188"/>
      <c r="G18" s="71"/>
      <c r="H18" s="239" t="s">
        <v>48</v>
      </c>
      <c r="I18" s="101">
        <v>200</v>
      </c>
      <c r="J18" s="190" t="s">
        <v>49</v>
      </c>
      <c r="K18" s="190"/>
    </row>
    <row r="19" spans="1:16" ht="18" hidden="1" customHeight="1">
      <c r="B19" s="7"/>
      <c r="H19" s="87"/>
      <c r="I19" s="114"/>
    </row>
    <row r="20" spans="1:16" ht="33" hidden="1" customHeight="1">
      <c r="B20" s="8" t="s">
        <v>1</v>
      </c>
      <c r="C20" s="8" t="s">
        <v>2</v>
      </c>
      <c r="D20" s="712" t="s">
        <v>3</v>
      </c>
      <c r="E20" s="712"/>
      <c r="F20" s="712"/>
      <c r="G20" s="8" t="s">
        <v>4</v>
      </c>
      <c r="H20" s="8" t="s">
        <v>5</v>
      </c>
      <c r="I20" s="11" t="s">
        <v>6</v>
      </c>
      <c r="J20" s="11" t="s">
        <v>7</v>
      </c>
      <c r="K20" s="8" t="s">
        <v>8</v>
      </c>
    </row>
    <row r="21" spans="1:16" ht="32.25" hidden="1" customHeight="1">
      <c r="B21" s="12"/>
      <c r="C21" s="12"/>
      <c r="D21" s="13" t="str">
        <f>WC!E8</f>
        <v>Jul'21</v>
      </c>
      <c r="E21" s="13" t="str">
        <f>WC!F8</f>
        <v>Aug'21</v>
      </c>
      <c r="F21" s="95" t="str">
        <f>WC!G8</f>
        <v>Sept'21</v>
      </c>
      <c r="G21" s="15" t="s">
        <v>9</v>
      </c>
      <c r="H21" s="15" t="s">
        <v>24</v>
      </c>
      <c r="I21" s="16" t="s">
        <v>24</v>
      </c>
      <c r="J21" s="16" t="s">
        <v>12</v>
      </c>
      <c r="K21" s="12" t="s">
        <v>13</v>
      </c>
    </row>
    <row r="22" spans="1:16" ht="42.75" hidden="1" customHeight="1">
      <c r="B22" s="145">
        <v>1</v>
      </c>
      <c r="C22" s="398" t="s">
        <v>22</v>
      </c>
      <c r="D22" s="212">
        <v>0</v>
      </c>
      <c r="E22" s="212">
        <v>0</v>
      </c>
      <c r="F22" s="425">
        <v>360</v>
      </c>
      <c r="G22" s="214">
        <v>0</v>
      </c>
      <c r="H22" s="43">
        <v>500</v>
      </c>
      <c r="I22" s="44"/>
      <c r="J22" s="45">
        <f>I22*F22</f>
        <v>0</v>
      </c>
      <c r="K22" s="184" t="s">
        <v>16</v>
      </c>
      <c r="L22" s="776" t="s">
        <v>225</v>
      </c>
      <c r="M22" s="713"/>
    </row>
    <row r="23" spans="1:16" ht="42.75" hidden="1" customHeight="1">
      <c r="B23" s="145">
        <v>2</v>
      </c>
      <c r="C23" s="337"/>
      <c r="D23" s="212">
        <v>0</v>
      </c>
      <c r="E23" s="212">
        <v>145</v>
      </c>
      <c r="F23" s="425">
        <v>145</v>
      </c>
      <c r="G23" s="214">
        <v>0</v>
      </c>
      <c r="H23" s="43">
        <v>200</v>
      </c>
      <c r="I23" s="44"/>
      <c r="J23" s="45">
        <f>I23*F23</f>
        <v>0</v>
      </c>
      <c r="K23" s="184" t="s">
        <v>16</v>
      </c>
      <c r="L23" s="746" t="s">
        <v>225</v>
      </c>
      <c r="M23" s="747"/>
    </row>
    <row r="24" spans="1:16" ht="42" hidden="1" customHeight="1">
      <c r="B24" s="145"/>
      <c r="C24" s="163"/>
      <c r="D24" s="51" t="s">
        <v>17</v>
      </c>
      <c r="E24" s="51"/>
      <c r="F24" s="51"/>
      <c r="G24" s="51"/>
      <c r="H24" s="327">
        <f>SUM(H22:H23)</f>
        <v>700</v>
      </c>
      <c r="I24" s="327">
        <f>SUM(I22:I23)</f>
        <v>0</v>
      </c>
      <c r="J24" s="46">
        <f>SUM(J22:J23)</f>
        <v>0</v>
      </c>
      <c r="K24" s="184"/>
      <c r="L24" s="329"/>
      <c r="M24" s="330"/>
    </row>
    <row r="25" spans="1:16" ht="41.25" hidden="1" customHeight="1">
      <c r="B25" s="145"/>
      <c r="C25" s="163"/>
      <c r="D25" s="163"/>
      <c r="E25" s="47"/>
      <c r="F25" s="47"/>
      <c r="G25" s="47"/>
      <c r="H25" s="766" t="s">
        <v>25</v>
      </c>
      <c r="I25" s="767"/>
      <c r="J25" s="84" t="e">
        <f>J24/I24</f>
        <v>#DIV/0!</v>
      </c>
      <c r="K25" s="164" t="str">
        <f>WC!L28</f>
        <v>(Sept'21)</v>
      </c>
      <c r="L25" s="769" t="s">
        <v>39</v>
      </c>
      <c r="M25" s="770"/>
    </row>
    <row r="26" spans="1:16" ht="39.75" hidden="1" customHeight="1">
      <c r="B26" s="145"/>
      <c r="C26" s="793" t="s">
        <v>226</v>
      </c>
      <c r="D26" s="794"/>
      <c r="E26" s="794"/>
      <c r="F26" s="794"/>
      <c r="G26" s="794"/>
      <c r="H26" s="794"/>
      <c r="I26" s="85"/>
      <c r="J26" s="86">
        <v>125</v>
      </c>
      <c r="K26" s="164" t="str">
        <f>WC!L29</f>
        <v>(Aug'21)</v>
      </c>
      <c r="L26" s="408" t="s">
        <v>46</v>
      </c>
      <c r="M26" s="409">
        <v>0</v>
      </c>
    </row>
    <row r="27" spans="1:16" ht="11.25" hidden="1" customHeight="1">
      <c r="B27" s="241"/>
      <c r="C27" s="432"/>
      <c r="D27" s="432"/>
      <c r="E27" s="432"/>
      <c r="F27" s="432"/>
      <c r="G27" s="432"/>
      <c r="H27" s="432"/>
      <c r="I27" s="40"/>
      <c r="J27" s="345"/>
      <c r="K27" s="242"/>
      <c r="L27" s="450"/>
      <c r="M27" s="451"/>
    </row>
    <row r="28" spans="1:16" ht="15.75">
      <c r="B28" s="73" t="s">
        <v>371</v>
      </c>
      <c r="C28" s="73"/>
      <c r="D28" s="73"/>
      <c r="E28" s="73"/>
      <c r="F28" s="73" t="s">
        <v>85</v>
      </c>
      <c r="G28" s="73"/>
      <c r="H28" s="73"/>
      <c r="I28" s="73"/>
      <c r="J28" s="73" t="s">
        <v>23</v>
      </c>
      <c r="K28" s="134"/>
    </row>
    <row r="29" spans="1:16" ht="15.75">
      <c r="B29" s="73" t="s">
        <v>84</v>
      </c>
      <c r="C29" s="210"/>
      <c r="D29" s="73"/>
      <c r="E29" s="73"/>
      <c r="F29" s="73" t="s">
        <v>86</v>
      </c>
      <c r="G29" s="73"/>
      <c r="H29" s="73"/>
      <c r="I29" s="73"/>
      <c r="J29" s="73"/>
      <c r="K29" s="134"/>
    </row>
    <row r="30" spans="1:16" ht="15.75">
      <c r="B30" s="73"/>
      <c r="C30" s="73"/>
      <c r="D30" s="73"/>
      <c r="E30" s="73"/>
      <c r="F30" s="73"/>
      <c r="G30" s="73"/>
      <c r="H30" s="73"/>
      <c r="I30" s="73"/>
      <c r="J30" s="73"/>
      <c r="K30" s="134"/>
    </row>
    <row r="31" spans="1:16" s="73" customFormat="1" ht="15.75">
      <c r="A31" s="1"/>
      <c r="K31" s="134"/>
      <c r="O31" s="1"/>
      <c r="P31" s="1"/>
    </row>
    <row r="32" spans="1:16" s="73" customFormat="1" ht="15.75">
      <c r="A32" s="1"/>
      <c r="K32" s="134"/>
      <c r="O32" s="1"/>
      <c r="P32" s="1"/>
    </row>
    <row r="33" spans="1:16" s="73" customFormat="1" ht="15.75" customHeight="1">
      <c r="A33" s="1"/>
      <c r="B33" s="407"/>
      <c r="C33" s="407"/>
      <c r="D33" s="49"/>
      <c r="E33" s="28"/>
      <c r="F33" s="28"/>
      <c r="G33" s="28"/>
      <c r="H33" s="28"/>
      <c r="I33" s="216"/>
      <c r="J33" s="216"/>
      <c r="K33" s="28"/>
      <c r="O33" s="1"/>
      <c r="P33" s="1"/>
    </row>
    <row r="34" spans="1:16" s="73" customFormat="1">
      <c r="A34" s="1"/>
      <c r="B34" s="1"/>
      <c r="C34" s="53"/>
      <c r="D34" s="1"/>
      <c r="E34" s="1"/>
      <c r="F34" s="35"/>
      <c r="G34" s="1"/>
      <c r="H34" s="1"/>
      <c r="I34" s="1"/>
      <c r="J34" s="35"/>
      <c r="K34" s="36"/>
      <c r="O34" s="1"/>
      <c r="P34" s="1"/>
    </row>
    <row r="35" spans="1:16" s="73" customFormat="1">
      <c r="A35" s="1"/>
      <c r="B35" s="1"/>
      <c r="C35" s="1"/>
      <c r="D35" s="1"/>
      <c r="E35" s="1"/>
      <c r="F35" s="35"/>
      <c r="G35" s="1"/>
      <c r="H35" s="1"/>
      <c r="I35" s="1"/>
      <c r="J35" s="35"/>
      <c r="K35" s="36"/>
      <c r="O35" s="1"/>
      <c r="P35" s="1"/>
    </row>
    <row r="36" spans="1:16" s="73" customFormat="1">
      <c r="A36" s="1"/>
      <c r="B36" s="1"/>
      <c r="C36" s="1"/>
      <c r="D36" s="1"/>
      <c r="E36" s="1"/>
      <c r="F36" s="35"/>
      <c r="G36" s="1"/>
      <c r="H36" s="1"/>
      <c r="I36" s="1"/>
      <c r="J36" s="35"/>
      <c r="K36" s="36"/>
      <c r="O36" s="1"/>
      <c r="P36" s="1"/>
    </row>
  </sheetData>
  <sheetProtection selectLockedCells="1" selectUnlockedCells="1"/>
  <mergeCells count="16">
    <mergeCell ref="C16:I16"/>
    <mergeCell ref="B3:C3"/>
    <mergeCell ref="D7:F7"/>
    <mergeCell ref="L9:M9"/>
    <mergeCell ref="L10:M10"/>
    <mergeCell ref="L15:M15"/>
    <mergeCell ref="H15:I15"/>
    <mergeCell ref="L13:M13"/>
    <mergeCell ref="L12:M12"/>
    <mergeCell ref="L11:M11"/>
    <mergeCell ref="C26:H26"/>
    <mergeCell ref="D20:F20"/>
    <mergeCell ref="L22:M22"/>
    <mergeCell ref="L23:M23"/>
    <mergeCell ref="H25:I25"/>
    <mergeCell ref="L25:M25"/>
  </mergeCells>
  <pageMargins left="0.45" right="0.25" top="0.39027777777777778" bottom="0.2298611111111111" header="0.51180555555555551" footer="0.51180555555555551"/>
  <pageSetup paperSize="9" scale="38" firstPageNumber="0" fitToHeight="0"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pageSetUpPr fitToPage="1"/>
  </sheetPr>
  <dimension ref="B1:P97"/>
  <sheetViews>
    <sheetView topLeftCell="A82" zoomScale="55" zoomScaleNormal="55" zoomScaleSheetLayoutView="75" workbookViewId="0">
      <selection activeCell="I13" sqref="I13"/>
    </sheetView>
  </sheetViews>
  <sheetFormatPr defaultColWidth="8.7109375" defaultRowHeight="18"/>
  <cols>
    <col min="1" max="1" width="1.5703125" style="70" customWidth="1"/>
    <col min="2" max="2" width="5" style="70" customWidth="1"/>
    <col min="3" max="3" width="46.5703125" style="70" customWidth="1"/>
    <col min="4" max="4" width="25.85546875" style="70" bestFit="1" customWidth="1"/>
    <col min="5" max="5" width="19.28515625" style="70" customWidth="1"/>
    <col min="6" max="6" width="18" style="70" customWidth="1"/>
    <col min="7" max="7" width="19.28515625" style="70" customWidth="1"/>
    <col min="8" max="8" width="16" style="70" bestFit="1" customWidth="1"/>
    <col min="9" max="9" width="23" style="70" customWidth="1"/>
    <col min="10" max="10" width="20" style="70" customWidth="1"/>
    <col min="11" max="11" width="21.140625" style="70" customWidth="1"/>
    <col min="12" max="12" width="17" style="2" customWidth="1"/>
    <col min="13" max="13" width="26.42578125" style="281" customWidth="1"/>
    <col min="14" max="14" width="20.85546875" style="73" bestFit="1" customWidth="1"/>
    <col min="15" max="15" width="26.85546875" style="70" customWidth="1"/>
    <col min="16" max="16384" width="8.7109375" style="70"/>
  </cols>
  <sheetData>
    <row r="1" spans="2:14" s="71" customFormat="1" ht="20.100000000000001" customHeight="1">
      <c r="B1" s="69" t="s">
        <v>0</v>
      </c>
      <c r="L1" s="69"/>
      <c r="M1" s="281"/>
      <c r="N1" s="73"/>
    </row>
    <row r="2" spans="2:14" s="71" customFormat="1" ht="20.100000000000001" customHeight="1">
      <c r="B2" s="69"/>
      <c r="L2" s="69"/>
      <c r="M2" s="281"/>
      <c r="N2" s="73"/>
    </row>
    <row r="3" spans="2:14" s="71" customFormat="1" ht="20.100000000000001" hidden="1" customHeight="1">
      <c r="B3" s="168" t="s">
        <v>152</v>
      </c>
      <c r="C3" s="69"/>
      <c r="D3" s="69"/>
      <c r="E3" s="69"/>
      <c r="F3" s="69" t="str">
        <f>WC!F3</f>
        <v>: SEPT 2021</v>
      </c>
      <c r="L3" s="69"/>
      <c r="M3" s="281"/>
      <c r="N3" s="73"/>
    </row>
    <row r="4" spans="2:14" s="71" customFormat="1" ht="20.100000000000001" hidden="1" customHeight="1">
      <c r="B4" s="69"/>
      <c r="L4" s="69"/>
      <c r="M4" s="281"/>
      <c r="N4" s="73"/>
    </row>
    <row r="5" spans="2:14" s="71" customFormat="1" ht="25.5" hidden="1" customHeight="1">
      <c r="B5" s="168"/>
      <c r="C5" s="250" t="s">
        <v>70</v>
      </c>
      <c r="D5" s="250"/>
      <c r="E5" s="187"/>
      <c r="F5" s="188"/>
      <c r="G5" s="188"/>
      <c r="I5" s="189" t="s">
        <v>48</v>
      </c>
      <c r="J5" s="220">
        <v>40</v>
      </c>
      <c r="K5" s="190" t="s">
        <v>49</v>
      </c>
      <c r="L5" s="221"/>
      <c r="M5" s="281"/>
      <c r="N5" s="73"/>
    </row>
    <row r="6" spans="2:14" s="71" customFormat="1" ht="21.75" hidden="1" customHeight="1">
      <c r="B6" s="3"/>
      <c r="J6" s="64"/>
      <c r="L6" s="69"/>
      <c r="M6" s="281"/>
      <c r="N6" s="73"/>
    </row>
    <row r="7" spans="2:14" s="71" customFormat="1" ht="30" hidden="1" customHeight="1">
      <c r="B7" s="222" t="s">
        <v>1</v>
      </c>
      <c r="C7" s="222" t="s">
        <v>2</v>
      </c>
      <c r="D7" s="222"/>
      <c r="E7" s="806" t="s">
        <v>3</v>
      </c>
      <c r="F7" s="806"/>
      <c r="G7" s="806"/>
      <c r="H7" s="222" t="s">
        <v>4</v>
      </c>
      <c r="I7" s="222" t="s">
        <v>5</v>
      </c>
      <c r="J7" s="224" t="s">
        <v>6</v>
      </c>
      <c r="K7" s="224" t="s">
        <v>7</v>
      </c>
      <c r="L7" s="222" t="s">
        <v>8</v>
      </c>
      <c r="M7" s="281"/>
      <c r="N7" s="73"/>
    </row>
    <row r="8" spans="2:14" s="71" customFormat="1" ht="30" hidden="1" customHeight="1">
      <c r="B8" s="225"/>
      <c r="C8" s="225"/>
      <c r="D8" s="278"/>
      <c r="E8" s="226" t="s">
        <v>69</v>
      </c>
      <c r="F8" s="251" t="s">
        <v>72</v>
      </c>
      <c r="G8" s="252" t="s">
        <v>76</v>
      </c>
      <c r="H8" s="228" t="s">
        <v>9</v>
      </c>
      <c r="I8" s="228" t="s">
        <v>24</v>
      </c>
      <c r="J8" s="229" t="s">
        <v>24</v>
      </c>
      <c r="K8" s="229" t="s">
        <v>12</v>
      </c>
      <c r="L8" s="225" t="s">
        <v>13</v>
      </c>
      <c r="M8" s="281"/>
      <c r="N8" s="73"/>
    </row>
    <row r="9" spans="2:14" s="71" customFormat="1" ht="38.25" hidden="1" customHeight="1">
      <c r="B9" s="253">
        <v>1</v>
      </c>
      <c r="C9" s="254" t="s">
        <v>27</v>
      </c>
      <c r="D9" s="589"/>
      <c r="E9" s="255">
        <v>42</v>
      </c>
      <c r="F9" s="255">
        <v>0</v>
      </c>
      <c r="G9" s="256">
        <v>0</v>
      </c>
      <c r="H9" s="231">
        <v>0</v>
      </c>
      <c r="I9" s="232">
        <v>0</v>
      </c>
      <c r="J9" s="257">
        <v>0</v>
      </c>
      <c r="K9" s="258">
        <f>J9*G9</f>
        <v>0</v>
      </c>
      <c r="L9" s="223" t="s">
        <v>16</v>
      </c>
      <c r="M9" s="281"/>
      <c r="N9" s="73"/>
    </row>
    <row r="10" spans="2:14" s="71" customFormat="1" ht="37.5" hidden="1" customHeight="1">
      <c r="B10" s="253">
        <v>2</v>
      </c>
      <c r="C10" s="259" t="s">
        <v>44</v>
      </c>
      <c r="D10" s="259"/>
      <c r="E10" s="257">
        <v>42</v>
      </c>
      <c r="F10" s="257">
        <v>42</v>
      </c>
      <c r="G10" s="260">
        <v>42</v>
      </c>
      <c r="H10" s="231">
        <f>G10-F10</f>
        <v>0</v>
      </c>
      <c r="I10" s="232">
        <v>40</v>
      </c>
      <c r="J10" s="257">
        <v>40</v>
      </c>
      <c r="K10" s="258">
        <f>J10*G10</f>
        <v>1680</v>
      </c>
      <c r="L10" s="223" t="s">
        <v>16</v>
      </c>
      <c r="M10" s="281"/>
      <c r="N10" s="73"/>
    </row>
    <row r="11" spans="2:14" s="71" customFormat="1" ht="36.75" hidden="1" customHeight="1">
      <c r="B11" s="253">
        <v>3</v>
      </c>
      <c r="C11" s="259" t="s">
        <v>29</v>
      </c>
      <c r="D11" s="259"/>
      <c r="E11" s="255">
        <v>0</v>
      </c>
      <c r="F11" s="256">
        <v>0</v>
      </c>
      <c r="G11" s="256">
        <v>0</v>
      </c>
      <c r="H11" s="231">
        <v>0</v>
      </c>
      <c r="I11" s="261">
        <v>0</v>
      </c>
      <c r="J11" s="257">
        <v>0</v>
      </c>
      <c r="K11" s="258">
        <f>J11*G11</f>
        <v>0</v>
      </c>
      <c r="L11" s="223" t="s">
        <v>16</v>
      </c>
      <c r="M11" s="746"/>
      <c r="N11" s="747"/>
    </row>
    <row r="12" spans="2:14" s="71" customFormat="1" ht="5.25" hidden="1" customHeight="1">
      <c r="B12" s="262">
        <v>4</v>
      </c>
      <c r="C12" s="263" t="s">
        <v>55</v>
      </c>
      <c r="D12" s="263"/>
      <c r="E12" s="255">
        <v>45</v>
      </c>
      <c r="F12" s="256">
        <v>0</v>
      </c>
      <c r="G12" s="256">
        <v>0</v>
      </c>
      <c r="H12" s="231">
        <v>0</v>
      </c>
      <c r="I12" s="261">
        <v>0</v>
      </c>
      <c r="J12" s="257">
        <v>0</v>
      </c>
      <c r="K12" s="258">
        <f>J12*G12</f>
        <v>0</v>
      </c>
      <c r="L12" s="223" t="s">
        <v>16</v>
      </c>
      <c r="M12" s="105"/>
      <c r="N12" s="105"/>
    </row>
    <row r="13" spans="2:14" s="71" customFormat="1" ht="30" hidden="1" customHeight="1">
      <c r="B13" s="228"/>
      <c r="C13" s="233"/>
      <c r="D13" s="233"/>
      <c r="E13" s="233"/>
      <c r="F13" s="261" t="s">
        <v>17</v>
      </c>
      <c r="G13" s="261"/>
      <c r="H13" s="261"/>
      <c r="I13" s="258">
        <f>SUM(I9:I12)</f>
        <v>40</v>
      </c>
      <c r="J13" s="258">
        <f>SUM(J9:J12)</f>
        <v>40</v>
      </c>
      <c r="K13" s="258">
        <f>SUM(K9:K11)</f>
        <v>1680</v>
      </c>
      <c r="L13" s="223"/>
      <c r="M13" s="281"/>
      <c r="N13" s="73"/>
    </row>
    <row r="14" spans="2:14" s="71" customFormat="1" ht="30" hidden="1" customHeight="1">
      <c r="B14" s="223"/>
      <c r="C14" s="233"/>
      <c r="D14" s="233"/>
      <c r="E14" s="233"/>
      <c r="F14" s="264"/>
      <c r="G14" s="264"/>
      <c r="H14" s="264"/>
      <c r="I14" s="807" t="s">
        <v>25</v>
      </c>
      <c r="J14" s="807"/>
      <c r="K14" s="265">
        <f>K13/J13</f>
        <v>42</v>
      </c>
      <c r="L14" s="266" t="s">
        <v>75</v>
      </c>
      <c r="M14" s="803" t="s">
        <v>39</v>
      </c>
      <c r="N14" s="723"/>
    </row>
    <row r="15" spans="2:14" s="71" customFormat="1" ht="37.5" hidden="1" customHeight="1">
      <c r="B15" s="223"/>
      <c r="C15" s="808" t="s">
        <v>74</v>
      </c>
      <c r="D15" s="808"/>
      <c r="E15" s="808"/>
      <c r="F15" s="808"/>
      <c r="G15" s="808"/>
      <c r="H15" s="808"/>
      <c r="I15" s="267"/>
      <c r="J15" s="234"/>
      <c r="K15" s="268">
        <v>42</v>
      </c>
      <c r="L15" s="266" t="s">
        <v>73</v>
      </c>
      <c r="M15" s="102">
        <f>(K14-K15)/K15</f>
        <v>0</v>
      </c>
      <c r="N15" s="103">
        <f>(K14-K15)*J13</f>
        <v>0</v>
      </c>
    </row>
    <row r="16" spans="2:14" s="71" customFormat="1" ht="20.25" hidden="1">
      <c r="B16" s="235"/>
      <c r="C16" s="269"/>
      <c r="D16" s="269"/>
      <c r="E16" s="236"/>
      <c r="F16" s="236"/>
      <c r="G16" s="236"/>
      <c r="H16" s="236"/>
      <c r="I16" s="270"/>
      <c r="J16" s="237"/>
      <c r="K16" s="238"/>
      <c r="L16" s="271"/>
      <c r="M16" s="281"/>
      <c r="N16" s="73"/>
    </row>
    <row r="17" spans="2:14" s="71" customFormat="1" ht="27.75" hidden="1" customHeight="1">
      <c r="B17" s="168"/>
      <c r="C17" s="250" t="s">
        <v>52</v>
      </c>
      <c r="D17" s="250"/>
      <c r="E17" s="187"/>
      <c r="F17" s="188"/>
      <c r="G17" s="188"/>
      <c r="I17" s="189" t="s">
        <v>48</v>
      </c>
      <c r="J17" s="99">
        <v>60</v>
      </c>
      <c r="K17" s="190" t="s">
        <v>49</v>
      </c>
      <c r="L17" s="69"/>
      <c r="M17" s="281"/>
      <c r="N17" s="73"/>
    </row>
    <row r="18" spans="2:14" s="71" customFormat="1" ht="26.25" hidden="1" customHeight="1">
      <c r="B18" s="3"/>
      <c r="I18" s="221"/>
      <c r="L18" s="69"/>
      <c r="M18" s="281"/>
      <c r="N18" s="73"/>
    </row>
    <row r="19" spans="2:14" s="71" customFormat="1" ht="30" hidden="1" customHeight="1">
      <c r="B19" s="222" t="s">
        <v>1</v>
      </c>
      <c r="C19" s="222" t="s">
        <v>2</v>
      </c>
      <c r="D19" s="222"/>
      <c r="E19" s="806" t="s">
        <v>3</v>
      </c>
      <c r="F19" s="806"/>
      <c r="G19" s="806"/>
      <c r="H19" s="222" t="s">
        <v>4</v>
      </c>
      <c r="I19" s="222" t="s">
        <v>5</v>
      </c>
      <c r="J19" s="224" t="s">
        <v>6</v>
      </c>
      <c r="K19" s="224" t="s">
        <v>7</v>
      </c>
      <c r="L19" s="222" t="s">
        <v>8</v>
      </c>
      <c r="M19" s="281"/>
      <c r="N19" s="73"/>
    </row>
    <row r="20" spans="2:14" s="71" customFormat="1" ht="30" hidden="1" customHeight="1">
      <c r="B20" s="225"/>
      <c r="C20" s="225"/>
      <c r="D20" s="278"/>
      <c r="E20" s="226" t="s">
        <v>60</v>
      </c>
      <c r="F20" s="226" t="s">
        <v>63</v>
      </c>
      <c r="G20" s="227" t="s">
        <v>66</v>
      </c>
      <c r="H20" s="228" t="s">
        <v>9</v>
      </c>
      <c r="I20" s="228" t="s">
        <v>24</v>
      </c>
      <c r="J20" s="229" t="s">
        <v>24</v>
      </c>
      <c r="K20" s="229" t="s">
        <v>12</v>
      </c>
      <c r="L20" s="225" t="s">
        <v>13</v>
      </c>
      <c r="M20" s="281"/>
      <c r="N20" s="73"/>
    </row>
    <row r="21" spans="2:14" s="71" customFormat="1" ht="30.75" hidden="1" customHeight="1">
      <c r="B21" s="223">
        <v>1</v>
      </c>
      <c r="C21" s="259" t="s">
        <v>27</v>
      </c>
      <c r="D21" s="259"/>
      <c r="E21" s="255">
        <v>38</v>
      </c>
      <c r="F21" s="255">
        <v>38</v>
      </c>
      <c r="G21" s="256">
        <v>38</v>
      </c>
      <c r="H21" s="231">
        <f>G21-F21</f>
        <v>0</v>
      </c>
      <c r="I21" s="232">
        <v>500</v>
      </c>
      <c r="J21" s="257">
        <v>60</v>
      </c>
      <c r="K21" s="258">
        <f>J21*G21</f>
        <v>2280</v>
      </c>
      <c r="L21" s="223" t="s">
        <v>16</v>
      </c>
      <c r="M21" s="746"/>
      <c r="N21" s="802"/>
    </row>
    <row r="22" spans="2:14" s="71" customFormat="1" ht="35.25" hidden="1" customHeight="1">
      <c r="B22" s="223">
        <v>2</v>
      </c>
      <c r="C22" s="259" t="s">
        <v>29</v>
      </c>
      <c r="D22" s="259"/>
      <c r="E22" s="272">
        <v>0</v>
      </c>
      <c r="F22" s="272">
        <v>37</v>
      </c>
      <c r="G22" s="256">
        <v>0</v>
      </c>
      <c r="H22" s="231">
        <v>0</v>
      </c>
      <c r="I22" s="261">
        <v>0</v>
      </c>
      <c r="J22" s="257">
        <v>0</v>
      </c>
      <c r="K22" s="258">
        <f>J22*G22</f>
        <v>0</v>
      </c>
      <c r="L22" s="223" t="s">
        <v>16</v>
      </c>
      <c r="M22" s="746"/>
      <c r="N22" s="747"/>
    </row>
    <row r="23" spans="2:14" s="71" customFormat="1" ht="30" hidden="1" customHeight="1">
      <c r="B23" s="223">
        <v>3</v>
      </c>
      <c r="C23" s="233" t="s">
        <v>44</v>
      </c>
      <c r="D23" s="233"/>
      <c r="E23" s="255">
        <v>38</v>
      </c>
      <c r="F23" s="255">
        <v>38</v>
      </c>
      <c r="G23" s="256">
        <v>38</v>
      </c>
      <c r="H23" s="231">
        <f>G23-F23</f>
        <v>0</v>
      </c>
      <c r="I23" s="232">
        <v>300</v>
      </c>
      <c r="J23" s="257">
        <v>0</v>
      </c>
      <c r="K23" s="258">
        <f>J23*G23</f>
        <v>0</v>
      </c>
      <c r="L23" s="223" t="s">
        <v>16</v>
      </c>
      <c r="M23" s="281"/>
      <c r="N23" s="73"/>
    </row>
    <row r="24" spans="2:14" s="71" customFormat="1" ht="30" hidden="1" customHeight="1">
      <c r="B24" s="262">
        <v>4</v>
      </c>
      <c r="C24" s="263" t="s">
        <v>55</v>
      </c>
      <c r="D24" s="263"/>
      <c r="E24" s="255">
        <v>45</v>
      </c>
      <c r="F24" s="255">
        <v>46</v>
      </c>
      <c r="G24" s="256">
        <v>45</v>
      </c>
      <c r="H24" s="273" t="s">
        <v>68</v>
      </c>
      <c r="I24" s="232">
        <v>500</v>
      </c>
      <c r="J24" s="257">
        <v>0</v>
      </c>
      <c r="K24" s="258">
        <v>0</v>
      </c>
      <c r="L24" s="223" t="s">
        <v>16</v>
      </c>
      <c r="M24" s="281"/>
      <c r="N24" s="73"/>
    </row>
    <row r="25" spans="2:14" s="71" customFormat="1" ht="30" hidden="1" customHeight="1">
      <c r="B25" s="223"/>
      <c r="C25" s="233"/>
      <c r="D25" s="233"/>
      <c r="E25" s="233"/>
      <c r="F25" s="261" t="s">
        <v>17</v>
      </c>
      <c r="G25" s="261"/>
      <c r="H25" s="261"/>
      <c r="I25" s="258">
        <f>SUM(I21:I24)</f>
        <v>1300</v>
      </c>
      <c r="J25" s="274">
        <f>SUM(J21:J24)</f>
        <v>60</v>
      </c>
      <c r="K25" s="258">
        <f>SUM(K21:K23)</f>
        <v>2280</v>
      </c>
      <c r="L25" s="223"/>
      <c r="M25" s="281"/>
      <c r="N25" s="73"/>
    </row>
    <row r="26" spans="2:14" s="71" customFormat="1" ht="30" hidden="1" customHeight="1">
      <c r="B26" s="223"/>
      <c r="C26" s="233"/>
      <c r="D26" s="233"/>
      <c r="E26" s="233"/>
      <c r="F26" s="264"/>
      <c r="G26" s="264"/>
      <c r="H26" s="264"/>
      <c r="I26" s="807" t="s">
        <v>25</v>
      </c>
      <c r="J26" s="807"/>
      <c r="K26" s="265">
        <f>K25/J25</f>
        <v>38</v>
      </c>
      <c r="L26" s="266" t="s">
        <v>67</v>
      </c>
      <c r="M26" s="803" t="s">
        <v>39</v>
      </c>
      <c r="N26" s="723"/>
    </row>
    <row r="27" spans="2:14" s="71" customFormat="1" ht="39" hidden="1" customHeight="1">
      <c r="B27" s="223"/>
      <c r="C27" s="809" t="s">
        <v>59</v>
      </c>
      <c r="D27" s="809"/>
      <c r="E27" s="809"/>
      <c r="F27" s="809"/>
      <c r="G27" s="809"/>
      <c r="H27" s="809"/>
      <c r="I27" s="267"/>
      <c r="J27" s="234"/>
      <c r="K27" s="268">
        <v>38</v>
      </c>
      <c r="L27" s="266" t="s">
        <v>64</v>
      </c>
      <c r="M27" s="102">
        <f>(K26-K27)/K27</f>
        <v>0</v>
      </c>
      <c r="N27" s="103">
        <f>(K26-K27)*J25</f>
        <v>0</v>
      </c>
    </row>
    <row r="28" spans="2:14" s="71" customFormat="1" ht="20.25" hidden="1">
      <c r="B28" s="275"/>
      <c r="C28" s="276"/>
      <c r="D28" s="276"/>
      <c r="E28" s="276"/>
      <c r="F28" s="276"/>
      <c r="G28" s="276"/>
      <c r="H28" s="276"/>
      <c r="I28" s="270"/>
      <c r="J28" s="237"/>
      <c r="K28" s="238"/>
      <c r="L28" s="271"/>
      <c r="M28" s="281"/>
      <c r="N28" s="73"/>
    </row>
    <row r="29" spans="2:14" s="71" customFormat="1" ht="20.25" hidden="1">
      <c r="B29" s="275"/>
      <c r="C29" s="276"/>
      <c r="D29" s="276"/>
      <c r="E29" s="276"/>
      <c r="F29" s="276"/>
      <c r="G29" s="276"/>
      <c r="H29" s="276"/>
      <c r="I29" s="270"/>
      <c r="J29" s="237"/>
      <c r="K29" s="238"/>
      <c r="L29" s="271"/>
      <c r="M29" s="281"/>
      <c r="N29" s="73"/>
    </row>
    <row r="30" spans="2:14" s="71" customFormat="1" ht="20.25" hidden="1">
      <c r="B30" s="168" t="s">
        <v>30</v>
      </c>
      <c r="L30" s="69"/>
      <c r="M30" s="281"/>
      <c r="N30" s="73"/>
    </row>
    <row r="31" spans="2:14" s="71" customFormat="1" ht="9.75" hidden="1" customHeight="1">
      <c r="B31" s="3"/>
      <c r="L31" s="69"/>
      <c r="M31" s="281"/>
      <c r="N31" s="73"/>
    </row>
    <row r="32" spans="2:14" s="71" customFormat="1" ht="30" hidden="1" customHeight="1">
      <c r="B32" s="222" t="s">
        <v>1</v>
      </c>
      <c r="C32" s="222" t="s">
        <v>2</v>
      </c>
      <c r="D32" s="277"/>
      <c r="E32" s="277"/>
      <c r="F32" s="806" t="s">
        <v>3</v>
      </c>
      <c r="G32" s="806"/>
      <c r="H32" s="222" t="s">
        <v>4</v>
      </c>
      <c r="I32" s="222" t="s">
        <v>5</v>
      </c>
      <c r="J32" s="224" t="s">
        <v>6</v>
      </c>
      <c r="K32" s="224" t="s">
        <v>7</v>
      </c>
      <c r="L32" s="222" t="s">
        <v>8</v>
      </c>
      <c r="M32" s="281"/>
      <c r="N32" s="73"/>
    </row>
    <row r="33" spans="2:14" s="71" customFormat="1" ht="30" hidden="1" customHeight="1">
      <c r="B33" s="225"/>
      <c r="C33" s="225"/>
      <c r="D33" s="278"/>
      <c r="E33" s="278"/>
      <c r="F33" s="226">
        <v>41153</v>
      </c>
      <c r="G33" s="226">
        <v>41183</v>
      </c>
      <c r="H33" s="228" t="s">
        <v>9</v>
      </c>
      <c r="I33" s="228" t="s">
        <v>24</v>
      </c>
      <c r="J33" s="229" t="s">
        <v>24</v>
      </c>
      <c r="K33" s="229" t="s">
        <v>12</v>
      </c>
      <c r="L33" s="225" t="s">
        <v>13</v>
      </c>
      <c r="M33" s="281"/>
      <c r="N33" s="73"/>
    </row>
    <row r="34" spans="2:14" s="71" customFormat="1" ht="30" hidden="1" customHeight="1">
      <c r="B34" s="223">
        <v>1</v>
      </c>
      <c r="C34" s="230" t="s">
        <v>31</v>
      </c>
      <c r="D34" s="230"/>
      <c r="E34" s="230"/>
      <c r="F34" s="261">
        <v>43</v>
      </c>
      <c r="G34" s="261">
        <v>43</v>
      </c>
      <c r="H34" s="261">
        <f t="shared" ref="H34:H40" si="0">G34-F34</f>
        <v>0</v>
      </c>
      <c r="I34" s="232">
        <v>2000</v>
      </c>
      <c r="J34" s="232">
        <v>1750</v>
      </c>
      <c r="K34" s="258">
        <f t="shared" ref="K34:K40" si="1">J34*G34</f>
        <v>75250</v>
      </c>
      <c r="L34" s="223" t="s">
        <v>16</v>
      </c>
      <c r="M34" s="281"/>
      <c r="N34" s="73"/>
    </row>
    <row r="35" spans="2:14" s="71" customFormat="1" ht="30" hidden="1" customHeight="1">
      <c r="B35" s="223">
        <v>2</v>
      </c>
      <c r="C35" s="230" t="s">
        <v>32</v>
      </c>
      <c r="D35" s="230"/>
      <c r="E35" s="230"/>
      <c r="F35" s="261">
        <v>54</v>
      </c>
      <c r="G35" s="261">
        <v>54</v>
      </c>
      <c r="H35" s="261">
        <f t="shared" si="0"/>
        <v>0</v>
      </c>
      <c r="I35" s="258">
        <v>1200</v>
      </c>
      <c r="J35" s="258">
        <v>1000</v>
      </c>
      <c r="K35" s="258">
        <f t="shared" si="1"/>
        <v>54000</v>
      </c>
      <c r="L35" s="223" t="s">
        <v>16</v>
      </c>
      <c r="M35" s="281"/>
      <c r="N35" s="73"/>
    </row>
    <row r="36" spans="2:14" s="71" customFormat="1" ht="30" hidden="1" customHeight="1">
      <c r="B36" s="223">
        <v>3</v>
      </c>
      <c r="C36" s="230" t="s">
        <v>26</v>
      </c>
      <c r="D36" s="230"/>
      <c r="E36" s="230"/>
      <c r="F36" s="279">
        <v>52.5</v>
      </c>
      <c r="G36" s="279">
        <v>52.5</v>
      </c>
      <c r="H36" s="261">
        <f t="shared" si="0"/>
        <v>0</v>
      </c>
      <c r="I36" s="261">
        <v>300</v>
      </c>
      <c r="J36" s="261">
        <v>300</v>
      </c>
      <c r="K36" s="258">
        <f t="shared" si="1"/>
        <v>15750</v>
      </c>
      <c r="L36" s="223" t="s">
        <v>16</v>
      </c>
      <c r="M36" s="281"/>
      <c r="N36" s="73"/>
    </row>
    <row r="37" spans="2:14" s="71" customFormat="1" ht="30" hidden="1" customHeight="1">
      <c r="B37" s="223">
        <v>4</v>
      </c>
      <c r="C37" s="230" t="s">
        <v>33</v>
      </c>
      <c r="D37" s="230"/>
      <c r="E37" s="230"/>
      <c r="F37" s="261">
        <v>45</v>
      </c>
      <c r="G37" s="261">
        <v>45</v>
      </c>
      <c r="H37" s="261">
        <f t="shared" si="0"/>
        <v>0</v>
      </c>
      <c r="I37" s="261">
        <v>100</v>
      </c>
      <c r="J37" s="261">
        <v>100</v>
      </c>
      <c r="K37" s="258">
        <f t="shared" si="1"/>
        <v>4500</v>
      </c>
      <c r="L37" s="223" t="s">
        <v>16</v>
      </c>
      <c r="M37" s="281"/>
      <c r="N37" s="73"/>
    </row>
    <row r="38" spans="2:14" s="71" customFormat="1" ht="30" hidden="1" customHeight="1">
      <c r="B38" s="223">
        <v>5</v>
      </c>
      <c r="C38" s="230" t="s">
        <v>34</v>
      </c>
      <c r="D38" s="230"/>
      <c r="E38" s="230"/>
      <c r="F38" s="261">
        <v>48</v>
      </c>
      <c r="G38" s="261">
        <v>48</v>
      </c>
      <c r="H38" s="261">
        <f t="shared" si="0"/>
        <v>0</v>
      </c>
      <c r="I38" s="261">
        <v>100</v>
      </c>
      <c r="J38" s="261">
        <v>100</v>
      </c>
      <c r="K38" s="258">
        <f t="shared" si="1"/>
        <v>4800</v>
      </c>
      <c r="L38" s="223" t="s">
        <v>16</v>
      </c>
      <c r="M38" s="281"/>
      <c r="N38" s="73"/>
    </row>
    <row r="39" spans="2:14" s="71" customFormat="1" ht="30" hidden="1" customHeight="1">
      <c r="B39" s="223">
        <v>6</v>
      </c>
      <c r="C39" s="230" t="s">
        <v>35</v>
      </c>
      <c r="D39" s="230"/>
      <c r="E39" s="230"/>
      <c r="F39" s="261">
        <v>48</v>
      </c>
      <c r="G39" s="261">
        <v>48</v>
      </c>
      <c r="H39" s="261">
        <f t="shared" si="0"/>
        <v>0</v>
      </c>
      <c r="I39" s="261">
        <v>600</v>
      </c>
      <c r="J39" s="261">
        <v>600</v>
      </c>
      <c r="K39" s="258">
        <f t="shared" si="1"/>
        <v>28800</v>
      </c>
      <c r="L39" s="223" t="s">
        <v>16</v>
      </c>
      <c r="M39" s="281"/>
      <c r="N39" s="73"/>
    </row>
    <row r="40" spans="2:14" s="71" customFormat="1" ht="30" hidden="1" customHeight="1">
      <c r="B40" s="223">
        <v>7</v>
      </c>
      <c r="C40" s="230" t="s">
        <v>28</v>
      </c>
      <c r="D40" s="230"/>
      <c r="E40" s="230"/>
      <c r="F40" s="261">
        <v>53</v>
      </c>
      <c r="G40" s="261">
        <v>53</v>
      </c>
      <c r="H40" s="261">
        <f t="shared" si="0"/>
        <v>0</v>
      </c>
      <c r="I40" s="261">
        <v>150</v>
      </c>
      <c r="J40" s="261">
        <v>150</v>
      </c>
      <c r="K40" s="258">
        <f t="shared" si="1"/>
        <v>7950</v>
      </c>
      <c r="L40" s="223" t="s">
        <v>16</v>
      </c>
      <c r="M40" s="281"/>
      <c r="N40" s="73"/>
    </row>
    <row r="41" spans="2:14" s="71" customFormat="1" ht="30" hidden="1" customHeight="1">
      <c r="B41" s="223"/>
      <c r="C41" s="230"/>
      <c r="D41" s="230"/>
      <c r="E41" s="230"/>
      <c r="F41" s="261" t="s">
        <v>17</v>
      </c>
      <c r="G41" s="261"/>
      <c r="H41" s="261"/>
      <c r="I41" s="258">
        <f>SUM(I34:I40)</f>
        <v>4450</v>
      </c>
      <c r="J41" s="258">
        <f>SUM(J34:J40)</f>
        <v>4000</v>
      </c>
      <c r="K41" s="258">
        <f>SUM(K34:K40)</f>
        <v>191050</v>
      </c>
      <c r="L41" s="223" t="s">
        <v>16</v>
      </c>
      <c r="M41" s="281"/>
      <c r="N41" s="73"/>
    </row>
    <row r="42" spans="2:14" s="71" customFormat="1" ht="30" hidden="1" customHeight="1">
      <c r="B42" s="223"/>
      <c r="C42" s="233"/>
      <c r="D42" s="233"/>
      <c r="E42" s="233"/>
      <c r="F42" s="264"/>
      <c r="G42" s="264"/>
      <c r="H42" s="264"/>
      <c r="I42" s="807" t="s">
        <v>25</v>
      </c>
      <c r="J42" s="807"/>
      <c r="K42" s="265">
        <f>K41/J41</f>
        <v>47.762500000000003</v>
      </c>
      <c r="L42" s="266" t="s">
        <v>36</v>
      </c>
      <c r="M42" s="281"/>
      <c r="N42" s="73"/>
    </row>
    <row r="43" spans="2:14" s="71" customFormat="1" ht="30" hidden="1" customHeight="1">
      <c r="B43" s="223"/>
      <c r="C43" s="809" t="s">
        <v>37</v>
      </c>
      <c r="D43" s="809"/>
      <c r="E43" s="809"/>
      <c r="F43" s="809"/>
      <c r="G43" s="809"/>
      <c r="H43" s="809"/>
      <c r="I43" s="267"/>
      <c r="J43" s="234"/>
      <c r="K43" s="268">
        <v>49.7</v>
      </c>
      <c r="L43" s="266" t="s">
        <v>38</v>
      </c>
      <c r="M43" s="281"/>
      <c r="N43" s="73"/>
    </row>
    <row r="44" spans="2:14" s="71" customFormat="1" ht="20.25" hidden="1">
      <c r="B44" s="235"/>
      <c r="C44" s="236"/>
      <c r="D44" s="236"/>
      <c r="E44" s="236"/>
      <c r="F44" s="236"/>
      <c r="G44" s="236"/>
      <c r="H44" s="236"/>
      <c r="I44" s="270"/>
      <c r="J44" s="237"/>
      <c r="K44" s="238"/>
      <c r="L44" s="271"/>
      <c r="M44" s="281"/>
      <c r="N44" s="73"/>
    </row>
    <row r="45" spans="2:14" s="71" customFormat="1" ht="20.25" hidden="1">
      <c r="B45" s="280"/>
      <c r="C45" s="810"/>
      <c r="D45" s="810"/>
      <c r="E45" s="810"/>
      <c r="F45" s="810"/>
      <c r="G45" s="810"/>
      <c r="H45" s="810"/>
      <c r="I45" s="810"/>
      <c r="J45" s="237"/>
      <c r="K45" s="238"/>
      <c r="L45" s="271"/>
      <c r="M45" s="281"/>
      <c r="N45" s="73"/>
    </row>
    <row r="46" spans="2:14" s="71" customFormat="1" ht="24.75" hidden="1" customHeight="1">
      <c r="B46" s="168"/>
      <c r="C46" s="186" t="s">
        <v>51</v>
      </c>
      <c r="D46" s="186"/>
      <c r="E46" s="187"/>
      <c r="F46" s="188"/>
      <c r="G46" s="188"/>
      <c r="I46" s="239" t="s">
        <v>48</v>
      </c>
      <c r="J46" s="100"/>
      <c r="K46" s="190" t="s">
        <v>49</v>
      </c>
      <c r="L46" s="69"/>
      <c r="M46" s="281"/>
      <c r="N46" s="73"/>
    </row>
    <row r="47" spans="2:14" s="71" customFormat="1" ht="19.5" hidden="1" customHeight="1">
      <c r="B47" s="3"/>
      <c r="I47" s="811"/>
      <c r="J47" s="811"/>
      <c r="K47" s="811"/>
      <c r="L47" s="811"/>
      <c r="M47" s="281"/>
      <c r="N47" s="73"/>
    </row>
    <row r="48" spans="2:14" s="73" customFormat="1" ht="33" hidden="1" customHeight="1">
      <c r="B48" s="8" t="s">
        <v>1</v>
      </c>
      <c r="C48" s="8" t="s">
        <v>2</v>
      </c>
      <c r="D48" s="8"/>
      <c r="E48" s="712" t="s">
        <v>3</v>
      </c>
      <c r="F48" s="712"/>
      <c r="G48" s="712"/>
      <c r="H48" s="8" t="s">
        <v>4</v>
      </c>
      <c r="I48" s="8" t="s">
        <v>5</v>
      </c>
      <c r="J48" s="11" t="s">
        <v>6</v>
      </c>
      <c r="K48" s="11" t="s">
        <v>7</v>
      </c>
      <c r="L48" s="8" t="s">
        <v>8</v>
      </c>
      <c r="M48" s="281"/>
    </row>
    <row r="49" spans="2:16" s="73" customFormat="1" ht="33" hidden="1" customHeight="1">
      <c r="B49" s="12"/>
      <c r="C49" s="12"/>
      <c r="D49" s="52"/>
      <c r="E49" s="109" t="str">
        <f>WC!E8</f>
        <v>Jul'21</v>
      </c>
      <c r="F49" s="109" t="str">
        <f>WC!F8</f>
        <v>Aug'21</v>
      </c>
      <c r="G49" s="368" t="str">
        <f>WC!G8</f>
        <v>Sept'21</v>
      </c>
      <c r="H49" s="15" t="s">
        <v>9</v>
      </c>
      <c r="I49" s="15" t="s">
        <v>24</v>
      </c>
      <c r="J49" s="126" t="s">
        <v>24</v>
      </c>
      <c r="K49" s="16" t="s">
        <v>12</v>
      </c>
      <c r="L49" s="12" t="s">
        <v>13</v>
      </c>
      <c r="M49" s="281"/>
    </row>
    <row r="50" spans="2:16" ht="33" hidden="1" customHeight="1">
      <c r="B50" s="145">
        <v>1</v>
      </c>
      <c r="C50" s="398" t="s">
        <v>27</v>
      </c>
      <c r="D50" s="398"/>
      <c r="E50" s="51">
        <v>41</v>
      </c>
      <c r="F50" s="51">
        <v>41</v>
      </c>
      <c r="G50" s="399">
        <v>41</v>
      </c>
      <c r="H50" s="214">
        <f>G50-F50</f>
        <v>0</v>
      </c>
      <c r="I50" s="43">
        <v>150</v>
      </c>
      <c r="J50" s="43"/>
      <c r="K50" s="45">
        <f>J50*G50</f>
        <v>0</v>
      </c>
      <c r="L50" s="145" t="s">
        <v>16</v>
      </c>
      <c r="M50" s="746"/>
      <c r="N50" s="802"/>
      <c r="O50" s="299"/>
      <c r="P50" s="299"/>
    </row>
    <row r="51" spans="2:16" ht="33" hidden="1" customHeight="1">
      <c r="B51" s="145">
        <v>2</v>
      </c>
      <c r="C51" s="398" t="s">
        <v>44</v>
      </c>
      <c r="D51" s="398"/>
      <c r="E51" s="51">
        <v>39</v>
      </c>
      <c r="F51" s="51">
        <v>39</v>
      </c>
      <c r="G51" s="399">
        <v>39</v>
      </c>
      <c r="H51" s="214">
        <f>G51-F51</f>
        <v>0</v>
      </c>
      <c r="I51" s="43">
        <v>200</v>
      </c>
      <c r="J51" s="43"/>
      <c r="K51" s="45">
        <f>J51*G51</f>
        <v>0</v>
      </c>
      <c r="L51" s="145" t="s">
        <v>16</v>
      </c>
      <c r="M51" s="746"/>
      <c r="N51" s="802"/>
      <c r="O51" s="299"/>
      <c r="P51" s="299"/>
    </row>
    <row r="52" spans="2:16" ht="33" hidden="1" customHeight="1">
      <c r="B52" s="145">
        <v>3</v>
      </c>
      <c r="C52" s="398" t="s">
        <v>143</v>
      </c>
      <c r="D52" s="398"/>
      <c r="E52" s="51">
        <v>40</v>
      </c>
      <c r="F52" s="51">
        <v>40</v>
      </c>
      <c r="G52" s="399">
        <v>40</v>
      </c>
      <c r="H52" s="214">
        <f>G52-F52</f>
        <v>0</v>
      </c>
      <c r="I52" s="43">
        <v>1000</v>
      </c>
      <c r="J52" s="43"/>
      <c r="K52" s="45">
        <f>J52*G52</f>
        <v>0</v>
      </c>
      <c r="L52" s="145" t="s">
        <v>16</v>
      </c>
      <c r="M52" s="746"/>
      <c r="N52" s="802"/>
      <c r="O52" s="299"/>
      <c r="P52" s="299"/>
    </row>
    <row r="53" spans="2:16" ht="31.5" hidden="1" customHeight="1">
      <c r="B53" s="145">
        <v>4</v>
      </c>
      <c r="C53" s="398" t="s">
        <v>121</v>
      </c>
      <c r="D53" s="398"/>
      <c r="E53" s="51">
        <v>0</v>
      </c>
      <c r="F53" s="51">
        <v>0</v>
      </c>
      <c r="G53" s="399">
        <v>0</v>
      </c>
      <c r="H53" s="214">
        <f>G53-F53</f>
        <v>0</v>
      </c>
      <c r="I53" s="43">
        <v>0</v>
      </c>
      <c r="J53" s="43">
        <v>0</v>
      </c>
      <c r="K53" s="45">
        <f>J53*G53</f>
        <v>0</v>
      </c>
      <c r="L53" s="184" t="s">
        <v>16</v>
      </c>
      <c r="M53" s="746"/>
      <c r="N53" s="802"/>
      <c r="O53" s="299"/>
      <c r="P53" s="299"/>
    </row>
    <row r="54" spans="2:16" ht="33" hidden="1" customHeight="1">
      <c r="B54" s="145"/>
      <c r="C54" s="163"/>
      <c r="D54" s="163"/>
      <c r="E54" s="163"/>
      <c r="F54" s="51" t="s">
        <v>17</v>
      </c>
      <c r="G54" s="51"/>
      <c r="H54" s="51"/>
      <c r="I54" s="323">
        <f>SUM(I50:I53)</f>
        <v>1350</v>
      </c>
      <c r="J54" s="323">
        <f>SUM(J50:J53)</f>
        <v>0</v>
      </c>
      <c r="K54" s="45">
        <f>SUM(K50:K53)</f>
        <v>0</v>
      </c>
      <c r="L54" s="145"/>
      <c r="M54" s="746"/>
      <c r="N54" s="802"/>
      <c r="P54" s="246"/>
    </row>
    <row r="55" spans="2:16" ht="33" hidden="1" customHeight="1">
      <c r="B55" s="145"/>
      <c r="C55" s="163"/>
      <c r="D55" s="163"/>
      <c r="E55" s="163"/>
      <c r="F55" s="47"/>
      <c r="G55" s="47"/>
      <c r="H55" s="47"/>
      <c r="I55" s="766" t="s">
        <v>25</v>
      </c>
      <c r="J55" s="766"/>
      <c r="K55" s="57" t="e">
        <f>K54/J54</f>
        <v>#DIV/0!</v>
      </c>
      <c r="L55" s="183" t="str">
        <f>WC!L28</f>
        <v>(Sept'21)</v>
      </c>
      <c r="M55" s="803" t="s">
        <v>39</v>
      </c>
      <c r="N55" s="723"/>
      <c r="P55" s="247"/>
    </row>
    <row r="56" spans="2:16" ht="33" hidden="1" customHeight="1">
      <c r="B56" s="145"/>
      <c r="C56" s="793" t="s">
        <v>150</v>
      </c>
      <c r="D56" s="794"/>
      <c r="E56" s="815"/>
      <c r="F56" s="815"/>
      <c r="G56" s="815"/>
      <c r="H56" s="815"/>
      <c r="I56" s="815"/>
      <c r="J56" s="32"/>
      <c r="K56" s="56">
        <v>39.5</v>
      </c>
      <c r="L56" s="183" t="str">
        <f>WC!L29</f>
        <v>(Aug'21)</v>
      </c>
      <c r="M56" s="380" t="e">
        <f>(K55-K56)/K56</f>
        <v>#DIV/0!</v>
      </c>
      <c r="N56" s="381">
        <v>0</v>
      </c>
      <c r="P56" s="246"/>
    </row>
    <row r="57" spans="2:16" ht="14.25" hidden="1" customHeight="1">
      <c r="B57" s="241"/>
      <c r="C57" s="344"/>
      <c r="D57" s="344"/>
      <c r="E57" s="344"/>
      <c r="F57" s="344"/>
      <c r="G57" s="344"/>
      <c r="H57" s="344"/>
      <c r="I57" s="50"/>
      <c r="J57" s="40"/>
      <c r="K57" s="345"/>
      <c r="L57" s="248"/>
      <c r="M57" s="346"/>
      <c r="N57" s="347"/>
      <c r="P57" s="246"/>
    </row>
    <row r="58" spans="2:16" ht="33" hidden="1" customHeight="1">
      <c r="B58" s="168" t="s">
        <v>135</v>
      </c>
      <c r="C58" s="3"/>
      <c r="D58" s="3"/>
      <c r="E58" s="348"/>
      <c r="F58" s="351" t="s">
        <v>124</v>
      </c>
      <c r="G58" s="348"/>
      <c r="H58" s="348"/>
      <c r="I58" s="348"/>
      <c r="J58" s="237"/>
      <c r="K58" s="238"/>
      <c r="L58" s="271"/>
      <c r="P58" s="246"/>
    </row>
    <row r="59" spans="2:16" ht="8.25" hidden="1" customHeight="1">
      <c r="B59" s="211"/>
      <c r="C59" s="69"/>
      <c r="D59" s="69"/>
      <c r="E59" s="348"/>
      <c r="F59" s="348"/>
      <c r="G59" s="348"/>
      <c r="H59" s="348"/>
      <c r="I59" s="348"/>
      <c r="J59" s="237"/>
      <c r="K59" s="238"/>
      <c r="L59" s="271"/>
      <c r="P59" s="246"/>
    </row>
    <row r="60" spans="2:16" ht="33" hidden="1" customHeight="1">
      <c r="B60" s="168"/>
      <c r="C60" s="186" t="s">
        <v>126</v>
      </c>
      <c r="D60" s="186"/>
      <c r="E60" s="187"/>
      <c r="F60" s="188"/>
      <c r="G60" s="188"/>
      <c r="H60" s="71"/>
      <c r="I60" s="239" t="s">
        <v>48</v>
      </c>
      <c r="J60" s="100">
        <v>4300</v>
      </c>
      <c r="K60" s="190" t="s">
        <v>49</v>
      </c>
      <c r="L60" s="69"/>
      <c r="P60" s="246"/>
    </row>
    <row r="61" spans="2:16" ht="12.75" hidden="1" customHeight="1">
      <c r="B61" s="3"/>
      <c r="C61" s="71"/>
      <c r="D61" s="71"/>
      <c r="E61" s="71"/>
      <c r="F61" s="71"/>
      <c r="G61" s="71"/>
      <c r="H61" s="71"/>
      <c r="I61" s="811"/>
      <c r="J61" s="811"/>
      <c r="K61" s="811"/>
      <c r="L61" s="811"/>
      <c r="P61" s="246"/>
    </row>
    <row r="62" spans="2:16" ht="33" hidden="1" customHeight="1">
      <c r="B62" s="8" t="s">
        <v>1</v>
      </c>
      <c r="C62" s="8" t="s">
        <v>2</v>
      </c>
      <c r="D62" s="8"/>
      <c r="E62" s="712" t="s">
        <v>3</v>
      </c>
      <c r="F62" s="712"/>
      <c r="G62" s="712"/>
      <c r="H62" s="8" t="s">
        <v>4</v>
      </c>
      <c r="I62" s="8" t="s">
        <v>5</v>
      </c>
      <c r="J62" s="11" t="s">
        <v>6</v>
      </c>
      <c r="K62" s="11" t="s">
        <v>7</v>
      </c>
      <c r="L62" s="8" t="s">
        <v>8</v>
      </c>
      <c r="P62" s="246"/>
    </row>
    <row r="63" spans="2:16" ht="33" hidden="1" customHeight="1">
      <c r="B63" s="12"/>
      <c r="C63" s="12"/>
      <c r="D63" s="52"/>
      <c r="E63" s="109" t="s">
        <v>119</v>
      </c>
      <c r="F63" s="109" t="s">
        <v>122</v>
      </c>
      <c r="G63" s="115" t="s">
        <v>125</v>
      </c>
      <c r="H63" s="15" t="s">
        <v>9</v>
      </c>
      <c r="I63" s="15" t="s">
        <v>24</v>
      </c>
      <c r="J63" s="126" t="s">
        <v>24</v>
      </c>
      <c r="K63" s="16" t="s">
        <v>12</v>
      </c>
      <c r="L63" s="12" t="s">
        <v>13</v>
      </c>
      <c r="P63" s="246"/>
    </row>
    <row r="64" spans="2:16" ht="48" hidden="1" customHeight="1">
      <c r="B64" s="145">
        <v>1</v>
      </c>
      <c r="C64" s="163" t="s">
        <v>136</v>
      </c>
      <c r="D64" s="163"/>
      <c r="E64" s="57">
        <v>39</v>
      </c>
      <c r="F64" s="57">
        <v>43</v>
      </c>
      <c r="G64" s="349">
        <v>34.5</v>
      </c>
      <c r="H64" s="350">
        <f>G64-F64</f>
        <v>-8.5</v>
      </c>
      <c r="I64" s="43">
        <v>2500</v>
      </c>
      <c r="J64" s="43">
        <v>800</v>
      </c>
      <c r="K64" s="45">
        <f>J64*G64</f>
        <v>27600</v>
      </c>
      <c r="L64" s="343"/>
      <c r="P64" s="246"/>
    </row>
    <row r="65" spans="2:16" ht="51" hidden="1" customHeight="1">
      <c r="B65" s="145">
        <v>2</v>
      </c>
      <c r="C65" s="398" t="s">
        <v>137</v>
      </c>
      <c r="D65" s="398"/>
      <c r="E65" s="57">
        <v>41</v>
      </c>
      <c r="F65" s="57">
        <v>45</v>
      </c>
      <c r="G65" s="349">
        <v>39.5</v>
      </c>
      <c r="H65" s="350">
        <f>G65-F65</f>
        <v>-5.5</v>
      </c>
      <c r="I65" s="43">
        <v>5000</v>
      </c>
      <c r="J65" s="43">
        <v>3500</v>
      </c>
      <c r="K65" s="45">
        <f>J65*G65</f>
        <v>138250</v>
      </c>
      <c r="L65" s="343"/>
      <c r="M65" s="746"/>
      <c r="N65" s="802"/>
      <c r="P65" s="246"/>
    </row>
    <row r="66" spans="2:16" ht="33" hidden="1" customHeight="1">
      <c r="B66" s="145"/>
      <c r="C66" s="163"/>
      <c r="D66" s="163"/>
      <c r="E66" s="163"/>
      <c r="F66" s="51" t="s">
        <v>17</v>
      </c>
      <c r="G66" s="51"/>
      <c r="H66" s="51"/>
      <c r="I66" s="323">
        <f>SUM(I64:I65)</f>
        <v>7500</v>
      </c>
      <c r="J66" s="323">
        <f>SUM(J64:J65)</f>
        <v>4300</v>
      </c>
      <c r="K66" s="45">
        <f>SUM(K64:K65)</f>
        <v>165850</v>
      </c>
      <c r="L66" s="145"/>
      <c r="M66" s="746"/>
      <c r="N66" s="802"/>
      <c r="P66" s="246"/>
    </row>
    <row r="67" spans="2:16" ht="33" hidden="1" customHeight="1">
      <c r="B67" s="145"/>
      <c r="C67" s="163"/>
      <c r="D67" s="163"/>
      <c r="E67" s="163"/>
      <c r="F67" s="47"/>
      <c r="G67" s="47"/>
      <c r="H67" s="47"/>
      <c r="I67" s="766" t="s">
        <v>25</v>
      </c>
      <c r="J67" s="766"/>
      <c r="K67" s="57">
        <f>K66/J66</f>
        <v>38.569767441860463</v>
      </c>
      <c r="L67" s="183" t="e">
        <f>#REF!</f>
        <v>#REF!</v>
      </c>
      <c r="M67" s="803" t="s">
        <v>39</v>
      </c>
      <c r="N67" s="723"/>
      <c r="P67" s="246"/>
    </row>
    <row r="68" spans="2:16" ht="33" hidden="1" customHeight="1">
      <c r="B68" s="145"/>
      <c r="C68" s="860"/>
      <c r="D68" s="860"/>
      <c r="E68" s="860"/>
      <c r="F68" s="860"/>
      <c r="G68" s="860"/>
      <c r="H68" s="860"/>
      <c r="I68" s="48"/>
      <c r="J68" s="32"/>
      <c r="K68" s="56">
        <v>0</v>
      </c>
      <c r="L68" s="183" t="e">
        <f>#REF!</f>
        <v>#REF!</v>
      </c>
      <c r="M68" s="333" t="e">
        <f>(K67-K68)/K68</f>
        <v>#DIV/0!</v>
      </c>
      <c r="N68" s="334">
        <v>51</v>
      </c>
      <c r="P68" s="246"/>
    </row>
    <row r="69" spans="2:16" ht="15" hidden="1" customHeight="1">
      <c r="B69" s="241"/>
      <c r="C69" s="344"/>
      <c r="D69" s="344"/>
      <c r="E69" s="344"/>
      <c r="F69" s="344"/>
      <c r="G69" s="344"/>
      <c r="H69" s="344"/>
      <c r="I69" s="50"/>
      <c r="J69" s="40"/>
      <c r="K69" s="345"/>
      <c r="L69" s="248"/>
      <c r="M69" s="346"/>
      <c r="N69" s="347"/>
      <c r="P69" s="246"/>
    </row>
    <row r="70" spans="2:16" ht="36" hidden="1" customHeight="1">
      <c r="B70" s="855" t="s">
        <v>209</v>
      </c>
      <c r="C70" s="856"/>
      <c r="D70" s="587"/>
      <c r="E70" s="244"/>
      <c r="F70" s="242"/>
      <c r="G70" s="242"/>
      <c r="H70" s="242"/>
      <c r="I70" s="242"/>
      <c r="J70" s="40"/>
      <c r="K70" s="41"/>
      <c r="L70" s="242"/>
    </row>
    <row r="71" spans="2:16" hidden="1">
      <c r="C71" s="249"/>
      <c r="D71" s="249"/>
    </row>
    <row r="72" spans="2:16" ht="20.25" hidden="1">
      <c r="B72" s="168"/>
      <c r="C72" s="186" t="s">
        <v>47</v>
      </c>
      <c r="D72" s="186"/>
      <c r="E72" s="187"/>
      <c r="F72" s="188"/>
      <c r="G72" s="188"/>
      <c r="H72" s="71"/>
      <c r="I72" s="239" t="s">
        <v>48</v>
      </c>
      <c r="J72" s="100"/>
      <c r="K72" s="190" t="s">
        <v>49</v>
      </c>
      <c r="L72" s="69"/>
      <c r="M72" s="412"/>
    </row>
    <row r="73" spans="2:16" ht="20.25" hidden="1">
      <c r="B73" s="3"/>
      <c r="C73" s="71"/>
      <c r="D73" s="71"/>
      <c r="E73" s="71"/>
      <c r="F73" s="71"/>
      <c r="G73" s="71"/>
      <c r="H73" s="71"/>
      <c r="I73" s="811"/>
      <c r="J73" s="811"/>
      <c r="K73" s="801"/>
      <c r="L73" s="801"/>
    </row>
    <row r="74" spans="2:16" ht="34.5" hidden="1" customHeight="1">
      <c r="B74" s="8" t="s">
        <v>1</v>
      </c>
      <c r="C74" s="8" t="s">
        <v>2</v>
      </c>
      <c r="D74" s="8"/>
      <c r="E74" s="712" t="s">
        <v>3</v>
      </c>
      <c r="F74" s="712"/>
      <c r="G74" s="712"/>
      <c r="H74" s="8" t="s">
        <v>4</v>
      </c>
      <c r="I74" s="8" t="s">
        <v>5</v>
      </c>
      <c r="J74" s="414" t="s">
        <v>6</v>
      </c>
      <c r="K74" s="127" t="s">
        <v>7</v>
      </c>
      <c r="L74" s="127" t="s">
        <v>8</v>
      </c>
    </row>
    <row r="75" spans="2:16" ht="36" hidden="1" customHeight="1">
      <c r="B75" s="12"/>
      <c r="C75" s="12"/>
      <c r="D75" s="52"/>
      <c r="E75" s="109" t="str">
        <f>WC!E8</f>
        <v>Jul'21</v>
      </c>
      <c r="F75" s="109" t="str">
        <f>WC!F8</f>
        <v>Aug'21</v>
      </c>
      <c r="G75" s="95" t="str">
        <f>WC!G8</f>
        <v>Sept'21</v>
      </c>
      <c r="H75" s="15" t="s">
        <v>9</v>
      </c>
      <c r="I75" s="15" t="s">
        <v>24</v>
      </c>
      <c r="J75" s="415" t="s">
        <v>24</v>
      </c>
      <c r="K75" s="128" t="s">
        <v>12</v>
      </c>
      <c r="L75" s="128" t="s">
        <v>13</v>
      </c>
    </row>
    <row r="76" spans="2:16" ht="50.25" hidden="1" customHeight="1">
      <c r="B76" s="145">
        <v>1</v>
      </c>
      <c r="C76" s="163" t="s">
        <v>200</v>
      </c>
      <c r="D76" s="163"/>
      <c r="E76" s="51">
        <v>0</v>
      </c>
      <c r="F76" s="51">
        <v>0</v>
      </c>
      <c r="G76" s="424">
        <v>330</v>
      </c>
      <c r="H76" s="194">
        <v>0</v>
      </c>
      <c r="I76" s="43">
        <v>500</v>
      </c>
      <c r="J76" s="43"/>
      <c r="K76" s="416">
        <f>J76*G76</f>
        <v>0</v>
      </c>
      <c r="L76" s="158" t="s">
        <v>16</v>
      </c>
      <c r="M76" s="832"/>
      <c r="N76" s="747"/>
      <c r="O76" s="417"/>
      <c r="P76" s="417"/>
    </row>
    <row r="77" spans="2:16" ht="50.25" hidden="1" customHeight="1">
      <c r="B77" s="145">
        <v>2</v>
      </c>
      <c r="C77" s="163" t="s">
        <v>90</v>
      </c>
      <c r="D77" s="163"/>
      <c r="E77" s="51">
        <v>0</v>
      </c>
      <c r="F77" s="51">
        <v>380</v>
      </c>
      <c r="G77" s="424">
        <v>380</v>
      </c>
      <c r="H77" s="194">
        <f>G77-F77</f>
        <v>0</v>
      </c>
      <c r="I77" s="43">
        <v>200</v>
      </c>
      <c r="J77" s="43"/>
      <c r="K77" s="416">
        <f>J77*G77</f>
        <v>0</v>
      </c>
      <c r="L77" s="158" t="s">
        <v>16</v>
      </c>
      <c r="M77" s="832"/>
      <c r="N77" s="747"/>
      <c r="O77" s="417"/>
      <c r="P77" s="417"/>
    </row>
    <row r="78" spans="2:16" ht="34.5" hidden="1" customHeight="1">
      <c r="B78" s="145"/>
      <c r="C78" s="163"/>
      <c r="D78" s="163"/>
      <c r="E78" s="163"/>
      <c r="F78" s="51" t="s">
        <v>17</v>
      </c>
      <c r="G78" s="51"/>
      <c r="H78" s="51"/>
      <c r="I78" s="323">
        <f>SUM(I76:I77)</f>
        <v>700</v>
      </c>
      <c r="J78" s="323">
        <f>SUM(J76:J77)</f>
        <v>0</v>
      </c>
      <c r="K78" s="366">
        <f>SUM(K77:K77)</f>
        <v>0</v>
      </c>
      <c r="L78" s="158"/>
      <c r="M78" s="747"/>
      <c r="N78" s="802"/>
    </row>
    <row r="79" spans="2:16" ht="36.75" hidden="1" customHeight="1">
      <c r="B79" s="145"/>
      <c r="C79" s="163"/>
      <c r="D79" s="163"/>
      <c r="E79" s="163"/>
      <c r="F79" s="47"/>
      <c r="G79" s="47"/>
      <c r="H79" s="47"/>
      <c r="I79" s="766" t="s">
        <v>25</v>
      </c>
      <c r="J79" s="766"/>
      <c r="K79" s="57" t="e">
        <f>K78/J78</f>
        <v>#DIV/0!</v>
      </c>
      <c r="L79" s="413" t="str">
        <f>WC!L28</f>
        <v>(Sept'21)</v>
      </c>
      <c r="M79" s="803" t="s">
        <v>39</v>
      </c>
      <c r="N79" s="723"/>
    </row>
    <row r="80" spans="2:16" ht="36" hidden="1" customHeight="1">
      <c r="B80" s="145"/>
      <c r="C80" s="857" t="s">
        <v>205</v>
      </c>
      <c r="D80" s="858"/>
      <c r="E80" s="858"/>
      <c r="F80" s="858"/>
      <c r="G80" s="858"/>
      <c r="H80" s="859"/>
      <c r="I80" s="48"/>
      <c r="J80" s="32"/>
      <c r="K80" s="56">
        <v>380</v>
      </c>
      <c r="L80" s="413" t="str">
        <f>WC!L29</f>
        <v>(Aug'21)</v>
      </c>
      <c r="M80" s="420" t="e">
        <f>(K79-K80)/K80</f>
        <v>#DIV/0!</v>
      </c>
      <c r="N80" s="421">
        <v>13650</v>
      </c>
    </row>
    <row r="81" spans="2:16" hidden="1"/>
    <row r="82" spans="2:16" ht="36" customHeight="1">
      <c r="B82" s="855" t="s">
        <v>212</v>
      </c>
      <c r="C82" s="856"/>
      <c r="D82" s="587"/>
      <c r="E82" s="244"/>
      <c r="F82" s="242"/>
      <c r="G82" s="242"/>
      <c r="H82" s="242"/>
      <c r="I82" s="242"/>
      <c r="J82" s="40"/>
      <c r="K82" s="41"/>
      <c r="L82" s="242"/>
    </row>
    <row r="83" spans="2:16">
      <c r="C83" s="249"/>
      <c r="D83" s="249"/>
    </row>
    <row r="84" spans="2:16" ht="20.25">
      <c r="B84" s="168"/>
      <c r="C84" s="186" t="s">
        <v>47</v>
      </c>
      <c r="D84" s="186"/>
      <c r="E84" s="187"/>
      <c r="F84" s="188"/>
      <c r="G84" s="188"/>
      <c r="H84" s="71"/>
      <c r="I84" s="239" t="s">
        <v>48</v>
      </c>
      <c r="J84" s="100">
        <v>1900</v>
      </c>
      <c r="K84" s="190" t="s">
        <v>49</v>
      </c>
      <c r="L84" s="69" t="s">
        <v>383</v>
      </c>
      <c r="M84" s="412"/>
    </row>
    <row r="85" spans="2:16" ht="20.25">
      <c r="B85" s="3"/>
      <c r="C85" s="71"/>
      <c r="D85" s="71"/>
      <c r="E85" s="71"/>
      <c r="F85" s="71"/>
      <c r="G85" s="71"/>
      <c r="H85" s="71"/>
      <c r="I85" s="801"/>
      <c r="J85" s="801"/>
      <c r="K85" s="801"/>
      <c r="L85" s="801"/>
    </row>
    <row r="86" spans="2:16" ht="27.75" customHeight="1">
      <c r="B86" s="735" t="s">
        <v>1</v>
      </c>
      <c r="C86" s="735" t="s">
        <v>2</v>
      </c>
      <c r="D86" s="735" t="s">
        <v>220</v>
      </c>
      <c r="E86" s="712" t="s">
        <v>3</v>
      </c>
      <c r="F86" s="712"/>
      <c r="G86" s="784"/>
      <c r="H86" s="58" t="s">
        <v>4</v>
      </c>
      <c r="I86" s="58" t="s">
        <v>5</v>
      </c>
      <c r="J86" s="58" t="s">
        <v>6</v>
      </c>
      <c r="K86" s="58" t="s">
        <v>7</v>
      </c>
      <c r="L86" s="127" t="s">
        <v>8</v>
      </c>
    </row>
    <row r="87" spans="2:16" ht="36" customHeight="1">
      <c r="B87" s="736"/>
      <c r="C87" s="736"/>
      <c r="D87" s="736"/>
      <c r="E87" s="109" t="str">
        <f>WC!E8</f>
        <v>Jul'21</v>
      </c>
      <c r="F87" s="109" t="str">
        <f>WC!F8</f>
        <v>Aug'21</v>
      </c>
      <c r="G87" s="95" t="str">
        <f>WC!G8</f>
        <v>Sept'21</v>
      </c>
      <c r="H87" s="15" t="s">
        <v>9</v>
      </c>
      <c r="I87" s="15" t="s">
        <v>24</v>
      </c>
      <c r="J87" s="415" t="s">
        <v>24</v>
      </c>
      <c r="K87" s="128" t="s">
        <v>12</v>
      </c>
      <c r="L87" s="128" t="s">
        <v>13</v>
      </c>
    </row>
    <row r="88" spans="2:16" ht="39" customHeight="1">
      <c r="B88" s="145">
        <v>1</v>
      </c>
      <c r="C88" s="163" t="s">
        <v>78</v>
      </c>
      <c r="D88" s="309" t="s">
        <v>221</v>
      </c>
      <c r="E88" s="51">
        <v>350</v>
      </c>
      <c r="F88" s="51">
        <v>0</v>
      </c>
      <c r="G88" s="424">
        <v>0</v>
      </c>
      <c r="H88" s="194">
        <v>0</v>
      </c>
      <c r="I88" s="43">
        <v>0</v>
      </c>
      <c r="J88" s="43">
        <v>0</v>
      </c>
      <c r="K88" s="416">
        <f>J88*G88</f>
        <v>0</v>
      </c>
      <c r="L88" s="158" t="s">
        <v>16</v>
      </c>
      <c r="M88" s="832"/>
      <c r="N88" s="747"/>
      <c r="O88" s="417"/>
      <c r="P88" s="417"/>
    </row>
    <row r="89" spans="2:16" ht="40.5" customHeight="1">
      <c r="B89" s="145">
        <v>2</v>
      </c>
      <c r="C89" s="163" t="s">
        <v>218</v>
      </c>
      <c r="D89" s="309" t="s">
        <v>224</v>
      </c>
      <c r="E89" s="51">
        <v>285</v>
      </c>
      <c r="F89" s="51">
        <v>0</v>
      </c>
      <c r="G89" s="424">
        <v>285</v>
      </c>
      <c r="H89" s="194">
        <v>0</v>
      </c>
      <c r="I89" s="43">
        <v>400</v>
      </c>
      <c r="J89" s="43"/>
      <c r="K89" s="416">
        <f>J89*G89</f>
        <v>0</v>
      </c>
      <c r="L89" s="158" t="s">
        <v>16</v>
      </c>
      <c r="M89" s="832"/>
      <c r="N89" s="747"/>
      <c r="O89" s="417"/>
      <c r="P89" s="417"/>
    </row>
    <row r="90" spans="2:16" ht="40.5" customHeight="1">
      <c r="B90" s="145">
        <v>3</v>
      </c>
      <c r="C90" s="163" t="s">
        <v>211</v>
      </c>
      <c r="D90" s="309" t="s">
        <v>224</v>
      </c>
      <c r="E90" s="51">
        <v>235</v>
      </c>
      <c r="F90" s="51">
        <v>0</v>
      </c>
      <c r="G90" s="424">
        <v>0</v>
      </c>
      <c r="H90" s="194">
        <v>0</v>
      </c>
      <c r="I90" s="43">
        <v>0</v>
      </c>
      <c r="J90" s="43">
        <v>0</v>
      </c>
      <c r="K90" s="416">
        <f>J90*G90</f>
        <v>0</v>
      </c>
      <c r="L90" s="158" t="s">
        <v>16</v>
      </c>
      <c r="M90" s="832" t="s">
        <v>359</v>
      </c>
      <c r="N90" s="747"/>
      <c r="O90" s="417"/>
      <c r="P90" s="417"/>
    </row>
    <row r="91" spans="2:16" ht="40.5" customHeight="1">
      <c r="B91" s="145">
        <v>4</v>
      </c>
      <c r="C91" s="163" t="s">
        <v>210</v>
      </c>
      <c r="D91" s="309" t="s">
        <v>221</v>
      </c>
      <c r="E91" s="51">
        <v>299</v>
      </c>
      <c r="F91" s="51">
        <v>299</v>
      </c>
      <c r="G91" s="424">
        <v>245</v>
      </c>
      <c r="H91" s="194">
        <f>G91-F91</f>
        <v>-54</v>
      </c>
      <c r="I91" s="43">
        <v>600</v>
      </c>
      <c r="J91" s="43"/>
      <c r="K91" s="416">
        <f>J91*G91</f>
        <v>0</v>
      </c>
      <c r="L91" s="158" t="s">
        <v>16</v>
      </c>
      <c r="M91" s="832" t="s">
        <v>362</v>
      </c>
      <c r="N91" s="747"/>
      <c r="O91" s="417"/>
      <c r="P91" s="417"/>
    </row>
    <row r="92" spans="2:16" ht="34.5" customHeight="1">
      <c r="B92" s="145"/>
      <c r="C92" s="163"/>
      <c r="D92" s="163"/>
      <c r="E92" s="862" t="s">
        <v>17</v>
      </c>
      <c r="F92" s="863"/>
      <c r="G92" s="863"/>
      <c r="H92" s="864"/>
      <c r="I92" s="323">
        <f>SUM(I88:I91)</f>
        <v>1000</v>
      </c>
      <c r="J92" s="323">
        <f>SUM(J88:J91)</f>
        <v>0</v>
      </c>
      <c r="K92" s="366">
        <f>SUM(K88:K91)</f>
        <v>0</v>
      </c>
      <c r="L92" s="158"/>
      <c r="M92" s="747"/>
      <c r="N92" s="802"/>
    </row>
    <row r="93" spans="2:16" ht="36.75" customHeight="1">
      <c r="B93" s="145"/>
      <c r="C93" s="793"/>
      <c r="D93" s="794"/>
      <c r="E93" s="794"/>
      <c r="F93" s="794"/>
      <c r="G93" s="794"/>
      <c r="H93" s="800"/>
      <c r="I93" s="766" t="s">
        <v>25</v>
      </c>
      <c r="J93" s="766"/>
      <c r="K93" s="588" t="e">
        <f>K92/J92</f>
        <v>#DIV/0!</v>
      </c>
      <c r="L93" s="206" t="str">
        <f>WC!L28</f>
        <v>(Sept'21)</v>
      </c>
      <c r="M93" s="861" t="s">
        <v>39</v>
      </c>
      <c r="N93" s="861"/>
    </row>
    <row r="94" spans="2:16" ht="36.75" customHeight="1">
      <c r="B94" s="145"/>
      <c r="C94" s="756" t="s">
        <v>363</v>
      </c>
      <c r="D94" s="757"/>
      <c r="E94" s="757"/>
      <c r="F94" s="757"/>
      <c r="G94" s="757"/>
      <c r="H94" s="757"/>
      <c r="I94" s="757"/>
      <c r="J94" s="758"/>
      <c r="K94" s="588">
        <v>0</v>
      </c>
      <c r="L94" s="206" t="str">
        <f>WC!L29</f>
        <v>(Aug'21)</v>
      </c>
      <c r="M94" s="602" t="e">
        <f>(K93-K94)/K94</f>
        <v>#DIV/0!</v>
      </c>
      <c r="N94" s="563">
        <v>89908</v>
      </c>
    </row>
    <row r="96" spans="2:16" s="1" customFormat="1" ht="15.75">
      <c r="B96" s="73" t="s">
        <v>360</v>
      </c>
      <c r="C96" s="73"/>
      <c r="D96" s="73"/>
      <c r="E96" s="73"/>
      <c r="F96" s="73" t="s">
        <v>85</v>
      </c>
      <c r="G96" s="73"/>
      <c r="H96" s="73"/>
      <c r="I96" s="73"/>
      <c r="J96" s="73" t="s">
        <v>23</v>
      </c>
      <c r="K96" s="134"/>
      <c r="L96" s="73"/>
      <c r="M96" s="73"/>
      <c r="N96" s="73"/>
    </row>
    <row r="97" spans="2:14" s="1" customFormat="1" ht="15.75">
      <c r="B97" s="73" t="s">
        <v>84</v>
      </c>
      <c r="C97" s="210"/>
      <c r="D97" s="73"/>
      <c r="E97" s="73"/>
      <c r="F97" s="73" t="s">
        <v>86</v>
      </c>
      <c r="G97" s="73"/>
      <c r="H97" s="73"/>
      <c r="I97" s="73"/>
      <c r="J97" s="73"/>
      <c r="K97" s="134"/>
      <c r="L97" s="73"/>
      <c r="M97" s="73"/>
      <c r="N97" s="73"/>
    </row>
  </sheetData>
  <sheetProtection selectLockedCells="1" selectUnlockedCells="1"/>
  <mergeCells count="57">
    <mergeCell ref="C93:H93"/>
    <mergeCell ref="I93:J93"/>
    <mergeCell ref="M93:N93"/>
    <mergeCell ref="C94:J94"/>
    <mergeCell ref="M88:N88"/>
    <mergeCell ref="M91:N91"/>
    <mergeCell ref="M92:N92"/>
    <mergeCell ref="M90:N90"/>
    <mergeCell ref="E92:H92"/>
    <mergeCell ref="M89:N89"/>
    <mergeCell ref="F32:G32"/>
    <mergeCell ref="E7:G7"/>
    <mergeCell ref="M11:N11"/>
    <mergeCell ref="I14:J14"/>
    <mergeCell ref="M14:N14"/>
    <mergeCell ref="C15:H15"/>
    <mergeCell ref="E19:G19"/>
    <mergeCell ref="M21:N21"/>
    <mergeCell ref="M22:N22"/>
    <mergeCell ref="I26:J26"/>
    <mergeCell ref="M26:N26"/>
    <mergeCell ref="C27:H27"/>
    <mergeCell ref="I42:J42"/>
    <mergeCell ref="M55:N55"/>
    <mergeCell ref="C43:H43"/>
    <mergeCell ref="C45:I45"/>
    <mergeCell ref="I47:L47"/>
    <mergeCell ref="E48:G48"/>
    <mergeCell ref="M50:N50"/>
    <mergeCell ref="E62:G62"/>
    <mergeCell ref="M65:N65"/>
    <mergeCell ref="M51:N51"/>
    <mergeCell ref="M52:N52"/>
    <mergeCell ref="M53:N53"/>
    <mergeCell ref="M54:N54"/>
    <mergeCell ref="I55:J55"/>
    <mergeCell ref="I73:L73"/>
    <mergeCell ref="I85:L85"/>
    <mergeCell ref="M76:N76"/>
    <mergeCell ref="C56:I56"/>
    <mergeCell ref="B86:B87"/>
    <mergeCell ref="C86:C87"/>
    <mergeCell ref="D86:D87"/>
    <mergeCell ref="B82:C82"/>
    <mergeCell ref="C80:H80"/>
    <mergeCell ref="E74:G74"/>
    <mergeCell ref="M66:N66"/>
    <mergeCell ref="I67:J67"/>
    <mergeCell ref="M67:N67"/>
    <mergeCell ref="C68:H68"/>
    <mergeCell ref="B70:C70"/>
    <mergeCell ref="I61:L61"/>
    <mergeCell ref="M77:N77"/>
    <mergeCell ref="M78:N78"/>
    <mergeCell ref="I79:J79"/>
    <mergeCell ref="M79:N79"/>
    <mergeCell ref="E86:G86"/>
  </mergeCells>
  <pageMargins left="0.45" right="0.17" top="0.39027777777777778" bottom="0.2298611111111111" header="0.51180555555555551" footer="0.51180555555555551"/>
  <pageSetup paperSize="9" scale="35" firstPageNumber="0" fitToHeight="0"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1:I29"/>
  <sheetViews>
    <sheetView topLeftCell="A16" zoomScale="90" zoomScaleNormal="90" workbookViewId="0">
      <selection activeCell="I40" sqref="I40"/>
    </sheetView>
  </sheetViews>
  <sheetFormatPr defaultRowHeight="12.75"/>
  <cols>
    <col min="1" max="1" width="2.140625" customWidth="1"/>
    <col min="2" max="2" width="16.28515625" customWidth="1"/>
    <col min="3" max="3" width="20.140625" bestFit="1" customWidth="1"/>
    <col min="4" max="5" width="14" bestFit="1" customWidth="1"/>
    <col min="6" max="6" width="20.28515625" bestFit="1" customWidth="1"/>
    <col min="7" max="8" width="14" bestFit="1" customWidth="1"/>
    <col min="9" max="9" width="18.28515625" bestFit="1" customWidth="1"/>
    <col min="10" max="10" width="18.7109375" customWidth="1"/>
    <col min="11" max="11" width="13.140625" customWidth="1"/>
    <col min="12" max="12" width="18" customWidth="1"/>
    <col min="13" max="13" width="18.7109375" customWidth="1"/>
  </cols>
  <sheetData>
    <row r="1" spans="2:9" ht="13.5" thickBot="1"/>
    <row r="2" spans="2:9" ht="27.75" customHeight="1" thickBot="1">
      <c r="B2" s="569" t="s">
        <v>300</v>
      </c>
      <c r="C2" s="507" t="s">
        <v>304</v>
      </c>
      <c r="D2" s="581" t="s">
        <v>343</v>
      </c>
      <c r="E2" s="578" t="s">
        <v>346</v>
      </c>
      <c r="F2" s="507" t="s">
        <v>305</v>
      </c>
      <c r="G2" s="581" t="s">
        <v>343</v>
      </c>
      <c r="H2" s="578" t="s">
        <v>346</v>
      </c>
      <c r="I2" s="574" t="s">
        <v>344</v>
      </c>
    </row>
    <row r="3" spans="2:9" ht="14.25">
      <c r="B3" s="567" t="s">
        <v>227</v>
      </c>
      <c r="C3" s="568">
        <v>8800</v>
      </c>
      <c r="D3" s="582">
        <v>1350800</v>
      </c>
      <c r="E3" s="579">
        <f>D3/C3</f>
        <v>153.5</v>
      </c>
      <c r="F3" s="568">
        <v>7400</v>
      </c>
      <c r="G3" s="582">
        <v>1134800</v>
      </c>
      <c r="H3" s="579">
        <f>G3/F3</f>
        <v>153.35135135135135</v>
      </c>
      <c r="I3" s="575">
        <f>G3-D3</f>
        <v>-216000</v>
      </c>
    </row>
    <row r="4" spans="2:9" ht="14.25">
      <c r="B4" s="566" t="s">
        <v>153</v>
      </c>
      <c r="C4" s="565">
        <v>450</v>
      </c>
      <c r="D4" s="564">
        <v>117000</v>
      </c>
      <c r="E4" s="579">
        <f>D4/C4</f>
        <v>260</v>
      </c>
      <c r="F4" s="565">
        <v>2350</v>
      </c>
      <c r="G4" s="564">
        <v>611000</v>
      </c>
      <c r="H4" s="579">
        <f>G4/F4</f>
        <v>260</v>
      </c>
      <c r="I4" s="576">
        <f>G4-D4</f>
        <v>494000</v>
      </c>
    </row>
    <row r="5" spans="2:9" ht="15" thickBot="1">
      <c r="B5" s="570" t="s">
        <v>345</v>
      </c>
      <c r="C5" s="571">
        <v>200</v>
      </c>
      <c r="D5" s="583">
        <v>39000</v>
      </c>
      <c r="E5" s="579">
        <f>D5/C5</f>
        <v>195</v>
      </c>
      <c r="F5" s="571">
        <v>200</v>
      </c>
      <c r="G5" s="583">
        <v>39000</v>
      </c>
      <c r="H5" s="579">
        <f>G5/F5</f>
        <v>195</v>
      </c>
      <c r="I5" s="585">
        <f>G5-D5</f>
        <v>0</v>
      </c>
    </row>
    <row r="6" spans="2:9" ht="18.75" customHeight="1" thickBot="1">
      <c r="B6" s="572" t="s">
        <v>342</v>
      </c>
      <c r="C6" s="573">
        <f>SUM(C3:C5)</f>
        <v>9450</v>
      </c>
      <c r="D6" s="584">
        <f t="shared" ref="D6:I6" si="0">SUM(D3:D5)</f>
        <v>1506800</v>
      </c>
      <c r="E6" s="580" t="s">
        <v>347</v>
      </c>
      <c r="F6" s="573">
        <f t="shared" si="0"/>
        <v>9950</v>
      </c>
      <c r="G6" s="584">
        <f t="shared" si="0"/>
        <v>1784800</v>
      </c>
      <c r="H6" s="580" t="s">
        <v>46</v>
      </c>
      <c r="I6" s="577">
        <f t="shared" si="0"/>
        <v>278000</v>
      </c>
    </row>
    <row r="9" spans="2:9" ht="13.5" thickBot="1"/>
    <row r="10" spans="2:9" ht="26.25" thickBot="1">
      <c r="B10" s="569" t="s">
        <v>300</v>
      </c>
      <c r="C10" s="507" t="s">
        <v>304</v>
      </c>
      <c r="D10" s="581" t="s">
        <v>343</v>
      </c>
      <c r="E10" s="578" t="s">
        <v>346</v>
      </c>
      <c r="F10" s="507" t="s">
        <v>305</v>
      </c>
      <c r="G10" s="581" t="s">
        <v>343</v>
      </c>
      <c r="H10" s="578" t="s">
        <v>346</v>
      </c>
      <c r="I10" s="574" t="s">
        <v>344</v>
      </c>
    </row>
    <row r="11" spans="2:9" ht="14.25">
      <c r="B11" s="567" t="s">
        <v>227</v>
      </c>
      <c r="C11" s="568">
        <v>700</v>
      </c>
      <c r="D11" s="582">
        <v>106800</v>
      </c>
      <c r="E11" s="579">
        <f>D11/C11</f>
        <v>152.57142857142858</v>
      </c>
      <c r="F11" s="568">
        <v>250</v>
      </c>
      <c r="G11" s="582">
        <v>38500</v>
      </c>
      <c r="H11" s="579">
        <f>G11/F11</f>
        <v>154</v>
      </c>
      <c r="I11" s="575">
        <f>G11-D11</f>
        <v>-68300</v>
      </c>
    </row>
    <row r="12" spans="2:9" ht="15" thickBot="1">
      <c r="B12" s="566" t="s">
        <v>153</v>
      </c>
      <c r="C12" s="565">
        <v>800</v>
      </c>
      <c r="D12" s="564">
        <v>208000</v>
      </c>
      <c r="E12" s="579">
        <f>D12/C12</f>
        <v>260</v>
      </c>
      <c r="F12" s="565">
        <v>1100</v>
      </c>
      <c r="G12" s="564">
        <v>288600</v>
      </c>
      <c r="H12" s="579">
        <f>G12/F12</f>
        <v>262.36363636363637</v>
      </c>
      <c r="I12" s="576">
        <f>G12-D12</f>
        <v>80600</v>
      </c>
    </row>
    <row r="13" spans="2:9" ht="15" thickBot="1">
      <c r="B13" s="572" t="s">
        <v>342</v>
      </c>
      <c r="C13" s="573">
        <f>SUM(C11:C12)</f>
        <v>1500</v>
      </c>
      <c r="D13" s="584">
        <f>SUM(D11:D12)</f>
        <v>314800</v>
      </c>
      <c r="E13" s="580" t="s">
        <v>347</v>
      </c>
      <c r="F13" s="573">
        <f>SUM(F11:F12)</f>
        <v>1350</v>
      </c>
      <c r="G13" s="584">
        <f>SUM(G11:G12)</f>
        <v>327100</v>
      </c>
      <c r="H13" s="580" t="s">
        <v>46</v>
      </c>
      <c r="I13" s="577">
        <f>SUM(I11:I12)</f>
        <v>12300</v>
      </c>
    </row>
    <row r="16" spans="2:9" ht="13.5" thickBot="1"/>
    <row r="17" spans="2:9" ht="26.25" thickBot="1">
      <c r="B17" s="569" t="s">
        <v>300</v>
      </c>
      <c r="C17" s="507" t="s">
        <v>304</v>
      </c>
      <c r="D17" s="581" t="s">
        <v>343</v>
      </c>
      <c r="E17" s="578" t="s">
        <v>346</v>
      </c>
      <c r="F17" s="507" t="s">
        <v>305</v>
      </c>
      <c r="G17" s="581" t="s">
        <v>343</v>
      </c>
      <c r="H17" s="578" t="s">
        <v>346</v>
      </c>
      <c r="I17" s="574" t="s">
        <v>344</v>
      </c>
    </row>
    <row r="18" spans="2:9" ht="14.25">
      <c r="B18" s="567" t="s">
        <v>227</v>
      </c>
      <c r="C18" s="568">
        <v>5600</v>
      </c>
      <c r="D18" s="582">
        <v>792000</v>
      </c>
      <c r="E18" s="579">
        <f>D18/C18</f>
        <v>141.42857142857142</v>
      </c>
      <c r="F18" s="568">
        <v>5600</v>
      </c>
      <c r="G18" s="582">
        <v>792000</v>
      </c>
      <c r="H18" s="579">
        <f>G18/F18</f>
        <v>141.42857142857142</v>
      </c>
      <c r="I18" s="614">
        <f>G18-D18</f>
        <v>0</v>
      </c>
    </row>
    <row r="19" spans="2:9" ht="14.25">
      <c r="B19" s="622" t="s">
        <v>348</v>
      </c>
      <c r="C19" s="565">
        <v>1000</v>
      </c>
      <c r="D19" s="564">
        <v>51000</v>
      </c>
      <c r="E19" s="579">
        <f>D19/C19</f>
        <v>51</v>
      </c>
      <c r="F19" s="624">
        <v>1400</v>
      </c>
      <c r="G19" s="564">
        <v>70200</v>
      </c>
      <c r="H19" s="579">
        <f>G19/F19</f>
        <v>50.142857142857146</v>
      </c>
      <c r="I19" s="576">
        <f>G19-D19</f>
        <v>19200</v>
      </c>
    </row>
    <row r="20" spans="2:9" ht="14.25">
      <c r="B20" s="566" t="s">
        <v>234</v>
      </c>
      <c r="C20" s="565">
        <v>250</v>
      </c>
      <c r="D20" s="564">
        <v>28250</v>
      </c>
      <c r="E20" s="579">
        <f>D20/C20</f>
        <v>113</v>
      </c>
      <c r="F20" s="565">
        <v>250</v>
      </c>
      <c r="G20" s="564">
        <v>28250</v>
      </c>
      <c r="H20" s="579">
        <f>G20/F20</f>
        <v>113</v>
      </c>
      <c r="I20" s="614">
        <f>G20-D20</f>
        <v>0</v>
      </c>
    </row>
    <row r="21" spans="2:9" ht="14.25">
      <c r="B21" s="622" t="s">
        <v>153</v>
      </c>
      <c r="C21" s="565">
        <v>1600</v>
      </c>
      <c r="D21" s="564">
        <v>444000</v>
      </c>
      <c r="E21" s="579">
        <f>D21/C21</f>
        <v>277.5</v>
      </c>
      <c r="F21" s="624">
        <v>1400</v>
      </c>
      <c r="G21" s="564">
        <v>386000</v>
      </c>
      <c r="H21" s="579">
        <f>G21/F21</f>
        <v>275.71428571428572</v>
      </c>
      <c r="I21" s="575">
        <f>G21-D21</f>
        <v>-58000</v>
      </c>
    </row>
    <row r="22" spans="2:9" ht="15" thickBot="1">
      <c r="B22" s="623" t="s">
        <v>301</v>
      </c>
      <c r="C22" s="571">
        <v>1000</v>
      </c>
      <c r="D22" s="583">
        <v>383000</v>
      </c>
      <c r="E22" s="579">
        <f>D22/C22</f>
        <v>383</v>
      </c>
      <c r="F22" s="625">
        <v>800</v>
      </c>
      <c r="G22" s="583">
        <v>305000</v>
      </c>
      <c r="H22" s="579">
        <f>G22/F22</f>
        <v>381.25</v>
      </c>
      <c r="I22" s="575">
        <f>G22-D22</f>
        <v>-78000</v>
      </c>
    </row>
    <row r="23" spans="2:9" ht="15" thickBot="1">
      <c r="B23" s="572" t="s">
        <v>342</v>
      </c>
      <c r="C23" s="573">
        <f>SUM(C18:C22)</f>
        <v>9450</v>
      </c>
      <c r="D23" s="584">
        <f>SUM(D18:D22)</f>
        <v>1698250</v>
      </c>
      <c r="E23" s="580" t="s">
        <v>347</v>
      </c>
      <c r="F23" s="573">
        <f>SUM(F18:F22)</f>
        <v>9450</v>
      </c>
      <c r="G23" s="584">
        <f>SUM(G18:G22)</f>
        <v>1581450</v>
      </c>
      <c r="H23" s="580" t="s">
        <v>46</v>
      </c>
      <c r="I23" s="615">
        <f>SUM(I18:I22)</f>
        <v>-116800</v>
      </c>
    </row>
    <row r="24" spans="2:9" ht="15" thickBot="1">
      <c r="B24" s="616"/>
      <c r="C24" s="865" t="s">
        <v>375</v>
      </c>
      <c r="D24" s="866"/>
      <c r="E24" s="618">
        <v>185000</v>
      </c>
      <c r="F24" s="865" t="s">
        <v>375</v>
      </c>
      <c r="G24" s="866"/>
      <c r="H24" s="620">
        <v>185000</v>
      </c>
    </row>
    <row r="25" spans="2:9" ht="15" thickBot="1">
      <c r="B25" s="617"/>
      <c r="C25" s="867" t="s">
        <v>376</v>
      </c>
      <c r="D25" s="868"/>
      <c r="E25" s="619">
        <f>D23/E24</f>
        <v>9.1797297297297291</v>
      </c>
      <c r="F25" s="867" t="s">
        <v>376</v>
      </c>
      <c r="G25" s="868"/>
      <c r="H25" s="621">
        <f>G23/H24</f>
        <v>8.5483783783783789</v>
      </c>
    </row>
    <row r="29" spans="2:9" ht="18.75">
      <c r="D29" s="673"/>
    </row>
  </sheetData>
  <mergeCells count="4">
    <mergeCell ref="F24:G24"/>
    <mergeCell ref="F25:G25"/>
    <mergeCell ref="C24:D24"/>
    <mergeCell ref="C25:D25"/>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B1:S43"/>
  <sheetViews>
    <sheetView topLeftCell="A4" zoomScale="55" zoomScaleNormal="55" zoomScaleSheetLayoutView="75" workbookViewId="0">
      <selection activeCell="B5" sqref="B5:Q21"/>
    </sheetView>
  </sheetViews>
  <sheetFormatPr defaultColWidth="8.7109375" defaultRowHeight="15"/>
  <cols>
    <col min="1" max="1" width="4.140625" style="1" customWidth="1"/>
    <col min="2" max="2" width="6.42578125" style="1" customWidth="1"/>
    <col min="3" max="4" width="32.28515625" style="1" customWidth="1"/>
    <col min="5" max="5" width="12.7109375" style="1" customWidth="1"/>
    <col min="6" max="6" width="12.85546875" style="1" customWidth="1"/>
    <col min="7" max="8" width="13.140625" style="1" customWidth="1"/>
    <col min="9" max="9" width="22" style="1" customWidth="1"/>
    <col min="10" max="10" width="19.7109375" style="1" customWidth="1"/>
    <col min="11" max="11" width="16.7109375" style="1" customWidth="1"/>
    <col min="12" max="12" width="19.7109375" style="1" customWidth="1"/>
    <col min="13" max="13" width="16.7109375" style="1" customWidth="1"/>
    <col min="14" max="14" width="24.5703125" style="36" customWidth="1"/>
    <col min="15" max="15" width="33.85546875" style="73" customWidth="1"/>
    <col min="16" max="16" width="20" style="73" customWidth="1"/>
    <col min="17" max="17" width="29.42578125" style="73" customWidth="1"/>
    <col min="18" max="18" width="21.140625" style="1" customWidth="1"/>
    <col min="19" max="16384" width="8.7109375" style="1"/>
  </cols>
  <sheetData>
    <row r="1" spans="2:19" ht="20.100000000000001" customHeight="1">
      <c r="B1" s="69" t="s">
        <v>0</v>
      </c>
      <c r="C1" s="71"/>
      <c r="D1" s="71"/>
      <c r="E1" s="71"/>
      <c r="F1" s="71"/>
      <c r="G1" s="71"/>
      <c r="H1" s="71"/>
      <c r="I1" s="71"/>
      <c r="J1" s="71"/>
      <c r="K1" s="71"/>
      <c r="L1" s="71"/>
      <c r="M1" s="71"/>
      <c r="N1" s="69"/>
    </row>
    <row r="2" spans="2:19" ht="20.100000000000001" customHeight="1">
      <c r="B2" s="69"/>
      <c r="C2" s="71"/>
      <c r="D2" s="71"/>
      <c r="E2" s="71"/>
      <c r="F2" s="71"/>
      <c r="G2" s="71"/>
      <c r="H2" s="71"/>
      <c r="I2" s="71"/>
      <c r="J2" s="71"/>
      <c r="K2" s="71"/>
      <c r="L2" s="71"/>
      <c r="M2" s="71"/>
      <c r="N2" s="69"/>
    </row>
    <row r="3" spans="2:19" ht="20.100000000000001" customHeight="1">
      <c r="B3" s="168" t="s">
        <v>111</v>
      </c>
      <c r="C3" s="69"/>
      <c r="D3" s="69"/>
      <c r="E3" s="69"/>
      <c r="F3" s="140" t="str">
        <f>WC!F3</f>
        <v>: SEPT 2021</v>
      </c>
      <c r="G3" s="139"/>
      <c r="H3" s="139"/>
      <c r="I3" s="71"/>
      <c r="J3" s="71"/>
      <c r="K3" s="71"/>
      <c r="L3" s="71"/>
      <c r="M3" s="71"/>
      <c r="N3" s="69"/>
    </row>
    <row r="4" spans="2:19" ht="20.100000000000001" customHeight="1">
      <c r="B4" s="3"/>
      <c r="C4" s="71"/>
      <c r="D4" s="71"/>
      <c r="E4" s="71"/>
      <c r="F4" s="71"/>
      <c r="G4" s="71"/>
      <c r="H4" s="71"/>
      <c r="I4" s="71"/>
      <c r="J4" s="71"/>
      <c r="K4" s="71"/>
      <c r="L4" s="71"/>
      <c r="M4" s="71"/>
      <c r="N4" s="69"/>
    </row>
    <row r="5" spans="2:19" ht="27" customHeight="1">
      <c r="B5" s="168"/>
      <c r="C5" s="186" t="s">
        <v>47</v>
      </c>
      <c r="D5" s="433"/>
      <c r="E5" s="187"/>
      <c r="F5" s="188"/>
      <c r="G5" s="188"/>
      <c r="H5" s="71"/>
      <c r="I5" s="239" t="s">
        <v>48</v>
      </c>
      <c r="J5" s="101">
        <v>1000</v>
      </c>
      <c r="K5" s="190" t="s">
        <v>49</v>
      </c>
      <c r="L5" s="101">
        <v>1400</v>
      </c>
      <c r="M5" s="190" t="s">
        <v>49</v>
      </c>
      <c r="N5" s="190" t="s">
        <v>361</v>
      </c>
    </row>
    <row r="6" spans="2:19" ht="26.25" customHeight="1" thickBot="1">
      <c r="B6" s="7"/>
      <c r="I6" s="87"/>
      <c r="J6" s="114"/>
      <c r="L6" s="114"/>
    </row>
    <row r="7" spans="2:19" ht="32.25" customHeight="1" thickBot="1">
      <c r="B7" s="7"/>
      <c r="I7" s="87"/>
      <c r="J7" s="869" t="s">
        <v>377</v>
      </c>
      <c r="K7" s="870"/>
      <c r="L7" s="869" t="s">
        <v>378</v>
      </c>
      <c r="M7" s="870"/>
    </row>
    <row r="8" spans="2:19" ht="33" customHeight="1">
      <c r="B8" s="735" t="s">
        <v>1</v>
      </c>
      <c r="C8" s="735" t="s">
        <v>2</v>
      </c>
      <c r="D8" s="715" t="s">
        <v>220</v>
      </c>
      <c r="E8" s="712" t="s">
        <v>3</v>
      </c>
      <c r="F8" s="712"/>
      <c r="G8" s="784"/>
      <c r="H8" s="58" t="s">
        <v>4</v>
      </c>
      <c r="I8" s="293" t="s">
        <v>5</v>
      </c>
      <c r="J8" s="652" t="s">
        <v>6</v>
      </c>
      <c r="K8" s="653" t="s">
        <v>7</v>
      </c>
      <c r="L8" s="652" t="s">
        <v>6</v>
      </c>
      <c r="M8" s="653" t="s">
        <v>7</v>
      </c>
      <c r="N8" s="11" t="s">
        <v>8</v>
      </c>
      <c r="O8" s="780"/>
      <c r="P8" s="781"/>
      <c r="Q8" s="781"/>
    </row>
    <row r="9" spans="2:19" ht="33" customHeight="1">
      <c r="B9" s="736"/>
      <c r="C9" s="736"/>
      <c r="D9" s="716"/>
      <c r="E9" s="13" t="str">
        <f>WC!E8</f>
        <v>Jul'21</v>
      </c>
      <c r="F9" s="13" t="str">
        <f>WC!F8</f>
        <v>Aug'21</v>
      </c>
      <c r="G9" s="95" t="str">
        <f>WC!G8</f>
        <v>Sept'21</v>
      </c>
      <c r="H9" s="15" t="s">
        <v>9</v>
      </c>
      <c r="I9" s="14" t="s">
        <v>24</v>
      </c>
      <c r="J9" s="628" t="s">
        <v>24</v>
      </c>
      <c r="K9" s="629" t="s">
        <v>12</v>
      </c>
      <c r="L9" s="628" t="s">
        <v>24</v>
      </c>
      <c r="M9" s="629" t="s">
        <v>12</v>
      </c>
      <c r="N9" s="124" t="s">
        <v>13</v>
      </c>
      <c r="O9" s="780"/>
      <c r="P9" s="791"/>
      <c r="Q9" s="791"/>
    </row>
    <row r="10" spans="2:19" ht="52.5" customHeight="1">
      <c r="B10" s="145">
        <v>1</v>
      </c>
      <c r="C10" s="193" t="s">
        <v>78</v>
      </c>
      <c r="D10" s="212" t="s">
        <v>221</v>
      </c>
      <c r="E10" s="212">
        <v>48</v>
      </c>
      <c r="F10" s="212">
        <v>48</v>
      </c>
      <c r="G10" s="425">
        <v>48</v>
      </c>
      <c r="H10" s="367">
        <f t="shared" ref="H10:H18" si="0">G10-F10</f>
        <v>0</v>
      </c>
      <c r="I10" s="586">
        <v>1000</v>
      </c>
      <c r="J10" s="630">
        <v>100</v>
      </c>
      <c r="K10" s="631">
        <f t="shared" ref="K10:K18" si="1">J10*G10</f>
        <v>4800</v>
      </c>
      <c r="L10" s="630">
        <v>200</v>
      </c>
      <c r="M10" s="631">
        <f>L10*G10</f>
        <v>9600</v>
      </c>
      <c r="N10" s="538" t="s">
        <v>16</v>
      </c>
      <c r="O10" s="789"/>
      <c r="P10" s="790"/>
      <c r="Q10" s="790"/>
      <c r="R10" s="371"/>
    </row>
    <row r="11" spans="2:19" ht="78.75" customHeight="1">
      <c r="B11" s="145">
        <v>2</v>
      </c>
      <c r="C11" s="193" t="s">
        <v>41</v>
      </c>
      <c r="D11" s="174" t="s">
        <v>224</v>
      </c>
      <c r="E11" s="212">
        <v>53</v>
      </c>
      <c r="F11" s="212">
        <v>53</v>
      </c>
      <c r="G11" s="425">
        <v>53</v>
      </c>
      <c r="H11" s="367">
        <f t="shared" si="0"/>
        <v>0</v>
      </c>
      <c r="I11" s="627">
        <v>600</v>
      </c>
      <c r="J11" s="630">
        <v>600</v>
      </c>
      <c r="K11" s="631">
        <f t="shared" si="1"/>
        <v>31800</v>
      </c>
      <c r="L11" s="630">
        <v>600</v>
      </c>
      <c r="M11" s="631">
        <f t="shared" ref="M11:M16" si="2">L11*G11</f>
        <v>31800</v>
      </c>
      <c r="N11" s="538" t="s">
        <v>16</v>
      </c>
      <c r="O11" s="779" t="s">
        <v>331</v>
      </c>
      <c r="P11" s="779"/>
      <c r="Q11" s="779"/>
    </row>
    <row r="12" spans="2:19" ht="33.75" hidden="1" customHeight="1">
      <c r="B12" s="145">
        <v>3</v>
      </c>
      <c r="C12" s="193" t="s">
        <v>15</v>
      </c>
      <c r="D12" s="174" t="s">
        <v>224</v>
      </c>
      <c r="E12" s="212"/>
      <c r="F12" s="212"/>
      <c r="G12" s="425"/>
      <c r="H12" s="367">
        <f t="shared" si="0"/>
        <v>0</v>
      </c>
      <c r="I12" s="586"/>
      <c r="J12" s="630"/>
      <c r="K12" s="631">
        <f t="shared" si="1"/>
        <v>0</v>
      </c>
      <c r="L12" s="630"/>
      <c r="M12" s="631">
        <f t="shared" si="2"/>
        <v>0</v>
      </c>
      <c r="N12" s="538" t="s">
        <v>16</v>
      </c>
      <c r="O12" s="779"/>
      <c r="P12" s="779"/>
      <c r="Q12" s="779"/>
      <c r="R12" s="372"/>
      <c r="S12" s="372"/>
    </row>
    <row r="13" spans="2:19" ht="34.5" hidden="1" customHeight="1">
      <c r="B13" s="145">
        <v>4</v>
      </c>
      <c r="C13" s="193" t="s">
        <v>185</v>
      </c>
      <c r="D13" s="212" t="s">
        <v>221</v>
      </c>
      <c r="E13" s="212"/>
      <c r="F13" s="212"/>
      <c r="G13" s="425"/>
      <c r="H13" s="367">
        <f t="shared" si="0"/>
        <v>0</v>
      </c>
      <c r="I13" s="586"/>
      <c r="J13" s="630"/>
      <c r="K13" s="631">
        <f t="shared" si="1"/>
        <v>0</v>
      </c>
      <c r="L13" s="630"/>
      <c r="M13" s="631">
        <f t="shared" si="2"/>
        <v>0</v>
      </c>
      <c r="N13" s="538" t="s">
        <v>16</v>
      </c>
      <c r="O13" s="708" t="s">
        <v>203</v>
      </c>
      <c r="P13" s="708"/>
      <c r="Q13" s="708"/>
    </row>
    <row r="14" spans="2:19" ht="48" customHeight="1">
      <c r="B14" s="145">
        <v>3</v>
      </c>
      <c r="C14" s="193" t="s">
        <v>202</v>
      </c>
      <c r="D14" s="212" t="s">
        <v>221</v>
      </c>
      <c r="E14" s="212">
        <v>48</v>
      </c>
      <c r="F14" s="212">
        <v>48</v>
      </c>
      <c r="G14" s="425">
        <v>48</v>
      </c>
      <c r="H14" s="367">
        <f t="shared" si="0"/>
        <v>0</v>
      </c>
      <c r="I14" s="586">
        <v>300</v>
      </c>
      <c r="J14" s="630">
        <v>200</v>
      </c>
      <c r="K14" s="631">
        <f t="shared" si="1"/>
        <v>9600</v>
      </c>
      <c r="L14" s="630">
        <v>300</v>
      </c>
      <c r="M14" s="631">
        <f t="shared" si="2"/>
        <v>14400</v>
      </c>
      <c r="N14" s="538" t="s">
        <v>16</v>
      </c>
      <c r="O14" s="708"/>
      <c r="P14" s="708"/>
      <c r="Q14" s="708"/>
    </row>
    <row r="15" spans="2:19" ht="48" hidden="1" customHeight="1">
      <c r="B15" s="145">
        <v>5</v>
      </c>
      <c r="C15" s="193" t="s">
        <v>208</v>
      </c>
      <c r="D15" s="174" t="s">
        <v>224</v>
      </c>
      <c r="E15" s="212"/>
      <c r="F15" s="212"/>
      <c r="G15" s="425"/>
      <c r="H15" s="367">
        <f t="shared" si="0"/>
        <v>0</v>
      </c>
      <c r="I15" s="586"/>
      <c r="J15" s="630"/>
      <c r="K15" s="631">
        <f>J15*G15</f>
        <v>0</v>
      </c>
      <c r="L15" s="630"/>
      <c r="M15" s="631">
        <f t="shared" si="2"/>
        <v>0</v>
      </c>
      <c r="N15" s="638" t="s">
        <v>16</v>
      </c>
      <c r="O15" s="707"/>
      <c r="P15" s="708"/>
      <c r="Q15" s="708"/>
    </row>
    <row r="16" spans="2:19" ht="48" customHeight="1">
      <c r="B16" s="145">
        <v>4</v>
      </c>
      <c r="C16" s="193" t="s">
        <v>218</v>
      </c>
      <c r="D16" s="174" t="s">
        <v>224</v>
      </c>
      <c r="E16" s="212">
        <v>48</v>
      </c>
      <c r="F16" s="212">
        <v>48</v>
      </c>
      <c r="G16" s="425">
        <v>48</v>
      </c>
      <c r="H16" s="367">
        <f>G16-F16</f>
        <v>0</v>
      </c>
      <c r="I16" s="586">
        <v>500</v>
      </c>
      <c r="J16" s="630">
        <v>100</v>
      </c>
      <c r="K16" s="631">
        <f>J16*G16</f>
        <v>4800</v>
      </c>
      <c r="L16" s="630">
        <v>300</v>
      </c>
      <c r="M16" s="631">
        <f t="shared" si="2"/>
        <v>14400</v>
      </c>
      <c r="N16" s="497" t="s">
        <v>16</v>
      </c>
      <c r="O16" s="773"/>
      <c r="P16" s="774"/>
      <c r="Q16" s="774"/>
    </row>
    <row r="17" spans="2:17" ht="48" hidden="1" customHeight="1">
      <c r="B17" s="145">
        <v>5</v>
      </c>
      <c r="C17" s="193" t="s">
        <v>22</v>
      </c>
      <c r="D17" s="174" t="s">
        <v>221</v>
      </c>
      <c r="E17" s="212">
        <v>0</v>
      </c>
      <c r="F17" s="212">
        <v>0</v>
      </c>
      <c r="G17" s="425">
        <v>48</v>
      </c>
      <c r="H17" s="367">
        <v>0</v>
      </c>
      <c r="I17" s="586"/>
      <c r="J17" s="630"/>
      <c r="K17" s="631">
        <f>J17*G17</f>
        <v>0</v>
      </c>
      <c r="L17" s="630"/>
      <c r="M17" s="631">
        <f>L17*I17</f>
        <v>0</v>
      </c>
      <c r="N17" s="497" t="s">
        <v>16</v>
      </c>
      <c r="O17" s="773"/>
      <c r="P17" s="774"/>
      <c r="Q17" s="774"/>
    </row>
    <row r="18" spans="2:17" ht="48" hidden="1" customHeight="1">
      <c r="B18" s="145">
        <v>6</v>
      </c>
      <c r="C18" s="193" t="s">
        <v>54</v>
      </c>
      <c r="D18" s="212" t="s">
        <v>221</v>
      </c>
      <c r="E18" s="212">
        <v>0</v>
      </c>
      <c r="F18" s="212">
        <v>0</v>
      </c>
      <c r="G18" s="425"/>
      <c r="H18" s="367">
        <f t="shared" si="0"/>
        <v>0</v>
      </c>
      <c r="I18" s="586"/>
      <c r="J18" s="630"/>
      <c r="K18" s="631">
        <f t="shared" si="1"/>
        <v>0</v>
      </c>
      <c r="L18" s="630"/>
      <c r="M18" s="631">
        <f>L18*I18</f>
        <v>0</v>
      </c>
      <c r="N18" s="497" t="s">
        <v>16</v>
      </c>
      <c r="O18" s="771"/>
      <c r="P18" s="772"/>
      <c r="Q18" s="772"/>
    </row>
    <row r="19" spans="2:17" ht="32.25" customHeight="1" thickBot="1">
      <c r="B19" s="145"/>
      <c r="C19" s="163"/>
      <c r="D19" s="163"/>
      <c r="E19" s="51"/>
      <c r="F19" s="51"/>
      <c r="G19" s="51"/>
      <c r="H19" s="51" t="s">
        <v>17</v>
      </c>
      <c r="I19" s="626">
        <f>SUM(I10:I18)</f>
        <v>2400</v>
      </c>
      <c r="J19" s="632">
        <f>SUM(J10:J18)</f>
        <v>1000</v>
      </c>
      <c r="K19" s="633">
        <f>SUM(K10:K18)</f>
        <v>51000</v>
      </c>
      <c r="L19" s="632">
        <f>SUM(L10:L18)</f>
        <v>1400</v>
      </c>
      <c r="M19" s="633">
        <f>SUM(M10:M18)</f>
        <v>70200</v>
      </c>
      <c r="N19" s="671"/>
      <c r="O19" s="798"/>
      <c r="P19" s="791"/>
    </row>
    <row r="20" spans="2:17" ht="33" customHeight="1">
      <c r="B20" s="641"/>
      <c r="C20" s="642"/>
      <c r="D20" s="642"/>
      <c r="E20" s="642"/>
      <c r="F20" s="643"/>
      <c r="G20" s="643"/>
      <c r="H20" s="871" t="s">
        <v>25</v>
      </c>
      <c r="I20" s="872"/>
      <c r="J20" s="634">
        <f>K19/J19</f>
        <v>51</v>
      </c>
      <c r="K20" s="635" t="s">
        <v>365</v>
      </c>
      <c r="L20" s="634">
        <f>M19/L19</f>
        <v>50.142857142857146</v>
      </c>
      <c r="M20" s="635" t="s">
        <v>365</v>
      </c>
      <c r="N20" s="873" t="s">
        <v>39</v>
      </c>
      <c r="O20" s="874"/>
      <c r="P20" s="639"/>
    </row>
    <row r="21" spans="2:17" ht="33" customHeight="1" thickBot="1">
      <c r="B21" s="644"/>
      <c r="C21" s="875" t="s">
        <v>372</v>
      </c>
      <c r="D21" s="876"/>
      <c r="E21" s="876"/>
      <c r="F21" s="876"/>
      <c r="G21" s="876"/>
      <c r="H21" s="876"/>
      <c r="I21" s="877"/>
      <c r="J21" s="636">
        <v>50.73</v>
      </c>
      <c r="K21" s="637" t="s">
        <v>350</v>
      </c>
      <c r="L21" s="636">
        <v>50.73</v>
      </c>
      <c r="M21" s="637" t="s">
        <v>350</v>
      </c>
      <c r="N21" s="664">
        <f>(L20-L21)/L21</f>
        <v>-1.1573878516515888E-2</v>
      </c>
      <c r="O21" s="665">
        <v>826</v>
      </c>
      <c r="P21" s="640"/>
    </row>
    <row r="22" spans="2:17" ht="18" hidden="1" customHeight="1">
      <c r="B22" s="38"/>
      <c r="C22" s="785"/>
      <c r="D22" s="785"/>
      <c r="E22" s="785"/>
      <c r="F22" s="785"/>
      <c r="G22" s="785"/>
      <c r="H22" s="785"/>
      <c r="I22" s="785"/>
      <c r="J22" s="216"/>
      <c r="K22" s="217"/>
      <c r="L22" s="216"/>
      <c r="M22" s="217"/>
      <c r="N22" s="26"/>
      <c r="O22" s="218"/>
      <c r="P22" s="218"/>
    </row>
    <row r="23" spans="2:17" ht="34.5" hidden="1" customHeight="1">
      <c r="B23" s="768" t="s">
        <v>144</v>
      </c>
      <c r="C23" s="768"/>
      <c r="D23" s="429"/>
      <c r="E23" s="383" t="str">
        <f>WC!F3</f>
        <v>: SEPT 2021</v>
      </c>
      <c r="F23" s="38"/>
      <c r="G23" s="384"/>
      <c r="H23" s="25"/>
      <c r="I23" s="25"/>
      <c r="J23" s="216"/>
      <c r="K23" s="217"/>
      <c r="L23" s="216"/>
      <c r="M23" s="217"/>
      <c r="N23" s="26"/>
      <c r="O23" s="218"/>
      <c r="P23" s="218"/>
    </row>
    <row r="24" spans="2:17" ht="27" hidden="1" customHeight="1">
      <c r="B24" s="168"/>
      <c r="C24" s="186" t="s">
        <v>126</v>
      </c>
      <c r="D24" s="186"/>
      <c r="E24" s="187"/>
      <c r="F24" s="188"/>
      <c r="G24" s="188"/>
      <c r="H24" s="71"/>
      <c r="I24" s="239" t="s">
        <v>48</v>
      </c>
      <c r="J24" s="101"/>
      <c r="K24" s="190" t="s">
        <v>49</v>
      </c>
      <c r="L24" s="101"/>
      <c r="M24" s="190" t="s">
        <v>49</v>
      </c>
      <c r="N24" s="190"/>
    </row>
    <row r="25" spans="2:17" ht="18" hidden="1" customHeight="1">
      <c r="B25" s="7"/>
      <c r="I25" s="87"/>
      <c r="J25" s="114"/>
      <c r="L25" s="114"/>
    </row>
    <row r="26" spans="2:17" ht="33" hidden="1" customHeight="1">
      <c r="B26" s="8" t="s">
        <v>1</v>
      </c>
      <c r="C26" s="8" t="s">
        <v>2</v>
      </c>
      <c r="D26" s="8"/>
      <c r="E26" s="712" t="s">
        <v>3</v>
      </c>
      <c r="F26" s="712"/>
      <c r="G26" s="712"/>
      <c r="H26" s="8" t="s">
        <v>4</v>
      </c>
      <c r="I26" s="8" t="s">
        <v>5</v>
      </c>
      <c r="J26" s="11" t="s">
        <v>6</v>
      </c>
      <c r="K26" s="11" t="s">
        <v>7</v>
      </c>
      <c r="L26" s="11" t="s">
        <v>6</v>
      </c>
      <c r="M26" s="11" t="s">
        <v>7</v>
      </c>
      <c r="N26" s="8" t="s">
        <v>8</v>
      </c>
    </row>
    <row r="27" spans="2:17" ht="32.25" hidden="1" customHeight="1">
      <c r="B27" s="12"/>
      <c r="C27" s="12"/>
      <c r="D27" s="52"/>
      <c r="E27" s="13" t="str">
        <f>WC!E8</f>
        <v>Jul'21</v>
      </c>
      <c r="F27" s="13" t="str">
        <f>WC!F8</f>
        <v>Aug'21</v>
      </c>
      <c r="G27" s="368" t="str">
        <f>WC!G8</f>
        <v>Sept'21</v>
      </c>
      <c r="H27" s="15" t="s">
        <v>9</v>
      </c>
      <c r="I27" s="15" t="s">
        <v>24</v>
      </c>
      <c r="J27" s="16" t="s">
        <v>24</v>
      </c>
      <c r="K27" s="16" t="s">
        <v>12</v>
      </c>
      <c r="L27" s="16" t="s">
        <v>24</v>
      </c>
      <c r="M27" s="16" t="s">
        <v>12</v>
      </c>
      <c r="N27" s="12" t="s">
        <v>13</v>
      </c>
    </row>
    <row r="28" spans="2:17" ht="49.5" hidden="1" customHeight="1">
      <c r="B28" s="145">
        <v>1</v>
      </c>
      <c r="C28" s="337" t="s">
        <v>141</v>
      </c>
      <c r="D28" s="449"/>
      <c r="E28" s="212">
        <v>43</v>
      </c>
      <c r="F28" s="212">
        <v>40</v>
      </c>
      <c r="G28" s="213"/>
      <c r="H28" s="214">
        <f>G28-F28</f>
        <v>-40</v>
      </c>
      <c r="I28" s="43"/>
      <c r="J28" s="44"/>
      <c r="K28" s="45">
        <f>J28*G28</f>
        <v>0</v>
      </c>
      <c r="L28" s="44"/>
      <c r="M28" s="45">
        <f>L28*I28</f>
        <v>0</v>
      </c>
      <c r="N28" s="184" t="s">
        <v>16</v>
      </c>
      <c r="O28" s="776"/>
      <c r="P28" s="713"/>
    </row>
    <row r="29" spans="2:17" ht="42.75" hidden="1" customHeight="1">
      <c r="B29" s="145">
        <v>2</v>
      </c>
      <c r="C29" s="337" t="s">
        <v>127</v>
      </c>
      <c r="D29" s="449"/>
      <c r="E29" s="212">
        <v>55</v>
      </c>
      <c r="F29" s="212">
        <v>55</v>
      </c>
      <c r="G29" s="213"/>
      <c r="H29" s="214">
        <f>G29-F29</f>
        <v>-55</v>
      </c>
      <c r="I29" s="357"/>
      <c r="J29" s="358"/>
      <c r="K29" s="45">
        <f>J29*G29</f>
        <v>0</v>
      </c>
      <c r="L29" s="358"/>
      <c r="M29" s="45">
        <f>L29*I29</f>
        <v>0</v>
      </c>
      <c r="N29" s="184" t="s">
        <v>16</v>
      </c>
      <c r="O29" s="777"/>
      <c r="P29" s="778"/>
    </row>
    <row r="30" spans="2:17" ht="54.75" hidden="1" customHeight="1">
      <c r="B30" s="145">
        <v>3</v>
      </c>
      <c r="C30" s="193" t="s">
        <v>128</v>
      </c>
      <c r="D30" s="193"/>
      <c r="E30" s="212">
        <v>50</v>
      </c>
      <c r="F30" s="212">
        <v>55</v>
      </c>
      <c r="G30" s="213">
        <v>55</v>
      </c>
      <c r="H30" s="214">
        <f>G30-F30</f>
        <v>0</v>
      </c>
      <c r="I30" s="43">
        <v>0</v>
      </c>
      <c r="J30" s="44">
        <v>0</v>
      </c>
      <c r="K30" s="45">
        <f>J30*G30</f>
        <v>0</v>
      </c>
      <c r="L30" s="44">
        <v>0</v>
      </c>
      <c r="M30" s="45">
        <f>L30*I30</f>
        <v>0</v>
      </c>
      <c r="N30" s="184"/>
      <c r="O30" s="777"/>
      <c r="P30" s="778"/>
    </row>
    <row r="31" spans="2:17" ht="42" hidden="1" customHeight="1">
      <c r="B31" s="145"/>
      <c r="C31" s="163"/>
      <c r="D31" s="163"/>
      <c r="E31" s="51" t="s">
        <v>17</v>
      </c>
      <c r="F31" s="51"/>
      <c r="G31" s="51"/>
      <c r="H31" s="51"/>
      <c r="I31" s="327">
        <f>SUM(I28:I30)</f>
        <v>0</v>
      </c>
      <c r="J31" s="327">
        <f>SUM(J28:J30)</f>
        <v>0</v>
      </c>
      <c r="K31" s="46">
        <f>SUM(K28:K30)</f>
        <v>0</v>
      </c>
      <c r="L31" s="327">
        <f>SUM(L28:L30)</f>
        <v>0</v>
      </c>
      <c r="M31" s="46">
        <f>SUM(M28:M30)</f>
        <v>0</v>
      </c>
      <c r="N31" s="184"/>
      <c r="O31" s="329"/>
      <c r="P31" s="330"/>
    </row>
    <row r="32" spans="2:17" ht="41.25" hidden="1" customHeight="1">
      <c r="B32" s="145"/>
      <c r="C32" s="163"/>
      <c r="D32" s="163"/>
      <c r="E32" s="163"/>
      <c r="F32" s="47"/>
      <c r="G32" s="47"/>
      <c r="H32" s="47"/>
      <c r="I32" s="766" t="s">
        <v>25</v>
      </c>
      <c r="J32" s="767"/>
      <c r="K32" s="84" t="e">
        <f>K31/J31</f>
        <v>#DIV/0!</v>
      </c>
      <c r="L32" s="84"/>
      <c r="M32" s="84" t="e">
        <f>M31/L31</f>
        <v>#DIV/0!</v>
      </c>
      <c r="N32" s="164" t="str">
        <f>WC!L28</f>
        <v>(Sept'21)</v>
      </c>
      <c r="O32" s="769" t="s">
        <v>39</v>
      </c>
      <c r="P32" s="770"/>
    </row>
    <row r="33" spans="2:18" ht="39.75" hidden="1" customHeight="1">
      <c r="B33" s="145"/>
      <c r="C33" s="782" t="s">
        <v>172</v>
      </c>
      <c r="D33" s="783"/>
      <c r="E33" s="783"/>
      <c r="F33" s="783"/>
      <c r="G33" s="783"/>
      <c r="H33" s="783"/>
      <c r="I33" s="783"/>
      <c r="J33" s="85"/>
      <c r="K33" s="86">
        <v>40</v>
      </c>
      <c r="L33" s="85"/>
      <c r="M33" s="86">
        <v>40</v>
      </c>
      <c r="N33" s="164" t="str">
        <f>WC!L29</f>
        <v>(Aug'21)</v>
      </c>
      <c r="O33" s="391" t="e">
        <f>SUM(K32-K33)/K33</f>
        <v>#DIV/0!</v>
      </c>
      <c r="P33" s="392">
        <v>3000</v>
      </c>
    </row>
    <row r="34" spans="2:18" s="29" customFormat="1" ht="18" customHeight="1">
      <c r="B34" s="24"/>
      <c r="C34" s="25"/>
      <c r="D34" s="25"/>
      <c r="E34" s="25"/>
      <c r="F34" s="25"/>
      <c r="G34" s="25"/>
      <c r="H34" s="25"/>
      <c r="I34" s="25"/>
      <c r="J34" s="216"/>
      <c r="K34" s="217"/>
      <c r="L34" s="216"/>
      <c r="M34" s="217"/>
      <c r="N34" s="26"/>
      <c r="O34" s="218"/>
      <c r="P34" s="218"/>
      <c r="Q34" s="218"/>
      <c r="R34" s="404"/>
    </row>
    <row r="35" spans="2:18" ht="15.75">
      <c r="B35" s="73" t="str">
        <f>WC!B115</f>
        <v>Prepared by: Yi Hong (20/08/2021)</v>
      </c>
      <c r="C35" s="73"/>
      <c r="D35" s="73"/>
      <c r="E35" s="73"/>
      <c r="F35" s="73"/>
      <c r="G35" s="73" t="s">
        <v>85</v>
      </c>
      <c r="H35" s="73"/>
      <c r="I35" s="73"/>
      <c r="J35" s="73"/>
      <c r="K35" s="73" t="s">
        <v>23</v>
      </c>
      <c r="L35" s="73"/>
      <c r="M35" s="73" t="s">
        <v>23</v>
      </c>
      <c r="N35" s="134"/>
    </row>
    <row r="36" spans="2:18" ht="15.75">
      <c r="B36" s="73" t="s">
        <v>84</v>
      </c>
      <c r="C36" s="210"/>
      <c r="D36" s="210"/>
      <c r="E36" s="73"/>
      <c r="F36" s="73"/>
      <c r="G36" s="73" t="s">
        <v>86</v>
      </c>
      <c r="H36" s="73"/>
      <c r="I36" s="73"/>
      <c r="J36" s="73"/>
      <c r="K36" s="73"/>
      <c r="L36" s="73"/>
      <c r="M36" s="73"/>
      <c r="N36" s="134"/>
    </row>
    <row r="37" spans="2:18" ht="15.75">
      <c r="B37" s="73"/>
      <c r="C37" s="73"/>
      <c r="D37" s="73"/>
      <c r="E37" s="73"/>
      <c r="F37" s="73"/>
      <c r="G37" s="73"/>
      <c r="H37" s="73"/>
      <c r="I37" s="73"/>
      <c r="J37" s="73"/>
      <c r="K37" s="73"/>
      <c r="L37" s="73"/>
      <c r="M37" s="73"/>
      <c r="N37" s="134"/>
    </row>
    <row r="38" spans="2:18" ht="15.75">
      <c r="B38" s="73"/>
      <c r="C38" s="73"/>
      <c r="D38" s="73"/>
      <c r="E38" s="73"/>
      <c r="F38" s="73"/>
      <c r="G38" s="73"/>
      <c r="H38" s="73"/>
      <c r="I38" s="73"/>
      <c r="J38" s="73"/>
      <c r="K38" s="73"/>
      <c r="L38" s="73"/>
      <c r="M38" s="73"/>
      <c r="N38" s="134"/>
    </row>
    <row r="39" spans="2:18" ht="15.75">
      <c r="B39" s="73"/>
      <c r="C39" s="73"/>
      <c r="D39" s="73"/>
      <c r="E39" s="73"/>
      <c r="F39" s="73"/>
      <c r="G39" s="73"/>
      <c r="H39" s="73"/>
      <c r="I39" s="73"/>
      <c r="J39" s="73"/>
      <c r="K39" s="73"/>
      <c r="L39" s="73"/>
      <c r="M39" s="73"/>
      <c r="N39" s="134"/>
    </row>
    <row r="40" spans="2:18" ht="15.75">
      <c r="B40" s="775"/>
      <c r="C40" s="775"/>
      <c r="D40" s="197"/>
      <c r="E40" s="49"/>
      <c r="F40" s="28"/>
      <c r="G40" s="28"/>
      <c r="H40" s="28"/>
      <c r="I40" s="28"/>
      <c r="J40" s="216"/>
      <c r="K40" s="216"/>
      <c r="L40" s="216"/>
      <c r="M40" s="216"/>
      <c r="N40" s="28"/>
    </row>
    <row r="41" spans="2:18">
      <c r="C41" s="53"/>
      <c r="D41" s="53"/>
      <c r="G41" s="35"/>
      <c r="K41" s="35"/>
      <c r="M41" s="35"/>
    </row>
    <row r="42" spans="2:18">
      <c r="G42" s="35"/>
      <c r="K42" s="35"/>
      <c r="M42" s="35"/>
    </row>
    <row r="43" spans="2:18">
      <c r="G43" s="35"/>
      <c r="K43" s="35"/>
      <c r="M43" s="35"/>
    </row>
  </sheetData>
  <sheetProtection selectLockedCells="1" selectUnlockedCells="1"/>
  <mergeCells count="30">
    <mergeCell ref="B8:B9"/>
    <mergeCell ref="C8:C9"/>
    <mergeCell ref="D8:D9"/>
    <mergeCell ref="E8:G8"/>
    <mergeCell ref="O8:Q8"/>
    <mergeCell ref="O9:Q9"/>
    <mergeCell ref="O18:Q18"/>
    <mergeCell ref="O19:P19"/>
    <mergeCell ref="O10:Q10"/>
    <mergeCell ref="O11:Q12"/>
    <mergeCell ref="O13:Q13"/>
    <mergeCell ref="O14:Q14"/>
    <mergeCell ref="O15:Q15"/>
    <mergeCell ref="O16:Q16"/>
    <mergeCell ref="I32:J32"/>
    <mergeCell ref="O32:P32"/>
    <mergeCell ref="C33:I33"/>
    <mergeCell ref="B40:C40"/>
    <mergeCell ref="J7:K7"/>
    <mergeCell ref="L7:M7"/>
    <mergeCell ref="H20:I20"/>
    <mergeCell ref="N20:O20"/>
    <mergeCell ref="C21:I21"/>
    <mergeCell ref="C22:I22"/>
    <mergeCell ref="B23:C23"/>
    <mergeCell ref="E26:G26"/>
    <mergeCell ref="O28:P28"/>
    <mergeCell ref="O29:P29"/>
    <mergeCell ref="O30:P30"/>
    <mergeCell ref="O17:Q17"/>
  </mergeCells>
  <pageMargins left="0.45" right="0.25" top="0.39027777777777778" bottom="0.2298611111111111" header="0.51180555555555551" footer="0.51180555555555551"/>
  <pageSetup paperSize="9" scale="34" firstPageNumber="0" fitToHeight="0"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Q41"/>
  <sheetViews>
    <sheetView topLeftCell="B1" zoomScale="60" zoomScaleNormal="60" zoomScaleSheetLayoutView="70" workbookViewId="0">
      <selection activeCell="B5" sqref="B5:Q21"/>
    </sheetView>
  </sheetViews>
  <sheetFormatPr defaultColWidth="8.7109375" defaultRowHeight="15"/>
  <cols>
    <col min="1" max="1" width="0" style="1" hidden="1" customWidth="1"/>
    <col min="2" max="2" width="5.42578125" style="1" customWidth="1"/>
    <col min="3" max="3" width="55" style="1" customWidth="1"/>
    <col min="4" max="4" width="32.85546875" style="1" customWidth="1"/>
    <col min="5" max="5" width="13.85546875" style="1" customWidth="1"/>
    <col min="6" max="6" width="13.28515625" style="1" customWidth="1"/>
    <col min="7" max="7" width="14.140625" style="1" customWidth="1"/>
    <col min="8" max="8" width="18" style="1" customWidth="1"/>
    <col min="9" max="9" width="25" style="1" customWidth="1"/>
    <col min="10" max="10" width="21" style="1" customWidth="1"/>
    <col min="11" max="11" width="16.85546875" style="1" customWidth="1"/>
    <col min="12" max="12" width="20.42578125" style="1" customWidth="1"/>
    <col min="13" max="13" width="17.7109375" style="1" customWidth="1"/>
    <col min="14" max="14" width="28" style="1" customWidth="1"/>
    <col min="15" max="15" width="24.140625" style="73" customWidth="1"/>
    <col min="16" max="16" width="26.140625" style="1" bestFit="1" customWidth="1"/>
    <col min="17" max="16384" width="8.7109375" style="1"/>
  </cols>
  <sheetData>
    <row r="1" spans="1:17" ht="20.100000000000001" customHeight="1">
      <c r="B1" s="69" t="s">
        <v>88</v>
      </c>
      <c r="C1" s="71"/>
      <c r="D1" s="71"/>
      <c r="E1" s="71"/>
      <c r="F1" s="71"/>
      <c r="G1" s="71"/>
      <c r="H1" s="71"/>
      <c r="I1" s="71"/>
      <c r="J1" s="71"/>
      <c r="K1" s="71"/>
      <c r="L1" s="71"/>
      <c r="M1" s="71"/>
    </row>
    <row r="2" spans="1:17" ht="20.100000000000001" customHeight="1">
      <c r="B2" s="69"/>
      <c r="C2" s="71"/>
      <c r="D2" s="71"/>
      <c r="E2" s="71"/>
      <c r="F2" s="71"/>
      <c r="G2" s="71"/>
      <c r="H2" s="71"/>
      <c r="I2" s="71"/>
      <c r="J2" s="71"/>
      <c r="K2" s="71"/>
      <c r="L2" s="71"/>
      <c r="M2" s="71"/>
    </row>
    <row r="3" spans="1:17" ht="20.100000000000001" customHeight="1">
      <c r="B3" s="168" t="s">
        <v>113</v>
      </c>
      <c r="C3" s="71"/>
      <c r="D3" s="71"/>
      <c r="E3" s="142" t="str">
        <f>WC!F3</f>
        <v>: SEPT 2021</v>
      </c>
      <c r="F3" s="71"/>
      <c r="G3" s="71"/>
      <c r="H3" s="71"/>
      <c r="I3" s="71"/>
      <c r="J3" s="71"/>
      <c r="K3" s="71"/>
      <c r="L3" s="71"/>
      <c r="M3" s="71"/>
    </row>
    <row r="4" spans="1:17" s="4" customFormat="1" ht="19.5" customHeight="1">
      <c r="B4" s="271"/>
      <c r="C4" s="835"/>
      <c r="D4" s="835"/>
      <c r="E4" s="835"/>
      <c r="F4" s="276"/>
      <c r="G4" s="276"/>
      <c r="H4" s="276"/>
      <c r="I4" s="282"/>
      <c r="J4" s="283"/>
      <c r="K4" s="284"/>
      <c r="L4" s="283"/>
      <c r="M4" s="284"/>
      <c r="N4" s="28"/>
      <c r="O4" s="6"/>
      <c r="P4" s="6"/>
      <c r="Q4" s="6"/>
    </row>
    <row r="5" spans="1:17" s="71" customFormat="1" ht="24" customHeight="1">
      <c r="B5" s="286"/>
      <c r="C5" s="447" t="s">
        <v>207</v>
      </c>
      <c r="D5" s="448"/>
      <c r="E5" s="448"/>
      <c r="F5" s="250"/>
      <c r="G5" s="250"/>
      <c r="I5" s="239" t="s">
        <v>79</v>
      </c>
      <c r="J5" s="285">
        <v>1600</v>
      </c>
      <c r="K5" s="190" t="s">
        <v>49</v>
      </c>
      <c r="L5" s="285">
        <v>1400</v>
      </c>
      <c r="M5" s="190" t="s">
        <v>49</v>
      </c>
      <c r="N5" s="69" t="s">
        <v>361</v>
      </c>
      <c r="O5" s="353"/>
    </row>
    <row r="6" spans="1:17" ht="23.25" customHeight="1" thickBot="1">
      <c r="B6" s="7"/>
      <c r="J6" s="363"/>
      <c r="K6" s="352"/>
      <c r="L6" s="363"/>
      <c r="M6" s="352"/>
      <c r="O6" s="73" t="s">
        <v>79</v>
      </c>
    </row>
    <row r="7" spans="1:17" ht="23.25" customHeight="1" thickBot="1">
      <c r="B7" s="7"/>
      <c r="J7" s="869" t="s">
        <v>377</v>
      </c>
      <c r="K7" s="870"/>
      <c r="L7" s="869" t="s">
        <v>378</v>
      </c>
      <c r="M7" s="870"/>
    </row>
    <row r="8" spans="1:17" ht="33" customHeight="1">
      <c r="B8" s="729" t="s">
        <v>1</v>
      </c>
      <c r="C8" s="715" t="s">
        <v>2</v>
      </c>
      <c r="D8" s="715" t="s">
        <v>220</v>
      </c>
      <c r="E8" s="827" t="s">
        <v>3</v>
      </c>
      <c r="F8" s="828"/>
      <c r="G8" s="829"/>
      <c r="H8" s="598" t="s">
        <v>39</v>
      </c>
      <c r="I8" s="293" t="s">
        <v>5</v>
      </c>
      <c r="J8" s="652" t="s">
        <v>6</v>
      </c>
      <c r="K8" s="653" t="s">
        <v>7</v>
      </c>
      <c r="L8" s="652" t="s">
        <v>6</v>
      </c>
      <c r="M8" s="653" t="s">
        <v>7</v>
      </c>
      <c r="N8" s="11" t="s">
        <v>8</v>
      </c>
      <c r="O8" s="6"/>
    </row>
    <row r="9" spans="1:17" ht="29.25" customHeight="1">
      <c r="B9" s="730"/>
      <c r="C9" s="716"/>
      <c r="D9" s="716"/>
      <c r="E9" s="470" t="str">
        <f>WC!E8</f>
        <v>Jul'21</v>
      </c>
      <c r="F9" s="470" t="str">
        <f>WC!F8</f>
        <v>Aug'21</v>
      </c>
      <c r="G9" s="98" t="str">
        <f>WC!G8</f>
        <v>Sept'21</v>
      </c>
      <c r="H9" s="469" t="s">
        <v>9</v>
      </c>
      <c r="I9" s="14" t="s">
        <v>24</v>
      </c>
      <c r="J9" s="628" t="s">
        <v>81</v>
      </c>
      <c r="K9" s="629" t="s">
        <v>12</v>
      </c>
      <c r="L9" s="628" t="s">
        <v>81</v>
      </c>
      <c r="M9" s="629" t="s">
        <v>12</v>
      </c>
      <c r="N9" s="124" t="s">
        <v>13</v>
      </c>
      <c r="O9" s="1"/>
    </row>
    <row r="10" spans="1:17" ht="31.5" hidden="1" customHeight="1">
      <c r="A10" s="324"/>
      <c r="B10" s="158">
        <v>1</v>
      </c>
      <c r="C10" s="376" t="s">
        <v>90</v>
      </c>
      <c r="D10" s="419" t="s">
        <v>224</v>
      </c>
      <c r="E10" s="441">
        <v>0</v>
      </c>
      <c r="F10" s="62">
        <v>0</v>
      </c>
      <c r="G10" s="179"/>
      <c r="H10" s="61">
        <v>0</v>
      </c>
      <c r="I10" s="536">
        <v>0</v>
      </c>
      <c r="J10" s="645">
        <v>0</v>
      </c>
      <c r="K10" s="646">
        <f>G10*J10</f>
        <v>0</v>
      </c>
      <c r="L10" s="645">
        <v>0</v>
      </c>
      <c r="M10" s="646">
        <f>I10*L10</f>
        <v>0</v>
      </c>
      <c r="N10" s="538" t="s">
        <v>20</v>
      </c>
      <c r="O10" s="373"/>
    </row>
    <row r="11" spans="1:17" ht="39" hidden="1">
      <c r="A11" s="324"/>
      <c r="B11" s="158">
        <v>2</v>
      </c>
      <c r="C11" s="376" t="s">
        <v>146</v>
      </c>
      <c r="D11" s="419" t="s">
        <v>222</v>
      </c>
      <c r="E11" s="441">
        <v>0</v>
      </c>
      <c r="F11" s="62"/>
      <c r="G11" s="179"/>
      <c r="H11" s="61">
        <f>G11-F11</f>
        <v>0</v>
      </c>
      <c r="I11" s="536"/>
      <c r="J11" s="645"/>
      <c r="K11" s="646">
        <f t="shared" ref="K11:K19" si="0">G11*J11</f>
        <v>0</v>
      </c>
      <c r="L11" s="645"/>
      <c r="M11" s="646">
        <f>I11*L11</f>
        <v>0</v>
      </c>
      <c r="N11" s="538" t="s">
        <v>20</v>
      </c>
      <c r="O11" s="373"/>
    </row>
    <row r="12" spans="1:17" ht="32.25" customHeight="1">
      <c r="A12" s="328"/>
      <c r="B12" s="158">
        <v>1</v>
      </c>
      <c r="C12" s="376" t="s">
        <v>91</v>
      </c>
      <c r="D12" s="419" t="s">
        <v>221</v>
      </c>
      <c r="E12" s="441">
        <v>275</v>
      </c>
      <c r="F12" s="62">
        <v>0</v>
      </c>
      <c r="G12" s="179">
        <v>0</v>
      </c>
      <c r="H12" s="495">
        <f>G12-F12</f>
        <v>0</v>
      </c>
      <c r="I12" s="536">
        <v>0</v>
      </c>
      <c r="J12" s="645">
        <v>0</v>
      </c>
      <c r="K12" s="646">
        <f t="shared" si="0"/>
        <v>0</v>
      </c>
      <c r="L12" s="645">
        <v>0</v>
      </c>
      <c r="M12" s="646">
        <f>G12*L12</f>
        <v>0</v>
      </c>
      <c r="N12" s="538" t="s">
        <v>20</v>
      </c>
      <c r="O12" s="373"/>
    </row>
    <row r="13" spans="1:17" ht="32.25" customHeight="1">
      <c r="A13" s="328"/>
      <c r="B13" s="158">
        <v>2</v>
      </c>
      <c r="C13" s="376" t="s">
        <v>78</v>
      </c>
      <c r="D13" s="419" t="s">
        <v>221</v>
      </c>
      <c r="E13" s="441">
        <v>295</v>
      </c>
      <c r="F13" s="62">
        <v>312</v>
      </c>
      <c r="G13" s="179">
        <v>280</v>
      </c>
      <c r="H13" s="606">
        <f t="shared" ref="H13:H19" si="1">G13-F13</f>
        <v>-32</v>
      </c>
      <c r="I13" s="536">
        <v>1000</v>
      </c>
      <c r="J13" s="645">
        <v>900</v>
      </c>
      <c r="K13" s="646">
        <f t="shared" si="0"/>
        <v>252000</v>
      </c>
      <c r="L13" s="645">
        <v>900</v>
      </c>
      <c r="M13" s="646">
        <f t="shared" ref="M13:M19" si="2">G13*L13</f>
        <v>252000</v>
      </c>
      <c r="N13" s="538" t="s">
        <v>20</v>
      </c>
      <c r="O13" s="611" t="s">
        <v>368</v>
      </c>
    </row>
    <row r="14" spans="1:17" ht="33.75" customHeight="1">
      <c r="A14" s="328"/>
      <c r="B14" s="158">
        <v>3</v>
      </c>
      <c r="C14" s="375" t="s">
        <v>211</v>
      </c>
      <c r="D14" s="419" t="s">
        <v>224</v>
      </c>
      <c r="E14" s="441">
        <v>0</v>
      </c>
      <c r="F14" s="62">
        <v>285</v>
      </c>
      <c r="G14" s="179">
        <v>0</v>
      </c>
      <c r="H14" s="495">
        <v>0</v>
      </c>
      <c r="I14" s="536">
        <v>0</v>
      </c>
      <c r="J14" s="645">
        <v>0</v>
      </c>
      <c r="K14" s="646">
        <f t="shared" si="0"/>
        <v>0</v>
      </c>
      <c r="L14" s="645">
        <v>0</v>
      </c>
      <c r="M14" s="646">
        <f t="shared" si="2"/>
        <v>0</v>
      </c>
      <c r="N14" s="539" t="s">
        <v>20</v>
      </c>
      <c r="O14" s="475"/>
    </row>
    <row r="15" spans="1:17" ht="32.25" customHeight="1">
      <c r="A15" s="328"/>
      <c r="B15" s="158">
        <v>4</v>
      </c>
      <c r="C15" s="375" t="s">
        <v>219</v>
      </c>
      <c r="D15" s="419" t="s">
        <v>224</v>
      </c>
      <c r="E15" s="441">
        <v>280</v>
      </c>
      <c r="F15" s="62">
        <v>290</v>
      </c>
      <c r="G15" s="179">
        <v>290</v>
      </c>
      <c r="H15" s="495">
        <f t="shared" si="1"/>
        <v>0</v>
      </c>
      <c r="I15" s="536">
        <v>200</v>
      </c>
      <c r="J15" s="645">
        <v>200</v>
      </c>
      <c r="K15" s="646">
        <f t="shared" si="0"/>
        <v>58000</v>
      </c>
      <c r="L15" s="645">
        <v>0</v>
      </c>
      <c r="M15" s="646">
        <f t="shared" si="2"/>
        <v>0</v>
      </c>
      <c r="N15" s="539" t="s">
        <v>20</v>
      </c>
      <c r="O15" s="475"/>
    </row>
    <row r="16" spans="1:17" ht="33" customHeight="1">
      <c r="A16" s="328"/>
      <c r="B16" s="158">
        <v>5</v>
      </c>
      <c r="C16" s="375" t="s">
        <v>188</v>
      </c>
      <c r="D16" s="419" t="s">
        <v>221</v>
      </c>
      <c r="E16" s="441">
        <v>295</v>
      </c>
      <c r="F16" s="62">
        <v>305</v>
      </c>
      <c r="G16" s="179">
        <v>305</v>
      </c>
      <c r="H16" s="495">
        <f t="shared" si="1"/>
        <v>0</v>
      </c>
      <c r="I16" s="536">
        <v>200</v>
      </c>
      <c r="J16" s="645">
        <v>0</v>
      </c>
      <c r="K16" s="646">
        <f t="shared" si="0"/>
        <v>0</v>
      </c>
      <c r="L16" s="645">
        <v>0</v>
      </c>
      <c r="M16" s="646">
        <f t="shared" si="2"/>
        <v>0</v>
      </c>
      <c r="N16" s="538" t="s">
        <v>20</v>
      </c>
      <c r="O16" s="475"/>
    </row>
    <row r="17" spans="1:16" ht="33" customHeight="1">
      <c r="A17" s="328"/>
      <c r="B17" s="158">
        <v>6</v>
      </c>
      <c r="C17" s="375" t="s">
        <v>105</v>
      </c>
      <c r="D17" s="419" t="s">
        <v>221</v>
      </c>
      <c r="E17" s="159">
        <v>260</v>
      </c>
      <c r="F17" s="62">
        <v>260</v>
      </c>
      <c r="G17" s="179">
        <v>0</v>
      </c>
      <c r="H17" s="495">
        <v>0</v>
      </c>
      <c r="I17" s="536">
        <v>0</v>
      </c>
      <c r="J17" s="647">
        <v>0</v>
      </c>
      <c r="K17" s="648">
        <f t="shared" si="0"/>
        <v>0</v>
      </c>
      <c r="L17" s="647">
        <v>0</v>
      </c>
      <c r="M17" s="646">
        <f t="shared" si="2"/>
        <v>0</v>
      </c>
      <c r="N17" s="538" t="s">
        <v>20</v>
      </c>
      <c r="O17" s="610" t="s">
        <v>353</v>
      </c>
    </row>
    <row r="18" spans="1:16" ht="33" customHeight="1">
      <c r="A18" s="328"/>
      <c r="B18" s="158">
        <v>7</v>
      </c>
      <c r="C18" s="375" t="s">
        <v>210</v>
      </c>
      <c r="D18" s="419" t="s">
        <v>221</v>
      </c>
      <c r="E18" s="159">
        <v>283</v>
      </c>
      <c r="F18" s="62">
        <v>295</v>
      </c>
      <c r="G18" s="179">
        <v>268</v>
      </c>
      <c r="H18" s="606">
        <f t="shared" si="1"/>
        <v>-27</v>
      </c>
      <c r="I18" s="536">
        <v>500</v>
      </c>
      <c r="J18" s="647">
        <v>500</v>
      </c>
      <c r="K18" s="648">
        <f t="shared" si="0"/>
        <v>134000</v>
      </c>
      <c r="L18" s="647">
        <v>500</v>
      </c>
      <c r="M18" s="646">
        <f t="shared" si="2"/>
        <v>134000</v>
      </c>
      <c r="N18" s="539" t="s">
        <v>20</v>
      </c>
      <c r="O18" s="610"/>
    </row>
    <row r="19" spans="1:16" ht="33" customHeight="1">
      <c r="A19" s="328"/>
      <c r="B19" s="158">
        <v>8</v>
      </c>
      <c r="C19" s="375" t="s">
        <v>120</v>
      </c>
      <c r="D19" s="419" t="s">
        <v>221</v>
      </c>
      <c r="E19" s="159">
        <v>0</v>
      </c>
      <c r="F19" s="62">
        <v>295</v>
      </c>
      <c r="G19" s="179">
        <v>295</v>
      </c>
      <c r="H19" s="495">
        <f t="shared" si="1"/>
        <v>0</v>
      </c>
      <c r="I19" s="536">
        <v>100</v>
      </c>
      <c r="J19" s="647">
        <v>0</v>
      </c>
      <c r="K19" s="648">
        <f t="shared" si="0"/>
        <v>0</v>
      </c>
      <c r="L19" s="647">
        <v>0</v>
      </c>
      <c r="M19" s="646">
        <f t="shared" si="2"/>
        <v>0</v>
      </c>
      <c r="N19" s="539" t="s">
        <v>20</v>
      </c>
      <c r="O19" s="1"/>
    </row>
    <row r="20" spans="1:16" ht="33" customHeight="1" thickBot="1">
      <c r="B20" s="149"/>
      <c r="C20" s="161"/>
      <c r="D20" s="161"/>
      <c r="E20" s="137"/>
      <c r="F20" s="137"/>
      <c r="G20" s="137"/>
      <c r="H20" s="137" t="s">
        <v>17</v>
      </c>
      <c r="I20" s="537">
        <f>SUM(I10:I19)</f>
        <v>2000</v>
      </c>
      <c r="J20" s="649">
        <f>SUM(J10:J19)</f>
        <v>1600</v>
      </c>
      <c r="K20" s="650">
        <f>SUM(K10:K19)</f>
        <v>444000</v>
      </c>
      <c r="L20" s="649">
        <f>SUM(L10:L19)</f>
        <v>1400</v>
      </c>
      <c r="M20" s="650">
        <f>SUM(M10:M19)</f>
        <v>386000</v>
      </c>
      <c r="N20" s="672"/>
      <c r="O20" s="651"/>
    </row>
    <row r="21" spans="1:16" ht="33" customHeight="1">
      <c r="B21" s="145"/>
      <c r="C21" s="163"/>
      <c r="D21" s="163"/>
      <c r="E21" s="37"/>
      <c r="F21" s="119"/>
      <c r="G21" s="119"/>
      <c r="H21" s="878" t="s">
        <v>82</v>
      </c>
      <c r="I21" s="879"/>
      <c r="J21" s="634">
        <f>K20/J20</f>
        <v>277.5</v>
      </c>
      <c r="K21" s="635" t="s">
        <v>365</v>
      </c>
      <c r="L21" s="634">
        <f>M20/L20</f>
        <v>275.71428571428572</v>
      </c>
      <c r="M21" s="635" t="s">
        <v>365</v>
      </c>
      <c r="N21" s="881" t="s">
        <v>39</v>
      </c>
      <c r="O21" s="882"/>
    </row>
    <row r="22" spans="1:16" ht="33" customHeight="1" thickBot="1">
      <c r="B22" s="145"/>
      <c r="C22" s="748" t="s">
        <v>373</v>
      </c>
      <c r="D22" s="749"/>
      <c r="E22" s="749"/>
      <c r="F22" s="749"/>
      <c r="G22" s="749"/>
      <c r="H22" s="749"/>
      <c r="I22" s="880"/>
      <c r="J22" s="636">
        <v>299.12</v>
      </c>
      <c r="K22" s="637" t="s">
        <v>350</v>
      </c>
      <c r="L22" s="636">
        <v>299.12</v>
      </c>
      <c r="M22" s="637" t="s">
        <v>350</v>
      </c>
      <c r="N22" s="666">
        <f>(L21-L22)/L22</f>
        <v>-7.8248576777595225E-2</v>
      </c>
      <c r="O22" s="667">
        <v>32774</v>
      </c>
    </row>
    <row r="23" spans="1:16" ht="3" customHeight="1">
      <c r="B23" s="241"/>
      <c r="C23" s="344"/>
      <c r="D23" s="344"/>
      <c r="E23" s="344"/>
      <c r="F23" s="344"/>
      <c r="G23" s="344"/>
      <c r="H23" s="344"/>
      <c r="I23" s="302"/>
      <c r="J23" s="302"/>
      <c r="K23" s="340"/>
      <c r="L23" s="302"/>
      <c r="M23" s="340"/>
      <c r="N23" s="242"/>
      <c r="O23" s="422"/>
    </row>
    <row r="24" spans="1:16" ht="9.75" customHeight="1">
      <c r="B24" s="241"/>
      <c r="C24" s="344"/>
      <c r="D24" s="344"/>
      <c r="E24" s="344"/>
      <c r="F24" s="344"/>
      <c r="G24" s="344"/>
      <c r="H24" s="344"/>
      <c r="I24" s="302"/>
      <c r="J24" s="302"/>
      <c r="K24" s="340"/>
      <c r="L24" s="302"/>
      <c r="M24" s="340"/>
      <c r="N24" s="242"/>
      <c r="O24" s="422"/>
    </row>
    <row r="25" spans="1:16" s="71" customFormat="1" ht="24" hidden="1" customHeight="1">
      <c r="B25" s="286"/>
      <c r="C25" s="447" t="s">
        <v>214</v>
      </c>
      <c r="D25" s="448"/>
      <c r="E25" s="448"/>
      <c r="F25" s="250"/>
      <c r="G25" s="250"/>
      <c r="I25" s="239" t="s">
        <v>79</v>
      </c>
      <c r="J25" s="285"/>
      <c r="K25" s="190" t="s">
        <v>49</v>
      </c>
      <c r="L25" s="285"/>
      <c r="M25" s="190" t="s">
        <v>49</v>
      </c>
      <c r="N25" s="353"/>
      <c r="O25" s="353"/>
    </row>
    <row r="26" spans="1:16" ht="23.25" hidden="1" customHeight="1">
      <c r="B26" s="7"/>
      <c r="J26" s="363"/>
      <c r="K26" s="352"/>
      <c r="L26" s="363"/>
      <c r="M26" s="352"/>
      <c r="O26" s="73" t="s">
        <v>79</v>
      </c>
    </row>
    <row r="27" spans="1:16" ht="33" hidden="1" customHeight="1">
      <c r="B27" s="10" t="s">
        <v>1</v>
      </c>
      <c r="C27" s="442" t="s">
        <v>2</v>
      </c>
      <c r="D27" s="715" t="s">
        <v>220</v>
      </c>
      <c r="E27" s="829" t="s">
        <v>3</v>
      </c>
      <c r="F27" s="745"/>
      <c r="G27" s="745"/>
      <c r="H27" s="598" t="s">
        <v>39</v>
      </c>
      <c r="I27" s="58" t="s">
        <v>5</v>
      </c>
      <c r="J27" s="58" t="s">
        <v>6</v>
      </c>
      <c r="K27" s="58" t="s">
        <v>7</v>
      </c>
      <c r="L27" s="58" t="s">
        <v>6</v>
      </c>
      <c r="M27" s="58" t="s">
        <v>7</v>
      </c>
      <c r="N27" s="11" t="s">
        <v>8</v>
      </c>
      <c r="O27" s="6"/>
    </row>
    <row r="28" spans="1:16" ht="33" hidden="1" customHeight="1">
      <c r="B28" s="14"/>
      <c r="C28" s="443"/>
      <c r="D28" s="716"/>
      <c r="E28" s="440" t="str">
        <f>WC!E8</f>
        <v>Jul'21</v>
      </c>
      <c r="F28" s="13" t="str">
        <f>WC!F8</f>
        <v>Aug'21</v>
      </c>
      <c r="G28" s="95" t="str">
        <f>WC!G8</f>
        <v>Sept'21</v>
      </c>
      <c r="H28" s="14" t="s">
        <v>9</v>
      </c>
      <c r="I28" s="15" t="s">
        <v>24</v>
      </c>
      <c r="J28" s="16" t="s">
        <v>81</v>
      </c>
      <c r="K28" s="16" t="s">
        <v>12</v>
      </c>
      <c r="L28" s="16" t="s">
        <v>81</v>
      </c>
      <c r="M28" s="16" t="s">
        <v>12</v>
      </c>
      <c r="N28" s="12" t="s">
        <v>13</v>
      </c>
      <c r="O28" s="6"/>
    </row>
    <row r="29" spans="1:16" ht="37.5" hidden="1" customHeight="1">
      <c r="A29" s="324"/>
      <c r="B29" s="158">
        <v>1</v>
      </c>
      <c r="C29" s="437" t="s">
        <v>215</v>
      </c>
      <c r="D29" s="419" t="s">
        <v>221</v>
      </c>
      <c r="E29" s="441">
        <v>270</v>
      </c>
      <c r="F29" s="62">
        <v>270</v>
      </c>
      <c r="G29" s="179">
        <v>280</v>
      </c>
      <c r="H29" s="177">
        <f>G29-F29</f>
        <v>10</v>
      </c>
      <c r="I29" s="61">
        <v>600</v>
      </c>
      <c r="J29" s="61"/>
      <c r="K29" s="61">
        <f>J29*G29</f>
        <v>0</v>
      </c>
      <c r="L29" s="61"/>
      <c r="M29" s="61">
        <f>L29*I29</f>
        <v>0</v>
      </c>
      <c r="N29" s="158" t="s">
        <v>20</v>
      </c>
      <c r="O29" s="336" t="s">
        <v>356</v>
      </c>
      <c r="P29" s="373"/>
    </row>
    <row r="30" spans="1:16" ht="32.25" hidden="1" customHeight="1">
      <c r="A30" s="328"/>
      <c r="B30" s="158">
        <v>2</v>
      </c>
      <c r="C30" s="437" t="s">
        <v>216</v>
      </c>
      <c r="D30" s="419" t="s">
        <v>221</v>
      </c>
      <c r="E30" s="441"/>
      <c r="F30" s="62"/>
      <c r="G30" s="179"/>
      <c r="H30" s="177">
        <f>G30-F30</f>
        <v>0</v>
      </c>
      <c r="I30" s="61"/>
      <c r="J30" s="61"/>
      <c r="K30" s="61">
        <f>J30*G30</f>
        <v>0</v>
      </c>
      <c r="L30" s="61"/>
      <c r="M30" s="61">
        <f>L30*I30</f>
        <v>0</v>
      </c>
      <c r="N30" s="158" t="s">
        <v>20</v>
      </c>
      <c r="O30" s="336" t="s">
        <v>217</v>
      </c>
      <c r="P30" s="373"/>
    </row>
    <row r="31" spans="1:16" ht="32.25" hidden="1" customHeight="1">
      <c r="A31" s="328"/>
      <c r="B31" s="158">
        <v>2</v>
      </c>
      <c r="C31" s="375" t="s">
        <v>106</v>
      </c>
      <c r="D31" s="419" t="s">
        <v>221</v>
      </c>
      <c r="E31" s="441">
        <v>295</v>
      </c>
      <c r="F31" s="62">
        <v>295</v>
      </c>
      <c r="G31" s="179">
        <v>0</v>
      </c>
      <c r="H31" s="177">
        <v>0</v>
      </c>
      <c r="I31" s="61">
        <v>0</v>
      </c>
      <c r="J31" s="61">
        <v>0</v>
      </c>
      <c r="K31" s="61">
        <f>J31*G31</f>
        <v>0</v>
      </c>
      <c r="L31" s="61">
        <v>0</v>
      </c>
      <c r="M31" s="61">
        <f>L31*I31</f>
        <v>0</v>
      </c>
      <c r="N31" s="158" t="s">
        <v>20</v>
      </c>
      <c r="O31" s="336" t="s">
        <v>355</v>
      </c>
      <c r="P31" s="373"/>
    </row>
    <row r="32" spans="1:16" ht="33" hidden="1" customHeight="1">
      <c r="B32" s="149"/>
      <c r="C32" s="444"/>
      <c r="D32" s="446"/>
      <c r="E32" s="445" t="s">
        <v>17</v>
      </c>
      <c r="F32" s="137"/>
      <c r="G32" s="137"/>
      <c r="H32" s="60"/>
      <c r="I32" s="300">
        <f>SUM(I29:I31)</f>
        <v>600</v>
      </c>
      <c r="J32" s="300">
        <f>SUM(J29:J31)</f>
        <v>0</v>
      </c>
      <c r="K32" s="300">
        <f>SUM(K29:K31)</f>
        <v>0</v>
      </c>
      <c r="L32" s="300">
        <f>SUM(L29:L31)</f>
        <v>0</v>
      </c>
      <c r="M32" s="300">
        <f>SUM(M29:M31)</f>
        <v>0</v>
      </c>
      <c r="N32" s="162"/>
      <c r="O32" s="389"/>
    </row>
    <row r="33" spans="2:15" ht="33" hidden="1" customHeight="1">
      <c r="B33" s="145"/>
      <c r="C33" s="163"/>
      <c r="D33" s="161"/>
      <c r="E33" s="37"/>
      <c r="F33" s="119"/>
      <c r="G33" s="119"/>
      <c r="H33" s="119"/>
      <c r="I33" s="836" t="s">
        <v>82</v>
      </c>
      <c r="J33" s="836"/>
      <c r="K33" s="110" t="e">
        <f>K32/J32</f>
        <v>#DIV/0!</v>
      </c>
      <c r="L33" s="110"/>
      <c r="M33" s="110" t="e">
        <f>M32/L32</f>
        <v>#DIV/0!</v>
      </c>
      <c r="N33" s="164" t="str">
        <f>WC!L28</f>
        <v>(Sept'21)</v>
      </c>
      <c r="O33" s="609" t="s">
        <v>39</v>
      </c>
    </row>
    <row r="34" spans="2:15" ht="33" hidden="1" customHeight="1">
      <c r="B34" s="145"/>
      <c r="C34" s="826" t="s">
        <v>357</v>
      </c>
      <c r="D34" s="826"/>
      <c r="E34" s="826"/>
      <c r="F34" s="826"/>
      <c r="G34" s="826"/>
      <c r="H34" s="826"/>
      <c r="I34" s="120"/>
      <c r="J34" s="120"/>
      <c r="K34" s="560">
        <v>279.38</v>
      </c>
      <c r="L34" s="120"/>
      <c r="M34" s="560">
        <v>279.38</v>
      </c>
      <c r="N34" s="164" t="str">
        <f>WC!L29</f>
        <v>(Aug'21)</v>
      </c>
      <c r="O34" s="542" t="e">
        <f>(K33-K34)/K34</f>
        <v>#DIV/0!</v>
      </c>
    </row>
    <row r="35" spans="2:15" ht="10.5" hidden="1" customHeight="1">
      <c r="B35" s="241"/>
      <c r="C35" s="344"/>
      <c r="D35" s="344"/>
      <c r="E35" s="344"/>
      <c r="F35" s="344"/>
      <c r="G35" s="344"/>
      <c r="H35" s="344"/>
      <c r="I35" s="302"/>
      <c r="J35" s="302"/>
      <c r="K35" s="340"/>
      <c r="L35" s="302"/>
      <c r="M35" s="340"/>
      <c r="N35" s="242"/>
      <c r="O35" s="422"/>
    </row>
    <row r="36" spans="2:15" ht="15.75">
      <c r="B36" s="28" t="s">
        <v>371</v>
      </c>
      <c r="C36" s="129"/>
      <c r="D36" s="129"/>
      <c r="E36" s="837" t="s">
        <v>98</v>
      </c>
      <c r="F36" s="837"/>
      <c r="G36" s="837"/>
      <c r="H36" s="837"/>
      <c r="I36" s="837"/>
      <c r="J36" s="132"/>
      <c r="K36" s="133" t="s">
        <v>99</v>
      </c>
      <c r="L36" s="132"/>
      <c r="M36" s="133" t="s">
        <v>99</v>
      </c>
      <c r="N36" s="28" t="s">
        <v>100</v>
      </c>
      <c r="O36" s="6"/>
    </row>
    <row r="37" spans="2:15" ht="15.75">
      <c r="B37" s="840" t="str">
        <f>WC!B116</f>
        <v>Checked : Ms. Adeline</v>
      </c>
      <c r="C37" s="840"/>
      <c r="D37" s="430"/>
      <c r="E37" s="840" t="s">
        <v>86</v>
      </c>
      <c r="F37" s="840"/>
      <c r="G37" s="840"/>
      <c r="H37" s="840"/>
      <c r="I37" s="840"/>
      <c r="J37" s="167"/>
      <c r="K37" s="136"/>
      <c r="L37" s="167"/>
      <c r="M37" s="136"/>
      <c r="N37" s="167"/>
    </row>
    <row r="38" spans="2:15">
      <c r="B38" s="73"/>
      <c r="C38" s="73"/>
      <c r="D38" s="73"/>
      <c r="E38" s="73"/>
      <c r="F38" s="73"/>
      <c r="G38" s="73"/>
      <c r="H38" s="73"/>
      <c r="I38" s="73"/>
      <c r="J38" s="73"/>
      <c r="K38" s="73"/>
      <c r="L38" s="73"/>
      <c r="M38" s="73"/>
      <c r="N38" s="73"/>
    </row>
    <row r="39" spans="2:15" ht="15.75">
      <c r="B39" s="28"/>
      <c r="C39" s="129"/>
      <c r="D39" s="129"/>
      <c r="F39" s="35"/>
      <c r="G39" s="35"/>
      <c r="K39" s="35"/>
      <c r="M39" s="35"/>
    </row>
    <row r="40" spans="2:15" ht="15.75">
      <c r="B40" s="134"/>
      <c r="C40" s="135"/>
      <c r="D40" s="135"/>
    </row>
    <row r="41" spans="2:15" ht="20.25">
      <c r="B41" s="839"/>
      <c r="C41" s="839"/>
      <c r="D41" s="839"/>
      <c r="E41" s="839"/>
      <c r="F41" s="839"/>
      <c r="G41" s="839"/>
      <c r="H41" s="839"/>
      <c r="I41" s="839"/>
      <c r="J41" s="839"/>
      <c r="K41" s="839"/>
      <c r="L41" s="839"/>
      <c r="M41" s="839"/>
      <c r="N41" s="839"/>
      <c r="O41" s="839"/>
    </row>
  </sheetData>
  <mergeCells count="18">
    <mergeCell ref="L7:M7"/>
    <mergeCell ref="C4:E4"/>
    <mergeCell ref="I33:J33"/>
    <mergeCell ref="B8:B9"/>
    <mergeCell ref="C8:C9"/>
    <mergeCell ref="D8:D9"/>
    <mergeCell ref="E8:G8"/>
    <mergeCell ref="J7:K7"/>
    <mergeCell ref="H21:I21"/>
    <mergeCell ref="C22:I22"/>
    <mergeCell ref="N21:O21"/>
    <mergeCell ref="D27:D28"/>
    <mergeCell ref="E27:G27"/>
    <mergeCell ref="C34:H34"/>
    <mergeCell ref="E36:I36"/>
    <mergeCell ref="B37:C37"/>
    <mergeCell ref="E37:I37"/>
    <mergeCell ref="B41:O41"/>
  </mergeCells>
  <pageMargins left="0.7" right="0.28000000000000003" top="0.61" bottom="0.17" header="0.3" footer="0.17"/>
  <pageSetup paperSize="9" scale="31"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Q37"/>
  <sheetViews>
    <sheetView topLeftCell="A4" zoomScale="55" zoomScaleNormal="55" zoomScaleSheetLayoutView="75" workbookViewId="0">
      <selection activeCell="B5" sqref="B5:Q21"/>
    </sheetView>
  </sheetViews>
  <sheetFormatPr defaultColWidth="8.7109375" defaultRowHeight="15"/>
  <cols>
    <col min="1" max="1" width="4.140625" style="1" customWidth="1"/>
    <col min="2" max="2" width="6.42578125" style="1" customWidth="1"/>
    <col min="3" max="3" width="38.42578125" style="1" customWidth="1"/>
    <col min="4" max="4" width="16.140625" style="1" customWidth="1"/>
    <col min="5" max="5" width="15.7109375" style="1" customWidth="1"/>
    <col min="6" max="6" width="15.140625" style="1" customWidth="1"/>
    <col min="7" max="7" width="16.5703125" style="1" customWidth="1"/>
    <col min="8" max="8" width="23.5703125" style="1" customWidth="1"/>
    <col min="9" max="9" width="21.85546875" style="1" customWidth="1"/>
    <col min="10" max="10" width="23.28515625" style="1" customWidth="1"/>
    <col min="11" max="11" width="21.85546875" style="1" customWidth="1"/>
    <col min="12" max="12" width="23.28515625" style="1" customWidth="1"/>
    <col min="13" max="13" width="23.85546875" style="36" customWidth="1"/>
    <col min="14" max="14" width="44.5703125" style="73" customWidth="1"/>
    <col min="15" max="15" width="8.7109375" style="73"/>
    <col min="16" max="16" width="44.5703125" style="1" customWidth="1"/>
    <col min="17" max="16384" width="8.7109375" style="1"/>
  </cols>
  <sheetData>
    <row r="1" spans="2:15" ht="20.100000000000001" customHeight="1">
      <c r="B1" s="69" t="s">
        <v>0</v>
      </c>
      <c r="C1" s="71"/>
      <c r="D1" s="71"/>
      <c r="E1" s="71"/>
      <c r="F1" s="71"/>
      <c r="G1" s="71"/>
      <c r="H1" s="71"/>
      <c r="I1" s="71"/>
      <c r="J1" s="71"/>
      <c r="K1" s="71"/>
      <c r="L1" s="71"/>
      <c r="M1" s="69"/>
    </row>
    <row r="2" spans="2:15" ht="20.100000000000001" customHeight="1">
      <c r="B2" s="69"/>
      <c r="C2" s="71"/>
      <c r="D2" s="71"/>
      <c r="E2" s="71"/>
      <c r="F2" s="71"/>
      <c r="G2" s="71"/>
      <c r="H2" s="71"/>
      <c r="I2" s="71"/>
      <c r="J2" s="71"/>
      <c r="K2" s="71"/>
      <c r="L2" s="71"/>
      <c r="M2" s="69"/>
    </row>
    <row r="3" spans="2:15" ht="23.25" customHeight="1">
      <c r="B3" s="792" t="s">
        <v>293</v>
      </c>
      <c r="C3" s="792"/>
      <c r="D3" s="69"/>
      <c r="E3" s="140" t="str">
        <f>WC!F3</f>
        <v>: SEPT 2021</v>
      </c>
      <c r="F3" s="139"/>
      <c r="G3" s="139"/>
      <c r="H3" s="25"/>
      <c r="I3" s="216"/>
      <c r="J3" s="217"/>
      <c r="K3" s="216"/>
      <c r="L3" s="217"/>
      <c r="M3" s="26"/>
      <c r="N3" s="218"/>
    </row>
    <row r="4" spans="2:15" ht="34.5" customHeight="1">
      <c r="B4" s="286"/>
      <c r="C4" s="286"/>
      <c r="D4" s="69"/>
      <c r="E4" s="140"/>
      <c r="F4" s="139"/>
      <c r="G4" s="139"/>
      <c r="H4" s="25"/>
      <c r="I4" s="216"/>
      <c r="J4" s="217"/>
      <c r="K4" s="216"/>
      <c r="L4" s="217"/>
      <c r="M4" s="26"/>
      <c r="N4" s="218"/>
    </row>
    <row r="5" spans="2:15" ht="27" customHeight="1">
      <c r="B5" s="168"/>
      <c r="C5" s="186" t="s">
        <v>47</v>
      </c>
      <c r="D5" s="403"/>
      <c r="E5" s="188"/>
      <c r="F5" s="188"/>
      <c r="G5" s="71"/>
      <c r="H5" s="239" t="s">
        <v>48</v>
      </c>
      <c r="I5" s="533">
        <v>1000</v>
      </c>
      <c r="J5" s="190" t="s">
        <v>49</v>
      </c>
      <c r="K5" s="533">
        <v>800</v>
      </c>
      <c r="L5" s="190" t="s">
        <v>49</v>
      </c>
      <c r="M5" s="190" t="s">
        <v>361</v>
      </c>
    </row>
    <row r="6" spans="2:15" s="29" customFormat="1" ht="18" customHeight="1" thickBot="1">
      <c r="B6" s="5"/>
      <c r="H6" s="525"/>
      <c r="I6" s="527"/>
      <c r="J6" s="528"/>
      <c r="K6" s="527"/>
      <c r="L6" s="528"/>
      <c r="M6" s="526"/>
      <c r="N6" s="218"/>
      <c r="O6" s="218"/>
    </row>
    <row r="7" spans="2:15" s="29" customFormat="1" ht="34.5" customHeight="1" thickBot="1">
      <c r="B7" s="5"/>
      <c r="H7" s="525"/>
      <c r="I7" s="869" t="s">
        <v>377</v>
      </c>
      <c r="J7" s="870"/>
      <c r="K7" s="869" t="s">
        <v>378</v>
      </c>
      <c r="L7" s="870"/>
      <c r="M7" s="526"/>
      <c r="N7" s="218"/>
      <c r="O7" s="218"/>
    </row>
    <row r="8" spans="2:15" ht="33" customHeight="1">
      <c r="B8" s="8" t="s">
        <v>1</v>
      </c>
      <c r="C8" s="8" t="s">
        <v>2</v>
      </c>
      <c r="D8" s="712" t="s">
        <v>3</v>
      </c>
      <c r="E8" s="712"/>
      <c r="F8" s="712"/>
      <c r="G8" s="10" t="s">
        <v>4</v>
      </c>
      <c r="H8" s="293" t="s">
        <v>5</v>
      </c>
      <c r="I8" s="656" t="s">
        <v>6</v>
      </c>
      <c r="J8" s="657" t="s">
        <v>7</v>
      </c>
      <c r="K8" s="656" t="s">
        <v>6</v>
      </c>
      <c r="L8" s="657" t="s">
        <v>7</v>
      </c>
      <c r="M8" s="11" t="s">
        <v>8</v>
      </c>
    </row>
    <row r="9" spans="2:15" ht="32.25" customHeight="1">
      <c r="B9" s="12"/>
      <c r="C9" s="12"/>
      <c r="D9" s="13" t="str">
        <f>WC!E8</f>
        <v>Jul'21</v>
      </c>
      <c r="E9" s="13" t="str">
        <f>WC!F8</f>
        <v>Aug'21</v>
      </c>
      <c r="F9" s="95" t="str">
        <f>WC!G8</f>
        <v>Sept'21</v>
      </c>
      <c r="G9" s="14" t="s">
        <v>9</v>
      </c>
      <c r="H9" s="293" t="s">
        <v>24</v>
      </c>
      <c r="I9" s="656" t="s">
        <v>24</v>
      </c>
      <c r="J9" s="657" t="s">
        <v>12</v>
      </c>
      <c r="K9" s="656" t="s">
        <v>24</v>
      </c>
      <c r="L9" s="657" t="s">
        <v>12</v>
      </c>
      <c r="M9" s="124" t="s">
        <v>13</v>
      </c>
    </row>
    <row r="10" spans="2:15" ht="42.75" customHeight="1">
      <c r="B10" s="145">
        <v>1</v>
      </c>
      <c r="C10" s="193" t="s">
        <v>244</v>
      </c>
      <c r="D10" s="212">
        <v>380</v>
      </c>
      <c r="E10" s="212">
        <v>390</v>
      </c>
      <c r="F10" s="425">
        <v>390</v>
      </c>
      <c r="G10" s="520">
        <f>F10-E10</f>
        <v>0</v>
      </c>
      <c r="H10" s="654">
        <v>800</v>
      </c>
      <c r="I10" s="658">
        <v>400</v>
      </c>
      <c r="J10" s="659">
        <f>I10*F10</f>
        <v>156000</v>
      </c>
      <c r="K10" s="658">
        <v>300</v>
      </c>
      <c r="L10" s="659">
        <f>K10*F10</f>
        <v>117000</v>
      </c>
      <c r="M10" s="497" t="s">
        <v>16</v>
      </c>
      <c r="N10" s="608" t="s">
        <v>341</v>
      </c>
    </row>
    <row r="11" spans="2:15" ht="54.75" customHeight="1">
      <c r="B11" s="145">
        <v>2</v>
      </c>
      <c r="C11" s="193" t="s">
        <v>22</v>
      </c>
      <c r="D11" s="212">
        <v>360</v>
      </c>
      <c r="E11" s="212">
        <v>390</v>
      </c>
      <c r="F11" s="425">
        <v>390</v>
      </c>
      <c r="G11" s="520">
        <f>F11-E11</f>
        <v>0</v>
      </c>
      <c r="H11" s="654">
        <v>500</v>
      </c>
      <c r="I11" s="658">
        <v>400</v>
      </c>
      <c r="J11" s="659">
        <f>I11*F11</f>
        <v>156000</v>
      </c>
      <c r="K11" s="658">
        <v>300</v>
      </c>
      <c r="L11" s="659">
        <f>K11*F11</f>
        <v>117000</v>
      </c>
      <c r="M11" s="497" t="s">
        <v>16</v>
      </c>
      <c r="N11" s="336"/>
    </row>
    <row r="12" spans="2:15" ht="54.75" customHeight="1">
      <c r="B12" s="145">
        <v>3</v>
      </c>
      <c r="C12" s="193" t="s">
        <v>333</v>
      </c>
      <c r="D12" s="212">
        <v>355</v>
      </c>
      <c r="E12" s="212">
        <v>355</v>
      </c>
      <c r="F12" s="425">
        <v>0</v>
      </c>
      <c r="G12" s="520">
        <v>0</v>
      </c>
      <c r="H12" s="654">
        <v>0</v>
      </c>
      <c r="I12" s="658">
        <v>0</v>
      </c>
      <c r="J12" s="659">
        <f>I12*F12</f>
        <v>0</v>
      </c>
      <c r="K12" s="658">
        <v>0</v>
      </c>
      <c r="L12" s="659">
        <f>K12*F12</f>
        <v>0</v>
      </c>
      <c r="M12" s="497" t="s">
        <v>16</v>
      </c>
      <c r="N12" s="336"/>
    </row>
    <row r="13" spans="2:15" ht="54.75" customHeight="1">
      <c r="B13" s="145">
        <v>4</v>
      </c>
      <c r="C13" s="193" t="s">
        <v>120</v>
      </c>
      <c r="D13" s="212">
        <v>355</v>
      </c>
      <c r="E13" s="212">
        <v>355</v>
      </c>
      <c r="F13" s="425">
        <v>355</v>
      </c>
      <c r="G13" s="520">
        <f>F13-E13</f>
        <v>0</v>
      </c>
      <c r="H13" s="654">
        <v>200</v>
      </c>
      <c r="I13" s="658">
        <v>200</v>
      </c>
      <c r="J13" s="659">
        <f>I13*F13</f>
        <v>71000</v>
      </c>
      <c r="K13" s="658">
        <v>200</v>
      </c>
      <c r="L13" s="659">
        <f>K13*F13</f>
        <v>71000</v>
      </c>
      <c r="M13" s="497" t="s">
        <v>16</v>
      </c>
      <c r="N13" s="336"/>
    </row>
    <row r="14" spans="2:15" ht="54.75" customHeight="1">
      <c r="B14" s="145">
        <v>5</v>
      </c>
      <c r="C14" s="193" t="s">
        <v>78</v>
      </c>
      <c r="D14" s="212">
        <v>0</v>
      </c>
      <c r="E14" s="212">
        <v>450</v>
      </c>
      <c r="F14" s="425">
        <v>0</v>
      </c>
      <c r="G14" s="520">
        <v>0</v>
      </c>
      <c r="H14" s="654">
        <v>0</v>
      </c>
      <c r="I14" s="658">
        <v>0</v>
      </c>
      <c r="J14" s="659">
        <f>I14*F14</f>
        <v>0</v>
      </c>
      <c r="K14" s="658">
        <v>0</v>
      </c>
      <c r="L14" s="659">
        <f>K14*F14</f>
        <v>0</v>
      </c>
      <c r="M14" s="497" t="s">
        <v>16</v>
      </c>
      <c r="N14" s="612" t="s">
        <v>336</v>
      </c>
    </row>
    <row r="15" spans="2:15" ht="42" customHeight="1" thickBot="1">
      <c r="B15" s="145"/>
      <c r="C15" s="163"/>
      <c r="D15" s="51"/>
      <c r="E15" s="51"/>
      <c r="F15" s="51"/>
      <c r="G15" s="51" t="s">
        <v>17</v>
      </c>
      <c r="H15" s="655">
        <f>SUM(H10:H14)</f>
        <v>1500</v>
      </c>
      <c r="I15" s="660">
        <f>SUM(I10:I14)</f>
        <v>1000</v>
      </c>
      <c r="J15" s="661">
        <f>SUM(J10:J14)</f>
        <v>383000</v>
      </c>
      <c r="K15" s="660">
        <f>SUM(K10:K14)</f>
        <v>800</v>
      </c>
      <c r="L15" s="661">
        <f>SUM(L10:L14)</f>
        <v>305000</v>
      </c>
      <c r="M15" s="671"/>
      <c r="N15" s="668"/>
    </row>
    <row r="16" spans="2:15" ht="41.25" customHeight="1">
      <c r="B16" s="145"/>
      <c r="C16" s="163"/>
      <c r="D16" s="163"/>
      <c r="E16" s="47"/>
      <c r="F16" s="47"/>
      <c r="G16" s="883" t="s">
        <v>25</v>
      </c>
      <c r="H16" s="884"/>
      <c r="I16" s="634">
        <f>J15/I15</f>
        <v>383</v>
      </c>
      <c r="J16" s="635" t="s">
        <v>365</v>
      </c>
      <c r="K16" s="662">
        <f>L15/K15</f>
        <v>381.25</v>
      </c>
      <c r="L16" s="635" t="s">
        <v>365</v>
      </c>
      <c r="M16" s="881" t="s">
        <v>39</v>
      </c>
      <c r="N16" s="882"/>
    </row>
    <row r="17" spans="1:17" ht="39.75" customHeight="1" thickBot="1">
      <c r="B17" s="145"/>
      <c r="C17" s="849" t="s">
        <v>374</v>
      </c>
      <c r="D17" s="850"/>
      <c r="E17" s="850"/>
      <c r="F17" s="850"/>
      <c r="G17" s="850"/>
      <c r="H17" s="850"/>
      <c r="I17" s="636">
        <v>50.73</v>
      </c>
      <c r="J17" s="637" t="s">
        <v>350</v>
      </c>
      <c r="K17" s="663">
        <v>372.5</v>
      </c>
      <c r="L17" s="637" t="s">
        <v>350</v>
      </c>
      <c r="M17" s="669">
        <f>(K16-K17)/K17</f>
        <v>2.3489932885906041E-2</v>
      </c>
      <c r="N17" s="670">
        <v>7000</v>
      </c>
    </row>
    <row r="18" spans="1:17" s="29" customFormat="1" ht="18" customHeight="1">
      <c r="B18" s="24"/>
      <c r="C18" s="25"/>
      <c r="D18" s="25"/>
      <c r="E18" s="25"/>
      <c r="F18" s="25"/>
      <c r="G18" s="25"/>
      <c r="H18" s="25"/>
      <c r="I18" s="216"/>
      <c r="J18" s="217"/>
      <c r="K18" s="216"/>
      <c r="L18" s="217"/>
      <c r="M18" s="26"/>
      <c r="N18" s="218"/>
      <c r="O18" s="218"/>
    </row>
    <row r="19" spans="1:17" ht="27" hidden="1" customHeight="1">
      <c r="B19" s="168"/>
      <c r="C19" s="186" t="s">
        <v>50</v>
      </c>
      <c r="D19" s="403"/>
      <c r="E19" s="188"/>
      <c r="F19" s="188"/>
      <c r="G19" s="71"/>
      <c r="H19" s="239" t="s">
        <v>48</v>
      </c>
      <c r="I19" s="101">
        <v>200</v>
      </c>
      <c r="J19" s="190" t="s">
        <v>49</v>
      </c>
      <c r="K19" s="101">
        <v>200</v>
      </c>
      <c r="L19" s="190" t="s">
        <v>49</v>
      </c>
      <c r="M19" s="190"/>
    </row>
    <row r="20" spans="1:17" ht="18" hidden="1" customHeight="1">
      <c r="B20" s="7"/>
      <c r="H20" s="87"/>
      <c r="I20" s="114"/>
      <c r="K20" s="114"/>
    </row>
    <row r="21" spans="1:17" ht="33" hidden="1" customHeight="1">
      <c r="B21" s="8" t="s">
        <v>1</v>
      </c>
      <c r="C21" s="8" t="s">
        <v>2</v>
      </c>
      <c r="D21" s="712" t="s">
        <v>3</v>
      </c>
      <c r="E21" s="712"/>
      <c r="F21" s="712"/>
      <c r="G21" s="8" t="s">
        <v>4</v>
      </c>
      <c r="H21" s="8" t="s">
        <v>5</v>
      </c>
      <c r="I21" s="11" t="s">
        <v>6</v>
      </c>
      <c r="J21" s="11" t="s">
        <v>7</v>
      </c>
      <c r="K21" s="11" t="s">
        <v>6</v>
      </c>
      <c r="L21" s="11" t="s">
        <v>7</v>
      </c>
      <c r="M21" s="8" t="s">
        <v>8</v>
      </c>
    </row>
    <row r="22" spans="1:17" ht="32.25" hidden="1" customHeight="1">
      <c r="B22" s="12"/>
      <c r="C22" s="12"/>
      <c r="D22" s="13" t="str">
        <f>WC!E8</f>
        <v>Jul'21</v>
      </c>
      <c r="E22" s="13" t="str">
        <f>WC!F8</f>
        <v>Aug'21</v>
      </c>
      <c r="F22" s="95" t="str">
        <f>WC!G8</f>
        <v>Sept'21</v>
      </c>
      <c r="G22" s="15" t="s">
        <v>9</v>
      </c>
      <c r="H22" s="15" t="s">
        <v>24</v>
      </c>
      <c r="I22" s="16" t="s">
        <v>24</v>
      </c>
      <c r="J22" s="16" t="s">
        <v>12</v>
      </c>
      <c r="K22" s="16" t="s">
        <v>24</v>
      </c>
      <c r="L22" s="16" t="s">
        <v>12</v>
      </c>
      <c r="M22" s="12" t="s">
        <v>13</v>
      </c>
    </row>
    <row r="23" spans="1:17" ht="42.75" hidden="1" customHeight="1">
      <c r="B23" s="145">
        <v>1</v>
      </c>
      <c r="C23" s="398" t="s">
        <v>22</v>
      </c>
      <c r="D23" s="212">
        <v>0</v>
      </c>
      <c r="E23" s="212">
        <v>0</v>
      </c>
      <c r="F23" s="425">
        <v>360</v>
      </c>
      <c r="G23" s="214">
        <v>0</v>
      </c>
      <c r="H23" s="43">
        <v>500</v>
      </c>
      <c r="I23" s="44"/>
      <c r="J23" s="45">
        <f>I23*F23</f>
        <v>0</v>
      </c>
      <c r="K23" s="44"/>
      <c r="L23" s="45">
        <f>K23*H23</f>
        <v>0</v>
      </c>
      <c r="M23" s="184" t="s">
        <v>16</v>
      </c>
      <c r="N23" s="608" t="s">
        <v>225</v>
      </c>
    </row>
    <row r="24" spans="1:17" ht="42.75" hidden="1" customHeight="1">
      <c r="B24" s="145">
        <v>2</v>
      </c>
      <c r="C24" s="337"/>
      <c r="D24" s="212">
        <v>0</v>
      </c>
      <c r="E24" s="212">
        <v>145</v>
      </c>
      <c r="F24" s="425">
        <v>145</v>
      </c>
      <c r="G24" s="214">
        <v>0</v>
      </c>
      <c r="H24" s="43">
        <v>200</v>
      </c>
      <c r="I24" s="44"/>
      <c r="J24" s="45">
        <f>I24*F24</f>
        <v>0</v>
      </c>
      <c r="K24" s="44"/>
      <c r="L24" s="45">
        <f>K24*H24</f>
        <v>0</v>
      </c>
      <c r="M24" s="184" t="s">
        <v>16</v>
      </c>
      <c r="N24" s="336" t="s">
        <v>225</v>
      </c>
    </row>
    <row r="25" spans="1:17" ht="42" hidden="1" customHeight="1">
      <c r="B25" s="145"/>
      <c r="C25" s="163"/>
      <c r="D25" s="51" t="s">
        <v>17</v>
      </c>
      <c r="E25" s="51"/>
      <c r="F25" s="51"/>
      <c r="G25" s="51"/>
      <c r="H25" s="327">
        <f>SUM(H23:H24)</f>
        <v>700</v>
      </c>
      <c r="I25" s="327">
        <f>SUM(I23:I24)</f>
        <v>0</v>
      </c>
      <c r="J25" s="46">
        <f>SUM(J23:J24)</f>
        <v>0</v>
      </c>
      <c r="K25" s="327">
        <f>SUM(K23:K24)</f>
        <v>0</v>
      </c>
      <c r="L25" s="46">
        <f>SUM(L23:L24)</f>
        <v>0</v>
      </c>
      <c r="M25" s="184"/>
      <c r="N25" s="329"/>
    </row>
    <row r="26" spans="1:17" ht="41.25" hidden="1" customHeight="1">
      <c r="B26" s="145"/>
      <c r="C26" s="163"/>
      <c r="D26" s="163"/>
      <c r="E26" s="47"/>
      <c r="F26" s="47"/>
      <c r="G26" s="47"/>
      <c r="H26" s="766" t="s">
        <v>25</v>
      </c>
      <c r="I26" s="767"/>
      <c r="J26" s="84" t="e">
        <f>J25/I25</f>
        <v>#DIV/0!</v>
      </c>
      <c r="K26" s="84"/>
      <c r="L26" s="84" t="e">
        <f>L25/K25</f>
        <v>#DIV/0!</v>
      </c>
      <c r="M26" s="164" t="str">
        <f>WC!L28</f>
        <v>(Sept'21)</v>
      </c>
      <c r="N26" s="607" t="s">
        <v>39</v>
      </c>
    </row>
    <row r="27" spans="1:17" ht="39.75" hidden="1" customHeight="1">
      <c r="B27" s="145"/>
      <c r="C27" s="793" t="s">
        <v>226</v>
      </c>
      <c r="D27" s="794"/>
      <c r="E27" s="794"/>
      <c r="F27" s="794"/>
      <c r="G27" s="794"/>
      <c r="H27" s="794"/>
      <c r="I27" s="85"/>
      <c r="J27" s="86">
        <v>125</v>
      </c>
      <c r="K27" s="85"/>
      <c r="L27" s="86">
        <v>125</v>
      </c>
      <c r="M27" s="164" t="str">
        <f>WC!L29</f>
        <v>(Aug'21)</v>
      </c>
      <c r="N27" s="408" t="s">
        <v>46</v>
      </c>
    </row>
    <row r="28" spans="1:17" ht="11.25" hidden="1" customHeight="1">
      <c r="B28" s="241"/>
      <c r="C28" s="432"/>
      <c r="D28" s="432"/>
      <c r="E28" s="432"/>
      <c r="F28" s="432"/>
      <c r="G28" s="432"/>
      <c r="H28" s="432"/>
      <c r="I28" s="40"/>
      <c r="J28" s="345"/>
      <c r="K28" s="40"/>
      <c r="L28" s="345"/>
      <c r="M28" s="242"/>
      <c r="N28" s="450"/>
    </row>
    <row r="29" spans="1:17" ht="15.75">
      <c r="B29" s="73" t="s">
        <v>371</v>
      </c>
      <c r="C29" s="73"/>
      <c r="D29" s="73"/>
      <c r="E29" s="73"/>
      <c r="F29" s="73" t="s">
        <v>85</v>
      </c>
      <c r="G29" s="73"/>
      <c r="H29" s="73"/>
      <c r="I29" s="73"/>
      <c r="J29" s="73" t="s">
        <v>23</v>
      </c>
      <c r="K29" s="73"/>
      <c r="L29" s="73" t="s">
        <v>23</v>
      </c>
      <c r="M29" s="134"/>
    </row>
    <row r="30" spans="1:17" ht="15.75">
      <c r="B30" s="73" t="s">
        <v>84</v>
      </c>
      <c r="C30" s="210"/>
      <c r="D30" s="73"/>
      <c r="E30" s="73"/>
      <c r="F30" s="73" t="s">
        <v>86</v>
      </c>
      <c r="G30" s="73"/>
      <c r="H30" s="73"/>
      <c r="I30" s="73"/>
      <c r="J30" s="73"/>
      <c r="K30" s="73"/>
      <c r="L30" s="73"/>
      <c r="M30" s="134"/>
    </row>
    <row r="31" spans="1:17" ht="15.75">
      <c r="B31" s="73"/>
      <c r="C31" s="73"/>
      <c r="D31" s="73"/>
      <c r="E31" s="73"/>
      <c r="F31" s="73"/>
      <c r="G31" s="73"/>
      <c r="H31" s="73"/>
      <c r="I31" s="73"/>
      <c r="J31" s="73"/>
      <c r="K31" s="73"/>
      <c r="L31" s="73"/>
      <c r="M31" s="134"/>
    </row>
    <row r="32" spans="1:17" s="73" customFormat="1" ht="15.75">
      <c r="A32" s="1"/>
      <c r="M32" s="134"/>
      <c r="P32" s="1"/>
      <c r="Q32" s="1"/>
    </row>
    <row r="33" spans="1:17" s="73" customFormat="1" ht="15.75">
      <c r="A33" s="1"/>
      <c r="M33" s="134"/>
      <c r="P33" s="1"/>
      <c r="Q33" s="1"/>
    </row>
    <row r="34" spans="1:17" s="73" customFormat="1" ht="15.75" customHeight="1">
      <c r="A34" s="1"/>
      <c r="B34" s="407"/>
      <c r="C34" s="407"/>
      <c r="D34" s="49"/>
      <c r="E34" s="28"/>
      <c r="F34" s="28"/>
      <c r="G34" s="28"/>
      <c r="H34" s="28"/>
      <c r="I34" s="216"/>
      <c r="J34" s="216"/>
      <c r="K34" s="216"/>
      <c r="L34" s="216"/>
      <c r="M34" s="28"/>
      <c r="P34" s="1"/>
      <c r="Q34" s="1"/>
    </row>
    <row r="35" spans="1:17" s="73" customFormat="1">
      <c r="A35" s="1"/>
      <c r="B35" s="1"/>
      <c r="C35" s="53"/>
      <c r="D35" s="1"/>
      <c r="E35" s="1"/>
      <c r="F35" s="35"/>
      <c r="G35" s="1"/>
      <c r="H35" s="1"/>
      <c r="I35" s="1"/>
      <c r="J35" s="35"/>
      <c r="K35" s="1"/>
      <c r="L35" s="35"/>
      <c r="M35" s="36"/>
      <c r="P35" s="1"/>
      <c r="Q35" s="1"/>
    </row>
    <row r="36" spans="1:17" s="73" customFormat="1">
      <c r="A36" s="1"/>
      <c r="B36" s="1"/>
      <c r="C36" s="1"/>
      <c r="D36" s="1"/>
      <c r="E36" s="1"/>
      <c r="F36" s="35"/>
      <c r="G36" s="1"/>
      <c r="H36" s="1"/>
      <c r="I36" s="1"/>
      <c r="J36" s="35"/>
      <c r="K36" s="1"/>
      <c r="L36" s="35"/>
      <c r="M36" s="36"/>
      <c r="P36" s="1"/>
      <c r="Q36" s="1"/>
    </row>
    <row r="37" spans="1:17" s="73" customFormat="1">
      <c r="A37" s="1"/>
      <c r="B37" s="1"/>
      <c r="C37" s="1"/>
      <c r="D37" s="1"/>
      <c r="E37" s="1"/>
      <c r="F37" s="35"/>
      <c r="G37" s="1"/>
      <c r="H37" s="1"/>
      <c r="I37" s="1"/>
      <c r="J37" s="35"/>
      <c r="K37" s="1"/>
      <c r="L37" s="35"/>
      <c r="M37" s="36"/>
      <c r="P37" s="1"/>
      <c r="Q37" s="1"/>
    </row>
  </sheetData>
  <sheetProtection selectLockedCells="1" selectUnlockedCells="1"/>
  <mergeCells count="10">
    <mergeCell ref="C27:H27"/>
    <mergeCell ref="I7:J7"/>
    <mergeCell ref="K7:L7"/>
    <mergeCell ref="C17:H17"/>
    <mergeCell ref="G16:H16"/>
    <mergeCell ref="M16:N16"/>
    <mergeCell ref="D21:F21"/>
    <mergeCell ref="B3:C3"/>
    <mergeCell ref="D8:F8"/>
    <mergeCell ref="H26:I26"/>
  </mergeCells>
  <pageMargins left="0.45" right="0.25" top="0.39027777777777778" bottom="0.2298611111111111" header="0.51180555555555551" footer="0.51180555555555551"/>
  <pageSetup paperSize="9" scale="38" firstPageNumber="0" fitToHeight="0"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I23"/>
  <sheetViews>
    <sheetView workbookViewId="0">
      <selection activeCell="F45" sqref="F45"/>
    </sheetView>
  </sheetViews>
  <sheetFormatPr defaultRowHeight="12.75"/>
  <cols>
    <col min="1" max="1" width="3.140625" customWidth="1"/>
    <col min="2" max="2" width="14.7109375" customWidth="1"/>
    <col min="3" max="3" width="18.28515625" customWidth="1"/>
    <col min="4" max="4" width="19.140625" customWidth="1"/>
    <col min="5" max="5" width="16.42578125" bestFit="1" customWidth="1"/>
    <col min="6" max="6" width="16.42578125" customWidth="1"/>
    <col min="7" max="7" width="18.5703125" customWidth="1"/>
    <col min="8" max="8" width="16.5703125" customWidth="1"/>
    <col min="9" max="9" width="33.5703125" customWidth="1"/>
  </cols>
  <sheetData>
    <row r="1" spans="2:9" ht="13.5" thickBot="1"/>
    <row r="2" spans="2:9" ht="19.5" customHeight="1">
      <c r="B2" s="885" t="s">
        <v>154</v>
      </c>
      <c r="C2" s="885" t="s">
        <v>327</v>
      </c>
      <c r="D2" s="885" t="s">
        <v>328</v>
      </c>
      <c r="E2" s="885" t="s">
        <v>322</v>
      </c>
      <c r="F2" s="885" t="s">
        <v>325</v>
      </c>
      <c r="G2" s="885" t="s">
        <v>326</v>
      </c>
      <c r="H2" s="885" t="s">
        <v>323</v>
      </c>
      <c r="I2" s="891" t="s">
        <v>316</v>
      </c>
    </row>
    <row r="3" spans="2:9" ht="16.5" customHeight="1" thickBot="1">
      <c r="B3" s="886"/>
      <c r="C3" s="886"/>
      <c r="D3" s="886"/>
      <c r="E3" s="886"/>
      <c r="F3" s="886"/>
      <c r="G3" s="886"/>
      <c r="H3" s="886"/>
      <c r="I3" s="892"/>
    </row>
    <row r="4" spans="2:9" ht="15" thickBot="1">
      <c r="B4" s="545" t="s">
        <v>19</v>
      </c>
      <c r="C4" s="546">
        <v>2850</v>
      </c>
      <c r="D4" s="546">
        <v>2200</v>
      </c>
      <c r="E4" s="547">
        <v>650</v>
      </c>
      <c r="F4" s="547">
        <v>154</v>
      </c>
      <c r="G4" s="548">
        <f t="shared" ref="G4:G9" si="0">E4*F4</f>
        <v>100100</v>
      </c>
      <c r="H4" s="547">
        <v>0</v>
      </c>
      <c r="I4" s="549" t="s">
        <v>313</v>
      </c>
    </row>
    <row r="5" spans="2:9" ht="15" thickBot="1">
      <c r="B5" s="545" t="s">
        <v>22</v>
      </c>
      <c r="C5" s="546">
        <v>1250</v>
      </c>
      <c r="D5" s="547">
        <v>900</v>
      </c>
      <c r="E5" s="547">
        <v>350</v>
      </c>
      <c r="F5" s="547">
        <v>154</v>
      </c>
      <c r="G5" s="548">
        <f t="shared" si="0"/>
        <v>53900</v>
      </c>
      <c r="H5" s="547">
        <v>0</v>
      </c>
      <c r="I5" s="549" t="s">
        <v>313</v>
      </c>
    </row>
    <row r="6" spans="2:9" ht="15" thickBot="1">
      <c r="B6" s="545" t="s">
        <v>314</v>
      </c>
      <c r="C6" s="547">
        <v>300</v>
      </c>
      <c r="D6" s="547">
        <v>200</v>
      </c>
      <c r="E6" s="547">
        <v>100</v>
      </c>
      <c r="F6" s="547">
        <v>155</v>
      </c>
      <c r="G6" s="548">
        <f t="shared" si="0"/>
        <v>15500</v>
      </c>
      <c r="H6" s="547">
        <v>0</v>
      </c>
      <c r="I6" s="549" t="s">
        <v>313</v>
      </c>
    </row>
    <row r="7" spans="2:9" ht="15" thickBot="1">
      <c r="B7" s="545" t="s">
        <v>53</v>
      </c>
      <c r="C7" s="547">
        <v>300</v>
      </c>
      <c r="D7" s="547">
        <v>150</v>
      </c>
      <c r="E7" s="547">
        <v>50</v>
      </c>
      <c r="F7" s="547">
        <v>150</v>
      </c>
      <c r="G7" s="548">
        <f t="shared" si="0"/>
        <v>7500</v>
      </c>
      <c r="H7" s="547">
        <v>100</v>
      </c>
      <c r="I7" s="893" t="s">
        <v>324</v>
      </c>
    </row>
    <row r="8" spans="2:9" ht="15" thickBot="1">
      <c r="B8" s="545" t="s">
        <v>315</v>
      </c>
      <c r="C8" s="546">
        <v>2435</v>
      </c>
      <c r="D8" s="546">
        <v>1000</v>
      </c>
      <c r="E8" s="547">
        <v>0</v>
      </c>
      <c r="F8" s="547">
        <v>150</v>
      </c>
      <c r="G8" s="548">
        <f t="shared" si="0"/>
        <v>0</v>
      </c>
      <c r="H8" s="546">
        <v>1435</v>
      </c>
      <c r="I8" s="894"/>
    </row>
    <row r="9" spans="2:9" ht="15" thickBot="1">
      <c r="B9" s="545" t="s">
        <v>157</v>
      </c>
      <c r="C9" s="547">
        <v>100</v>
      </c>
      <c r="D9" s="547">
        <v>100</v>
      </c>
      <c r="E9" s="547">
        <v>0</v>
      </c>
      <c r="F9" s="547">
        <v>154</v>
      </c>
      <c r="G9" s="548">
        <f t="shared" si="0"/>
        <v>0</v>
      </c>
      <c r="H9" s="547">
        <v>0</v>
      </c>
      <c r="I9" s="550" t="s">
        <v>313</v>
      </c>
    </row>
    <row r="10" spans="2:9" ht="15" thickBot="1">
      <c r="B10" s="551" t="s">
        <v>302</v>
      </c>
      <c r="C10" s="552">
        <f t="shared" ref="C10:H10" si="1">SUM(C4:C9)</f>
        <v>7235</v>
      </c>
      <c r="D10" s="552">
        <f t="shared" si="1"/>
        <v>4550</v>
      </c>
      <c r="E10" s="552">
        <f t="shared" si="1"/>
        <v>1150</v>
      </c>
      <c r="F10" s="552" t="s">
        <v>46</v>
      </c>
      <c r="G10" s="552">
        <f>SUM(G4:G9)</f>
        <v>177000</v>
      </c>
      <c r="H10" s="552">
        <f t="shared" si="1"/>
        <v>1535</v>
      </c>
      <c r="I10" s="553"/>
    </row>
    <row r="11" spans="2:9">
      <c r="B11" s="544"/>
      <c r="C11" s="544"/>
      <c r="D11" s="544"/>
      <c r="E11" s="544"/>
      <c r="F11" s="544"/>
      <c r="G11" s="544"/>
      <c r="H11" s="544"/>
      <c r="I11" s="544"/>
    </row>
    <row r="14" spans="2:9" ht="13.5" thickBot="1"/>
    <row r="15" spans="2:9">
      <c r="B15" s="556"/>
      <c r="C15" s="895" t="s">
        <v>321</v>
      </c>
      <c r="D15" s="895" t="s">
        <v>309</v>
      </c>
      <c r="E15" s="895" t="s">
        <v>310</v>
      </c>
      <c r="F15" s="895" t="s">
        <v>311</v>
      </c>
      <c r="G15" s="557"/>
      <c r="H15" s="887"/>
    </row>
    <row r="16" spans="2:9" ht="13.5" thickBot="1">
      <c r="B16" s="558" t="s">
        <v>154</v>
      </c>
      <c r="C16" s="896"/>
      <c r="D16" s="896"/>
      <c r="E16" s="896"/>
      <c r="F16" s="896"/>
      <c r="G16" s="559" t="s">
        <v>312</v>
      </c>
      <c r="H16" s="887"/>
    </row>
    <row r="17" spans="2:8" ht="15.75" thickBot="1">
      <c r="B17" s="545" t="s">
        <v>317</v>
      </c>
      <c r="C17" s="547">
        <v>220</v>
      </c>
      <c r="D17" s="547">
        <v>220</v>
      </c>
      <c r="E17" s="547" t="s">
        <v>313</v>
      </c>
      <c r="F17" s="547" t="s">
        <v>313</v>
      </c>
      <c r="G17" s="888" t="s">
        <v>329</v>
      </c>
      <c r="H17" s="554"/>
    </row>
    <row r="18" spans="2:8" ht="15.75" thickBot="1">
      <c r="B18" s="545" t="s">
        <v>318</v>
      </c>
      <c r="C18" s="547">
        <v>160</v>
      </c>
      <c r="D18" s="547">
        <v>75</v>
      </c>
      <c r="E18" s="547" t="s">
        <v>313</v>
      </c>
      <c r="F18" s="547">
        <v>85</v>
      </c>
      <c r="G18" s="889"/>
      <c r="H18" s="554"/>
    </row>
    <row r="19" spans="2:8" ht="15.75" thickBot="1">
      <c r="B19" s="545" t="s">
        <v>156</v>
      </c>
      <c r="C19" s="547">
        <v>120</v>
      </c>
      <c r="D19" s="547">
        <v>80</v>
      </c>
      <c r="E19" s="547" t="s">
        <v>313</v>
      </c>
      <c r="F19" s="547">
        <v>40</v>
      </c>
      <c r="G19" s="889"/>
      <c r="H19" s="554"/>
    </row>
    <row r="20" spans="2:8" ht="15.75" thickBot="1">
      <c r="B20" s="545" t="s">
        <v>53</v>
      </c>
      <c r="C20" s="547">
        <v>65</v>
      </c>
      <c r="D20" s="547">
        <v>40</v>
      </c>
      <c r="E20" s="547" t="s">
        <v>313</v>
      </c>
      <c r="F20" s="547">
        <v>25</v>
      </c>
      <c r="G20" s="889"/>
      <c r="H20" s="554"/>
    </row>
    <row r="21" spans="2:8" ht="29.25" thickBot="1">
      <c r="B21" s="545" t="s">
        <v>319</v>
      </c>
      <c r="C21" s="547">
        <v>70</v>
      </c>
      <c r="D21" s="547">
        <v>35</v>
      </c>
      <c r="E21" s="547" t="s">
        <v>313</v>
      </c>
      <c r="F21" s="547">
        <v>35</v>
      </c>
      <c r="G21" s="889"/>
      <c r="H21" s="554"/>
    </row>
    <row r="22" spans="2:8" ht="15.75" thickBot="1">
      <c r="B22" s="545" t="s">
        <v>320</v>
      </c>
      <c r="C22" s="547">
        <v>100</v>
      </c>
      <c r="D22" s="547">
        <v>0</v>
      </c>
      <c r="E22" s="547" t="s">
        <v>313</v>
      </c>
      <c r="F22" s="547">
        <v>100</v>
      </c>
      <c r="G22" s="890"/>
      <c r="H22" s="554"/>
    </row>
    <row r="23" spans="2:8" ht="14.25">
      <c r="B23" s="553"/>
      <c r="C23" s="555">
        <f>SUM(C17:C22)</f>
        <v>735</v>
      </c>
      <c r="D23" s="555">
        <f>SUM(D17:D22)</f>
        <v>450</v>
      </c>
      <c r="E23" s="555">
        <f>SUM(E17:E22)</f>
        <v>0</v>
      </c>
      <c r="F23" s="555">
        <f>SUM(F17:F22)</f>
        <v>285</v>
      </c>
      <c r="G23" s="553"/>
    </row>
  </sheetData>
  <mergeCells count="15">
    <mergeCell ref="C15:C16"/>
    <mergeCell ref="D15:D16"/>
    <mergeCell ref="E15:E16"/>
    <mergeCell ref="F15:F16"/>
    <mergeCell ref="H15:H16"/>
    <mergeCell ref="G17:G22"/>
    <mergeCell ref="H2:H3"/>
    <mergeCell ref="I2:I3"/>
    <mergeCell ref="I7:I8"/>
    <mergeCell ref="B2:B3"/>
    <mergeCell ref="F2:F3"/>
    <mergeCell ref="G2:G3"/>
    <mergeCell ref="C2:C3"/>
    <mergeCell ref="D2:D3"/>
    <mergeCell ref="E2:E3"/>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B2:K30"/>
  <sheetViews>
    <sheetView workbookViewId="0">
      <selection activeCell="B17" sqref="B17:B18"/>
    </sheetView>
  </sheetViews>
  <sheetFormatPr defaultRowHeight="12.75"/>
  <cols>
    <col min="1" max="1" width="1.42578125" customWidth="1"/>
    <col min="2" max="2" width="25.85546875" customWidth="1"/>
    <col min="3" max="3" width="16" customWidth="1"/>
    <col min="4" max="4" width="41.28515625" customWidth="1"/>
    <col min="5" max="5" width="14" customWidth="1"/>
    <col min="6" max="6" width="14.140625" customWidth="1"/>
    <col min="7" max="7" width="12.42578125" customWidth="1"/>
    <col min="8" max="8" width="13.7109375" customWidth="1"/>
  </cols>
  <sheetData>
    <row r="2" spans="2:11" ht="13.5" hidden="1" thickBot="1">
      <c r="B2" s="385" t="s">
        <v>242</v>
      </c>
    </row>
    <row r="3" spans="2:11" ht="12.75" hidden="1" customHeight="1">
      <c r="B3" s="921" t="s">
        <v>154</v>
      </c>
      <c r="C3" s="467" t="s">
        <v>235</v>
      </c>
      <c r="D3" s="923" t="s">
        <v>237</v>
      </c>
      <c r="E3" s="897" t="s">
        <v>248</v>
      </c>
      <c r="F3" s="897" t="s">
        <v>267</v>
      </c>
      <c r="G3" s="897" t="s">
        <v>268</v>
      </c>
      <c r="H3" s="925" t="s">
        <v>240</v>
      </c>
    </row>
    <row r="4" spans="2:11" ht="13.5" hidden="1" thickBot="1">
      <c r="B4" s="922"/>
      <c r="C4" s="468" t="s">
        <v>236</v>
      </c>
      <c r="D4" s="924"/>
      <c r="E4" s="898"/>
      <c r="F4" s="898"/>
      <c r="G4" s="898"/>
      <c r="H4" s="926"/>
    </row>
    <row r="5" spans="2:11" hidden="1">
      <c r="B5" s="937" t="s">
        <v>241</v>
      </c>
      <c r="C5" s="897" t="s">
        <v>238</v>
      </c>
      <c r="D5" s="917" t="s">
        <v>269</v>
      </c>
      <c r="E5" s="919">
        <v>390</v>
      </c>
      <c r="F5" s="939">
        <v>250</v>
      </c>
      <c r="G5" s="943">
        <f>E5*F5</f>
        <v>97500</v>
      </c>
      <c r="H5" s="945">
        <v>30</v>
      </c>
      <c r="I5" s="899" t="s">
        <v>266</v>
      </c>
      <c r="J5" s="900"/>
      <c r="K5" s="900"/>
    </row>
    <row r="6" spans="2:11" ht="13.5" hidden="1" thickBot="1">
      <c r="B6" s="938"/>
      <c r="C6" s="942"/>
      <c r="D6" s="918"/>
      <c r="E6" s="920"/>
      <c r="F6" s="940"/>
      <c r="G6" s="944"/>
      <c r="H6" s="946"/>
      <c r="I6" s="899"/>
      <c r="J6" s="900"/>
      <c r="K6" s="900"/>
    </row>
    <row r="7" spans="2:11" hidden="1">
      <c r="B7" s="932" t="s">
        <v>247</v>
      </c>
      <c r="C7" s="942"/>
      <c r="D7" s="901" t="s">
        <v>251</v>
      </c>
      <c r="E7" s="915">
        <v>400</v>
      </c>
      <c r="F7" s="911">
        <v>250</v>
      </c>
      <c r="G7" s="948">
        <f>E7*F7</f>
        <v>100000</v>
      </c>
      <c r="H7" s="935">
        <v>30</v>
      </c>
    </row>
    <row r="8" spans="2:11" hidden="1">
      <c r="B8" s="910"/>
      <c r="C8" s="942"/>
      <c r="D8" s="902"/>
      <c r="E8" s="915"/>
      <c r="F8" s="941"/>
      <c r="G8" s="949"/>
      <c r="H8" s="935"/>
    </row>
    <row r="9" spans="2:11" hidden="1">
      <c r="B9" s="930" t="s">
        <v>239</v>
      </c>
      <c r="C9" s="942"/>
      <c r="D9" s="903" t="s">
        <v>250</v>
      </c>
      <c r="E9" s="902">
        <v>480</v>
      </c>
      <c r="F9" s="903">
        <v>250</v>
      </c>
      <c r="G9" s="905">
        <f>E9*F9</f>
        <v>120000</v>
      </c>
      <c r="H9" s="927">
        <v>30</v>
      </c>
    </row>
    <row r="10" spans="2:11" ht="13.5" hidden="1" thickBot="1">
      <c r="B10" s="931"/>
      <c r="C10" s="898"/>
      <c r="D10" s="904"/>
      <c r="E10" s="929"/>
      <c r="F10" s="904"/>
      <c r="G10" s="906"/>
      <c r="H10" s="928"/>
    </row>
    <row r="11" spans="2:11" hidden="1"/>
    <row r="12" spans="2:11" ht="13.5" thickBot="1">
      <c r="B12" s="385" t="s">
        <v>243</v>
      </c>
    </row>
    <row r="13" spans="2:11" ht="12.75" customHeight="1">
      <c r="B13" s="921" t="s">
        <v>154</v>
      </c>
      <c r="C13" s="472" t="s">
        <v>235</v>
      </c>
      <c r="D13" s="923" t="s">
        <v>237</v>
      </c>
      <c r="E13" s="897" t="s">
        <v>270</v>
      </c>
      <c r="F13" s="897" t="s">
        <v>267</v>
      </c>
      <c r="G13" s="897" t="s">
        <v>268</v>
      </c>
      <c r="H13" s="925" t="s">
        <v>240</v>
      </c>
    </row>
    <row r="14" spans="2:11" ht="13.5" thickBot="1">
      <c r="B14" s="922"/>
      <c r="C14" s="468" t="s">
        <v>236</v>
      </c>
      <c r="D14" s="924"/>
      <c r="E14" s="933"/>
      <c r="F14" s="898"/>
      <c r="G14" s="898"/>
      <c r="H14" s="926"/>
    </row>
    <row r="15" spans="2:11" hidden="1">
      <c r="B15" s="909" t="s">
        <v>239</v>
      </c>
      <c r="C15" s="953" t="s">
        <v>238</v>
      </c>
      <c r="D15" s="473" t="s">
        <v>252</v>
      </c>
      <c r="E15" s="934">
        <v>480</v>
      </c>
      <c r="F15" s="474"/>
      <c r="G15" s="474"/>
      <c r="H15" s="947">
        <v>30</v>
      </c>
    </row>
    <row r="16" spans="2:11" hidden="1">
      <c r="B16" s="910"/>
      <c r="C16" s="954"/>
      <c r="D16" s="386" t="s">
        <v>249</v>
      </c>
      <c r="E16" s="907"/>
      <c r="F16" s="466"/>
      <c r="G16" s="466"/>
      <c r="H16" s="908"/>
    </row>
    <row r="17" spans="2:11">
      <c r="B17" s="937" t="s">
        <v>244</v>
      </c>
      <c r="C17" s="954"/>
      <c r="D17" s="917" t="s">
        <v>276</v>
      </c>
      <c r="E17" s="919">
        <v>400</v>
      </c>
      <c r="F17" s="939">
        <v>100</v>
      </c>
      <c r="G17" s="950">
        <f>E17*F17</f>
        <v>40000</v>
      </c>
      <c r="H17" s="945">
        <v>30</v>
      </c>
      <c r="I17" s="899" t="s">
        <v>274</v>
      </c>
      <c r="J17" s="900"/>
      <c r="K17" s="900"/>
    </row>
    <row r="18" spans="2:11" ht="13.5" thickBot="1">
      <c r="B18" s="938"/>
      <c r="C18" s="954"/>
      <c r="D18" s="918"/>
      <c r="E18" s="920"/>
      <c r="F18" s="940"/>
      <c r="G18" s="951"/>
      <c r="H18" s="946"/>
      <c r="I18" s="899"/>
      <c r="J18" s="900"/>
      <c r="K18" s="900"/>
    </row>
    <row r="19" spans="2:11">
      <c r="B19" s="932" t="s">
        <v>241</v>
      </c>
      <c r="C19" s="954"/>
      <c r="D19" s="901" t="s">
        <v>263</v>
      </c>
      <c r="E19" s="915">
        <v>400</v>
      </c>
      <c r="F19" s="911">
        <v>100</v>
      </c>
      <c r="G19" s="913">
        <f>E19*F19</f>
        <v>40000</v>
      </c>
      <c r="H19" s="935">
        <v>30</v>
      </c>
    </row>
    <row r="20" spans="2:11">
      <c r="B20" s="910"/>
      <c r="C20" s="954"/>
      <c r="D20" s="902"/>
      <c r="E20" s="915"/>
      <c r="F20" s="941"/>
      <c r="G20" s="952"/>
      <c r="H20" s="935"/>
    </row>
    <row r="21" spans="2:11">
      <c r="B21" s="932" t="s">
        <v>247</v>
      </c>
      <c r="C21" s="954"/>
      <c r="D21" s="901" t="s">
        <v>264</v>
      </c>
      <c r="E21" s="915">
        <v>420</v>
      </c>
      <c r="F21" s="911">
        <v>100</v>
      </c>
      <c r="G21" s="913">
        <f>E21*F21</f>
        <v>42000</v>
      </c>
      <c r="H21" s="935">
        <v>30</v>
      </c>
    </row>
    <row r="22" spans="2:11" ht="13.5" thickBot="1">
      <c r="B22" s="931"/>
      <c r="C22" s="933"/>
      <c r="D22" s="904"/>
      <c r="E22" s="916"/>
      <c r="F22" s="912"/>
      <c r="G22" s="914"/>
      <c r="H22" s="936"/>
    </row>
    <row r="24" spans="2:11" ht="13.5" hidden="1" thickBot="1">
      <c r="B24" s="385" t="s">
        <v>245</v>
      </c>
    </row>
    <row r="25" spans="2:11" ht="12.75" hidden="1" customHeight="1">
      <c r="B25" s="921" t="s">
        <v>154</v>
      </c>
      <c r="C25" s="472" t="s">
        <v>235</v>
      </c>
      <c r="D25" s="923" t="s">
        <v>237</v>
      </c>
      <c r="E25" s="897" t="s">
        <v>270</v>
      </c>
      <c r="F25" s="897" t="s">
        <v>267</v>
      </c>
      <c r="G25" s="897" t="s">
        <v>268</v>
      </c>
      <c r="H25" s="925" t="s">
        <v>240</v>
      </c>
    </row>
    <row r="26" spans="2:11" ht="13.5" hidden="1" thickBot="1">
      <c r="B26" s="922"/>
      <c r="C26" s="468" t="s">
        <v>236</v>
      </c>
      <c r="D26" s="924"/>
      <c r="E26" s="933"/>
      <c r="F26" s="898"/>
      <c r="G26" s="898"/>
      <c r="H26" s="926"/>
    </row>
    <row r="27" spans="2:11" hidden="1">
      <c r="B27" s="932" t="s">
        <v>239</v>
      </c>
      <c r="C27" s="901" t="s">
        <v>238</v>
      </c>
      <c r="D27" s="901" t="s">
        <v>265</v>
      </c>
      <c r="E27" s="907">
        <v>480</v>
      </c>
      <c r="F27" s="466"/>
      <c r="G27" s="466"/>
      <c r="H27" s="908">
        <v>30</v>
      </c>
    </row>
    <row r="28" spans="2:11" hidden="1">
      <c r="B28" s="910"/>
      <c r="C28" s="902"/>
      <c r="D28" s="902"/>
      <c r="E28" s="907"/>
      <c r="F28" s="466"/>
      <c r="G28" s="466"/>
      <c r="H28" s="908"/>
    </row>
    <row r="29" spans="2:11" hidden="1">
      <c r="B29" s="932" t="s">
        <v>272</v>
      </c>
      <c r="C29" s="901" t="s">
        <v>238</v>
      </c>
      <c r="D29" s="901" t="s">
        <v>271</v>
      </c>
      <c r="E29" s="907">
        <v>350</v>
      </c>
      <c r="F29" s="466"/>
      <c r="G29" s="466"/>
      <c r="H29" s="908">
        <v>30</v>
      </c>
    </row>
    <row r="30" spans="2:11" ht="13.5" hidden="1" thickBot="1">
      <c r="B30" s="931"/>
      <c r="C30" s="904"/>
      <c r="D30" s="904"/>
      <c r="E30" s="929"/>
      <c r="F30" s="471"/>
      <c r="G30" s="471"/>
      <c r="H30" s="928"/>
    </row>
  </sheetData>
  <mergeCells count="71">
    <mergeCell ref="B29:B30"/>
    <mergeCell ref="C29:C30"/>
    <mergeCell ref="D29:D30"/>
    <mergeCell ref="E29:E30"/>
    <mergeCell ref="H29:H30"/>
    <mergeCell ref="B27:B28"/>
    <mergeCell ref="C27:C28"/>
    <mergeCell ref="H25:H26"/>
    <mergeCell ref="E13:E14"/>
    <mergeCell ref="B21:B22"/>
    <mergeCell ref="E15:E16"/>
    <mergeCell ref="B25:B26"/>
    <mergeCell ref="D25:D26"/>
    <mergeCell ref="E25:E26"/>
    <mergeCell ref="H21:H22"/>
    <mergeCell ref="F13:F14"/>
    <mergeCell ref="H15:H16"/>
    <mergeCell ref="F17:F18"/>
    <mergeCell ref="G17:G18"/>
    <mergeCell ref="H17:H18"/>
    <mergeCell ref="G13:G14"/>
    <mergeCell ref="B13:B14"/>
    <mergeCell ref="D13:D14"/>
    <mergeCell ref="H13:H14"/>
    <mergeCell ref="E9:E10"/>
    <mergeCell ref="B9:B10"/>
    <mergeCell ref="C5:C10"/>
    <mergeCell ref="G5:G6"/>
    <mergeCell ref="H5:H6"/>
    <mergeCell ref="B7:B8"/>
    <mergeCell ref="G7:G8"/>
    <mergeCell ref="H7:H8"/>
    <mergeCell ref="B3:B4"/>
    <mergeCell ref="D3:D4"/>
    <mergeCell ref="H3:H4"/>
    <mergeCell ref="H9:H10"/>
    <mergeCell ref="E3:E4"/>
    <mergeCell ref="D5:D6"/>
    <mergeCell ref="E5:E6"/>
    <mergeCell ref="D7:D8"/>
    <mergeCell ref="E7:E8"/>
    <mergeCell ref="B5:B6"/>
    <mergeCell ref="F5:F6"/>
    <mergeCell ref="F7:F8"/>
    <mergeCell ref="B15:B16"/>
    <mergeCell ref="F21:F22"/>
    <mergeCell ref="G21:G22"/>
    <mergeCell ref="E21:E22"/>
    <mergeCell ref="D17:D18"/>
    <mergeCell ref="E17:E18"/>
    <mergeCell ref="B19:B20"/>
    <mergeCell ref="D19:D20"/>
    <mergeCell ref="E19:E20"/>
    <mergeCell ref="F19:F20"/>
    <mergeCell ref="G19:G20"/>
    <mergeCell ref="B17:B18"/>
    <mergeCell ref="C15:C22"/>
    <mergeCell ref="F25:F26"/>
    <mergeCell ref="I5:K6"/>
    <mergeCell ref="D27:D28"/>
    <mergeCell ref="D9:D10"/>
    <mergeCell ref="F3:F4"/>
    <mergeCell ref="F9:F10"/>
    <mergeCell ref="G3:G4"/>
    <mergeCell ref="G9:G10"/>
    <mergeCell ref="E27:E28"/>
    <mergeCell ref="H27:H28"/>
    <mergeCell ref="D21:D22"/>
    <mergeCell ref="G25:G26"/>
    <mergeCell ref="I17:K18"/>
    <mergeCell ref="H19:H2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tabSelected="1" workbookViewId="0">
      <selection activeCell="E7" sqref="E7"/>
    </sheetView>
  </sheetViews>
  <sheetFormatPr defaultRowHeight="12.75"/>
  <cols>
    <col min="1" max="2" width="26.7109375" bestFit="1" customWidth="1"/>
  </cols>
  <sheetData>
    <row r="1" spans="1:2">
      <c r="A1" s="388" t="s">
        <v>481</v>
      </c>
      <c r="B1" s="388" t="s">
        <v>480</v>
      </c>
    </row>
    <row r="2" spans="1:2">
      <c r="A2" s="386" t="s">
        <v>468</v>
      </c>
      <c r="B2" s="386">
        <v>21000005</v>
      </c>
    </row>
    <row r="3" spans="1:2">
      <c r="A3" s="386" t="s">
        <v>469</v>
      </c>
      <c r="B3" s="386">
        <v>21000007</v>
      </c>
    </row>
    <row r="4" spans="1:2">
      <c r="A4" s="386" t="s">
        <v>470</v>
      </c>
      <c r="B4" s="386">
        <v>21000136</v>
      </c>
    </row>
    <row r="5" spans="1:2">
      <c r="A5" s="386" t="s">
        <v>471</v>
      </c>
      <c r="B5" s="386">
        <v>21000001</v>
      </c>
    </row>
    <row r="6" spans="1:2">
      <c r="A6" s="386" t="s">
        <v>472</v>
      </c>
      <c r="B6" s="386">
        <v>21000003</v>
      </c>
    </row>
    <row r="7" spans="1:2">
      <c r="A7" s="386" t="s">
        <v>473</v>
      </c>
      <c r="B7" s="386">
        <v>21000004</v>
      </c>
    </row>
    <row r="8" spans="1:2">
      <c r="A8" s="386" t="s">
        <v>108</v>
      </c>
      <c r="B8" s="386">
        <v>21000096</v>
      </c>
    </row>
    <row r="9" spans="1:2">
      <c r="A9" s="386" t="s">
        <v>474</v>
      </c>
      <c r="B9" s="386">
        <v>21000106</v>
      </c>
    </row>
    <row r="10" spans="1:2">
      <c r="A10" s="386" t="s">
        <v>475</v>
      </c>
      <c r="B10" s="386">
        <v>21000010</v>
      </c>
    </row>
    <row r="11" spans="1:2">
      <c r="A11" s="386" t="s">
        <v>476</v>
      </c>
      <c r="B11" s="386">
        <v>21000126</v>
      </c>
    </row>
    <row r="12" spans="1:2">
      <c r="A12" s="386" t="s">
        <v>477</v>
      </c>
      <c r="B12" s="386">
        <v>21000035</v>
      </c>
    </row>
    <row r="13" spans="1:2">
      <c r="A13" s="386" t="s">
        <v>478</v>
      </c>
      <c r="B13" s="386">
        <v>21000058</v>
      </c>
    </row>
    <row r="14" spans="1:2">
      <c r="A14" s="386" t="s">
        <v>479</v>
      </c>
      <c r="B14" s="386">
        <v>21000000</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J10"/>
  <sheetViews>
    <sheetView workbookViewId="0">
      <selection activeCell="F45" sqref="F45"/>
    </sheetView>
  </sheetViews>
  <sheetFormatPr defaultRowHeight="12.75"/>
  <cols>
    <col min="4" max="4" width="60.28515625" customWidth="1"/>
  </cols>
  <sheetData>
    <row r="1" spans="2:10" ht="13.5" thickBot="1"/>
    <row r="2" spans="2:10" ht="13.5" thickBot="1">
      <c r="B2" s="460" t="s">
        <v>253</v>
      </c>
      <c r="C2" s="460" t="s">
        <v>255</v>
      </c>
      <c r="D2" s="462" t="s">
        <v>254</v>
      </c>
    </row>
    <row r="3" spans="2:10" ht="38.25">
      <c r="B3" s="461" t="s">
        <v>230</v>
      </c>
      <c r="C3" s="461" t="s">
        <v>260</v>
      </c>
      <c r="D3" s="465" t="s">
        <v>261</v>
      </c>
    </row>
    <row r="4" spans="2:10">
      <c r="B4" s="455" t="s">
        <v>231</v>
      </c>
      <c r="C4" s="455" t="s">
        <v>256</v>
      </c>
      <c r="D4" s="463" t="s">
        <v>259</v>
      </c>
    </row>
    <row r="5" spans="2:10" ht="39" thickBot="1">
      <c r="B5" s="456" t="s">
        <v>232</v>
      </c>
      <c r="C5" s="456" t="s">
        <v>257</v>
      </c>
      <c r="D5" s="464" t="s">
        <v>258</v>
      </c>
    </row>
    <row r="8" spans="2:10">
      <c r="F8" s="466" t="s">
        <v>277</v>
      </c>
      <c r="G8" s="466" t="s">
        <v>231</v>
      </c>
      <c r="H8" s="466" t="s">
        <v>233</v>
      </c>
      <c r="I8" s="466" t="s">
        <v>278</v>
      </c>
      <c r="J8" s="466" t="s">
        <v>279</v>
      </c>
    </row>
    <row r="9" spans="2:10">
      <c r="E9" s="466" t="s">
        <v>262</v>
      </c>
      <c r="F9" s="466">
        <v>400</v>
      </c>
      <c r="G9" s="466">
        <v>390</v>
      </c>
      <c r="H9" s="466">
        <v>390</v>
      </c>
      <c r="I9" s="476">
        <f>I10/7.4538</f>
        <v>385.03850385038504</v>
      </c>
      <c r="J9" s="476">
        <f>J10/7.4538</f>
        <v>375.64732082964395</v>
      </c>
    </row>
    <row r="10" spans="2:10">
      <c r="F10" s="466" t="s">
        <v>46</v>
      </c>
      <c r="G10" s="466" t="s">
        <v>46</v>
      </c>
      <c r="H10" s="466" t="s">
        <v>46</v>
      </c>
      <c r="I10" s="466">
        <v>2870</v>
      </c>
      <c r="J10" s="466">
        <v>2800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G6"/>
  <sheetViews>
    <sheetView workbookViewId="0">
      <selection activeCell="F45" sqref="F45"/>
    </sheetView>
  </sheetViews>
  <sheetFormatPr defaultRowHeight="12.75"/>
  <cols>
    <col min="2" max="2" width="11.140625" bestFit="1" customWidth="1"/>
    <col min="3" max="3" width="19.28515625" customWidth="1"/>
    <col min="4" max="4" width="14.140625" customWidth="1"/>
    <col min="5" max="5" width="19.7109375" customWidth="1"/>
    <col min="6" max="6" width="13.85546875" customWidth="1"/>
    <col min="7" max="7" width="19.5703125" customWidth="1"/>
  </cols>
  <sheetData>
    <row r="2" spans="2:7" ht="13.5" thickBot="1"/>
    <row r="3" spans="2:7" ht="24.75" customHeight="1" thickBot="1">
      <c r="B3" s="501" t="s">
        <v>300</v>
      </c>
      <c r="C3" s="507" t="s">
        <v>304</v>
      </c>
      <c r="D3" s="508" t="s">
        <v>303</v>
      </c>
      <c r="E3" s="509" t="s">
        <v>305</v>
      </c>
      <c r="F3" s="510" t="s">
        <v>306</v>
      </c>
      <c r="G3" s="518" t="s">
        <v>307</v>
      </c>
    </row>
    <row r="4" spans="2:7">
      <c r="B4" s="504" t="s">
        <v>234</v>
      </c>
      <c r="C4" s="505">
        <v>200</v>
      </c>
      <c r="D4" s="506">
        <v>20000</v>
      </c>
      <c r="E4" s="511">
        <v>0</v>
      </c>
      <c r="F4" s="512">
        <v>0</v>
      </c>
      <c r="G4" s="955" t="s">
        <v>46</v>
      </c>
    </row>
    <row r="5" spans="2:7" ht="13.5" thickBot="1">
      <c r="B5" s="500" t="s">
        <v>301</v>
      </c>
      <c r="C5" s="498">
        <v>130</v>
      </c>
      <c r="D5" s="502">
        <v>52000</v>
      </c>
      <c r="E5" s="513">
        <v>330</v>
      </c>
      <c r="F5" s="514">
        <v>132000</v>
      </c>
      <c r="G5" s="956"/>
    </row>
    <row r="6" spans="2:7" ht="13.5" thickBot="1">
      <c r="B6" s="501" t="s">
        <v>302</v>
      </c>
      <c r="C6" s="499">
        <v>330</v>
      </c>
      <c r="D6" s="503">
        <v>72000</v>
      </c>
      <c r="E6" s="515">
        <v>330</v>
      </c>
      <c r="F6" s="516">
        <v>132000</v>
      </c>
      <c r="G6" s="517" t="s">
        <v>308</v>
      </c>
    </row>
  </sheetData>
  <mergeCells count="1">
    <mergeCell ref="G4:G5"/>
  </mergeCells>
  <pageMargins left="0.7" right="0.7" top="0.75" bottom="0.75" header="0.3" footer="0.3"/>
  <pageSetup paperSize="9"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92D050"/>
    <pageSetUpPr fitToPage="1"/>
  </sheetPr>
  <dimension ref="B1:P29"/>
  <sheetViews>
    <sheetView topLeftCell="B1" zoomScale="70" zoomScaleNormal="70" zoomScaleSheetLayoutView="75" workbookViewId="0">
      <selection activeCell="N8" sqref="N8"/>
    </sheetView>
  </sheetViews>
  <sheetFormatPr defaultColWidth="8.7109375" defaultRowHeight="12.75"/>
  <cols>
    <col min="1" max="1" width="0" style="1" hidden="1" customWidth="1"/>
    <col min="2" max="2" width="6.42578125" style="1" customWidth="1"/>
    <col min="3" max="3" width="33.28515625" style="1" customWidth="1"/>
    <col min="4" max="4" width="9.42578125" style="1" customWidth="1"/>
    <col min="5" max="7" width="11.85546875" style="1" customWidth="1"/>
    <col min="8" max="8" width="22.7109375" style="1" customWidth="1"/>
    <col min="9" max="11" width="17.28515625" style="1" customWidth="1"/>
    <col min="12" max="12" width="16.42578125" style="1" customWidth="1"/>
    <col min="13" max="13" width="16.28515625" style="1" customWidth="1"/>
    <col min="14" max="16384" width="8.7109375" style="1"/>
  </cols>
  <sheetData>
    <row r="1" spans="2:16" ht="20.100000000000001" customHeight="1">
      <c r="B1" s="2" t="s">
        <v>0</v>
      </c>
    </row>
    <row r="2" spans="2:16" ht="20.100000000000001" customHeight="1">
      <c r="B2" s="2"/>
    </row>
    <row r="3" spans="2:16" ht="20.100000000000001" customHeight="1">
      <c r="B3" s="5" t="s">
        <v>151</v>
      </c>
      <c r="G3" s="141" t="str">
        <f>WC!F3</f>
        <v>: SEPT 2021</v>
      </c>
    </row>
    <row r="4" spans="2:16" ht="20.100000000000001" customHeight="1">
      <c r="B4" s="7"/>
    </row>
    <row r="5" spans="2:16" ht="20.100000000000001" customHeight="1">
      <c r="B5" s="5"/>
      <c r="C5" s="143" t="s">
        <v>50</v>
      </c>
      <c r="D5" s="66"/>
      <c r="E5" s="4"/>
      <c r="F5" s="4"/>
      <c r="H5" s="67" t="s">
        <v>80</v>
      </c>
      <c r="I5" s="118">
        <v>700</v>
      </c>
      <c r="J5" s="68" t="s">
        <v>49</v>
      </c>
    </row>
    <row r="6" spans="2:16" ht="20.100000000000001" customHeight="1">
      <c r="B6" s="7"/>
    </row>
    <row r="7" spans="2:16" s="4" customFormat="1" ht="32.25" customHeight="1">
      <c r="B7" s="315" t="s">
        <v>1</v>
      </c>
      <c r="C7" s="315" t="s">
        <v>2</v>
      </c>
      <c r="D7" s="817" t="s">
        <v>3</v>
      </c>
      <c r="E7" s="817"/>
      <c r="F7" s="817"/>
      <c r="G7" s="316" t="s">
        <v>39</v>
      </c>
      <c r="H7" s="315" t="s">
        <v>5</v>
      </c>
      <c r="I7" s="317" t="s">
        <v>6</v>
      </c>
      <c r="J7" s="317" t="s">
        <v>7</v>
      </c>
      <c r="K7" s="315" t="s">
        <v>8</v>
      </c>
      <c r="L7" s="304"/>
      <c r="M7" s="304"/>
      <c r="N7" s="6"/>
      <c r="O7" s="6"/>
      <c r="P7" s="6"/>
    </row>
    <row r="8" spans="2:16" s="4" customFormat="1" ht="32.25" customHeight="1">
      <c r="B8" s="318"/>
      <c r="C8" s="319"/>
      <c r="D8" s="320" t="str">
        <f>WC!E8</f>
        <v>Jul'21</v>
      </c>
      <c r="E8" s="320" t="str">
        <f>WC!F8</f>
        <v>Aug'21</v>
      </c>
      <c r="F8" s="370" t="str">
        <f>WC!G8</f>
        <v>Sept'21</v>
      </c>
      <c r="G8" s="321" t="s">
        <v>9</v>
      </c>
      <c r="H8" s="318" t="s">
        <v>24</v>
      </c>
      <c r="I8" s="126" t="s">
        <v>81</v>
      </c>
      <c r="J8" s="126" t="s">
        <v>12</v>
      </c>
      <c r="K8" s="319" t="s">
        <v>13</v>
      </c>
      <c r="L8" s="304"/>
      <c r="M8" s="304"/>
      <c r="N8" s="6"/>
      <c r="O8" s="6"/>
      <c r="P8" s="6"/>
    </row>
    <row r="9" spans="2:16" s="4" customFormat="1" ht="32.25" customHeight="1">
      <c r="B9" s="325">
        <v>1</v>
      </c>
      <c r="C9" s="163" t="s">
        <v>118</v>
      </c>
      <c r="D9" s="305">
        <v>96</v>
      </c>
      <c r="E9" s="305">
        <v>96</v>
      </c>
      <c r="F9" s="306"/>
      <c r="G9" s="307">
        <f>F9-E9</f>
        <v>-96</v>
      </c>
      <c r="H9" s="308"/>
      <c r="I9" s="308"/>
      <c r="J9" s="308">
        <f>I9*F9</f>
        <v>0</v>
      </c>
      <c r="K9" s="309" t="s">
        <v>16</v>
      </c>
      <c r="L9" s="707"/>
      <c r="M9" s="708"/>
      <c r="N9" s="6"/>
      <c r="O9" s="6"/>
      <c r="P9" s="6"/>
    </row>
    <row r="10" spans="2:16" s="4" customFormat="1" ht="32.25" customHeight="1">
      <c r="B10" s="309"/>
      <c r="C10" s="163"/>
      <c r="D10" s="163"/>
      <c r="E10" s="310" t="s">
        <v>17</v>
      </c>
      <c r="F10" s="310"/>
      <c r="G10" s="310"/>
      <c r="H10" s="322">
        <f>SUM(H9:H9)</f>
        <v>0</v>
      </c>
      <c r="I10" s="322">
        <f>SUM(I9:I9)</f>
        <v>0</v>
      </c>
      <c r="J10" s="308">
        <f>SUM(J9:J9)</f>
        <v>0</v>
      </c>
      <c r="K10" s="311"/>
      <c r="L10" s="304"/>
      <c r="M10" s="304"/>
      <c r="N10" s="6"/>
      <c r="O10" s="6"/>
      <c r="P10" s="6"/>
    </row>
    <row r="11" spans="2:16" s="4" customFormat="1" ht="32.25" customHeight="1">
      <c r="B11" s="309"/>
      <c r="C11" s="163"/>
      <c r="D11" s="163"/>
      <c r="E11" s="312"/>
      <c r="F11" s="313"/>
      <c r="G11" s="313"/>
      <c r="H11" s="819" t="s">
        <v>82</v>
      </c>
      <c r="I11" s="819"/>
      <c r="J11" s="382" t="e">
        <f>J10/I10</f>
        <v>#DIV/0!</v>
      </c>
      <c r="K11" s="163" t="str">
        <f>WC!L28</f>
        <v>(Sept'21)</v>
      </c>
      <c r="L11" s="820" t="s">
        <v>39</v>
      </c>
      <c r="M11" s="821"/>
      <c r="N11" s="6"/>
      <c r="O11" s="6"/>
      <c r="P11" s="6"/>
    </row>
    <row r="12" spans="2:16" s="4" customFormat="1" ht="31.5" customHeight="1">
      <c r="B12" s="309"/>
      <c r="C12" s="793" t="s">
        <v>182</v>
      </c>
      <c r="D12" s="794"/>
      <c r="E12" s="794"/>
      <c r="F12" s="794"/>
      <c r="G12" s="800"/>
      <c r="H12" s="314"/>
      <c r="I12" s="314"/>
      <c r="J12" s="382">
        <v>96</v>
      </c>
      <c r="K12" s="163" t="str">
        <f>WC!L29</f>
        <v>(Aug'21)</v>
      </c>
      <c r="L12" s="397" t="e">
        <f>(J11-J12)/J12</f>
        <v>#DIV/0!</v>
      </c>
      <c r="M12" s="335">
        <v>0</v>
      </c>
      <c r="N12" s="6"/>
      <c r="O12" s="6"/>
      <c r="P12" s="6"/>
    </row>
    <row r="13" spans="2:16" s="4" customFormat="1" ht="19.5" customHeight="1">
      <c r="B13" s="38"/>
      <c r="C13" s="823"/>
      <c r="D13" s="823"/>
      <c r="E13" s="823"/>
      <c r="F13" s="42"/>
      <c r="G13" s="42"/>
      <c r="H13" s="121"/>
      <c r="I13" s="121"/>
      <c r="J13" s="122"/>
      <c r="K13" s="28"/>
      <c r="L13" s="6"/>
      <c r="M13" s="6"/>
      <c r="N13" s="6"/>
      <c r="O13" s="6"/>
      <c r="P13" s="6"/>
    </row>
    <row r="14" spans="2:16" ht="15.75">
      <c r="B14" s="34"/>
      <c r="C14" s="123"/>
      <c r="D14" s="123"/>
      <c r="E14" s="123"/>
      <c r="F14" s="123"/>
      <c r="G14" s="123"/>
      <c r="H14" s="123"/>
      <c r="I14" s="123"/>
      <c r="J14" s="123"/>
      <c r="K14" s="123"/>
    </row>
    <row r="15" spans="2:16" ht="15.75" customHeight="1">
      <c r="B15" s="35" t="str">
        <f>WC!B115</f>
        <v>Prepared by: Yi Hong (20/08/2021)</v>
      </c>
      <c r="F15" s="35" t="s">
        <v>85</v>
      </c>
      <c r="J15" s="35" t="s">
        <v>23</v>
      </c>
    </row>
    <row r="16" spans="2:16" ht="15.75" customHeight="1">
      <c r="B16" s="35" t="s">
        <v>84</v>
      </c>
      <c r="F16" s="35" t="s">
        <v>86</v>
      </c>
      <c r="J16" s="35"/>
    </row>
    <row r="19" spans="3:3" s="361" customFormat="1" ht="21" customHeight="1">
      <c r="C19" s="90"/>
    </row>
    <row r="20" spans="3:3" s="362" customFormat="1" ht="21" customHeight="1">
      <c r="C20" s="76"/>
    </row>
    <row r="21" spans="3:3" s="90" customFormat="1" ht="19.5"/>
    <row r="22" spans="3:3" s="90" customFormat="1" ht="19.5"/>
    <row r="23" spans="3:3" s="87" customFormat="1" ht="20.25" customHeight="1"/>
    <row r="24" spans="3:3" s="87" customFormat="1" ht="23.25" customHeight="1"/>
    <row r="25" spans="3:3" ht="20.25" customHeight="1"/>
    <row r="26" spans="3:3" ht="20.25" customHeight="1"/>
    <row r="27" spans="3:3" ht="22.5" customHeight="1"/>
    <row r="28" spans="3:3" ht="19.5" customHeight="1"/>
    <row r="29" spans="3:3" ht="18" customHeight="1"/>
  </sheetData>
  <mergeCells count="6">
    <mergeCell ref="D7:F7"/>
    <mergeCell ref="H11:I11"/>
    <mergeCell ref="L11:M11"/>
    <mergeCell ref="C12:G12"/>
    <mergeCell ref="C13:E13"/>
    <mergeCell ref="L9:M9"/>
  </mergeCells>
  <pageMargins left="0.7" right="0.7" top="0.75" bottom="0.75" header="0.3" footer="0.3"/>
  <pageSetup paperSize="9" scale="46" fitToHeight="0"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47"/>
  <sheetViews>
    <sheetView topLeftCell="A31" workbookViewId="0">
      <selection activeCell="A48" sqref="A48"/>
    </sheetView>
  </sheetViews>
  <sheetFormatPr defaultRowHeight="12.75"/>
  <cols>
    <col min="1" max="1" width="18.85546875" customWidth="1"/>
    <col min="2" max="2" width="22.140625" bestFit="1" customWidth="1"/>
  </cols>
  <sheetData>
    <row r="1" spans="1:7">
      <c r="A1" s="385" t="s">
        <v>153</v>
      </c>
    </row>
    <row r="3" spans="1:7">
      <c r="A3" s="957" t="s">
        <v>169</v>
      </c>
      <c r="B3" s="957"/>
      <c r="C3" s="957"/>
      <c r="D3" s="957"/>
      <c r="E3" s="957"/>
      <c r="F3" s="957"/>
      <c r="G3" s="957"/>
    </row>
    <row r="4" spans="1:7">
      <c r="A4" s="957" t="s">
        <v>168</v>
      </c>
      <c r="B4" s="957"/>
      <c r="C4" s="957"/>
      <c r="D4" s="957"/>
      <c r="E4" s="957"/>
      <c r="F4" s="957"/>
      <c r="G4" s="957"/>
    </row>
    <row r="5" spans="1:7">
      <c r="A5" s="957" t="s">
        <v>167</v>
      </c>
      <c r="B5" s="957"/>
      <c r="C5" s="957"/>
      <c r="D5" s="957"/>
      <c r="E5" s="957"/>
      <c r="F5" s="957"/>
      <c r="G5" s="957"/>
    </row>
    <row r="6" spans="1:7">
      <c r="A6" t="s">
        <v>170</v>
      </c>
    </row>
    <row r="8" spans="1:7">
      <c r="A8" s="388" t="s">
        <v>154</v>
      </c>
      <c r="B8" s="388" t="s">
        <v>155</v>
      </c>
    </row>
    <row r="9" spans="1:7">
      <c r="A9" s="386" t="s">
        <v>156</v>
      </c>
      <c r="B9" s="387">
        <v>1</v>
      </c>
    </row>
    <row r="10" spans="1:7">
      <c r="A10" s="386" t="s">
        <v>53</v>
      </c>
      <c r="B10" s="387">
        <v>2</v>
      </c>
    </row>
    <row r="11" spans="1:7">
      <c r="A11" s="386" t="s">
        <v>157</v>
      </c>
      <c r="B11" s="387">
        <v>3</v>
      </c>
    </row>
    <row r="12" spans="1:7">
      <c r="A12" s="386" t="s">
        <v>158</v>
      </c>
      <c r="B12" s="387">
        <v>4</v>
      </c>
    </row>
    <row r="13" spans="1:7">
      <c r="A13" s="386" t="s">
        <v>159</v>
      </c>
      <c r="B13" s="387">
        <v>5</v>
      </c>
    </row>
    <row r="14" spans="1:7">
      <c r="A14" s="386" t="s">
        <v>160</v>
      </c>
      <c r="B14" s="387">
        <v>6</v>
      </c>
    </row>
    <row r="15" spans="1:7">
      <c r="A15" s="386" t="s">
        <v>161</v>
      </c>
      <c r="B15" s="387">
        <v>7</v>
      </c>
    </row>
    <row r="16" spans="1:7">
      <c r="A16" s="386" t="s">
        <v>162</v>
      </c>
      <c r="B16" s="387">
        <v>8</v>
      </c>
    </row>
    <row r="17" spans="1:2">
      <c r="A17" s="386" t="s">
        <v>163</v>
      </c>
      <c r="B17" s="387">
        <v>9</v>
      </c>
    </row>
    <row r="18" spans="1:2">
      <c r="A18" s="386" t="s">
        <v>164</v>
      </c>
      <c r="B18" s="387">
        <v>10</v>
      </c>
    </row>
    <row r="19" spans="1:2">
      <c r="A19" s="386" t="s">
        <v>165</v>
      </c>
      <c r="B19" s="387">
        <v>11</v>
      </c>
    </row>
    <row r="21" spans="1:2">
      <c r="A21" s="388" t="s">
        <v>154</v>
      </c>
      <c r="B21" s="388" t="s">
        <v>166</v>
      </c>
    </row>
    <row r="22" spans="1:2">
      <c r="A22" s="386" t="s">
        <v>163</v>
      </c>
      <c r="B22" s="387">
        <v>1</v>
      </c>
    </row>
    <row r="23" spans="1:2">
      <c r="A23" s="386" t="s">
        <v>160</v>
      </c>
      <c r="B23" s="387">
        <v>2</v>
      </c>
    </row>
    <row r="24" spans="1:2">
      <c r="A24" s="386" t="s">
        <v>158</v>
      </c>
      <c r="B24" s="387">
        <v>3</v>
      </c>
    </row>
    <row r="25" spans="1:2">
      <c r="A25" s="386" t="s">
        <v>165</v>
      </c>
      <c r="B25" s="387">
        <v>4</v>
      </c>
    </row>
    <row r="26" spans="1:2">
      <c r="A26" s="386" t="s">
        <v>53</v>
      </c>
      <c r="B26" s="387">
        <v>5</v>
      </c>
    </row>
    <row r="27" spans="1:2">
      <c r="A27" s="386" t="s">
        <v>157</v>
      </c>
      <c r="B27" s="387">
        <v>6</v>
      </c>
    </row>
    <row r="28" spans="1:2">
      <c r="A28" s="386" t="s">
        <v>161</v>
      </c>
      <c r="B28" s="387">
        <v>7</v>
      </c>
    </row>
    <row r="29" spans="1:2">
      <c r="A29" s="386" t="s">
        <v>156</v>
      </c>
      <c r="B29" s="387">
        <v>8</v>
      </c>
    </row>
    <row r="30" spans="1:2">
      <c r="A30" s="386" t="s">
        <v>162</v>
      </c>
      <c r="B30" s="387">
        <v>9</v>
      </c>
    </row>
    <row r="31" spans="1:2">
      <c r="A31" s="386" t="s">
        <v>159</v>
      </c>
      <c r="B31" s="387">
        <v>10</v>
      </c>
    </row>
    <row r="32" spans="1:2">
      <c r="A32" s="386" t="s">
        <v>164</v>
      </c>
      <c r="B32" s="387">
        <v>11</v>
      </c>
    </row>
    <row r="34" spans="1:1">
      <c r="A34" t="s">
        <v>175</v>
      </c>
    </row>
    <row r="36" spans="1:1">
      <c r="A36" t="s">
        <v>176</v>
      </c>
    </row>
    <row r="37" spans="1:1">
      <c r="A37" t="s">
        <v>177</v>
      </c>
    </row>
    <row r="38" spans="1:1">
      <c r="A38" t="s">
        <v>178</v>
      </c>
    </row>
    <row r="39" spans="1:1">
      <c r="A39" t="s">
        <v>179</v>
      </c>
    </row>
    <row r="40" spans="1:1">
      <c r="A40" t="s">
        <v>180</v>
      </c>
    </row>
    <row r="41" spans="1:1">
      <c r="A41" t="s">
        <v>181</v>
      </c>
    </row>
    <row r="45" spans="1:1">
      <c r="A45" t="s">
        <v>192</v>
      </c>
    </row>
    <row r="47" spans="1:1">
      <c r="A47" t="s">
        <v>194</v>
      </c>
    </row>
  </sheetData>
  <mergeCells count="3">
    <mergeCell ref="A4:G4"/>
    <mergeCell ref="A5:G5"/>
    <mergeCell ref="A3:G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92D050"/>
    <pageSetUpPr fitToPage="1"/>
  </sheetPr>
  <dimension ref="A1:Q116"/>
  <sheetViews>
    <sheetView topLeftCell="B4" zoomScale="55" zoomScaleNormal="55" zoomScaleSheetLayoutView="25" zoomScalePageLayoutView="10" workbookViewId="0">
      <selection activeCell="J122" sqref="J122"/>
    </sheetView>
  </sheetViews>
  <sheetFormatPr defaultColWidth="8.7109375" defaultRowHeight="15"/>
  <cols>
    <col min="1" max="1" width="1.140625" style="1" customWidth="1"/>
    <col min="2" max="2" width="6.42578125" style="1" customWidth="1"/>
    <col min="3" max="3" width="61.85546875" style="1" bestFit="1" customWidth="1"/>
    <col min="4" max="4" width="35.42578125" style="1" customWidth="1"/>
    <col min="5" max="5" width="11.140625" style="1" customWidth="1"/>
    <col min="6" max="6" width="11.42578125" style="1" customWidth="1"/>
    <col min="7" max="7" width="12.140625" style="1" customWidth="1"/>
    <col min="8" max="8" width="14.7109375" style="1" bestFit="1" customWidth="1"/>
    <col min="9" max="9" width="30.5703125" style="1" customWidth="1"/>
    <col min="10" max="10" width="26.42578125" style="1" customWidth="1"/>
    <col min="11" max="11" width="17.5703125" style="1" bestFit="1" customWidth="1"/>
    <col min="12" max="12" width="15.85546875" style="1" customWidth="1"/>
    <col min="13" max="13" width="22" style="1" bestFit="1" customWidth="1"/>
    <col min="14" max="14" width="28.85546875" style="197" customWidth="1"/>
    <col min="15" max="15" width="28" style="73" customWidth="1"/>
    <col min="16" max="16384" width="8.7109375" style="1"/>
  </cols>
  <sheetData>
    <row r="1" spans="1:15" ht="20.100000000000001" customHeight="1">
      <c r="A1" s="71"/>
      <c r="B1" s="69" t="s">
        <v>0</v>
      </c>
      <c r="C1" s="71"/>
      <c r="D1" s="71"/>
      <c r="E1" s="71"/>
      <c r="F1" s="71"/>
      <c r="G1" s="71"/>
      <c r="H1" s="71"/>
      <c r="I1" s="71"/>
      <c r="J1" s="71"/>
      <c r="K1" s="71"/>
      <c r="L1" s="71"/>
    </row>
    <row r="2" spans="1:15" ht="14.25" customHeight="1">
      <c r="A2" s="71"/>
      <c r="B2" s="69"/>
      <c r="C2" s="71"/>
      <c r="D2" s="71"/>
      <c r="E2" s="71"/>
      <c r="F2" s="71"/>
      <c r="G2" s="71"/>
      <c r="H2" s="71"/>
      <c r="I2" s="71"/>
      <c r="J2" s="199"/>
      <c r="K2" s="71"/>
      <c r="L2" s="71"/>
    </row>
    <row r="3" spans="1:15" ht="20.100000000000001" customHeight="1">
      <c r="A3" s="71"/>
      <c r="B3" s="744" t="s">
        <v>112</v>
      </c>
      <c r="C3" s="744"/>
      <c r="D3" s="744"/>
      <c r="E3" s="744"/>
      <c r="F3" s="739" t="s">
        <v>380</v>
      </c>
      <c r="G3" s="739"/>
      <c r="H3" s="739"/>
      <c r="I3" s="69"/>
      <c r="J3" s="71"/>
      <c r="K3" s="71"/>
      <c r="L3" s="71"/>
    </row>
    <row r="4" spans="1:15" ht="8.25" customHeight="1">
      <c r="A4" s="71"/>
      <c r="B4" s="3"/>
      <c r="C4" s="71"/>
      <c r="D4" s="71"/>
      <c r="E4" s="71"/>
      <c r="F4" s="71"/>
      <c r="G4" s="71"/>
      <c r="H4" s="71"/>
      <c r="I4" s="71"/>
      <c r="J4" s="71"/>
      <c r="K4" s="71"/>
      <c r="L4" s="71"/>
    </row>
    <row r="5" spans="1:15" s="4" customFormat="1" ht="27" customHeight="1">
      <c r="A5" s="188"/>
      <c r="B5" s="188"/>
      <c r="C5" s="186" t="s">
        <v>47</v>
      </c>
      <c r="D5" s="433"/>
      <c r="E5" s="187"/>
      <c r="F5" s="188"/>
      <c r="G5" s="188"/>
      <c r="H5" s="71"/>
      <c r="I5" s="189" t="s">
        <v>48</v>
      </c>
      <c r="J5" s="99">
        <v>6200</v>
      </c>
      <c r="K5" s="190" t="s">
        <v>382</v>
      </c>
      <c r="L5" s="64"/>
      <c r="M5" s="70"/>
      <c r="N5" s="73"/>
      <c r="O5" s="6"/>
    </row>
    <row r="6" spans="1:15" s="4" customFormat="1" ht="11.25" customHeight="1">
      <c r="A6" s="188"/>
      <c r="B6" s="200"/>
      <c r="C6" s="201"/>
      <c r="D6" s="201"/>
      <c r="E6" s="201"/>
      <c r="F6" s="201"/>
      <c r="G6" s="201"/>
      <c r="H6" s="201"/>
      <c r="I6" s="202"/>
      <c r="J6" s="298"/>
      <c r="K6" s="203"/>
      <c r="L6" s="203"/>
      <c r="M6" s="169"/>
      <c r="N6" s="331"/>
      <c r="O6" s="6"/>
    </row>
    <row r="7" spans="1:15" s="4" customFormat="1" ht="33" customHeight="1">
      <c r="B7" s="729" t="s">
        <v>1</v>
      </c>
      <c r="C7" s="715" t="s">
        <v>2</v>
      </c>
      <c r="D7" s="715" t="s">
        <v>220</v>
      </c>
      <c r="E7" s="745" t="s">
        <v>3</v>
      </c>
      <c r="F7" s="745"/>
      <c r="G7" s="745"/>
      <c r="H7" s="58" t="s">
        <v>4</v>
      </c>
      <c r="I7" s="58" t="s">
        <v>358</v>
      </c>
      <c r="J7" s="598" t="s">
        <v>6</v>
      </c>
      <c r="K7" s="293" t="s">
        <v>7</v>
      </c>
      <c r="L7" s="127" t="s">
        <v>8</v>
      </c>
      <c r="M7" s="599" t="s">
        <v>45</v>
      </c>
      <c r="N7" s="297"/>
      <c r="O7" s="296"/>
    </row>
    <row r="8" spans="1:15" s="4" customFormat="1" ht="33" customHeight="1">
      <c r="B8" s="730"/>
      <c r="C8" s="716"/>
      <c r="D8" s="716"/>
      <c r="E8" s="93" t="s">
        <v>349</v>
      </c>
      <c r="F8" s="93" t="s">
        <v>364</v>
      </c>
      <c r="G8" s="98" t="s">
        <v>379</v>
      </c>
      <c r="H8" s="58" t="s">
        <v>9</v>
      </c>
      <c r="I8" s="58" t="s">
        <v>10</v>
      </c>
      <c r="J8" s="58" t="s">
        <v>10</v>
      </c>
      <c r="K8" s="293" t="s">
        <v>12</v>
      </c>
      <c r="L8" s="128" t="s">
        <v>13</v>
      </c>
      <c r="M8" s="591" t="s">
        <v>43</v>
      </c>
      <c r="N8" s="297"/>
      <c r="O8" s="296"/>
    </row>
    <row r="9" spans="1:15" s="4" customFormat="1" ht="30.75" customHeight="1">
      <c r="B9" s="170">
        <v>1</v>
      </c>
      <c r="C9" s="171" t="s">
        <v>57</v>
      </c>
      <c r="D9" s="174" t="s">
        <v>224</v>
      </c>
      <c r="E9" s="172">
        <v>133</v>
      </c>
      <c r="F9" s="172">
        <v>133</v>
      </c>
      <c r="G9" s="173">
        <v>133</v>
      </c>
      <c r="H9" s="177">
        <f t="shared" ref="H9:H21" si="0">G9-F9</f>
        <v>0</v>
      </c>
      <c r="I9" s="61">
        <v>900</v>
      </c>
      <c r="J9" s="61">
        <v>900</v>
      </c>
      <c r="K9" s="61">
        <f>J9*G9</f>
        <v>119700</v>
      </c>
      <c r="L9" s="174" t="s">
        <v>20</v>
      </c>
      <c r="M9" s="294"/>
      <c r="N9" s="746"/>
      <c r="O9" s="747"/>
    </row>
    <row r="10" spans="1:15" s="23" customFormat="1" ht="30.75" customHeight="1">
      <c r="B10" s="175">
        <v>2</v>
      </c>
      <c r="C10" s="176" t="s">
        <v>40</v>
      </c>
      <c r="D10" s="174" t="s">
        <v>224</v>
      </c>
      <c r="E10" s="172">
        <v>153</v>
      </c>
      <c r="F10" s="172">
        <v>155</v>
      </c>
      <c r="G10" s="173">
        <v>140</v>
      </c>
      <c r="H10" s="681">
        <f>G10-F10</f>
        <v>-15</v>
      </c>
      <c r="I10" s="61">
        <v>600</v>
      </c>
      <c r="J10" s="61">
        <v>500</v>
      </c>
      <c r="K10" s="61">
        <f t="shared" ref="K10:K17" si="1">J10*G10</f>
        <v>70000</v>
      </c>
      <c r="L10" s="180" t="s">
        <v>351</v>
      </c>
      <c r="M10" s="295">
        <v>40.25</v>
      </c>
      <c r="N10" s="707" t="s">
        <v>402</v>
      </c>
      <c r="O10" s="708"/>
    </row>
    <row r="11" spans="1:15" s="4" customFormat="1" ht="30" customHeight="1">
      <c r="A11" s="23">
        <v>2</v>
      </c>
      <c r="B11" s="178">
        <v>3</v>
      </c>
      <c r="C11" s="452" t="s">
        <v>14</v>
      </c>
      <c r="D11" s="174" t="s">
        <v>224</v>
      </c>
      <c r="E11" s="62">
        <v>139</v>
      </c>
      <c r="F11" s="62">
        <v>140</v>
      </c>
      <c r="G11" s="179">
        <v>140</v>
      </c>
      <c r="H11" s="177">
        <f t="shared" si="0"/>
        <v>0</v>
      </c>
      <c r="I11" s="61">
        <v>1200</v>
      </c>
      <c r="J11" s="61">
        <v>1200</v>
      </c>
      <c r="K11" s="61">
        <f t="shared" si="1"/>
        <v>168000</v>
      </c>
      <c r="L11" s="180" t="s">
        <v>20</v>
      </c>
      <c r="M11" s="295">
        <v>36.869999999999997</v>
      </c>
      <c r="N11" s="746" t="s">
        <v>334</v>
      </c>
      <c r="O11" s="747"/>
    </row>
    <row r="12" spans="1:15" s="4" customFormat="1" ht="34.5" customHeight="1">
      <c r="A12" s="23"/>
      <c r="B12" s="170">
        <v>4</v>
      </c>
      <c r="C12" s="176" t="s">
        <v>21</v>
      </c>
      <c r="D12" s="174" t="s">
        <v>224</v>
      </c>
      <c r="E12" s="62">
        <v>0</v>
      </c>
      <c r="F12" s="62">
        <v>0</v>
      </c>
      <c r="G12" s="179">
        <v>135</v>
      </c>
      <c r="H12" s="177">
        <v>0</v>
      </c>
      <c r="I12" s="61">
        <v>500</v>
      </c>
      <c r="J12" s="61">
        <v>0</v>
      </c>
      <c r="K12" s="61">
        <f t="shared" si="1"/>
        <v>0</v>
      </c>
      <c r="L12" s="174" t="s">
        <v>20</v>
      </c>
      <c r="M12" s="295">
        <v>34.29</v>
      </c>
      <c r="N12" s="707" t="s">
        <v>187</v>
      </c>
      <c r="O12" s="708"/>
    </row>
    <row r="13" spans="1:15" s="4" customFormat="1" ht="31.5" customHeight="1">
      <c r="A13" s="23"/>
      <c r="B13" s="170">
        <v>5</v>
      </c>
      <c r="C13" s="176" t="s">
        <v>54</v>
      </c>
      <c r="D13" s="174" t="s">
        <v>224</v>
      </c>
      <c r="E13" s="62">
        <v>150</v>
      </c>
      <c r="F13" s="62">
        <v>153</v>
      </c>
      <c r="G13" s="179">
        <v>140</v>
      </c>
      <c r="H13" s="681">
        <f t="shared" si="0"/>
        <v>-13</v>
      </c>
      <c r="I13" s="61">
        <v>800</v>
      </c>
      <c r="J13" s="61">
        <v>700</v>
      </c>
      <c r="K13" s="61">
        <f t="shared" si="1"/>
        <v>98000</v>
      </c>
      <c r="L13" s="538" t="s">
        <v>351</v>
      </c>
      <c r="M13" s="295" t="s">
        <v>46</v>
      </c>
      <c r="N13" s="707" t="s">
        <v>399</v>
      </c>
      <c r="O13" s="708"/>
    </row>
    <row r="14" spans="1:15" s="4" customFormat="1" ht="18">
      <c r="A14" s="23"/>
      <c r="B14" s="170">
        <v>6</v>
      </c>
      <c r="C14" s="176" t="s">
        <v>77</v>
      </c>
      <c r="D14" s="174" t="s">
        <v>224</v>
      </c>
      <c r="E14" s="62"/>
      <c r="F14" s="62"/>
      <c r="G14" s="179"/>
      <c r="H14" s="177">
        <f t="shared" si="0"/>
        <v>0</v>
      </c>
      <c r="I14" s="61"/>
      <c r="J14" s="61"/>
      <c r="K14" s="61">
        <f>J14*G14</f>
        <v>0</v>
      </c>
      <c r="L14" s="174" t="s">
        <v>199</v>
      </c>
      <c r="M14" s="295"/>
      <c r="N14" s="707" t="s">
        <v>273</v>
      </c>
      <c r="O14" s="708"/>
    </row>
    <row r="15" spans="1:15" s="4" customFormat="1" ht="33" customHeight="1">
      <c r="A15" s="23"/>
      <c r="B15" s="170">
        <v>6</v>
      </c>
      <c r="C15" s="176" t="s">
        <v>78</v>
      </c>
      <c r="D15" s="174" t="s">
        <v>224</v>
      </c>
      <c r="E15" s="62">
        <v>148</v>
      </c>
      <c r="F15" s="62">
        <v>140</v>
      </c>
      <c r="G15" s="179">
        <v>140</v>
      </c>
      <c r="H15" s="177">
        <f t="shared" si="0"/>
        <v>0</v>
      </c>
      <c r="I15" s="61">
        <v>2000</v>
      </c>
      <c r="J15" s="61">
        <v>1000</v>
      </c>
      <c r="K15" s="61">
        <f t="shared" si="1"/>
        <v>140000</v>
      </c>
      <c r="L15" s="174" t="s">
        <v>20</v>
      </c>
      <c r="M15" s="295"/>
      <c r="N15" s="707"/>
      <c r="O15" s="708"/>
    </row>
    <row r="16" spans="1:15" s="4" customFormat="1" ht="31.5" customHeight="1">
      <c r="A16" s="23"/>
      <c r="B16" s="170">
        <v>7</v>
      </c>
      <c r="C16" s="176" t="s">
        <v>83</v>
      </c>
      <c r="D16" s="174" t="s">
        <v>224</v>
      </c>
      <c r="E16" s="62">
        <v>140</v>
      </c>
      <c r="F16" s="62">
        <v>153</v>
      </c>
      <c r="G16" s="179">
        <v>140</v>
      </c>
      <c r="H16" s="681">
        <f t="shared" si="0"/>
        <v>-13</v>
      </c>
      <c r="I16" s="61">
        <v>1200</v>
      </c>
      <c r="J16" s="61">
        <v>1000</v>
      </c>
      <c r="K16" s="61">
        <f>J16*G16</f>
        <v>140000</v>
      </c>
      <c r="L16" s="174" t="s">
        <v>20</v>
      </c>
      <c r="M16" s="295"/>
      <c r="N16" s="707" t="s">
        <v>401</v>
      </c>
      <c r="O16" s="708"/>
    </row>
    <row r="17" spans="1:15" s="4" customFormat="1" ht="33" customHeight="1">
      <c r="A17" s="23"/>
      <c r="B17" s="170">
        <v>8</v>
      </c>
      <c r="C17" s="176" t="s">
        <v>123</v>
      </c>
      <c r="D17" s="174" t="s">
        <v>224</v>
      </c>
      <c r="E17" s="62">
        <v>136</v>
      </c>
      <c r="F17" s="62">
        <v>140</v>
      </c>
      <c r="G17" s="179">
        <v>140</v>
      </c>
      <c r="H17" s="177">
        <f t="shared" si="0"/>
        <v>0</v>
      </c>
      <c r="I17" s="61">
        <v>500</v>
      </c>
      <c r="J17" s="61">
        <v>400</v>
      </c>
      <c r="K17" s="61">
        <f t="shared" si="1"/>
        <v>56000</v>
      </c>
      <c r="L17" s="174" t="s">
        <v>198</v>
      </c>
      <c r="M17" s="174"/>
      <c r="N17" s="707"/>
      <c r="O17" s="708"/>
    </row>
    <row r="18" spans="1:15" s="4" customFormat="1" ht="31.5" customHeight="1">
      <c r="A18" s="23"/>
      <c r="B18" s="170">
        <v>9</v>
      </c>
      <c r="C18" s="176" t="s">
        <v>120</v>
      </c>
      <c r="D18" s="418" t="s">
        <v>221</v>
      </c>
      <c r="E18" s="62">
        <v>155</v>
      </c>
      <c r="F18" s="62">
        <v>175</v>
      </c>
      <c r="G18" s="179">
        <v>169</v>
      </c>
      <c r="H18" s="681">
        <f t="shared" si="0"/>
        <v>-6</v>
      </c>
      <c r="I18" s="61">
        <v>200</v>
      </c>
      <c r="J18" s="61">
        <v>0</v>
      </c>
      <c r="K18" s="61">
        <f>J18*G18</f>
        <v>0</v>
      </c>
      <c r="L18" s="174" t="s">
        <v>20</v>
      </c>
      <c r="M18" s="174"/>
      <c r="N18" s="707"/>
      <c r="O18" s="708"/>
    </row>
    <row r="19" spans="1:15" s="4" customFormat="1" ht="18">
      <c r="A19" s="23"/>
      <c r="B19" s="170">
        <v>10</v>
      </c>
      <c r="C19" s="176" t="s">
        <v>296</v>
      </c>
      <c r="D19" s="174" t="s">
        <v>224</v>
      </c>
      <c r="E19" s="62">
        <v>140</v>
      </c>
      <c r="F19" s="62">
        <v>136</v>
      </c>
      <c r="G19" s="179">
        <v>136</v>
      </c>
      <c r="H19" s="177">
        <f t="shared" si="0"/>
        <v>0</v>
      </c>
      <c r="I19" s="61">
        <v>500</v>
      </c>
      <c r="J19" s="61">
        <v>500</v>
      </c>
      <c r="K19" s="61">
        <f>J19*G19</f>
        <v>68000</v>
      </c>
      <c r="L19" s="174" t="s">
        <v>20</v>
      </c>
      <c r="M19" s="174"/>
      <c r="N19" s="707"/>
      <c r="O19" s="708"/>
    </row>
    <row r="20" spans="1:15" s="4" customFormat="1" ht="18">
      <c r="A20" s="23"/>
      <c r="B20" s="170">
        <v>11</v>
      </c>
      <c r="C20" s="176" t="s">
        <v>206</v>
      </c>
      <c r="D20" s="174" t="s">
        <v>224</v>
      </c>
      <c r="E20" s="62">
        <v>0</v>
      </c>
      <c r="F20" s="62">
        <v>0</v>
      </c>
      <c r="G20" s="179"/>
      <c r="H20" s="177">
        <f t="shared" si="0"/>
        <v>0</v>
      </c>
      <c r="I20" s="61"/>
      <c r="J20" s="61"/>
      <c r="K20" s="61">
        <f>J20*G20</f>
        <v>0</v>
      </c>
      <c r="L20" s="174" t="s">
        <v>42</v>
      </c>
      <c r="M20" s="174"/>
      <c r="N20" s="707" t="s">
        <v>338</v>
      </c>
      <c r="O20" s="708"/>
    </row>
    <row r="21" spans="1:15" s="4" customFormat="1" ht="18">
      <c r="A21" s="23"/>
      <c r="B21" s="170">
        <v>12</v>
      </c>
      <c r="C21" s="176" t="s">
        <v>185</v>
      </c>
      <c r="D21" s="174" t="s">
        <v>221</v>
      </c>
      <c r="E21" s="62">
        <v>0</v>
      </c>
      <c r="F21" s="62">
        <v>0</v>
      </c>
      <c r="G21" s="179"/>
      <c r="H21" s="177">
        <f t="shared" si="0"/>
        <v>0</v>
      </c>
      <c r="I21" s="61"/>
      <c r="J21" s="61"/>
      <c r="K21" s="61">
        <f>J21*G21</f>
        <v>0</v>
      </c>
      <c r="L21" s="174" t="s">
        <v>42</v>
      </c>
      <c r="M21" s="174"/>
      <c r="N21" s="707"/>
      <c r="O21" s="708"/>
    </row>
    <row r="22" spans="1:15" s="4" customFormat="1" ht="18" hidden="1">
      <c r="A22" s="23"/>
      <c r="B22" s="170">
        <v>13</v>
      </c>
      <c r="C22" s="176"/>
      <c r="D22" s="174"/>
      <c r="E22" s="62"/>
      <c r="F22" s="62"/>
      <c r="G22" s="179"/>
      <c r="H22" s="177"/>
      <c r="I22" s="61"/>
      <c r="J22" s="61"/>
      <c r="K22" s="61"/>
      <c r="L22" s="174"/>
      <c r="M22" s="174"/>
      <c r="N22" s="354"/>
      <c r="O22" s="326"/>
    </row>
    <row r="23" spans="1:15" s="4" customFormat="1" ht="18" hidden="1">
      <c r="A23" s="23"/>
      <c r="B23" s="170">
        <v>14</v>
      </c>
      <c r="C23" s="176"/>
      <c r="D23" s="174"/>
      <c r="E23" s="62"/>
      <c r="F23" s="62"/>
      <c r="G23" s="179"/>
      <c r="H23" s="177"/>
      <c r="I23" s="61"/>
      <c r="J23" s="61"/>
      <c r="K23" s="61"/>
      <c r="L23" s="174"/>
      <c r="M23" s="174"/>
      <c r="N23" s="354"/>
      <c r="O23" s="326"/>
    </row>
    <row r="24" spans="1:15" s="4" customFormat="1" ht="18" hidden="1">
      <c r="A24" s="23"/>
      <c r="B24" s="148">
        <v>15</v>
      </c>
      <c r="C24" s="176"/>
      <c r="D24" s="174"/>
      <c r="E24" s="62"/>
      <c r="F24" s="62"/>
      <c r="G24" s="179"/>
      <c r="H24" s="177"/>
      <c r="I24" s="61"/>
      <c r="J24" s="61"/>
      <c r="K24" s="61"/>
      <c r="L24" s="174"/>
      <c r="M24" s="174"/>
      <c r="N24" s="354"/>
      <c r="O24" s="326"/>
    </row>
    <row r="25" spans="1:15" s="4" customFormat="1" ht="18" hidden="1">
      <c r="A25" s="23"/>
      <c r="B25" s="148"/>
      <c r="C25" s="176"/>
      <c r="D25" s="174"/>
      <c r="E25" s="62"/>
      <c r="F25" s="62"/>
      <c r="G25" s="179"/>
      <c r="H25" s="177"/>
      <c r="I25" s="61"/>
      <c r="J25" s="61"/>
      <c r="K25" s="61"/>
      <c r="L25" s="174"/>
      <c r="M25" s="174"/>
      <c r="N25" s="354"/>
      <c r="O25" s="326"/>
    </row>
    <row r="26" spans="1:15" s="4" customFormat="1" ht="18" hidden="1">
      <c r="A26" s="23"/>
      <c r="B26" s="148"/>
      <c r="C26" s="176"/>
      <c r="D26" s="174"/>
      <c r="E26" s="62"/>
      <c r="F26" s="62"/>
      <c r="G26" s="179"/>
      <c r="H26" s="177"/>
      <c r="I26" s="61"/>
      <c r="J26" s="61"/>
      <c r="K26" s="61"/>
      <c r="L26" s="174"/>
      <c r="M26" s="174"/>
      <c r="N26" s="354"/>
      <c r="O26" s="326"/>
    </row>
    <row r="27" spans="1:15" s="4" customFormat="1" ht="33" customHeight="1">
      <c r="B27" s="181"/>
      <c r="C27" s="176"/>
      <c r="D27" s="176"/>
      <c r="E27" s="62"/>
      <c r="F27" s="62"/>
      <c r="G27" s="62"/>
      <c r="H27" s="62"/>
      <c r="I27" s="117">
        <f>SUM(I9:I26)</f>
        <v>8400</v>
      </c>
      <c r="J27" s="117">
        <f>SUM(J9:J26)</f>
        <v>6200</v>
      </c>
      <c r="K27" s="61">
        <f>SUM(K9:K26)</f>
        <v>859700</v>
      </c>
      <c r="L27" s="174"/>
      <c r="M27" s="174"/>
      <c r="N27" s="74"/>
      <c r="O27" s="6"/>
    </row>
    <row r="28" spans="1:15" s="4" customFormat="1" ht="33" customHeight="1">
      <c r="B28" s="182"/>
      <c r="C28" s="176"/>
      <c r="D28" s="176"/>
      <c r="E28" s="63"/>
      <c r="F28" s="63"/>
      <c r="G28" s="63"/>
      <c r="H28" s="63"/>
      <c r="I28" s="740" t="s">
        <v>18</v>
      </c>
      <c r="J28" s="740"/>
      <c r="K28" s="116">
        <f>K27/J27</f>
        <v>138.66129032258064</v>
      </c>
      <c r="L28" s="183" t="s">
        <v>381</v>
      </c>
      <c r="M28" s="171"/>
      <c r="N28" s="754" t="s">
        <v>39</v>
      </c>
      <c r="O28" s="755"/>
    </row>
    <row r="29" spans="1:15" s="4" customFormat="1" ht="33" customHeight="1">
      <c r="B29" s="184"/>
      <c r="C29" s="748" t="s">
        <v>405</v>
      </c>
      <c r="D29" s="749"/>
      <c r="E29" s="749"/>
      <c r="F29" s="749"/>
      <c r="G29" s="749"/>
      <c r="H29" s="750"/>
      <c r="I29" s="62"/>
      <c r="J29" s="62"/>
      <c r="K29" s="116">
        <v>141.43</v>
      </c>
      <c r="L29" s="183" t="s">
        <v>365</v>
      </c>
      <c r="M29" s="171"/>
      <c r="N29" s="601">
        <f>(K28-K29)/K29</f>
        <v>-1.9576537350062689E-2</v>
      </c>
      <c r="O29" s="613" t="s">
        <v>404</v>
      </c>
    </row>
    <row r="30" spans="1:15" s="4" customFormat="1" ht="6.75" customHeight="1">
      <c r="B30" s="453"/>
      <c r="C30" s="453"/>
      <c r="D30" s="453"/>
      <c r="E30" s="453"/>
      <c r="F30" s="453"/>
      <c r="G30" s="453"/>
      <c r="H30" s="453"/>
      <c r="I30" s="453"/>
      <c r="J30" s="453"/>
      <c r="K30" s="453"/>
      <c r="L30" s="453"/>
      <c r="M30" s="453"/>
      <c r="N30" s="453"/>
      <c r="O30" s="453"/>
    </row>
    <row r="31" spans="1:15" s="4" customFormat="1" ht="15" customHeight="1">
      <c r="B31" s="241"/>
      <c r="C31" s="338"/>
      <c r="D31" s="338"/>
      <c r="E31" s="338"/>
      <c r="F31" s="338"/>
      <c r="G31" s="338"/>
      <c r="H31" s="338"/>
      <c r="I31" s="339"/>
      <c r="J31" s="339"/>
      <c r="K31" s="340"/>
      <c r="L31" s="248"/>
      <c r="M31" s="248"/>
      <c r="N31" s="341"/>
      <c r="O31" s="342"/>
    </row>
    <row r="32" spans="1:15" s="4" customFormat="1" ht="27.75" customHeight="1">
      <c r="B32" s="185"/>
      <c r="C32" s="186" t="s">
        <v>126</v>
      </c>
      <c r="D32" s="433"/>
      <c r="E32" s="187"/>
      <c r="F32" s="188"/>
      <c r="G32" s="188"/>
      <c r="H32" s="71"/>
      <c r="I32" s="189" t="s">
        <v>48</v>
      </c>
      <c r="J32" s="99">
        <v>5000</v>
      </c>
      <c r="K32" s="190" t="s">
        <v>49</v>
      </c>
      <c r="L32" s="77"/>
      <c r="M32" s="1"/>
      <c r="N32" s="89"/>
      <c r="O32" s="6"/>
    </row>
    <row r="33" spans="2:15" s="4" customFormat="1" ht="16.5" customHeight="1">
      <c r="B33" s="7"/>
      <c r="C33" s="70"/>
      <c r="D33" s="70"/>
      <c r="E33" s="70"/>
      <c r="F33" s="70"/>
      <c r="G33" s="70"/>
      <c r="H33" s="70"/>
      <c r="I33" s="75"/>
      <c r="J33" s="298"/>
      <c r="K33" s="191"/>
      <c r="L33" s="80"/>
      <c r="M33" s="80"/>
      <c r="N33" s="332"/>
      <c r="O33" s="6"/>
    </row>
    <row r="34" spans="2:15" s="4" customFormat="1" ht="33" customHeight="1">
      <c r="B34" s="735" t="s">
        <v>1</v>
      </c>
      <c r="C34" s="729" t="s">
        <v>2</v>
      </c>
      <c r="D34" s="715" t="s">
        <v>220</v>
      </c>
      <c r="E34" s="711" t="s">
        <v>3</v>
      </c>
      <c r="F34" s="712"/>
      <c r="G34" s="712"/>
      <c r="H34" s="10" t="s">
        <v>4</v>
      </c>
      <c r="I34" s="58" t="s">
        <v>358</v>
      </c>
      <c r="J34" s="598" t="s">
        <v>6</v>
      </c>
      <c r="K34" s="11" t="s">
        <v>7</v>
      </c>
      <c r="L34" s="8" t="s">
        <v>8</v>
      </c>
      <c r="M34" s="38"/>
      <c r="N34" s="55"/>
      <c r="O34" s="6"/>
    </row>
    <row r="35" spans="2:15" s="4" customFormat="1" ht="33" customHeight="1">
      <c r="B35" s="736"/>
      <c r="C35" s="753"/>
      <c r="D35" s="716"/>
      <c r="E35" s="434" t="str">
        <f>E8</f>
        <v>Jul'21</v>
      </c>
      <c r="F35" s="93" t="str">
        <f>F8</f>
        <v>Aug'21</v>
      </c>
      <c r="G35" s="115" t="str">
        <f>G8</f>
        <v>Sept'21</v>
      </c>
      <c r="H35" s="14" t="s">
        <v>9</v>
      </c>
      <c r="I35" s="15" t="s">
        <v>10</v>
      </c>
      <c r="J35" s="16" t="s">
        <v>10</v>
      </c>
      <c r="K35" s="16" t="s">
        <v>12</v>
      </c>
      <c r="L35" s="12" t="s">
        <v>13</v>
      </c>
      <c r="M35" s="38"/>
      <c r="N35" s="55"/>
      <c r="O35" s="27" t="s">
        <v>79</v>
      </c>
    </row>
    <row r="36" spans="2:15" s="4" customFormat="1" ht="38.25" hidden="1" customHeight="1">
      <c r="B36" s="192">
        <v>1</v>
      </c>
      <c r="C36" s="193" t="s">
        <v>129</v>
      </c>
      <c r="D36" s="209"/>
      <c r="E36" s="20"/>
      <c r="F36" s="62"/>
      <c r="G36" s="157"/>
      <c r="H36" s="194">
        <f>G36-F36</f>
        <v>0</v>
      </c>
      <c r="I36" s="30"/>
      <c r="J36" s="30"/>
      <c r="K36" s="18">
        <f t="shared" ref="K36:K46" si="2">J36*G36</f>
        <v>0</v>
      </c>
      <c r="L36" s="184" t="s">
        <v>16</v>
      </c>
      <c r="M36" s="24"/>
      <c r="N36" s="707"/>
      <c r="O36" s="708"/>
    </row>
    <row r="37" spans="2:15" s="4" customFormat="1" ht="34.5" hidden="1" customHeight="1">
      <c r="B37" s="195">
        <v>1</v>
      </c>
      <c r="C37" s="400" t="s">
        <v>140</v>
      </c>
      <c r="D37" s="431"/>
      <c r="E37" s="62">
        <v>0</v>
      </c>
      <c r="F37" s="62">
        <v>0</v>
      </c>
      <c r="G37" s="157">
        <v>0</v>
      </c>
      <c r="H37" s="194">
        <v>0</v>
      </c>
      <c r="I37" s="30"/>
      <c r="J37" s="30"/>
      <c r="K37" s="18">
        <f t="shared" si="2"/>
        <v>0</v>
      </c>
      <c r="L37" s="184" t="s">
        <v>16</v>
      </c>
      <c r="M37" s="24"/>
      <c r="N37" s="707" t="s">
        <v>189</v>
      </c>
      <c r="O37" s="708"/>
    </row>
    <row r="38" spans="2:15" s="4" customFormat="1" ht="36" hidden="1" customHeight="1">
      <c r="B38" s="195">
        <v>1</v>
      </c>
      <c r="C38" s="196" t="s">
        <v>77</v>
      </c>
      <c r="D38" s="174" t="s">
        <v>224</v>
      </c>
      <c r="E38" s="62">
        <v>0</v>
      </c>
      <c r="F38" s="62">
        <v>0</v>
      </c>
      <c r="G38" s="157"/>
      <c r="H38" s="194">
        <f t="shared" ref="H38:H53" si="3">G38-F38</f>
        <v>0</v>
      </c>
      <c r="I38" s="401"/>
      <c r="J38" s="401"/>
      <c r="K38" s="18">
        <f t="shared" si="2"/>
        <v>0</v>
      </c>
      <c r="L38" s="184" t="s">
        <v>198</v>
      </c>
      <c r="M38" s="24"/>
      <c r="N38" s="707" t="s">
        <v>273</v>
      </c>
      <c r="O38" s="708"/>
    </row>
    <row r="39" spans="2:15" s="4" customFormat="1" ht="31.5" customHeight="1">
      <c r="B39" s="195">
        <v>1</v>
      </c>
      <c r="C39" s="355" t="s">
        <v>71</v>
      </c>
      <c r="D39" s="174" t="s">
        <v>224</v>
      </c>
      <c r="E39" s="62">
        <v>129</v>
      </c>
      <c r="F39" s="62">
        <v>0</v>
      </c>
      <c r="G39" s="157">
        <v>130</v>
      </c>
      <c r="H39" s="194">
        <v>0</v>
      </c>
      <c r="I39" s="30">
        <v>1000</v>
      </c>
      <c r="J39" s="30">
        <v>0</v>
      </c>
      <c r="K39" s="18">
        <f t="shared" si="2"/>
        <v>0</v>
      </c>
      <c r="L39" s="158" t="s">
        <v>20</v>
      </c>
      <c r="M39" s="24"/>
      <c r="N39" s="707"/>
      <c r="O39" s="708"/>
    </row>
    <row r="40" spans="2:15" s="4" customFormat="1" ht="31.5" customHeight="1">
      <c r="B40" s="195">
        <v>2</v>
      </c>
      <c r="C40" s="355" t="s">
        <v>139</v>
      </c>
      <c r="D40" s="174" t="s">
        <v>224</v>
      </c>
      <c r="E40" s="62">
        <v>120</v>
      </c>
      <c r="F40" s="62">
        <v>120</v>
      </c>
      <c r="G40" s="157">
        <v>120</v>
      </c>
      <c r="H40" s="194">
        <f t="shared" si="3"/>
        <v>0</v>
      </c>
      <c r="I40" s="30">
        <v>1200</v>
      </c>
      <c r="J40" s="30">
        <v>1200</v>
      </c>
      <c r="K40" s="18">
        <f t="shared" si="2"/>
        <v>144000</v>
      </c>
      <c r="L40" s="365" t="s">
        <v>20</v>
      </c>
      <c r="M40" s="24"/>
      <c r="N40" s="746"/>
      <c r="O40" s="747"/>
    </row>
    <row r="41" spans="2:15" s="4" customFormat="1" ht="18">
      <c r="B41" s="195">
        <v>3</v>
      </c>
      <c r="C41" s="176" t="s">
        <v>130</v>
      </c>
      <c r="D41" s="174" t="s">
        <v>224</v>
      </c>
      <c r="E41" s="62">
        <v>125</v>
      </c>
      <c r="F41" s="62">
        <v>125</v>
      </c>
      <c r="G41" s="157">
        <v>125</v>
      </c>
      <c r="H41" s="194">
        <f t="shared" si="3"/>
        <v>0</v>
      </c>
      <c r="I41" s="30">
        <v>400</v>
      </c>
      <c r="J41" s="30">
        <v>200</v>
      </c>
      <c r="K41" s="364">
        <f t="shared" si="2"/>
        <v>25000</v>
      </c>
      <c r="L41" s="158" t="s">
        <v>198</v>
      </c>
      <c r="M41" s="24"/>
      <c r="N41" s="707" t="s">
        <v>369</v>
      </c>
      <c r="O41" s="708"/>
    </row>
    <row r="42" spans="2:15" s="4" customFormat="1" ht="18">
      <c r="B42" s="195">
        <v>6</v>
      </c>
      <c r="C42" s="355" t="s">
        <v>171</v>
      </c>
      <c r="D42" s="174" t="s">
        <v>224</v>
      </c>
      <c r="E42" s="356"/>
      <c r="F42" s="62"/>
      <c r="G42" s="157"/>
      <c r="H42" s="194">
        <f t="shared" si="3"/>
        <v>0</v>
      </c>
      <c r="I42" s="30"/>
      <c r="J42" s="30"/>
      <c r="K42" s="364">
        <f t="shared" si="2"/>
        <v>0</v>
      </c>
      <c r="L42" s="158" t="s">
        <v>198</v>
      </c>
      <c r="M42" s="24"/>
      <c r="N42" s="713"/>
      <c r="O42" s="713"/>
    </row>
    <row r="43" spans="2:15" s="4" customFormat="1" ht="18">
      <c r="B43" s="195">
        <v>7</v>
      </c>
      <c r="C43" s="355" t="s">
        <v>149</v>
      </c>
      <c r="D43" s="174" t="s">
        <v>224</v>
      </c>
      <c r="E43" s="356"/>
      <c r="F43" s="356"/>
      <c r="G43" s="157"/>
      <c r="H43" s="194">
        <f t="shared" si="3"/>
        <v>0</v>
      </c>
      <c r="I43" s="30"/>
      <c r="J43" s="30"/>
      <c r="K43" s="364">
        <f t="shared" si="2"/>
        <v>0</v>
      </c>
      <c r="L43" s="158" t="s">
        <v>198</v>
      </c>
      <c r="M43" s="24"/>
      <c r="N43" s="713"/>
      <c r="O43" s="713"/>
    </row>
    <row r="44" spans="2:15" s="4" customFormat="1" ht="18">
      <c r="B44" s="195">
        <v>6</v>
      </c>
      <c r="C44" s="355" t="s">
        <v>131</v>
      </c>
      <c r="D44" s="174" t="s">
        <v>224</v>
      </c>
      <c r="E44" s="356"/>
      <c r="F44" s="356"/>
      <c r="G44" s="157"/>
      <c r="H44" s="194">
        <f t="shared" si="3"/>
        <v>0</v>
      </c>
      <c r="I44" s="30"/>
      <c r="J44" s="30"/>
      <c r="K44" s="364">
        <f t="shared" si="2"/>
        <v>0</v>
      </c>
      <c r="L44" s="158" t="s">
        <v>198</v>
      </c>
      <c r="M44" s="24"/>
      <c r="N44" s="354"/>
      <c r="O44" s="326"/>
    </row>
    <row r="45" spans="2:15" s="4" customFormat="1" ht="18">
      <c r="B45" s="195">
        <v>7</v>
      </c>
      <c r="C45" s="176" t="s">
        <v>132</v>
      </c>
      <c r="D45" s="174" t="s">
        <v>224</v>
      </c>
      <c r="E45" s="356"/>
      <c r="F45" s="356"/>
      <c r="G45" s="157"/>
      <c r="H45" s="194">
        <f t="shared" si="3"/>
        <v>0</v>
      </c>
      <c r="I45" s="30"/>
      <c r="J45" s="30"/>
      <c r="K45" s="364">
        <f t="shared" si="2"/>
        <v>0</v>
      </c>
      <c r="L45" s="158" t="s">
        <v>198</v>
      </c>
      <c r="M45" s="24"/>
      <c r="N45" s="354"/>
      <c r="O45" s="326"/>
    </row>
    <row r="46" spans="2:15" s="4" customFormat="1" ht="18">
      <c r="B46" s="195">
        <v>8</v>
      </c>
      <c r="C46" s="176" t="s">
        <v>133</v>
      </c>
      <c r="D46" s="174" t="s">
        <v>224</v>
      </c>
      <c r="E46" s="62"/>
      <c r="F46" s="62"/>
      <c r="G46" s="157"/>
      <c r="H46" s="194">
        <f t="shared" si="3"/>
        <v>0</v>
      </c>
      <c r="I46" s="30"/>
      <c r="J46" s="30"/>
      <c r="K46" s="364">
        <f t="shared" si="2"/>
        <v>0</v>
      </c>
      <c r="L46" s="158" t="s">
        <v>198</v>
      </c>
      <c r="M46" s="24"/>
      <c r="N46" s="106"/>
      <c r="O46" s="106"/>
    </row>
    <row r="47" spans="2:15" s="4" customFormat="1" ht="36.75" customHeight="1">
      <c r="B47" s="195">
        <v>4</v>
      </c>
      <c r="C47" s="176" t="s">
        <v>195</v>
      </c>
      <c r="D47" s="174" t="s">
        <v>224</v>
      </c>
      <c r="E47" s="62">
        <v>115</v>
      </c>
      <c r="F47" s="62">
        <v>115</v>
      </c>
      <c r="G47" s="157">
        <v>115</v>
      </c>
      <c r="H47" s="194">
        <f t="shared" si="3"/>
        <v>0</v>
      </c>
      <c r="I47" s="30">
        <v>1000</v>
      </c>
      <c r="J47" s="30">
        <v>1000</v>
      </c>
      <c r="K47" s="364">
        <f t="shared" ref="K47:K53" si="4">J47*G47</f>
        <v>115000</v>
      </c>
      <c r="L47" s="158" t="s">
        <v>20</v>
      </c>
      <c r="M47" s="24"/>
      <c r="N47" s="707"/>
      <c r="O47" s="708"/>
    </row>
    <row r="48" spans="2:15" s="4" customFormat="1" ht="34.5" customHeight="1">
      <c r="B48" s="195">
        <v>5</v>
      </c>
      <c r="C48" s="176" t="s">
        <v>132</v>
      </c>
      <c r="D48" s="174" t="s">
        <v>224</v>
      </c>
      <c r="E48" s="62">
        <v>115</v>
      </c>
      <c r="F48" s="62">
        <v>115</v>
      </c>
      <c r="G48" s="157">
        <v>115</v>
      </c>
      <c r="H48" s="194">
        <f t="shared" si="3"/>
        <v>0</v>
      </c>
      <c r="I48" s="30">
        <v>1000</v>
      </c>
      <c r="J48" s="30">
        <v>1000</v>
      </c>
      <c r="K48" s="364">
        <f t="shared" si="4"/>
        <v>115000</v>
      </c>
      <c r="L48" s="158" t="s">
        <v>20</v>
      </c>
      <c r="M48" s="24"/>
      <c r="N48" s="707"/>
      <c r="O48" s="708"/>
    </row>
    <row r="49" spans="2:15" s="4" customFormat="1" ht="34.5" customHeight="1">
      <c r="B49" s="195">
        <v>6</v>
      </c>
      <c r="C49" s="176" t="s">
        <v>299</v>
      </c>
      <c r="D49" s="174" t="s">
        <v>224</v>
      </c>
      <c r="E49" s="62">
        <v>125</v>
      </c>
      <c r="F49" s="62">
        <v>125</v>
      </c>
      <c r="G49" s="157">
        <v>125</v>
      </c>
      <c r="H49" s="194">
        <f t="shared" si="3"/>
        <v>0</v>
      </c>
      <c r="I49" s="30">
        <v>400</v>
      </c>
      <c r="J49" s="30">
        <v>400</v>
      </c>
      <c r="K49" s="364">
        <f t="shared" si="4"/>
        <v>50000</v>
      </c>
      <c r="L49" s="158" t="s">
        <v>198</v>
      </c>
      <c r="M49" s="24"/>
      <c r="N49" s="707" t="s">
        <v>334</v>
      </c>
      <c r="O49" s="708"/>
    </row>
    <row r="50" spans="2:15" s="4" customFormat="1" ht="34.5" customHeight="1">
      <c r="B50" s="195">
        <v>7</v>
      </c>
      <c r="C50" s="176" t="s">
        <v>22</v>
      </c>
      <c r="D50" s="174" t="s">
        <v>221</v>
      </c>
      <c r="E50" s="62">
        <v>123</v>
      </c>
      <c r="F50" s="62">
        <v>123</v>
      </c>
      <c r="G50" s="157">
        <v>123</v>
      </c>
      <c r="H50" s="194">
        <f t="shared" si="3"/>
        <v>0</v>
      </c>
      <c r="I50" s="30">
        <v>1500</v>
      </c>
      <c r="J50" s="30">
        <v>1200</v>
      </c>
      <c r="K50" s="364">
        <f t="shared" si="4"/>
        <v>147600</v>
      </c>
      <c r="L50" s="158" t="s">
        <v>20</v>
      </c>
      <c r="M50" s="24"/>
      <c r="N50" s="707"/>
      <c r="O50" s="708"/>
    </row>
    <row r="51" spans="2:15" s="4" customFormat="1" ht="34.5" hidden="1" customHeight="1">
      <c r="B51" s="195">
        <v>8</v>
      </c>
      <c r="C51" s="176" t="s">
        <v>332</v>
      </c>
      <c r="D51" s="174" t="s">
        <v>221</v>
      </c>
      <c r="E51" s="62">
        <v>0</v>
      </c>
      <c r="F51" s="62">
        <v>0</v>
      </c>
      <c r="G51" s="157"/>
      <c r="H51" s="194">
        <f t="shared" si="3"/>
        <v>0</v>
      </c>
      <c r="I51" s="30"/>
      <c r="J51" s="30"/>
      <c r="K51" s="364">
        <f t="shared" si="4"/>
        <v>0</v>
      </c>
      <c r="L51" s="158" t="s">
        <v>20</v>
      </c>
      <c r="M51" s="24"/>
      <c r="N51" s="707"/>
      <c r="O51" s="708"/>
    </row>
    <row r="52" spans="2:15" s="4" customFormat="1" ht="34.5" hidden="1" customHeight="1">
      <c r="B52" s="195">
        <v>9</v>
      </c>
      <c r="C52" s="176" t="s">
        <v>295</v>
      </c>
      <c r="D52" s="174" t="s">
        <v>221</v>
      </c>
      <c r="E52" s="62">
        <v>0</v>
      </c>
      <c r="F52" s="62">
        <v>0</v>
      </c>
      <c r="G52" s="157"/>
      <c r="H52" s="194">
        <f t="shared" si="3"/>
        <v>0</v>
      </c>
      <c r="I52" s="30"/>
      <c r="J52" s="30"/>
      <c r="K52" s="364">
        <f>J52*G52</f>
        <v>0</v>
      </c>
      <c r="L52" s="158" t="s">
        <v>20</v>
      </c>
      <c r="M52" s="24"/>
      <c r="N52" s="707"/>
      <c r="O52" s="708"/>
    </row>
    <row r="53" spans="2:15" s="4" customFormat="1" ht="34.5" customHeight="1">
      <c r="B53" s="195">
        <v>8</v>
      </c>
      <c r="C53" s="452" t="s">
        <v>120</v>
      </c>
      <c r="D53" s="180" t="s">
        <v>221</v>
      </c>
      <c r="E53" s="688">
        <v>129</v>
      </c>
      <c r="F53" s="688">
        <v>135</v>
      </c>
      <c r="G53" s="689">
        <v>139</v>
      </c>
      <c r="H53" s="690">
        <f t="shared" si="3"/>
        <v>4</v>
      </c>
      <c r="I53" s="691">
        <v>300</v>
      </c>
      <c r="J53" s="691">
        <v>0</v>
      </c>
      <c r="K53" s="692">
        <f t="shared" si="4"/>
        <v>0</v>
      </c>
      <c r="L53" s="693" t="s">
        <v>20</v>
      </c>
      <c r="M53" s="24"/>
      <c r="N53" s="707"/>
      <c r="O53" s="708"/>
    </row>
    <row r="54" spans="2:15" s="4" customFormat="1" ht="34.5" hidden="1" customHeight="1">
      <c r="B54" s="182"/>
      <c r="C54" s="176"/>
      <c r="D54" s="174"/>
      <c r="E54" s="62"/>
      <c r="F54" s="62"/>
      <c r="G54" s="157"/>
      <c r="H54" s="683"/>
      <c r="I54" s="694"/>
      <c r="J54" s="694"/>
      <c r="K54" s="61"/>
      <c r="L54" s="158"/>
      <c r="M54" s="529"/>
      <c r="N54" s="695"/>
      <c r="O54" s="695"/>
    </row>
    <row r="55" spans="2:15" s="4" customFormat="1" ht="34.5" hidden="1" customHeight="1">
      <c r="B55" s="182"/>
      <c r="C55" s="176"/>
      <c r="D55" s="174"/>
      <c r="E55" s="62"/>
      <c r="F55" s="62"/>
      <c r="G55" s="157"/>
      <c r="H55" s="683"/>
      <c r="I55" s="694"/>
      <c r="J55" s="694"/>
      <c r="K55" s="61"/>
      <c r="L55" s="158"/>
      <c r="M55" s="529"/>
      <c r="N55" s="695"/>
      <c r="O55" s="695"/>
    </row>
    <row r="56" spans="2:15" s="4" customFormat="1" ht="34.5" hidden="1" customHeight="1">
      <c r="B56" s="182"/>
      <c r="C56" s="176"/>
      <c r="D56" s="174"/>
      <c r="E56" s="62"/>
      <c r="F56" s="62"/>
      <c r="G56" s="157"/>
      <c r="H56" s="683"/>
      <c r="I56" s="694"/>
      <c r="J56" s="694"/>
      <c r="K56" s="61"/>
      <c r="L56" s="158"/>
      <c r="M56" s="529"/>
      <c r="N56" s="695"/>
      <c r="O56" s="695"/>
    </row>
    <row r="57" spans="2:15" s="4" customFormat="1" ht="34.5" hidden="1" customHeight="1">
      <c r="B57" s="182"/>
      <c r="C57" s="176"/>
      <c r="D57" s="174"/>
      <c r="E57" s="62"/>
      <c r="F57" s="62"/>
      <c r="G57" s="157"/>
      <c r="H57" s="683"/>
      <c r="I57" s="694"/>
      <c r="J57" s="694"/>
      <c r="K57" s="61"/>
      <c r="L57" s="158"/>
      <c r="M57" s="529"/>
      <c r="N57" s="695"/>
      <c r="O57" s="695"/>
    </row>
    <row r="58" spans="2:15" s="4" customFormat="1" ht="34.5" hidden="1" customHeight="1">
      <c r="B58" s="182"/>
      <c r="C58" s="176"/>
      <c r="D58" s="174"/>
      <c r="E58" s="62"/>
      <c r="F58" s="62"/>
      <c r="G58" s="157"/>
      <c r="H58" s="683"/>
      <c r="I58" s="694"/>
      <c r="J58" s="694"/>
      <c r="K58" s="61"/>
      <c r="L58" s="158"/>
      <c r="M58" s="529"/>
      <c r="N58" s="695"/>
      <c r="O58" s="695"/>
    </row>
    <row r="59" spans="2:15" s="4" customFormat="1" ht="33.75" customHeight="1">
      <c r="B59" s="181"/>
      <c r="C59" s="176"/>
      <c r="D59" s="176"/>
      <c r="E59" s="62"/>
      <c r="F59" s="62"/>
      <c r="G59" s="62"/>
      <c r="H59" s="62"/>
      <c r="I59" s="117">
        <f>SUM(I36:I58)</f>
        <v>6800</v>
      </c>
      <c r="J59" s="117">
        <f>SUM(J36:J58)</f>
        <v>5000</v>
      </c>
      <c r="K59" s="117">
        <f>SUM(K36:K58)</f>
        <v>596600</v>
      </c>
      <c r="L59" s="174"/>
      <c r="M59" s="529"/>
      <c r="N59" s="696"/>
      <c r="O59" s="686"/>
    </row>
    <row r="60" spans="2:15" s="4" customFormat="1" ht="35.25" customHeight="1">
      <c r="B60" s="181"/>
      <c r="C60" s="176"/>
      <c r="D60" s="176"/>
      <c r="E60" s="176"/>
      <c r="F60" s="63"/>
      <c r="G60" s="63"/>
      <c r="H60" s="63"/>
      <c r="I60" s="709" t="s">
        <v>18</v>
      </c>
      <c r="J60" s="709"/>
      <c r="K60" s="116">
        <f>K59/J59</f>
        <v>119.32</v>
      </c>
      <c r="L60" s="206" t="str">
        <f>L28</f>
        <v>(Sept'21)</v>
      </c>
      <c r="M60" s="697"/>
      <c r="N60" s="752" t="s">
        <v>39</v>
      </c>
      <c r="O60" s="752"/>
    </row>
    <row r="61" spans="2:15" s="4" customFormat="1" ht="34.5" customHeight="1">
      <c r="B61" s="184"/>
      <c r="C61" s="710" t="s">
        <v>407</v>
      </c>
      <c r="D61" s="710"/>
      <c r="E61" s="710"/>
      <c r="F61" s="710"/>
      <c r="G61" s="710"/>
      <c r="H61" s="710"/>
      <c r="I61" s="710"/>
      <c r="J61" s="710"/>
      <c r="K61" s="698">
        <v>119.32</v>
      </c>
      <c r="L61" s="206" t="str">
        <f>L29</f>
        <v>(Aug'21)</v>
      </c>
      <c r="M61" s="699"/>
      <c r="N61" s="408">
        <f>(K60-K61)/K61</f>
        <v>0</v>
      </c>
      <c r="O61" s="409" t="s">
        <v>392</v>
      </c>
    </row>
    <row r="62" spans="2:15" s="4" customFormat="1" ht="20.25">
      <c r="B62" s="7"/>
      <c r="C62" s="1"/>
      <c r="D62" s="1"/>
      <c r="E62" s="1"/>
      <c r="F62" s="1"/>
      <c r="G62" s="1"/>
      <c r="H62" s="1"/>
      <c r="I62" s="64"/>
      <c r="J62" s="1"/>
      <c r="K62" s="1"/>
      <c r="L62" s="1"/>
      <c r="M62" s="1"/>
      <c r="N62" s="55"/>
      <c r="O62" s="6"/>
    </row>
    <row r="63" spans="2:15" s="4" customFormat="1" ht="24" customHeight="1">
      <c r="B63" s="168"/>
      <c r="C63" s="186" t="s">
        <v>50</v>
      </c>
      <c r="D63" s="433"/>
      <c r="E63" s="187"/>
      <c r="F63" s="188"/>
      <c r="G63" s="188"/>
      <c r="H63" s="71"/>
      <c r="I63" s="189" t="s">
        <v>48</v>
      </c>
      <c r="J63" s="100">
        <v>6350</v>
      </c>
      <c r="K63" s="190" t="s">
        <v>115</v>
      </c>
      <c r="L63" s="458"/>
      <c r="M63" s="1"/>
      <c r="N63" s="198"/>
      <c r="O63" s="6"/>
    </row>
    <row r="64" spans="2:15" s="4" customFormat="1" ht="10.5" customHeight="1">
      <c r="B64" s="7"/>
      <c r="C64" s="1"/>
      <c r="D64" s="1"/>
      <c r="E64" s="1"/>
      <c r="F64" s="1"/>
      <c r="G64" s="1"/>
      <c r="H64" s="1"/>
      <c r="I64" s="1"/>
      <c r="J64" s="76"/>
      <c r="K64" s="1"/>
      <c r="L64" s="1"/>
      <c r="M64" s="1"/>
      <c r="N64" s="55"/>
      <c r="O64" s="6"/>
    </row>
    <row r="65" spans="1:17" s="4" customFormat="1" ht="57" customHeight="1">
      <c r="B65" s="735" t="s">
        <v>1</v>
      </c>
      <c r="C65" s="729" t="s">
        <v>2</v>
      </c>
      <c r="D65" s="715" t="s">
        <v>220</v>
      </c>
      <c r="E65" s="712" t="s">
        <v>3</v>
      </c>
      <c r="F65" s="712"/>
      <c r="G65" s="712"/>
      <c r="H65" s="10" t="s">
        <v>4</v>
      </c>
      <c r="I65" s="58" t="s">
        <v>358</v>
      </c>
      <c r="J65" s="598" t="s">
        <v>367</v>
      </c>
      <c r="K65" s="11" t="s">
        <v>7</v>
      </c>
      <c r="L65" s="8" t="s">
        <v>8</v>
      </c>
      <c r="M65" s="38"/>
      <c r="N65" s="55"/>
      <c r="O65" s="6"/>
    </row>
    <row r="66" spans="1:17" s="4" customFormat="1" ht="32.25" customHeight="1">
      <c r="B66" s="737"/>
      <c r="C66" s="730"/>
      <c r="D66" s="716"/>
      <c r="E66" s="93" t="str">
        <f>E8</f>
        <v>Jul'21</v>
      </c>
      <c r="F66" s="93" t="str">
        <f>F8</f>
        <v>Aug'21</v>
      </c>
      <c r="G66" s="98" t="str">
        <f>G8</f>
        <v>Sept'21</v>
      </c>
      <c r="H66" s="52" t="s">
        <v>9</v>
      </c>
      <c r="I66" s="12" t="s">
        <v>10</v>
      </c>
      <c r="J66" s="124" t="s">
        <v>10</v>
      </c>
      <c r="K66" s="124" t="s">
        <v>12</v>
      </c>
      <c r="L66" s="12" t="s">
        <v>13</v>
      </c>
      <c r="M66" s="38"/>
      <c r="N66" s="55"/>
      <c r="O66" s="6"/>
    </row>
    <row r="67" spans="1:17" s="4" customFormat="1" ht="37.5" customHeight="1">
      <c r="A67" s="4">
        <v>8</v>
      </c>
      <c r="B67" s="174">
        <v>1</v>
      </c>
      <c r="C67" s="171" t="s">
        <v>22</v>
      </c>
      <c r="D67" s="418" t="s">
        <v>221</v>
      </c>
      <c r="E67" s="204">
        <v>154</v>
      </c>
      <c r="F67" s="204">
        <v>175</v>
      </c>
      <c r="G67" s="360">
        <v>154</v>
      </c>
      <c r="H67" s="678">
        <f>G67-F67</f>
        <v>-21</v>
      </c>
      <c r="I67" s="174">
        <v>700</v>
      </c>
      <c r="J67" s="174">
        <v>700</v>
      </c>
      <c r="K67" s="205">
        <f t="shared" ref="K67:K77" si="5">J67*G67</f>
        <v>107800</v>
      </c>
      <c r="L67" s="174" t="s">
        <v>16</v>
      </c>
      <c r="M67" s="24"/>
      <c r="N67" s="707"/>
      <c r="O67" s="708"/>
    </row>
    <row r="68" spans="1:17" s="4" customFormat="1" ht="45" customHeight="1">
      <c r="B68" s="158">
        <v>2</v>
      </c>
      <c r="C68" s="206" t="s">
        <v>53</v>
      </c>
      <c r="D68" s="418" t="s">
        <v>223</v>
      </c>
      <c r="E68" s="204">
        <v>150</v>
      </c>
      <c r="F68" s="62">
        <v>150</v>
      </c>
      <c r="G68" s="179">
        <v>150</v>
      </c>
      <c r="H68" s="194">
        <f t="shared" ref="H68:H76" si="6">G68-F68</f>
        <v>0</v>
      </c>
      <c r="I68" s="174">
        <v>100</v>
      </c>
      <c r="J68" s="174">
        <v>100</v>
      </c>
      <c r="K68" s="207">
        <f t="shared" si="5"/>
        <v>15000</v>
      </c>
      <c r="L68" s="158" t="s">
        <v>16</v>
      </c>
      <c r="M68" s="38"/>
      <c r="N68" s="707"/>
      <c r="O68" s="708"/>
    </row>
    <row r="69" spans="1:17" s="4" customFormat="1" ht="33" customHeight="1">
      <c r="A69" s="6"/>
      <c r="B69" s="174">
        <v>3</v>
      </c>
      <c r="C69" s="176" t="s">
        <v>19</v>
      </c>
      <c r="D69" s="418" t="s">
        <v>224</v>
      </c>
      <c r="E69" s="62">
        <v>154</v>
      </c>
      <c r="F69" s="62">
        <v>154</v>
      </c>
      <c r="G69" s="179">
        <v>154</v>
      </c>
      <c r="H69" s="194">
        <f t="shared" si="6"/>
        <v>0</v>
      </c>
      <c r="I69" s="174">
        <v>5500</v>
      </c>
      <c r="J69" s="174">
        <v>5200</v>
      </c>
      <c r="K69" s="208">
        <f t="shared" si="5"/>
        <v>800800</v>
      </c>
      <c r="L69" s="174" t="s">
        <v>352</v>
      </c>
      <c r="M69" s="24"/>
      <c r="N69" s="751" t="s">
        <v>246</v>
      </c>
      <c r="O69" s="751"/>
      <c r="Q69" s="113"/>
    </row>
    <row r="70" spans="1:17" s="4" customFormat="1" ht="34.5" customHeight="1">
      <c r="B70" s="174">
        <v>4</v>
      </c>
      <c r="C70" s="176" t="s">
        <v>118</v>
      </c>
      <c r="D70" s="418" t="s">
        <v>224</v>
      </c>
      <c r="E70" s="62">
        <v>155</v>
      </c>
      <c r="F70" s="62">
        <v>0</v>
      </c>
      <c r="G70" s="179">
        <v>155</v>
      </c>
      <c r="H70" s="194">
        <v>0</v>
      </c>
      <c r="I70" s="174">
        <v>500</v>
      </c>
      <c r="J70" s="174">
        <v>150</v>
      </c>
      <c r="K70" s="208">
        <f t="shared" si="5"/>
        <v>23250</v>
      </c>
      <c r="L70" s="174" t="s">
        <v>16</v>
      </c>
      <c r="M70" s="24"/>
      <c r="N70" s="707"/>
      <c r="O70" s="708"/>
    </row>
    <row r="71" spans="1:17" s="4" customFormat="1" ht="38.25" hidden="1" customHeight="1">
      <c r="B71" s="174">
        <v>6</v>
      </c>
      <c r="C71" s="176" t="s">
        <v>197</v>
      </c>
      <c r="D71" s="418" t="s">
        <v>221</v>
      </c>
      <c r="E71" s="62"/>
      <c r="F71" s="62"/>
      <c r="G71" s="179"/>
      <c r="H71" s="194">
        <f t="shared" si="6"/>
        <v>0</v>
      </c>
      <c r="I71" s="174"/>
      <c r="J71" s="174"/>
      <c r="K71" s="208">
        <f t="shared" si="5"/>
        <v>0</v>
      </c>
      <c r="L71" s="174" t="s">
        <v>16</v>
      </c>
      <c r="M71" s="24"/>
      <c r="N71" s="707"/>
      <c r="O71" s="708"/>
    </row>
    <row r="72" spans="1:17" s="4" customFormat="1" ht="35.25" hidden="1" customHeight="1">
      <c r="B72" s="174">
        <v>5</v>
      </c>
      <c r="C72" s="176" t="s">
        <v>292</v>
      </c>
      <c r="D72" s="418" t="s">
        <v>221</v>
      </c>
      <c r="E72" s="62"/>
      <c r="F72" s="62"/>
      <c r="G72" s="179"/>
      <c r="H72" s="194">
        <f t="shared" si="6"/>
        <v>0</v>
      </c>
      <c r="I72" s="174"/>
      <c r="J72" s="174"/>
      <c r="K72" s="208">
        <f t="shared" si="5"/>
        <v>0</v>
      </c>
      <c r="L72" s="174" t="s">
        <v>16</v>
      </c>
      <c r="M72" s="24"/>
      <c r="N72" s="746"/>
      <c r="O72" s="747"/>
    </row>
    <row r="73" spans="1:17" s="4" customFormat="1" ht="35.25" customHeight="1">
      <c r="B73" s="174">
        <v>5</v>
      </c>
      <c r="C73" s="176" t="s">
        <v>275</v>
      </c>
      <c r="D73" s="418" t="s">
        <v>224</v>
      </c>
      <c r="E73" s="62">
        <v>150</v>
      </c>
      <c r="F73" s="62">
        <v>165</v>
      </c>
      <c r="G73" s="179">
        <v>160</v>
      </c>
      <c r="H73" s="678">
        <f t="shared" si="6"/>
        <v>-5</v>
      </c>
      <c r="I73" s="174">
        <v>1000</v>
      </c>
      <c r="J73" s="174">
        <v>0</v>
      </c>
      <c r="K73" s="208">
        <f t="shared" si="5"/>
        <v>0</v>
      </c>
      <c r="L73" s="174" t="s">
        <v>16</v>
      </c>
      <c r="M73" s="24"/>
      <c r="N73" s="707"/>
      <c r="O73" s="708"/>
    </row>
    <row r="74" spans="1:17" s="4" customFormat="1" ht="35.25" hidden="1" customHeight="1">
      <c r="B74" s="174">
        <v>6</v>
      </c>
      <c r="C74" s="176" t="s">
        <v>337</v>
      </c>
      <c r="D74" s="418" t="s">
        <v>221</v>
      </c>
      <c r="E74" s="62">
        <v>0</v>
      </c>
      <c r="F74" s="62"/>
      <c r="G74" s="179"/>
      <c r="H74" s="194">
        <f t="shared" si="6"/>
        <v>0</v>
      </c>
      <c r="I74" s="174"/>
      <c r="J74" s="174"/>
      <c r="K74" s="208">
        <f t="shared" si="5"/>
        <v>0</v>
      </c>
      <c r="L74" s="174" t="s">
        <v>16</v>
      </c>
      <c r="M74" s="24"/>
      <c r="N74" s="742"/>
      <c r="O74" s="742"/>
    </row>
    <row r="75" spans="1:17" s="4" customFormat="1" ht="35.25" customHeight="1">
      <c r="B75" s="174">
        <v>6</v>
      </c>
      <c r="C75" s="176" t="s">
        <v>340</v>
      </c>
      <c r="D75" s="418" t="s">
        <v>224</v>
      </c>
      <c r="E75" s="62">
        <v>150</v>
      </c>
      <c r="F75" s="62">
        <v>150</v>
      </c>
      <c r="G75" s="179">
        <v>150</v>
      </c>
      <c r="H75" s="194">
        <f t="shared" si="6"/>
        <v>0</v>
      </c>
      <c r="I75" s="174">
        <v>50</v>
      </c>
      <c r="J75" s="174">
        <v>50</v>
      </c>
      <c r="K75" s="208">
        <f>J75*G75</f>
        <v>7500</v>
      </c>
      <c r="L75" s="174" t="s">
        <v>352</v>
      </c>
      <c r="M75" s="529"/>
      <c r="N75" s="743"/>
      <c r="O75" s="742"/>
    </row>
    <row r="76" spans="1:17" s="4" customFormat="1" ht="35.25" customHeight="1">
      <c r="B76" s="174">
        <v>7</v>
      </c>
      <c r="C76" s="176" t="s">
        <v>354</v>
      </c>
      <c r="D76" s="418" t="s">
        <v>221</v>
      </c>
      <c r="E76" s="62">
        <v>155</v>
      </c>
      <c r="F76" s="62">
        <v>155</v>
      </c>
      <c r="G76" s="179">
        <v>155</v>
      </c>
      <c r="H76" s="194">
        <f t="shared" si="6"/>
        <v>0</v>
      </c>
      <c r="I76" s="174">
        <v>200</v>
      </c>
      <c r="J76" s="174">
        <v>150</v>
      </c>
      <c r="K76" s="208">
        <f>J76*G76</f>
        <v>23250</v>
      </c>
      <c r="L76" s="174" t="s">
        <v>16</v>
      </c>
      <c r="M76" s="529"/>
      <c r="N76" s="742"/>
      <c r="O76" s="742"/>
    </row>
    <row r="77" spans="1:17" s="4" customFormat="1" ht="35.25" customHeight="1">
      <c r="B77" s="180">
        <v>8</v>
      </c>
      <c r="C77" s="452" t="s">
        <v>120</v>
      </c>
      <c r="D77" s="701" t="s">
        <v>221</v>
      </c>
      <c r="E77" s="688">
        <v>0</v>
      </c>
      <c r="F77" s="688">
        <v>170</v>
      </c>
      <c r="G77" s="702">
        <v>0</v>
      </c>
      <c r="H77" s="703">
        <v>0</v>
      </c>
      <c r="I77" s="180">
        <v>0</v>
      </c>
      <c r="J77" s="180">
        <v>0</v>
      </c>
      <c r="K77" s="704">
        <f t="shared" si="5"/>
        <v>0</v>
      </c>
      <c r="L77" s="180" t="s">
        <v>16</v>
      </c>
      <c r="M77" s="529"/>
      <c r="N77" s="742"/>
      <c r="O77" s="742"/>
    </row>
    <row r="78" spans="1:17" s="4" customFormat="1" ht="35.25" hidden="1" customHeight="1">
      <c r="B78" s="174"/>
      <c r="C78" s="176"/>
      <c r="D78" s="418"/>
      <c r="E78" s="62"/>
      <c r="F78" s="62"/>
      <c r="G78" s="179"/>
      <c r="H78" s="194"/>
      <c r="I78" s="174"/>
      <c r="J78" s="174"/>
      <c r="K78" s="208"/>
      <c r="L78" s="174"/>
      <c r="M78" s="529"/>
      <c r="N78" s="685"/>
      <c r="O78" s="685"/>
    </row>
    <row r="79" spans="1:17" s="4" customFormat="1" ht="35.25" hidden="1" customHeight="1">
      <c r="B79" s="174"/>
      <c r="C79" s="176"/>
      <c r="D79" s="418"/>
      <c r="E79" s="62"/>
      <c r="F79" s="62"/>
      <c r="G79" s="179"/>
      <c r="H79" s="194"/>
      <c r="I79" s="174"/>
      <c r="J79" s="174"/>
      <c r="K79" s="208"/>
      <c r="L79" s="174"/>
      <c r="M79" s="529"/>
      <c r="N79" s="685"/>
      <c r="O79" s="685"/>
    </row>
    <row r="80" spans="1:17" s="4" customFormat="1" ht="35.25" hidden="1" customHeight="1">
      <c r="B80" s="174"/>
      <c r="C80" s="176"/>
      <c r="D80" s="418"/>
      <c r="E80" s="62"/>
      <c r="F80" s="62"/>
      <c r="G80" s="179"/>
      <c r="H80" s="194"/>
      <c r="I80" s="174"/>
      <c r="J80" s="174"/>
      <c r="K80" s="208"/>
      <c r="L80" s="174"/>
      <c r="M80" s="529"/>
      <c r="N80" s="685"/>
      <c r="O80" s="685"/>
    </row>
    <row r="81" spans="2:15" s="4" customFormat="1" ht="35.25" hidden="1" customHeight="1">
      <c r="B81" s="174"/>
      <c r="C81" s="176"/>
      <c r="D81" s="418"/>
      <c r="E81" s="62"/>
      <c r="F81" s="62"/>
      <c r="G81" s="179"/>
      <c r="H81" s="194"/>
      <c r="I81" s="174"/>
      <c r="J81" s="174"/>
      <c r="K81" s="208"/>
      <c r="L81" s="174"/>
      <c r="M81" s="529"/>
      <c r="N81" s="685"/>
      <c r="O81" s="685"/>
    </row>
    <row r="82" spans="2:15" s="4" customFormat="1" ht="35.25" hidden="1" customHeight="1">
      <c r="B82" s="174"/>
      <c r="C82" s="176"/>
      <c r="D82" s="418"/>
      <c r="E82" s="62"/>
      <c r="F82" s="62"/>
      <c r="G82" s="179"/>
      <c r="H82" s="194"/>
      <c r="I82" s="174"/>
      <c r="J82" s="174"/>
      <c r="K82" s="208"/>
      <c r="L82" s="174"/>
      <c r="M82" s="529"/>
      <c r="N82" s="685"/>
      <c r="O82" s="685"/>
    </row>
    <row r="83" spans="2:15" s="4" customFormat="1" ht="32.25" customHeight="1">
      <c r="B83" s="158"/>
      <c r="C83" s="176"/>
      <c r="D83" s="176"/>
      <c r="E83" s="724" t="s">
        <v>17</v>
      </c>
      <c r="F83" s="724"/>
      <c r="G83" s="724"/>
      <c r="H83" s="62"/>
      <c r="I83" s="117">
        <f>SUM(I67:I82)</f>
        <v>8050</v>
      </c>
      <c r="J83" s="117">
        <f>SUM(J67:J82)</f>
        <v>6350</v>
      </c>
      <c r="K83" s="117">
        <f>SUM(K67:K82)</f>
        <v>977600</v>
      </c>
      <c r="L83" s="158"/>
      <c r="M83" s="58"/>
      <c r="N83" s="78"/>
      <c r="O83" s="6"/>
    </row>
    <row r="84" spans="2:15" s="4" customFormat="1" ht="32.25" customHeight="1">
      <c r="B84" s="158"/>
      <c r="C84" s="734"/>
      <c r="D84" s="734"/>
      <c r="E84" s="734"/>
      <c r="F84" s="734"/>
      <c r="G84" s="734"/>
      <c r="H84" s="734"/>
      <c r="I84" s="740" t="s">
        <v>18</v>
      </c>
      <c r="J84" s="740"/>
      <c r="K84" s="116">
        <f>K83/J83</f>
        <v>153.95275590551182</v>
      </c>
      <c r="L84" s="206" t="str">
        <f>L28</f>
        <v>(Sept'21)</v>
      </c>
      <c r="M84" s="697"/>
      <c r="N84" s="741" t="s">
        <v>39</v>
      </c>
      <c r="O84" s="723"/>
    </row>
    <row r="85" spans="2:15" s="4" customFormat="1" ht="32.25" customHeight="1">
      <c r="B85" s="158"/>
      <c r="C85" s="734" t="s">
        <v>389</v>
      </c>
      <c r="D85" s="734"/>
      <c r="E85" s="734"/>
      <c r="F85" s="734"/>
      <c r="G85" s="734"/>
      <c r="H85" s="734"/>
      <c r="I85" s="62"/>
      <c r="J85" s="62"/>
      <c r="K85" s="116">
        <v>153.91999999999999</v>
      </c>
      <c r="L85" s="206" t="str">
        <f>L29</f>
        <v>(Aug'21)</v>
      </c>
      <c r="M85" s="699"/>
      <c r="N85" s="700">
        <f>(K84-K85)/K85</f>
        <v>2.1281123643343474E-4</v>
      </c>
      <c r="O85" s="478">
        <v>190.5</v>
      </c>
    </row>
    <row r="86" spans="2:15" s="4" customFormat="1" ht="38.25" hidden="1" customHeight="1">
      <c r="B86" s="38"/>
      <c r="C86" s="25"/>
      <c r="D86" s="25"/>
      <c r="E86" s="25"/>
      <c r="F86" s="25"/>
      <c r="G86" s="25"/>
      <c r="H86" s="25"/>
      <c r="I86" s="39"/>
      <c r="J86" s="40"/>
      <c r="K86" s="54"/>
      <c r="L86" s="705">
        <f>L30</f>
        <v>0</v>
      </c>
      <c r="M86" s="28"/>
      <c r="N86" s="111"/>
      <c r="O86" s="112"/>
    </row>
    <row r="87" spans="2:15" s="4" customFormat="1" ht="18" hidden="1" customHeight="1">
      <c r="B87" s="38"/>
      <c r="C87" s="25"/>
      <c r="D87" s="25"/>
      <c r="E87" s="25"/>
      <c r="F87" s="25"/>
      <c r="G87" s="25"/>
      <c r="H87" s="25"/>
      <c r="I87" s="39"/>
      <c r="J87" s="40"/>
      <c r="K87" s="54"/>
      <c r="L87" s="164">
        <f t="shared" ref="L87:L95" si="7">L32</f>
        <v>0</v>
      </c>
      <c r="M87" s="28"/>
      <c r="N87" s="55"/>
      <c r="O87" s="6"/>
    </row>
    <row r="88" spans="2:15" ht="24.75" hidden="1" customHeight="1">
      <c r="B88" s="738" t="s">
        <v>58</v>
      </c>
      <c r="C88" s="738"/>
      <c r="D88" s="738"/>
      <c r="E88" s="738"/>
      <c r="F88" s="739" t="s">
        <v>65</v>
      </c>
      <c r="G88" s="739"/>
      <c r="H88" s="739"/>
      <c r="L88" s="164">
        <f t="shared" si="7"/>
        <v>0</v>
      </c>
    </row>
    <row r="89" spans="2:15" ht="24.75" hidden="1" customHeight="1">
      <c r="B89" s="92"/>
      <c r="C89" s="92"/>
      <c r="D89" s="92"/>
      <c r="E89" s="92"/>
      <c r="F89" s="91"/>
      <c r="G89" s="91"/>
      <c r="L89" s="164" t="str">
        <f t="shared" si="7"/>
        <v xml:space="preserve">Payment </v>
      </c>
    </row>
    <row r="90" spans="2:15" ht="24.75" hidden="1" customHeight="1">
      <c r="B90" s="92"/>
      <c r="C90" s="65" t="s">
        <v>50</v>
      </c>
      <c r="D90" s="65"/>
      <c r="E90" s="66"/>
      <c r="F90" s="4"/>
      <c r="G90" s="4"/>
      <c r="I90" s="67" t="s">
        <v>48</v>
      </c>
      <c r="J90" s="100">
        <v>400</v>
      </c>
      <c r="K90" s="68" t="s">
        <v>49</v>
      </c>
      <c r="L90" s="164" t="str">
        <f t="shared" si="7"/>
        <v>Term</v>
      </c>
    </row>
    <row r="91" spans="2:15" ht="24.75" hidden="1" customHeight="1">
      <c r="B91" s="8" t="s">
        <v>1</v>
      </c>
      <c r="C91" s="8" t="s">
        <v>2</v>
      </c>
      <c r="D91" s="8"/>
      <c r="E91" s="712" t="s">
        <v>3</v>
      </c>
      <c r="F91" s="712"/>
      <c r="G91" s="712"/>
      <c r="H91" s="10" t="s">
        <v>4</v>
      </c>
      <c r="I91" s="8" t="s">
        <v>5</v>
      </c>
      <c r="J91" s="11" t="s">
        <v>6</v>
      </c>
      <c r="K91" s="11" t="s">
        <v>7</v>
      </c>
      <c r="L91" s="164" t="str">
        <f t="shared" si="7"/>
        <v>30days</v>
      </c>
    </row>
    <row r="92" spans="2:15" ht="24.75" hidden="1" customHeight="1">
      <c r="B92" s="12"/>
      <c r="C92" s="12"/>
      <c r="D92" s="52"/>
      <c r="E92" s="13" t="s">
        <v>60</v>
      </c>
      <c r="F92" s="13" t="s">
        <v>63</v>
      </c>
      <c r="G92" s="95" t="s">
        <v>66</v>
      </c>
      <c r="H92" s="14" t="s">
        <v>9</v>
      </c>
      <c r="I92" s="15" t="s">
        <v>10</v>
      </c>
      <c r="J92" s="16" t="s">
        <v>11</v>
      </c>
      <c r="K92" s="16" t="s">
        <v>12</v>
      </c>
      <c r="L92" s="164" t="str">
        <f t="shared" si="7"/>
        <v>30days</v>
      </c>
    </row>
    <row r="93" spans="2:15" s="4" customFormat="1" ht="64.5" hidden="1" customHeight="1">
      <c r="B93" s="58">
        <v>1</v>
      </c>
      <c r="C93" s="94" t="s">
        <v>56</v>
      </c>
      <c r="D93" s="94"/>
      <c r="E93" s="59">
        <v>112</v>
      </c>
      <c r="F93" s="59">
        <v>112</v>
      </c>
      <c r="G93" s="97">
        <v>112</v>
      </c>
      <c r="H93" s="82">
        <f>G93-F93</f>
        <v>0</v>
      </c>
      <c r="I93" s="61">
        <v>400</v>
      </c>
      <c r="J93" s="61">
        <v>400</v>
      </c>
      <c r="K93" s="61">
        <f>J93*G93</f>
        <v>44800</v>
      </c>
      <c r="L93" s="164" t="str">
        <f t="shared" si="7"/>
        <v>60 days</v>
      </c>
      <c r="M93" s="38"/>
      <c r="N93" s="714" t="s">
        <v>61</v>
      </c>
      <c r="O93" s="714"/>
    </row>
    <row r="94" spans="2:15" s="4" customFormat="1" ht="27.75" hidden="1" customHeight="1">
      <c r="B94" s="9"/>
      <c r="C94" s="19"/>
      <c r="D94" s="19"/>
      <c r="E94" s="19"/>
      <c r="F94" s="31"/>
      <c r="G94" s="31"/>
      <c r="H94" s="31"/>
      <c r="I94" s="721" t="s">
        <v>18</v>
      </c>
      <c r="J94" s="721"/>
      <c r="K94" s="22">
        <f>K93/J93</f>
        <v>112</v>
      </c>
      <c r="L94" s="164" t="str">
        <f t="shared" si="7"/>
        <v>30 days</v>
      </c>
      <c r="M94" s="38"/>
      <c r="N94" s="722" t="s">
        <v>39</v>
      </c>
      <c r="O94" s="723"/>
    </row>
    <row r="95" spans="2:15" s="4" customFormat="1" ht="27.75" hidden="1" customHeight="1">
      <c r="B95" s="9"/>
      <c r="C95" s="731" t="s">
        <v>62</v>
      </c>
      <c r="D95" s="732"/>
      <c r="E95" s="732"/>
      <c r="F95" s="732"/>
      <c r="G95" s="732"/>
      <c r="H95" s="733"/>
      <c r="I95" s="31"/>
      <c r="J95" s="32"/>
      <c r="K95" s="33">
        <v>112</v>
      </c>
      <c r="L95" s="164" t="str">
        <f t="shared" si="7"/>
        <v>30 days</v>
      </c>
      <c r="M95" s="38"/>
      <c r="N95" s="102">
        <f>(K94-K95)/K95</f>
        <v>0</v>
      </c>
      <c r="O95" s="103">
        <f>(K94-K95)*J93</f>
        <v>0</v>
      </c>
    </row>
    <row r="96" spans="2:15" s="4" customFormat="1" ht="56.25" hidden="1" customHeight="1">
      <c r="B96" s="720" t="s">
        <v>204</v>
      </c>
      <c r="C96" s="720"/>
      <c r="D96" s="720"/>
      <c r="E96" s="720"/>
      <c r="F96" s="720"/>
      <c r="G96" s="720"/>
      <c r="H96" s="720"/>
      <c r="I96" s="720"/>
      <c r="J96" s="720"/>
      <c r="K96" s="720"/>
      <c r="L96" s="720"/>
      <c r="M96" s="720"/>
      <c r="N96" s="720"/>
      <c r="O96" s="720"/>
    </row>
    <row r="97" spans="2:15" s="4" customFormat="1" ht="18" customHeight="1">
      <c r="B97" s="38"/>
      <c r="C97" s="25"/>
      <c r="D97" s="25"/>
      <c r="E97" s="25"/>
      <c r="F97" s="25"/>
      <c r="G97" s="25"/>
      <c r="H97" s="25"/>
      <c r="I97" s="39"/>
      <c r="J97" s="40"/>
      <c r="K97" s="54"/>
      <c r="L97" s="28"/>
      <c r="M97" s="38"/>
      <c r="N97" s="72"/>
      <c r="O97" s="6"/>
    </row>
    <row r="98" spans="2:15" ht="20.25" customHeight="1">
      <c r="B98" s="168"/>
      <c r="C98" s="186" t="s">
        <v>87</v>
      </c>
      <c r="D98" s="186"/>
      <c r="E98" s="187"/>
      <c r="F98" s="188"/>
      <c r="G98" s="188"/>
      <c r="H98" s="71"/>
      <c r="I98" s="189" t="s">
        <v>48</v>
      </c>
      <c r="J98" s="100">
        <v>500</v>
      </c>
      <c r="K98" s="190" t="s">
        <v>115</v>
      </c>
      <c r="L98" s="411"/>
      <c r="N98" s="198"/>
      <c r="O98" s="6"/>
    </row>
    <row r="99" spans="2:15" ht="18">
      <c r="B99" s="7"/>
      <c r="J99" s="76"/>
      <c r="N99" s="55"/>
      <c r="O99" s="6"/>
    </row>
    <row r="100" spans="2:15" ht="33.75" customHeight="1">
      <c r="B100" s="8" t="s">
        <v>1</v>
      </c>
      <c r="C100" s="729" t="s">
        <v>2</v>
      </c>
      <c r="D100" s="715" t="s">
        <v>220</v>
      </c>
      <c r="E100" s="712" t="s">
        <v>3</v>
      </c>
      <c r="F100" s="712"/>
      <c r="G100" s="712"/>
      <c r="H100" s="10" t="s">
        <v>4</v>
      </c>
      <c r="I100" s="58" t="s">
        <v>358</v>
      </c>
      <c r="J100" s="598" t="s">
        <v>6</v>
      </c>
      <c r="K100" s="11" t="s">
        <v>7</v>
      </c>
      <c r="L100" s="8" t="s">
        <v>8</v>
      </c>
      <c r="M100" s="38"/>
      <c r="N100" s="55"/>
      <c r="O100" s="6"/>
    </row>
    <row r="101" spans="2:15" ht="32.25" customHeight="1">
      <c r="B101" s="12"/>
      <c r="C101" s="730"/>
      <c r="D101" s="716"/>
      <c r="E101" s="93" t="str">
        <f>E8</f>
        <v>Jul'21</v>
      </c>
      <c r="F101" s="93" t="str">
        <f>F8</f>
        <v>Aug'21</v>
      </c>
      <c r="G101" s="115" t="str">
        <f>G8</f>
        <v>Sept'21</v>
      </c>
      <c r="H101" s="52" t="s">
        <v>9</v>
      </c>
      <c r="I101" s="12" t="s">
        <v>10</v>
      </c>
      <c r="J101" s="124" t="s">
        <v>10</v>
      </c>
      <c r="K101" s="124" t="s">
        <v>12</v>
      </c>
      <c r="L101" s="12" t="s">
        <v>13</v>
      </c>
      <c r="M101" s="38"/>
      <c r="N101" s="55"/>
      <c r="O101" s="6"/>
    </row>
    <row r="102" spans="2:15" ht="36" customHeight="1">
      <c r="B102" s="158">
        <v>1</v>
      </c>
      <c r="C102" s="206" t="s">
        <v>53</v>
      </c>
      <c r="D102" s="418" t="s">
        <v>223</v>
      </c>
      <c r="E102" s="204">
        <v>150</v>
      </c>
      <c r="F102" s="62">
        <v>0</v>
      </c>
      <c r="G102" s="179">
        <v>150</v>
      </c>
      <c r="H102" s="194">
        <v>0</v>
      </c>
      <c r="I102" s="174">
        <v>100</v>
      </c>
      <c r="J102" s="174">
        <v>100</v>
      </c>
      <c r="K102" s="207">
        <f>J102*G102</f>
        <v>15000</v>
      </c>
      <c r="L102" s="158" t="s">
        <v>16</v>
      </c>
      <c r="M102" s="38"/>
      <c r="N102" s="477"/>
      <c r="O102" s="477"/>
    </row>
    <row r="103" spans="2:15" ht="36" hidden="1" customHeight="1">
      <c r="B103" s="158">
        <v>2</v>
      </c>
      <c r="C103" s="206" t="s">
        <v>118</v>
      </c>
      <c r="D103" s="418" t="s">
        <v>224</v>
      </c>
      <c r="E103" s="204"/>
      <c r="F103" s="62"/>
      <c r="G103" s="179"/>
      <c r="H103" s="194">
        <f>G103-F103</f>
        <v>0</v>
      </c>
      <c r="I103" s="174"/>
      <c r="J103" s="174"/>
      <c r="K103" s="207">
        <f>J103*G103</f>
        <v>0</v>
      </c>
      <c r="L103" s="158" t="s">
        <v>16</v>
      </c>
      <c r="M103" s="38"/>
      <c r="N103" s="477"/>
      <c r="O103" s="477"/>
    </row>
    <row r="104" spans="2:15" ht="36" customHeight="1">
      <c r="B104" s="174">
        <v>2</v>
      </c>
      <c r="C104" s="171" t="s">
        <v>22</v>
      </c>
      <c r="D104" s="418" t="s">
        <v>221</v>
      </c>
      <c r="E104" s="62">
        <v>154</v>
      </c>
      <c r="F104" s="62">
        <v>175</v>
      </c>
      <c r="G104" s="179">
        <v>0</v>
      </c>
      <c r="H104" s="194">
        <v>0</v>
      </c>
      <c r="I104" s="174">
        <v>0</v>
      </c>
      <c r="J104" s="174">
        <v>0</v>
      </c>
      <c r="K104" s="208">
        <f>J104*G104</f>
        <v>0</v>
      </c>
      <c r="L104" s="174" t="s">
        <v>16</v>
      </c>
      <c r="M104" s="24"/>
      <c r="N104" s="496"/>
      <c r="O104" s="496"/>
    </row>
    <row r="105" spans="2:15" ht="36" customHeight="1">
      <c r="B105" s="174">
        <v>3</v>
      </c>
      <c r="C105" s="176" t="s">
        <v>19</v>
      </c>
      <c r="D105" s="418" t="s">
        <v>224</v>
      </c>
      <c r="E105" s="62">
        <v>154</v>
      </c>
      <c r="F105" s="62">
        <v>154</v>
      </c>
      <c r="G105" s="179">
        <v>154</v>
      </c>
      <c r="H105" s="194">
        <f>G105-F105</f>
        <v>0</v>
      </c>
      <c r="I105" s="174">
        <v>450</v>
      </c>
      <c r="J105" s="174">
        <v>400</v>
      </c>
      <c r="K105" s="208">
        <f>J105*G105</f>
        <v>61600</v>
      </c>
      <c r="L105" s="174" t="s">
        <v>352</v>
      </c>
      <c r="M105" s="24"/>
      <c r="N105" s="477"/>
      <c r="O105" s="477"/>
    </row>
    <row r="106" spans="2:15" ht="36" hidden="1" customHeight="1">
      <c r="B106" s="174"/>
      <c r="C106" s="176"/>
      <c r="D106" s="418"/>
      <c r="E106" s="62"/>
      <c r="F106" s="62"/>
      <c r="G106" s="179"/>
      <c r="H106" s="194"/>
      <c r="I106" s="174"/>
      <c r="J106" s="174"/>
      <c r="K106" s="208"/>
      <c r="L106" s="174"/>
      <c r="M106" s="24"/>
      <c r="N106" s="477"/>
      <c r="O106" s="477"/>
    </row>
    <row r="107" spans="2:15" ht="36" hidden="1" customHeight="1">
      <c r="B107" s="174"/>
      <c r="C107" s="176"/>
      <c r="D107" s="418"/>
      <c r="E107" s="62"/>
      <c r="F107" s="62"/>
      <c r="G107" s="179"/>
      <c r="H107" s="194"/>
      <c r="I107" s="174"/>
      <c r="J107" s="174"/>
      <c r="K107" s="208"/>
      <c r="L107" s="174"/>
      <c r="M107" s="24"/>
      <c r="N107" s="477"/>
      <c r="O107" s="477"/>
    </row>
    <row r="108" spans="2:15" ht="36" hidden="1" customHeight="1">
      <c r="B108" s="174"/>
      <c r="C108" s="176"/>
      <c r="D108" s="418"/>
      <c r="E108" s="62"/>
      <c r="F108" s="62"/>
      <c r="G108" s="179"/>
      <c r="H108" s="194"/>
      <c r="I108" s="174"/>
      <c r="J108" s="174"/>
      <c r="K108" s="208"/>
      <c r="L108" s="174"/>
      <c r="M108" s="24"/>
      <c r="N108" s="477"/>
      <c r="O108" s="477"/>
    </row>
    <row r="109" spans="2:15" ht="36" hidden="1" customHeight="1">
      <c r="B109" s="174"/>
      <c r="C109" s="176"/>
      <c r="D109" s="418"/>
      <c r="E109" s="62"/>
      <c r="F109" s="62"/>
      <c r="G109" s="179"/>
      <c r="H109" s="194"/>
      <c r="I109" s="174"/>
      <c r="J109" s="174"/>
      <c r="K109" s="208"/>
      <c r="L109" s="174"/>
      <c r="M109" s="24"/>
      <c r="N109" s="477"/>
      <c r="O109" s="477"/>
    </row>
    <row r="110" spans="2:15" ht="36" hidden="1" customHeight="1">
      <c r="B110" s="174"/>
      <c r="C110" s="176"/>
      <c r="D110" s="418"/>
      <c r="E110" s="62"/>
      <c r="F110" s="62"/>
      <c r="G110" s="179"/>
      <c r="H110" s="194"/>
      <c r="I110" s="174"/>
      <c r="J110" s="174"/>
      <c r="K110" s="208"/>
      <c r="L110" s="174"/>
      <c r="M110" s="24"/>
      <c r="N110" s="477"/>
      <c r="O110" s="477"/>
    </row>
    <row r="111" spans="2:15" ht="36" customHeight="1">
      <c r="B111" s="158"/>
      <c r="C111" s="176"/>
      <c r="D111" s="176"/>
      <c r="E111" s="724" t="s">
        <v>17</v>
      </c>
      <c r="F111" s="724"/>
      <c r="G111" s="724"/>
      <c r="H111" s="62"/>
      <c r="I111" s="117">
        <f>SUM(I102:I110)</f>
        <v>550</v>
      </c>
      <c r="J111" s="117">
        <f>SUM(J102:J110)</f>
        <v>500</v>
      </c>
      <c r="K111" s="117">
        <f>SUM(K102:K110)</f>
        <v>76600</v>
      </c>
      <c r="L111" s="158"/>
      <c r="M111" s="38"/>
      <c r="N111" s="78"/>
      <c r="O111" s="6"/>
    </row>
    <row r="112" spans="2:15" ht="36" customHeight="1">
      <c r="B112" s="150"/>
      <c r="C112" s="725"/>
      <c r="D112" s="726"/>
      <c r="E112" s="726"/>
      <c r="F112" s="726"/>
      <c r="G112" s="726"/>
      <c r="H112" s="727"/>
      <c r="I112" s="728" t="s">
        <v>18</v>
      </c>
      <c r="J112" s="728"/>
      <c r="K112" s="706">
        <f>K111/J111</f>
        <v>153.19999999999999</v>
      </c>
      <c r="L112" s="705" t="str">
        <f>L28</f>
        <v>(Sept'21)</v>
      </c>
      <c r="M112" s="26"/>
      <c r="N112" s="722" t="s">
        <v>39</v>
      </c>
      <c r="O112" s="723"/>
    </row>
    <row r="113" spans="1:15" ht="34.5" customHeight="1">
      <c r="B113" s="145"/>
      <c r="C113" s="717" t="s">
        <v>388</v>
      </c>
      <c r="D113" s="718"/>
      <c r="E113" s="718"/>
      <c r="F113" s="718"/>
      <c r="G113" s="718"/>
      <c r="H113" s="719"/>
      <c r="I113" s="20"/>
      <c r="J113" s="20"/>
      <c r="K113" s="457">
        <v>154</v>
      </c>
      <c r="L113" s="164" t="str">
        <f>L29</f>
        <v>(Aug'21)</v>
      </c>
      <c r="M113" s="28"/>
      <c r="N113" s="676">
        <f>(K112-K113)/K113</f>
        <v>-5.1948051948052685E-3</v>
      </c>
      <c r="O113" s="677">
        <v>400</v>
      </c>
    </row>
    <row r="114" spans="1:15" ht="12" customHeight="1"/>
    <row r="115" spans="1:15" ht="21" customHeight="1">
      <c r="A115" s="73"/>
      <c r="B115" s="73" t="s">
        <v>406</v>
      </c>
      <c r="C115" s="73"/>
      <c r="D115" s="73"/>
      <c r="E115" s="73"/>
      <c r="F115" s="73" t="s">
        <v>85</v>
      </c>
      <c r="G115" s="73"/>
      <c r="H115" s="73"/>
      <c r="I115" s="73"/>
      <c r="J115" s="73" t="s">
        <v>23</v>
      </c>
      <c r="K115" s="73"/>
      <c r="L115" s="73"/>
      <c r="M115" s="73"/>
    </row>
    <row r="116" spans="1:15">
      <c r="A116" s="73"/>
      <c r="B116" s="73" t="s">
        <v>84</v>
      </c>
      <c r="C116" s="210"/>
      <c r="D116" s="210"/>
      <c r="E116" s="73"/>
      <c r="F116" s="73" t="s">
        <v>86</v>
      </c>
      <c r="G116" s="73"/>
      <c r="H116" s="73"/>
      <c r="I116" s="73"/>
      <c r="J116" s="73"/>
      <c r="K116" s="73"/>
      <c r="L116" s="73"/>
      <c r="M116" s="73"/>
    </row>
  </sheetData>
  <sheetProtection selectLockedCells="1" selectUnlockedCells="1"/>
  <mergeCells count="80">
    <mergeCell ref="N39:O39"/>
    <mergeCell ref="N20:O20"/>
    <mergeCell ref="N52:O52"/>
    <mergeCell ref="C100:C101"/>
    <mergeCell ref="N48:O48"/>
    <mergeCell ref="D34:D35"/>
    <mergeCell ref="N77:O77"/>
    <mergeCell ref="I28:J28"/>
    <mergeCell ref="N28:O28"/>
    <mergeCell ref="N72:O72"/>
    <mergeCell ref="N73:O73"/>
    <mergeCell ref="N68:O68"/>
    <mergeCell ref="N69:O69"/>
    <mergeCell ref="N47:O47"/>
    <mergeCell ref="N60:O60"/>
    <mergeCell ref="N16:O16"/>
    <mergeCell ref="C34:C35"/>
    <mergeCell ref="N21:O21"/>
    <mergeCell ref="N17:O17"/>
    <mergeCell ref="N18:O18"/>
    <mergeCell ref="N19:O19"/>
    <mergeCell ref="N67:O67"/>
    <mergeCell ref="N40:O40"/>
    <mergeCell ref="N36:O36"/>
    <mergeCell ref="N38:O38"/>
    <mergeCell ref="N42:O42"/>
    <mergeCell ref="N37:O37"/>
    <mergeCell ref="N41:O41"/>
    <mergeCell ref="B3:E3"/>
    <mergeCell ref="E7:G7"/>
    <mergeCell ref="F3:H3"/>
    <mergeCell ref="N11:O11"/>
    <mergeCell ref="C29:H29"/>
    <mergeCell ref="N14:O14"/>
    <mergeCell ref="N13:O13"/>
    <mergeCell ref="C7:C8"/>
    <mergeCell ref="N10:O10"/>
    <mergeCell ref="N9:O9"/>
    <mergeCell ref="N12:O12"/>
    <mergeCell ref="N15:O15"/>
    <mergeCell ref="D7:D8"/>
    <mergeCell ref="B7:B8"/>
    <mergeCell ref="E65:G65"/>
    <mergeCell ref="C95:H95"/>
    <mergeCell ref="C85:H85"/>
    <mergeCell ref="D65:D66"/>
    <mergeCell ref="C84:H84"/>
    <mergeCell ref="B34:B35"/>
    <mergeCell ref="C65:C66"/>
    <mergeCell ref="B65:B66"/>
    <mergeCell ref="B88:E88"/>
    <mergeCell ref="F88:H88"/>
    <mergeCell ref="E91:G91"/>
    <mergeCell ref="C113:H113"/>
    <mergeCell ref="B96:O96"/>
    <mergeCell ref="I94:J94"/>
    <mergeCell ref="N94:O94"/>
    <mergeCell ref="E83:G83"/>
    <mergeCell ref="E111:G111"/>
    <mergeCell ref="C112:H112"/>
    <mergeCell ref="I112:J112"/>
    <mergeCell ref="N112:O112"/>
    <mergeCell ref="I84:J84"/>
    <mergeCell ref="N84:O84"/>
    <mergeCell ref="N51:O51"/>
    <mergeCell ref="I60:J60"/>
    <mergeCell ref="C61:J61"/>
    <mergeCell ref="E34:G34"/>
    <mergeCell ref="E100:G100"/>
    <mergeCell ref="N43:O43"/>
    <mergeCell ref="N93:O93"/>
    <mergeCell ref="D100:D101"/>
    <mergeCell ref="N50:O50"/>
    <mergeCell ref="N53:O53"/>
    <mergeCell ref="N49:O49"/>
    <mergeCell ref="N70:O70"/>
    <mergeCell ref="N71:O71"/>
    <mergeCell ref="N74:O74"/>
    <mergeCell ref="N75:O75"/>
    <mergeCell ref="N76:O76"/>
  </mergeCells>
  <printOptions horizontalCentered="1"/>
  <pageMargins left="0.25" right="0.25" top="0.75" bottom="0.75" header="0.3" footer="0.3"/>
  <pageSetup paperSize="9" scale="33" firstPageNumber="0" fitToHeight="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O16"/>
  <sheetViews>
    <sheetView zoomScale="55" zoomScaleNormal="55" zoomScaleSheetLayoutView="25" zoomScalePageLayoutView="10" workbookViewId="0">
      <selection activeCell="H23" sqref="H23"/>
    </sheetView>
  </sheetViews>
  <sheetFormatPr defaultColWidth="8.7109375" defaultRowHeight="15"/>
  <cols>
    <col min="1" max="1" width="1.140625" style="1" customWidth="1"/>
    <col min="2" max="2" width="6.42578125" style="1" customWidth="1"/>
    <col min="3" max="3" width="61.85546875" style="1" bestFit="1" customWidth="1"/>
    <col min="4" max="4" width="35.42578125" style="1" customWidth="1"/>
    <col min="5" max="5" width="11.140625" style="1" customWidth="1"/>
    <col min="6" max="6" width="11.42578125" style="1" customWidth="1"/>
    <col min="7" max="7" width="12.140625" style="1" customWidth="1"/>
    <col min="8" max="8" width="14.7109375" style="1" bestFit="1" customWidth="1"/>
    <col min="9" max="9" width="25.140625" style="1" customWidth="1"/>
    <col min="10" max="10" width="21.28515625" style="1" customWidth="1"/>
    <col min="11" max="11" width="17.5703125" style="1" bestFit="1" customWidth="1"/>
    <col min="12" max="12" width="15.85546875" style="1" customWidth="1"/>
    <col min="13" max="13" width="17.7109375" style="1" hidden="1" customWidth="1"/>
    <col min="14" max="14" width="28.85546875" style="197" customWidth="1"/>
    <col min="15" max="15" width="28" style="73" customWidth="1"/>
    <col min="16" max="16384" width="8.7109375" style="1"/>
  </cols>
  <sheetData>
    <row r="1" spans="1:15" ht="20.100000000000001" customHeight="1">
      <c r="A1" s="71"/>
      <c r="B1" s="69" t="s">
        <v>0</v>
      </c>
      <c r="C1" s="71"/>
      <c r="D1" s="71"/>
      <c r="E1" s="71"/>
      <c r="F1" s="71"/>
      <c r="G1" s="71"/>
      <c r="H1" s="71"/>
      <c r="I1" s="71"/>
      <c r="J1" s="71"/>
      <c r="K1" s="71"/>
      <c r="L1" s="71"/>
    </row>
    <row r="2" spans="1:15" ht="14.25" customHeight="1">
      <c r="A2" s="71"/>
      <c r="B2" s="69"/>
      <c r="C2" s="71"/>
      <c r="D2" s="71"/>
      <c r="E2" s="71"/>
      <c r="F2" s="71"/>
      <c r="G2" s="71"/>
      <c r="H2" s="71"/>
      <c r="I2" s="71"/>
      <c r="J2" s="199"/>
      <c r="K2" s="71"/>
      <c r="L2" s="71"/>
    </row>
    <row r="3" spans="1:15" ht="20.100000000000001" customHeight="1">
      <c r="A3" s="71"/>
      <c r="B3" s="744" t="s">
        <v>291</v>
      </c>
      <c r="C3" s="744"/>
      <c r="D3" s="744"/>
      <c r="E3" s="744"/>
      <c r="F3" s="739" t="s">
        <v>297</v>
      </c>
      <c r="G3" s="739"/>
      <c r="H3" s="739"/>
      <c r="I3" s="69"/>
      <c r="J3" s="71"/>
      <c r="K3" s="71"/>
      <c r="L3" s="71"/>
    </row>
    <row r="4" spans="1:15" ht="8.25" customHeight="1">
      <c r="A4" s="71"/>
      <c r="B4" s="3"/>
      <c r="C4" s="71"/>
      <c r="D4" s="71"/>
      <c r="E4" s="71"/>
      <c r="F4" s="71"/>
      <c r="G4" s="71"/>
      <c r="H4" s="71"/>
      <c r="I4" s="71"/>
      <c r="J4" s="71"/>
      <c r="K4" s="71"/>
      <c r="L4" s="71"/>
    </row>
    <row r="5" spans="1:15" s="4" customFormat="1" ht="20.25" customHeight="1">
      <c r="B5" s="168"/>
      <c r="C5" s="186" t="s">
        <v>50</v>
      </c>
      <c r="D5" s="433"/>
      <c r="E5" s="187"/>
      <c r="F5" s="188"/>
      <c r="G5" s="188"/>
      <c r="H5" s="71"/>
      <c r="I5" s="189" t="s">
        <v>48</v>
      </c>
      <c r="J5" s="100">
        <v>350</v>
      </c>
      <c r="K5" s="190" t="s">
        <v>115</v>
      </c>
      <c r="L5" s="458"/>
      <c r="M5" s="1"/>
      <c r="N5" s="198"/>
      <c r="O5" s="6"/>
    </row>
    <row r="6" spans="1:15" s="4" customFormat="1" ht="10.5" customHeight="1">
      <c r="B6" s="7"/>
      <c r="C6" s="1"/>
      <c r="D6" s="1"/>
      <c r="E6" s="1"/>
      <c r="F6" s="1"/>
      <c r="G6" s="1"/>
      <c r="H6" s="1"/>
      <c r="I6" s="1"/>
      <c r="J6" s="76"/>
      <c r="K6" s="1"/>
      <c r="L6" s="1"/>
      <c r="M6" s="1"/>
      <c r="N6" s="55"/>
      <c r="O6" s="6"/>
    </row>
    <row r="7" spans="1:15" s="4" customFormat="1" ht="32.25" customHeight="1">
      <c r="B7" s="735" t="s">
        <v>1</v>
      </c>
      <c r="C7" s="729" t="s">
        <v>2</v>
      </c>
      <c r="D7" s="715" t="s">
        <v>220</v>
      </c>
      <c r="E7" s="712" t="s">
        <v>3</v>
      </c>
      <c r="F7" s="712"/>
      <c r="G7" s="712"/>
      <c r="H7" s="10" t="s">
        <v>4</v>
      </c>
      <c r="I7" s="8" t="s">
        <v>5</v>
      </c>
      <c r="J7" s="11" t="s">
        <v>6</v>
      </c>
      <c r="K7" s="11" t="s">
        <v>7</v>
      </c>
      <c r="L7" s="8" t="s">
        <v>8</v>
      </c>
      <c r="M7" s="38"/>
      <c r="N7" s="55"/>
      <c r="O7" s="6"/>
    </row>
    <row r="8" spans="1:15" s="4" customFormat="1" ht="32.25" customHeight="1">
      <c r="B8" s="737"/>
      <c r="C8" s="730"/>
      <c r="D8" s="716"/>
      <c r="E8" s="93" t="str">
        <f>WC!E8</f>
        <v>Jul'21</v>
      </c>
      <c r="F8" s="93" t="str">
        <f>WC!F8</f>
        <v>Aug'21</v>
      </c>
      <c r="G8" s="98" t="str">
        <f>WC!G8</f>
        <v>Sept'21</v>
      </c>
      <c r="H8" s="52" t="s">
        <v>9</v>
      </c>
      <c r="I8" s="12" t="s">
        <v>10</v>
      </c>
      <c r="J8" s="124" t="s">
        <v>10</v>
      </c>
      <c r="K8" s="124" t="s">
        <v>12</v>
      </c>
      <c r="L8" s="12" t="s">
        <v>13</v>
      </c>
      <c r="M8" s="38"/>
      <c r="N8" s="55"/>
      <c r="O8" s="6"/>
    </row>
    <row r="9" spans="1:15" s="4" customFormat="1" ht="35.25" customHeight="1">
      <c r="B9" s="174">
        <v>1</v>
      </c>
      <c r="C9" s="176" t="s">
        <v>19</v>
      </c>
      <c r="D9" s="418" t="s">
        <v>224</v>
      </c>
      <c r="E9" s="62">
        <v>0</v>
      </c>
      <c r="F9" s="62">
        <v>0</v>
      </c>
      <c r="G9" s="179">
        <v>0</v>
      </c>
      <c r="H9" s="194">
        <f>G9-F9</f>
        <v>0</v>
      </c>
      <c r="I9" s="174">
        <v>0</v>
      </c>
      <c r="J9" s="174"/>
      <c r="K9" s="208">
        <f>J9*G9</f>
        <v>0</v>
      </c>
      <c r="L9" s="174" t="s">
        <v>16</v>
      </c>
      <c r="M9" s="24"/>
      <c r="N9" s="707" t="s">
        <v>280</v>
      </c>
      <c r="O9" s="708"/>
    </row>
    <row r="10" spans="1:15" s="4" customFormat="1" ht="35.25" customHeight="1">
      <c r="B10" s="174">
        <v>2</v>
      </c>
      <c r="C10" s="176" t="s">
        <v>292</v>
      </c>
      <c r="D10" s="418" t="s">
        <v>224</v>
      </c>
      <c r="E10" s="62">
        <v>175</v>
      </c>
      <c r="F10" s="62">
        <v>175</v>
      </c>
      <c r="G10" s="179"/>
      <c r="H10" s="194">
        <f>G10-F10</f>
        <v>-175</v>
      </c>
      <c r="I10" s="174">
        <v>100</v>
      </c>
      <c r="J10" s="174"/>
      <c r="K10" s="208">
        <f>J10*G10</f>
        <v>0</v>
      </c>
      <c r="L10" s="174" t="s">
        <v>16</v>
      </c>
      <c r="M10" s="24"/>
      <c r="N10" s="742"/>
      <c r="O10" s="742"/>
    </row>
    <row r="11" spans="1:15" s="4" customFormat="1" ht="35.25" customHeight="1">
      <c r="B11" s="174">
        <v>3</v>
      </c>
      <c r="C11" s="176" t="s">
        <v>275</v>
      </c>
      <c r="D11" s="418" t="s">
        <v>224</v>
      </c>
      <c r="E11" s="62">
        <v>180</v>
      </c>
      <c r="F11" s="62">
        <v>180</v>
      </c>
      <c r="G11" s="179">
        <v>180</v>
      </c>
      <c r="H11" s="194">
        <f>G11-F11</f>
        <v>0</v>
      </c>
      <c r="I11" s="174">
        <v>500</v>
      </c>
      <c r="J11" s="174"/>
      <c r="K11" s="208">
        <f>J11*G11</f>
        <v>0</v>
      </c>
      <c r="L11" s="174" t="s">
        <v>16</v>
      </c>
      <c r="M11" s="24"/>
      <c r="N11" s="742"/>
      <c r="O11" s="742"/>
    </row>
    <row r="12" spans="1:15" s="4" customFormat="1" ht="32.25" customHeight="1">
      <c r="B12" s="149"/>
      <c r="C12" s="209"/>
      <c r="D12" s="209"/>
      <c r="E12" s="759" t="s">
        <v>17</v>
      </c>
      <c r="F12" s="759"/>
      <c r="G12" s="759"/>
      <c r="H12" s="81"/>
      <c r="I12" s="300">
        <f>SUM(I9:I11)</f>
        <v>600</v>
      </c>
      <c r="J12" s="300">
        <f>SUM(J9:J11)</f>
        <v>0</v>
      </c>
      <c r="K12" s="300">
        <f>SUM(K9:K11)</f>
        <v>0</v>
      </c>
      <c r="L12" s="149"/>
      <c r="M12" s="38"/>
      <c r="N12" s="78"/>
      <c r="O12" s="6"/>
    </row>
    <row r="13" spans="1:15" s="4" customFormat="1" ht="32.25" customHeight="1">
      <c r="B13" s="146"/>
      <c r="C13" s="756"/>
      <c r="D13" s="757"/>
      <c r="E13" s="757"/>
      <c r="F13" s="757"/>
      <c r="G13" s="757"/>
      <c r="H13" s="758"/>
      <c r="I13" s="760" t="s">
        <v>18</v>
      </c>
      <c r="J13" s="760"/>
      <c r="K13" s="22" t="e">
        <f>K12/J12</f>
        <v>#DIV/0!</v>
      </c>
      <c r="L13" s="164" t="str">
        <f>WC!L28</f>
        <v>(Sept'21)</v>
      </c>
      <c r="M13" s="26"/>
      <c r="N13" s="722" t="s">
        <v>39</v>
      </c>
      <c r="O13" s="723"/>
    </row>
    <row r="14" spans="1:15" s="4" customFormat="1" ht="32.25" customHeight="1">
      <c r="B14" s="145"/>
      <c r="C14" s="756" t="s">
        <v>281</v>
      </c>
      <c r="D14" s="757"/>
      <c r="E14" s="757"/>
      <c r="F14" s="757"/>
      <c r="G14" s="757"/>
      <c r="H14" s="758"/>
      <c r="I14" s="20"/>
      <c r="J14" s="20"/>
      <c r="K14" s="22">
        <v>182.14</v>
      </c>
      <c r="L14" s="164" t="str">
        <f>WC!L29</f>
        <v>(Aug'21)</v>
      </c>
      <c r="M14" s="28"/>
      <c r="N14" s="459" t="e">
        <f>(K13-K14)/K14</f>
        <v>#DIV/0!</v>
      </c>
      <c r="O14" s="478">
        <v>749</v>
      </c>
    </row>
    <row r="15" spans="1:15" ht="21" customHeight="1">
      <c r="A15" s="73"/>
      <c r="B15" s="73" t="str">
        <f>WC!B115</f>
        <v>Prepared by: Yi Hong (20/08/2021)</v>
      </c>
      <c r="C15" s="73"/>
      <c r="D15" s="73"/>
      <c r="E15" s="73"/>
      <c r="F15" s="73" t="s">
        <v>85</v>
      </c>
      <c r="G15" s="73"/>
      <c r="H15" s="73"/>
      <c r="I15" s="73"/>
      <c r="J15" s="73" t="s">
        <v>23</v>
      </c>
      <c r="K15" s="73"/>
      <c r="L15" s="73"/>
      <c r="M15" s="73"/>
    </row>
    <row r="16" spans="1:15">
      <c r="A16" s="73"/>
      <c r="B16" s="73" t="s">
        <v>84</v>
      </c>
      <c r="C16" s="210"/>
      <c r="D16" s="210"/>
      <c r="E16" s="73"/>
      <c r="F16" s="73" t="s">
        <v>86</v>
      </c>
      <c r="G16" s="73"/>
      <c r="H16" s="73"/>
      <c r="I16" s="73"/>
      <c r="J16" s="73"/>
      <c r="K16" s="73"/>
      <c r="L16" s="73"/>
      <c r="M16" s="73"/>
    </row>
  </sheetData>
  <sheetProtection selectLockedCells="1" selectUnlockedCells="1"/>
  <mergeCells count="14">
    <mergeCell ref="B7:B8"/>
    <mergeCell ref="C7:C8"/>
    <mergeCell ref="D7:D8"/>
    <mergeCell ref="E7:G7"/>
    <mergeCell ref="B3:E3"/>
    <mergeCell ref="F3:H3"/>
    <mergeCell ref="C14:H14"/>
    <mergeCell ref="N9:O9"/>
    <mergeCell ref="N11:O11"/>
    <mergeCell ref="E12:G12"/>
    <mergeCell ref="C13:H13"/>
    <mergeCell ref="I13:J13"/>
    <mergeCell ref="N13:O13"/>
    <mergeCell ref="N10:O10"/>
  </mergeCells>
  <printOptions horizontalCentered="1"/>
  <pageMargins left="0.25" right="0.25" top="0.75" bottom="0.75" header="0.3" footer="0.3"/>
  <pageSetup paperSize="9" scale="35" firstPageNumber="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B3:F8"/>
  <sheetViews>
    <sheetView workbookViewId="0">
      <selection activeCell="H13" sqref="H13"/>
    </sheetView>
  </sheetViews>
  <sheetFormatPr defaultRowHeight="12.75"/>
  <cols>
    <col min="2" max="2" width="33.5703125" customWidth="1"/>
    <col min="3" max="3" width="14" customWidth="1"/>
    <col min="4" max="4" width="15" customWidth="1"/>
    <col min="5" max="5" width="11.85546875" customWidth="1"/>
    <col min="6" max="6" width="12.28515625" customWidth="1"/>
  </cols>
  <sheetData>
    <row r="3" spans="2:6" ht="15">
      <c r="B3" s="761" t="s">
        <v>282</v>
      </c>
      <c r="C3" s="761"/>
      <c r="D3" s="761"/>
      <c r="E3" s="761"/>
      <c r="F3" s="761"/>
    </row>
    <row r="4" spans="2:6" ht="13.5" thickBot="1"/>
    <row r="5" spans="2:6" ht="30.75" customHeight="1" thickBot="1">
      <c r="B5" s="490"/>
      <c r="C5" s="491" t="s">
        <v>227</v>
      </c>
      <c r="D5" s="492" t="s">
        <v>284</v>
      </c>
      <c r="E5" s="493" t="s">
        <v>285</v>
      </c>
      <c r="F5" s="494" t="s">
        <v>286</v>
      </c>
    </row>
    <row r="6" spans="2:6" ht="15">
      <c r="B6" s="482" t="s">
        <v>283</v>
      </c>
      <c r="C6" s="487">
        <v>153</v>
      </c>
      <c r="D6" s="485">
        <v>182</v>
      </c>
      <c r="E6" s="480">
        <v>29</v>
      </c>
      <c r="F6" s="479">
        <v>19</v>
      </c>
    </row>
    <row r="7" spans="2:6" ht="15">
      <c r="B7" s="483" t="s">
        <v>287</v>
      </c>
      <c r="C7" s="488" t="s">
        <v>288</v>
      </c>
      <c r="D7" s="481" t="s">
        <v>289</v>
      </c>
      <c r="E7" s="762" t="s">
        <v>46</v>
      </c>
      <c r="F7" s="763"/>
    </row>
    <row r="8" spans="2:6" ht="15.75" thickBot="1">
      <c r="B8" s="484" t="s">
        <v>290</v>
      </c>
      <c r="C8" s="489">
        <v>3307.29</v>
      </c>
      <c r="D8" s="486">
        <v>3794.97</v>
      </c>
      <c r="E8" s="764" t="s">
        <v>46</v>
      </c>
      <c r="F8" s="765"/>
    </row>
  </sheetData>
  <mergeCells count="3">
    <mergeCell ref="B3:F3"/>
    <mergeCell ref="E7:F7"/>
    <mergeCell ref="E8:F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pageSetUpPr fitToPage="1"/>
  </sheetPr>
  <dimension ref="B1:Q90"/>
  <sheetViews>
    <sheetView zoomScale="55" zoomScaleNormal="55" zoomScaleSheetLayoutView="75" workbookViewId="0">
      <selection activeCell="C15" sqref="C15"/>
    </sheetView>
  </sheetViews>
  <sheetFormatPr defaultColWidth="8.7109375" defaultRowHeight="15"/>
  <cols>
    <col min="1" max="1" width="4.140625" style="1" customWidth="1"/>
    <col min="2" max="2" width="6.42578125" style="1" customWidth="1"/>
    <col min="3" max="4" width="32.28515625" style="1" customWidth="1"/>
    <col min="5" max="5" width="12.7109375" style="1" customWidth="1"/>
    <col min="6" max="6" width="12.85546875" style="1" customWidth="1"/>
    <col min="7" max="8" width="13.140625" style="1" customWidth="1"/>
    <col min="9" max="9" width="22" style="1" customWidth="1"/>
    <col min="10" max="10" width="19.7109375" style="1" customWidth="1"/>
    <col min="11" max="11" width="16.7109375" style="1" customWidth="1"/>
    <col min="12" max="12" width="17.140625" style="36" customWidth="1"/>
    <col min="13" max="13" width="33.85546875" style="73" bestFit="1" customWidth="1"/>
    <col min="14" max="14" width="20" style="73" customWidth="1"/>
    <col min="15" max="15" width="29.42578125" style="73" customWidth="1"/>
    <col min="16" max="16" width="21.140625" style="1" customWidth="1"/>
    <col min="17" max="16384" width="8.7109375" style="1"/>
  </cols>
  <sheetData>
    <row r="1" spans="2:17" ht="20.100000000000001" customHeight="1">
      <c r="B1" s="69" t="s">
        <v>0</v>
      </c>
      <c r="C1" s="71"/>
      <c r="D1" s="71"/>
      <c r="E1" s="71"/>
      <c r="F1" s="71"/>
      <c r="G1" s="71"/>
      <c r="H1" s="71"/>
      <c r="I1" s="71"/>
      <c r="J1" s="71"/>
      <c r="K1" s="71"/>
      <c r="L1" s="69"/>
    </row>
    <row r="2" spans="2:17" ht="20.100000000000001" customHeight="1">
      <c r="B2" s="69"/>
      <c r="C2" s="71"/>
      <c r="D2" s="71"/>
      <c r="E2" s="71"/>
      <c r="F2" s="71"/>
      <c r="G2" s="71"/>
      <c r="H2" s="71"/>
      <c r="I2" s="71"/>
      <c r="J2" s="71"/>
      <c r="K2" s="71"/>
      <c r="L2" s="69"/>
    </row>
    <row r="3" spans="2:17" ht="20.100000000000001" customHeight="1">
      <c r="B3" s="168" t="s">
        <v>111</v>
      </c>
      <c r="C3" s="69"/>
      <c r="D3" s="69"/>
      <c r="E3" s="69"/>
      <c r="F3" s="140" t="str">
        <f>WC!F3</f>
        <v>: SEPT 2021</v>
      </c>
      <c r="G3" s="139"/>
      <c r="H3" s="139"/>
      <c r="I3" s="71"/>
      <c r="J3" s="71"/>
      <c r="K3" s="71"/>
      <c r="L3" s="69"/>
    </row>
    <row r="4" spans="2:17" ht="20.100000000000001" customHeight="1">
      <c r="B4" s="3"/>
      <c r="C4" s="71"/>
      <c r="D4" s="71"/>
      <c r="E4" s="71"/>
      <c r="F4" s="71"/>
      <c r="G4" s="71"/>
      <c r="H4" s="71"/>
      <c r="I4" s="71"/>
      <c r="J4" s="71"/>
      <c r="K4" s="71"/>
      <c r="L4" s="69"/>
    </row>
    <row r="5" spans="2:17" ht="27" customHeight="1">
      <c r="B5" s="168"/>
      <c r="C5" s="186" t="s">
        <v>47</v>
      </c>
      <c r="D5" s="433"/>
      <c r="E5" s="187"/>
      <c r="F5" s="188"/>
      <c r="G5" s="188"/>
      <c r="H5" s="71"/>
      <c r="I5" s="239" t="s">
        <v>48</v>
      </c>
      <c r="J5" s="101">
        <v>1100</v>
      </c>
      <c r="K5" s="190" t="s">
        <v>49</v>
      </c>
      <c r="L5" s="190" t="s">
        <v>383</v>
      </c>
    </row>
    <row r="6" spans="2:17" ht="26.25" customHeight="1">
      <c r="B6" s="7"/>
      <c r="I6" s="87"/>
      <c r="J6" s="114"/>
    </row>
    <row r="7" spans="2:17" ht="33" customHeight="1">
      <c r="B7" s="735" t="s">
        <v>1</v>
      </c>
      <c r="C7" s="735" t="s">
        <v>2</v>
      </c>
      <c r="D7" s="715" t="s">
        <v>220</v>
      </c>
      <c r="E7" s="712" t="s">
        <v>3</v>
      </c>
      <c r="F7" s="712"/>
      <c r="G7" s="784"/>
      <c r="H7" s="58" t="s">
        <v>4</v>
      </c>
      <c r="I7" s="58" t="s">
        <v>5</v>
      </c>
      <c r="J7" s="58" t="s">
        <v>6</v>
      </c>
      <c r="K7" s="58" t="s">
        <v>7</v>
      </c>
      <c r="L7" s="11" t="s">
        <v>8</v>
      </c>
      <c r="M7" s="780"/>
      <c r="N7" s="781"/>
      <c r="O7" s="781"/>
    </row>
    <row r="8" spans="2:17" ht="33" customHeight="1">
      <c r="B8" s="736"/>
      <c r="C8" s="736"/>
      <c r="D8" s="716"/>
      <c r="E8" s="13" t="str">
        <f>WC!E8</f>
        <v>Jul'21</v>
      </c>
      <c r="F8" s="13" t="str">
        <f>WC!F8</f>
        <v>Aug'21</v>
      </c>
      <c r="G8" s="95" t="str">
        <f>WC!G8</f>
        <v>Sept'21</v>
      </c>
      <c r="H8" s="15" t="s">
        <v>9</v>
      </c>
      <c r="I8" s="15" t="s">
        <v>24</v>
      </c>
      <c r="J8" s="16" t="s">
        <v>24</v>
      </c>
      <c r="K8" s="16" t="s">
        <v>12</v>
      </c>
      <c r="L8" s="12" t="s">
        <v>13</v>
      </c>
      <c r="M8" s="780"/>
      <c r="N8" s="791"/>
      <c r="O8" s="791"/>
    </row>
    <row r="9" spans="2:17" ht="52.5" customHeight="1">
      <c r="B9" s="145">
        <v>1</v>
      </c>
      <c r="C9" s="193" t="s">
        <v>78</v>
      </c>
      <c r="D9" s="212" t="s">
        <v>221</v>
      </c>
      <c r="E9" s="212">
        <v>48</v>
      </c>
      <c r="F9" s="212">
        <v>48</v>
      </c>
      <c r="G9" s="425">
        <v>48</v>
      </c>
      <c r="H9" s="367">
        <f t="shared" ref="H9:H17" si="0">G9-F9</f>
        <v>0</v>
      </c>
      <c r="I9" s="43">
        <v>500</v>
      </c>
      <c r="J9" s="43">
        <v>100</v>
      </c>
      <c r="K9" s="366">
        <f t="shared" ref="K9:K17" si="1">J9*G9</f>
        <v>4800</v>
      </c>
      <c r="L9" s="158" t="s">
        <v>20</v>
      </c>
      <c r="M9" s="789"/>
      <c r="N9" s="790"/>
      <c r="O9" s="790"/>
      <c r="P9" s="371"/>
    </row>
    <row r="10" spans="2:17" ht="78.75" customHeight="1">
      <c r="B10" s="145">
        <v>2</v>
      </c>
      <c r="C10" s="193" t="s">
        <v>41</v>
      </c>
      <c r="D10" s="174" t="s">
        <v>224</v>
      </c>
      <c r="E10" s="212">
        <v>53</v>
      </c>
      <c r="F10" s="212">
        <v>53</v>
      </c>
      <c r="G10" s="425">
        <v>53</v>
      </c>
      <c r="H10" s="367">
        <f t="shared" si="0"/>
        <v>0</v>
      </c>
      <c r="I10" s="561">
        <v>600</v>
      </c>
      <c r="J10" s="43">
        <v>600</v>
      </c>
      <c r="K10" s="366">
        <f t="shared" si="1"/>
        <v>31800</v>
      </c>
      <c r="L10" s="158" t="s">
        <v>20</v>
      </c>
      <c r="M10" s="779" t="s">
        <v>331</v>
      </c>
      <c r="N10" s="779"/>
      <c r="O10" s="779"/>
    </row>
    <row r="11" spans="2:17" ht="33.75" hidden="1" customHeight="1">
      <c r="B11" s="145">
        <v>3</v>
      </c>
      <c r="C11" s="193" t="s">
        <v>15</v>
      </c>
      <c r="D11" s="174" t="s">
        <v>224</v>
      </c>
      <c r="E11" s="212"/>
      <c r="F11" s="212"/>
      <c r="G11" s="425"/>
      <c r="H11" s="367">
        <f t="shared" si="0"/>
        <v>0</v>
      </c>
      <c r="I11" s="43"/>
      <c r="J11" s="43"/>
      <c r="K11" s="366">
        <f t="shared" si="1"/>
        <v>0</v>
      </c>
      <c r="L11" s="158" t="s">
        <v>20</v>
      </c>
      <c r="M11" s="779"/>
      <c r="N11" s="779"/>
      <c r="O11" s="779"/>
      <c r="P11" s="372"/>
      <c r="Q11" s="372"/>
    </row>
    <row r="12" spans="2:17" ht="34.5" hidden="1" customHeight="1">
      <c r="B12" s="145">
        <v>4</v>
      </c>
      <c r="C12" s="193" t="s">
        <v>185</v>
      </c>
      <c r="D12" s="212" t="s">
        <v>221</v>
      </c>
      <c r="E12" s="212"/>
      <c r="F12" s="212"/>
      <c r="G12" s="425"/>
      <c r="H12" s="367">
        <f t="shared" si="0"/>
        <v>0</v>
      </c>
      <c r="I12" s="43"/>
      <c r="J12" s="43"/>
      <c r="K12" s="366">
        <f t="shared" si="1"/>
        <v>0</v>
      </c>
      <c r="L12" s="158" t="s">
        <v>20</v>
      </c>
      <c r="M12" s="708" t="s">
        <v>203</v>
      </c>
      <c r="N12" s="708"/>
      <c r="O12" s="708"/>
    </row>
    <row r="13" spans="2:17" ht="48" customHeight="1">
      <c r="B13" s="145">
        <v>3</v>
      </c>
      <c r="C13" s="193" t="s">
        <v>202</v>
      </c>
      <c r="D13" s="212" t="s">
        <v>221</v>
      </c>
      <c r="E13" s="212">
        <v>48</v>
      </c>
      <c r="F13" s="212">
        <v>48</v>
      </c>
      <c r="G13" s="425">
        <v>48</v>
      </c>
      <c r="H13" s="367">
        <f t="shared" si="0"/>
        <v>0</v>
      </c>
      <c r="I13" s="43">
        <v>300</v>
      </c>
      <c r="J13" s="43">
        <v>200</v>
      </c>
      <c r="K13" s="366">
        <f t="shared" si="1"/>
        <v>9600</v>
      </c>
      <c r="L13" s="158" t="s">
        <v>16</v>
      </c>
      <c r="M13" s="708"/>
      <c r="N13" s="708"/>
      <c r="O13" s="708"/>
    </row>
    <row r="14" spans="2:17" ht="48" hidden="1" customHeight="1">
      <c r="B14" s="145">
        <v>5</v>
      </c>
      <c r="C14" s="193" t="s">
        <v>208</v>
      </c>
      <c r="D14" s="174" t="s">
        <v>224</v>
      </c>
      <c r="E14" s="212"/>
      <c r="F14" s="212"/>
      <c r="G14" s="425"/>
      <c r="H14" s="367">
        <f t="shared" si="0"/>
        <v>0</v>
      </c>
      <c r="I14" s="43"/>
      <c r="J14" s="43"/>
      <c r="K14" s="45">
        <f>J14*G14</f>
        <v>0</v>
      </c>
      <c r="L14" s="148" t="s">
        <v>16</v>
      </c>
      <c r="M14" s="707"/>
      <c r="N14" s="708"/>
      <c r="O14" s="708"/>
    </row>
    <row r="15" spans="2:17" ht="48" customHeight="1">
      <c r="B15" s="145">
        <v>4</v>
      </c>
      <c r="C15" s="193" t="s">
        <v>218</v>
      </c>
      <c r="D15" s="174" t="s">
        <v>224</v>
      </c>
      <c r="E15" s="212">
        <v>48</v>
      </c>
      <c r="F15" s="212">
        <v>48</v>
      </c>
      <c r="G15" s="425">
        <v>48</v>
      </c>
      <c r="H15" s="367">
        <f>G15-F15</f>
        <v>0</v>
      </c>
      <c r="I15" s="43">
        <v>500</v>
      </c>
      <c r="J15" s="43">
        <v>200</v>
      </c>
      <c r="K15" s="45">
        <f>J15*G15</f>
        <v>9600</v>
      </c>
      <c r="L15" s="184" t="s">
        <v>20</v>
      </c>
      <c r="M15" s="773"/>
      <c r="N15" s="774"/>
      <c r="O15" s="774"/>
    </row>
    <row r="16" spans="2:17" ht="48" hidden="1" customHeight="1">
      <c r="B16" s="145">
        <v>5</v>
      </c>
      <c r="C16" s="193" t="s">
        <v>22</v>
      </c>
      <c r="D16" s="174" t="s">
        <v>221</v>
      </c>
      <c r="E16" s="212">
        <v>0</v>
      </c>
      <c r="F16" s="212">
        <v>0</v>
      </c>
      <c r="G16" s="425">
        <v>48</v>
      </c>
      <c r="H16" s="367">
        <v>0</v>
      </c>
      <c r="I16" s="43"/>
      <c r="J16" s="43"/>
      <c r="K16" s="45">
        <f>J16*G16</f>
        <v>0</v>
      </c>
      <c r="L16" s="184" t="s">
        <v>20</v>
      </c>
      <c r="M16" s="773"/>
      <c r="N16" s="774"/>
      <c r="O16" s="774"/>
    </row>
    <row r="17" spans="2:15" ht="48" hidden="1" customHeight="1">
      <c r="B17" s="145">
        <v>6</v>
      </c>
      <c r="C17" s="193" t="s">
        <v>54</v>
      </c>
      <c r="D17" s="212" t="s">
        <v>221</v>
      </c>
      <c r="E17" s="212">
        <v>0</v>
      </c>
      <c r="F17" s="212">
        <v>0</v>
      </c>
      <c r="G17" s="425"/>
      <c r="H17" s="367">
        <f t="shared" si="0"/>
        <v>0</v>
      </c>
      <c r="I17" s="43"/>
      <c r="J17" s="43"/>
      <c r="K17" s="45">
        <f t="shared" si="1"/>
        <v>0</v>
      </c>
      <c r="L17" s="184" t="s">
        <v>198</v>
      </c>
      <c r="M17" s="771"/>
      <c r="N17" s="772"/>
      <c r="O17" s="772"/>
    </row>
    <row r="18" spans="2:15" ht="32.25" customHeight="1">
      <c r="B18" s="145"/>
      <c r="C18" s="163"/>
      <c r="D18" s="163"/>
      <c r="E18" s="51" t="s">
        <v>17</v>
      </c>
      <c r="F18" s="51"/>
      <c r="G18" s="51"/>
      <c r="H18" s="51"/>
      <c r="I18" s="327">
        <f>SUM(I9:I17)</f>
        <v>1900</v>
      </c>
      <c r="J18" s="327">
        <f>SUM(J9:J17)</f>
        <v>1100</v>
      </c>
      <c r="K18" s="327">
        <f>SUM(K9:K17)</f>
        <v>55800</v>
      </c>
      <c r="L18" s="184" t="s">
        <v>20</v>
      </c>
      <c r="M18" s="787"/>
      <c r="N18" s="788"/>
    </row>
    <row r="19" spans="2:15" ht="33" customHeight="1">
      <c r="B19" s="145"/>
      <c r="C19" s="604"/>
      <c r="D19" s="604"/>
      <c r="E19" s="604"/>
      <c r="F19" s="605"/>
      <c r="G19" s="605"/>
      <c r="H19" s="605"/>
      <c r="I19" s="766" t="s">
        <v>25</v>
      </c>
      <c r="J19" s="767"/>
      <c r="K19" s="84">
        <f>K18/J18</f>
        <v>50.727272727272727</v>
      </c>
      <c r="L19" s="184" t="s">
        <v>20</v>
      </c>
      <c r="M19" s="769" t="s">
        <v>39</v>
      </c>
      <c r="N19" s="770"/>
    </row>
    <row r="20" spans="2:15" ht="33" customHeight="1">
      <c r="B20" s="184"/>
      <c r="C20" s="734" t="s">
        <v>396</v>
      </c>
      <c r="D20" s="734"/>
      <c r="E20" s="734"/>
      <c r="F20" s="734"/>
      <c r="G20" s="734"/>
      <c r="H20" s="734"/>
      <c r="I20" s="603"/>
      <c r="J20" s="85"/>
      <c r="K20" s="86">
        <v>50.14</v>
      </c>
      <c r="L20" s="164" t="str">
        <f>WC!L29</f>
        <v>(Aug'21)</v>
      </c>
      <c r="M20" s="333">
        <f>(K19-K20)/K20</f>
        <v>1.1712659099974591E-2</v>
      </c>
      <c r="N20" s="334">
        <v>649</v>
      </c>
    </row>
    <row r="21" spans="2:15" ht="18" hidden="1" customHeight="1">
      <c r="B21" s="38"/>
      <c r="C21" s="785"/>
      <c r="D21" s="785"/>
      <c r="E21" s="785"/>
      <c r="F21" s="785"/>
      <c r="G21" s="785"/>
      <c r="H21" s="785"/>
      <c r="I21" s="786"/>
      <c r="J21" s="216"/>
      <c r="K21" s="217"/>
      <c r="L21" s="26"/>
      <c r="M21" s="218"/>
      <c r="N21" s="218"/>
    </row>
    <row r="22" spans="2:15" ht="34.5" hidden="1" customHeight="1">
      <c r="B22" s="768" t="s">
        <v>144</v>
      </c>
      <c r="C22" s="768"/>
      <c r="D22" s="429"/>
      <c r="E22" s="383" t="str">
        <f>WC!F3</f>
        <v>: SEPT 2021</v>
      </c>
      <c r="F22" s="38"/>
      <c r="G22" s="384"/>
      <c r="H22" s="25"/>
      <c r="I22" s="25"/>
      <c r="J22" s="216"/>
      <c r="K22" s="217"/>
      <c r="L22" s="26"/>
      <c r="M22" s="218"/>
      <c r="N22" s="218"/>
    </row>
    <row r="23" spans="2:15" ht="27" hidden="1" customHeight="1">
      <c r="B23" s="168"/>
      <c r="C23" s="186" t="s">
        <v>126</v>
      </c>
      <c r="D23" s="186"/>
      <c r="E23" s="187"/>
      <c r="F23" s="188"/>
      <c r="G23" s="188"/>
      <c r="H23" s="71"/>
      <c r="I23" s="239" t="s">
        <v>48</v>
      </c>
      <c r="J23" s="101"/>
      <c r="K23" s="190" t="s">
        <v>49</v>
      </c>
      <c r="L23" s="190"/>
    </row>
    <row r="24" spans="2:15" ht="18" hidden="1" customHeight="1">
      <c r="B24" s="7"/>
      <c r="I24" s="87"/>
      <c r="J24" s="114"/>
    </row>
    <row r="25" spans="2:15" ht="33" hidden="1" customHeight="1">
      <c r="B25" s="8" t="s">
        <v>1</v>
      </c>
      <c r="C25" s="8" t="s">
        <v>2</v>
      </c>
      <c r="D25" s="8"/>
      <c r="E25" s="712" t="s">
        <v>3</v>
      </c>
      <c r="F25" s="712"/>
      <c r="G25" s="712"/>
      <c r="H25" s="8" t="s">
        <v>4</v>
      </c>
      <c r="I25" s="8" t="s">
        <v>5</v>
      </c>
      <c r="J25" s="11" t="s">
        <v>6</v>
      </c>
      <c r="K25" s="11" t="s">
        <v>7</v>
      </c>
      <c r="L25" s="8" t="s">
        <v>8</v>
      </c>
    </row>
    <row r="26" spans="2:15" ht="32.25" hidden="1" customHeight="1">
      <c r="B26" s="12"/>
      <c r="C26" s="12"/>
      <c r="D26" s="52"/>
      <c r="E26" s="13" t="str">
        <f>WC!E8</f>
        <v>Jul'21</v>
      </c>
      <c r="F26" s="13" t="str">
        <f>WC!F8</f>
        <v>Aug'21</v>
      </c>
      <c r="G26" s="368" t="str">
        <f>WC!G8</f>
        <v>Sept'21</v>
      </c>
      <c r="H26" s="15" t="s">
        <v>9</v>
      </c>
      <c r="I26" s="15" t="s">
        <v>24</v>
      </c>
      <c r="J26" s="16" t="s">
        <v>24</v>
      </c>
      <c r="K26" s="16" t="s">
        <v>12</v>
      </c>
      <c r="L26" s="12" t="s">
        <v>13</v>
      </c>
    </row>
    <row r="27" spans="2:15" ht="49.5" hidden="1" customHeight="1">
      <c r="B27" s="145">
        <v>1</v>
      </c>
      <c r="C27" s="337" t="s">
        <v>141</v>
      </c>
      <c r="D27" s="449"/>
      <c r="E27" s="212">
        <v>43</v>
      </c>
      <c r="F27" s="212">
        <v>40</v>
      </c>
      <c r="G27" s="213"/>
      <c r="H27" s="214">
        <f>G27-F27</f>
        <v>-40</v>
      </c>
      <c r="I27" s="43"/>
      <c r="J27" s="44"/>
      <c r="K27" s="45">
        <f>J27*G27</f>
        <v>0</v>
      </c>
      <c r="L27" s="184" t="s">
        <v>16</v>
      </c>
      <c r="M27" s="776"/>
      <c r="N27" s="713"/>
    </row>
    <row r="28" spans="2:15" ht="42.75" hidden="1" customHeight="1">
      <c r="B28" s="145">
        <v>2</v>
      </c>
      <c r="C28" s="337" t="s">
        <v>127</v>
      </c>
      <c r="D28" s="449"/>
      <c r="E28" s="212">
        <v>55</v>
      </c>
      <c r="F28" s="212">
        <v>55</v>
      </c>
      <c r="G28" s="213"/>
      <c r="H28" s="214">
        <f>G28-F28</f>
        <v>-55</v>
      </c>
      <c r="I28" s="357"/>
      <c r="J28" s="358"/>
      <c r="K28" s="45">
        <f>J28*G28</f>
        <v>0</v>
      </c>
      <c r="L28" s="184" t="s">
        <v>16</v>
      </c>
      <c r="M28" s="777"/>
      <c r="N28" s="778"/>
    </row>
    <row r="29" spans="2:15" ht="54.75" hidden="1" customHeight="1">
      <c r="B29" s="145">
        <v>3</v>
      </c>
      <c r="C29" s="193" t="s">
        <v>128</v>
      </c>
      <c r="D29" s="193"/>
      <c r="E29" s="212">
        <v>50</v>
      </c>
      <c r="F29" s="212">
        <v>55</v>
      </c>
      <c r="G29" s="213">
        <v>55</v>
      </c>
      <c r="H29" s="214">
        <f>G29-F29</f>
        <v>0</v>
      </c>
      <c r="I29" s="43">
        <v>0</v>
      </c>
      <c r="J29" s="44">
        <v>0</v>
      </c>
      <c r="K29" s="45">
        <f>J29*G29</f>
        <v>0</v>
      </c>
      <c r="L29" s="184"/>
      <c r="M29" s="777"/>
      <c r="N29" s="778"/>
    </row>
    <row r="30" spans="2:15" ht="42" hidden="1" customHeight="1">
      <c r="B30" s="145"/>
      <c r="C30" s="163"/>
      <c r="D30" s="163"/>
      <c r="E30" s="51" t="s">
        <v>17</v>
      </c>
      <c r="F30" s="51"/>
      <c r="G30" s="51"/>
      <c r="H30" s="51"/>
      <c r="I30" s="327">
        <f>SUM(I27:I29)</f>
        <v>0</v>
      </c>
      <c r="J30" s="327">
        <f>SUM(J27:J29)</f>
        <v>0</v>
      </c>
      <c r="K30" s="46">
        <f>SUM(K27:K29)</f>
        <v>0</v>
      </c>
      <c r="L30" s="184"/>
      <c r="M30" s="329"/>
      <c r="N30" s="330"/>
    </row>
    <row r="31" spans="2:15" ht="41.25" hidden="1" customHeight="1">
      <c r="B31" s="145"/>
      <c r="C31" s="163"/>
      <c r="D31" s="163"/>
      <c r="E31" s="163"/>
      <c r="F31" s="47"/>
      <c r="G31" s="47"/>
      <c r="H31" s="47"/>
      <c r="I31" s="766" t="s">
        <v>25</v>
      </c>
      <c r="J31" s="767"/>
      <c r="K31" s="84" t="e">
        <f>K30/J30</f>
        <v>#DIV/0!</v>
      </c>
      <c r="L31" s="164" t="str">
        <f>WC!L28</f>
        <v>(Sept'21)</v>
      </c>
      <c r="M31" s="769" t="s">
        <v>39</v>
      </c>
      <c r="N31" s="770"/>
    </row>
    <row r="32" spans="2:15" ht="39.75" hidden="1" customHeight="1">
      <c r="B32" s="145"/>
      <c r="C32" s="782" t="s">
        <v>172</v>
      </c>
      <c r="D32" s="783"/>
      <c r="E32" s="783"/>
      <c r="F32" s="783"/>
      <c r="G32" s="783"/>
      <c r="H32" s="783"/>
      <c r="I32" s="783"/>
      <c r="J32" s="85"/>
      <c r="K32" s="86">
        <v>40</v>
      </c>
      <c r="L32" s="164" t="str">
        <f>WC!L29</f>
        <v>(Aug'21)</v>
      </c>
      <c r="M32" s="391" t="e">
        <f>SUM(K31-K32)/K32</f>
        <v>#DIV/0!</v>
      </c>
      <c r="N32" s="392">
        <v>3000</v>
      </c>
    </row>
    <row r="33" spans="2:16" s="29" customFormat="1" ht="18" customHeight="1">
      <c r="B33" s="24"/>
      <c r="C33" s="25"/>
      <c r="D33" s="25"/>
      <c r="E33" s="25"/>
      <c r="F33" s="25"/>
      <c r="G33" s="25"/>
      <c r="H33" s="25"/>
      <c r="I33" s="25"/>
      <c r="J33" s="216"/>
      <c r="K33" s="217"/>
      <c r="L33" s="26"/>
      <c r="M33" s="218"/>
      <c r="N33" s="218"/>
      <c r="O33" s="218"/>
      <c r="P33" s="404"/>
    </row>
    <row r="34" spans="2:16" ht="15.75">
      <c r="B34" s="73" t="str">
        <f>WC!B115</f>
        <v>Prepared by: Yi Hong (20/08/2021)</v>
      </c>
      <c r="C34" s="73"/>
      <c r="D34" s="73"/>
      <c r="E34" s="73"/>
      <c r="F34" s="73"/>
      <c r="G34" s="73" t="s">
        <v>85</v>
      </c>
      <c r="H34" s="73"/>
      <c r="I34" s="73"/>
      <c r="J34" s="73"/>
      <c r="K34" s="73" t="s">
        <v>23</v>
      </c>
      <c r="L34" s="134"/>
    </row>
    <row r="35" spans="2:16" ht="15.75">
      <c r="B35" s="73" t="s">
        <v>84</v>
      </c>
      <c r="C35" s="210"/>
      <c r="D35" s="210"/>
      <c r="E35" s="73"/>
      <c r="F35" s="73"/>
      <c r="G35" s="73" t="s">
        <v>86</v>
      </c>
      <c r="H35" s="73"/>
      <c r="I35" s="73"/>
      <c r="J35" s="73"/>
      <c r="K35" s="73"/>
      <c r="L35" s="134"/>
    </row>
    <row r="36" spans="2:16" ht="15.75">
      <c r="B36" s="73"/>
      <c r="C36" s="73"/>
      <c r="D36" s="73"/>
      <c r="E36" s="73"/>
      <c r="F36" s="73"/>
      <c r="G36" s="73"/>
      <c r="H36" s="73"/>
      <c r="I36" s="73"/>
      <c r="J36" s="73"/>
      <c r="K36" s="73"/>
      <c r="L36" s="134"/>
    </row>
    <row r="37" spans="2:16" ht="15.75">
      <c r="B37" s="73"/>
      <c r="C37" s="73"/>
      <c r="D37" s="73"/>
      <c r="E37" s="73"/>
      <c r="F37" s="73"/>
      <c r="G37" s="73"/>
      <c r="H37" s="73"/>
      <c r="I37" s="73"/>
      <c r="J37" s="73"/>
      <c r="K37" s="73"/>
      <c r="L37" s="134"/>
    </row>
    <row r="38" spans="2:16" ht="15.75">
      <c r="B38" s="73"/>
      <c r="C38" s="73"/>
      <c r="D38" s="73"/>
      <c r="E38" s="73"/>
      <c r="F38" s="73"/>
      <c r="G38" s="73"/>
      <c r="H38" s="73"/>
      <c r="I38" s="73"/>
      <c r="J38" s="73"/>
      <c r="K38" s="73"/>
      <c r="L38" s="134"/>
    </row>
    <row r="39" spans="2:16" ht="15.75">
      <c r="B39" s="775"/>
      <c r="C39" s="775"/>
      <c r="D39" s="197"/>
      <c r="E39" s="49"/>
      <c r="F39" s="28"/>
      <c r="G39" s="28"/>
      <c r="H39" s="28"/>
      <c r="I39" s="28"/>
      <c r="J39" s="216"/>
      <c r="K39" s="216"/>
      <c r="L39" s="28"/>
    </row>
    <row r="40" spans="2:16">
      <c r="C40" s="53"/>
      <c r="D40" s="53"/>
      <c r="G40" s="35"/>
      <c r="K40" s="35"/>
    </row>
    <row r="41" spans="2:16">
      <c r="G41" s="35"/>
      <c r="K41" s="35"/>
    </row>
    <row r="42" spans="2:16">
      <c r="G42" s="35"/>
      <c r="K42" s="35"/>
    </row>
    <row r="59" spans="12:12">
      <c r="L59" s="36" t="s">
        <v>352</v>
      </c>
    </row>
    <row r="90" spans="12:12">
      <c r="L90" s="36" t="s">
        <v>352</v>
      </c>
    </row>
  </sheetData>
  <sheetProtection selectLockedCells="1" selectUnlockedCells="1"/>
  <mergeCells count="28">
    <mergeCell ref="M10:O11"/>
    <mergeCell ref="M7:O7"/>
    <mergeCell ref="C32:I32"/>
    <mergeCell ref="M19:N19"/>
    <mergeCell ref="E7:G7"/>
    <mergeCell ref="I19:J19"/>
    <mergeCell ref="C21:I21"/>
    <mergeCell ref="M18:N18"/>
    <mergeCell ref="M9:O9"/>
    <mergeCell ref="M8:O8"/>
    <mergeCell ref="B39:C39"/>
    <mergeCell ref="E25:G25"/>
    <mergeCell ref="M27:N27"/>
    <mergeCell ref="M28:N28"/>
    <mergeCell ref="M29:N29"/>
    <mergeCell ref="M31:N31"/>
    <mergeCell ref="M13:O13"/>
    <mergeCell ref="M17:O17"/>
    <mergeCell ref="M12:O12"/>
    <mergeCell ref="M16:O16"/>
    <mergeCell ref="M14:O14"/>
    <mergeCell ref="M15:O15"/>
    <mergeCell ref="D7:D8"/>
    <mergeCell ref="C7:C8"/>
    <mergeCell ref="B7:B8"/>
    <mergeCell ref="I31:J31"/>
    <mergeCell ref="B22:C22"/>
    <mergeCell ref="C20:H20"/>
  </mergeCells>
  <pageMargins left="0.45" right="0.25" top="0.39027777777777778" bottom="0.2298611111111111" header="0.51180555555555551" footer="0.51180555555555551"/>
  <pageSetup paperSize="9" scale="34" firstPageNumber="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pageSetUpPr fitToPage="1"/>
  </sheetPr>
  <dimension ref="A1:P90"/>
  <sheetViews>
    <sheetView zoomScale="55" zoomScaleNormal="55" zoomScaleSheetLayoutView="75" workbookViewId="0">
      <selection activeCell="F30" sqref="F30"/>
    </sheetView>
  </sheetViews>
  <sheetFormatPr defaultColWidth="8.7109375" defaultRowHeight="15"/>
  <cols>
    <col min="1" max="1" width="4.140625" style="1" customWidth="1"/>
    <col min="2" max="2" width="6.42578125" style="1" customWidth="1"/>
    <col min="3" max="3" width="36.42578125" style="1" customWidth="1"/>
    <col min="4" max="5" width="18.5703125" style="1" customWidth="1"/>
    <col min="6" max="6" width="17.7109375" style="1" customWidth="1"/>
    <col min="7" max="7" width="17.5703125" style="1" customWidth="1"/>
    <col min="8" max="8" width="23.85546875" style="1" customWidth="1"/>
    <col min="9" max="9" width="19.7109375" style="1" customWidth="1"/>
    <col min="10" max="10" width="16.7109375" style="1" customWidth="1"/>
    <col min="11" max="11" width="17.140625" style="36" customWidth="1"/>
    <col min="12" max="12" width="33.85546875" style="73" bestFit="1" customWidth="1"/>
    <col min="13" max="13" width="20" style="73" customWidth="1"/>
    <col min="14" max="14" width="8.7109375" style="73"/>
    <col min="15" max="15" width="44.5703125" style="1" customWidth="1"/>
    <col min="16" max="16384" width="8.7109375" style="1"/>
  </cols>
  <sheetData>
    <row r="1" spans="2:14" ht="20.100000000000001" customHeight="1">
      <c r="B1" s="69" t="s">
        <v>0</v>
      </c>
      <c r="C1" s="71"/>
      <c r="D1" s="71"/>
      <c r="E1" s="71"/>
      <c r="F1" s="71"/>
      <c r="G1" s="71"/>
      <c r="H1" s="71"/>
      <c r="I1" s="71"/>
      <c r="J1" s="71"/>
      <c r="K1" s="69"/>
    </row>
    <row r="2" spans="2:14" ht="20.100000000000001" customHeight="1">
      <c r="B2" s="69"/>
      <c r="C2" s="71"/>
      <c r="D2" s="71"/>
      <c r="E2" s="71"/>
      <c r="F2" s="71"/>
      <c r="G2" s="71"/>
      <c r="H2" s="71"/>
      <c r="I2" s="71"/>
      <c r="J2" s="71"/>
      <c r="K2" s="69"/>
    </row>
    <row r="3" spans="2:14" ht="23.25" customHeight="1">
      <c r="B3" s="792" t="s">
        <v>144</v>
      </c>
      <c r="C3" s="792"/>
      <c r="D3" s="69"/>
      <c r="E3" s="140" t="str">
        <f>WC!F3</f>
        <v>: SEPT 2021</v>
      </c>
      <c r="F3" s="139"/>
      <c r="G3" s="139"/>
      <c r="H3" s="25"/>
      <c r="I3" s="216"/>
      <c r="J3" s="217"/>
      <c r="K3" s="26"/>
      <c r="L3" s="218"/>
      <c r="M3" s="218"/>
    </row>
    <row r="4" spans="2:14" ht="34.5" customHeight="1">
      <c r="B4" s="286"/>
      <c r="C4" s="286"/>
      <c r="D4" s="69"/>
      <c r="E4" s="140"/>
      <c r="F4" s="139"/>
      <c r="G4" s="139"/>
      <c r="H4" s="25"/>
      <c r="I4" s="216"/>
      <c r="J4" s="217"/>
      <c r="K4" s="26"/>
      <c r="L4" s="218"/>
      <c r="M4" s="218"/>
    </row>
    <row r="5" spans="2:14" ht="27" hidden="1" customHeight="1">
      <c r="B5" s="168"/>
      <c r="C5" s="186" t="s">
        <v>126</v>
      </c>
      <c r="D5" s="403"/>
      <c r="E5" s="188"/>
      <c r="F5" s="188"/>
      <c r="G5" s="71"/>
      <c r="H5" s="239" t="s">
        <v>48</v>
      </c>
      <c r="I5" s="101">
        <v>700</v>
      </c>
      <c r="J5" s="190" t="s">
        <v>49</v>
      </c>
      <c r="K5" s="190"/>
    </row>
    <row r="6" spans="2:14" ht="18" hidden="1" customHeight="1">
      <c r="B6" s="7"/>
      <c r="H6" s="87"/>
      <c r="I6" s="114"/>
    </row>
    <row r="7" spans="2:14" ht="33" hidden="1" customHeight="1">
      <c r="B7" s="8" t="s">
        <v>1</v>
      </c>
      <c r="C7" s="8" t="s">
        <v>2</v>
      </c>
      <c r="D7" s="712" t="s">
        <v>3</v>
      </c>
      <c r="E7" s="712"/>
      <c r="F7" s="712"/>
      <c r="G7" s="8" t="s">
        <v>4</v>
      </c>
      <c r="H7" s="8" t="s">
        <v>5</v>
      </c>
      <c r="I7" s="11" t="s">
        <v>6</v>
      </c>
      <c r="J7" s="11" t="s">
        <v>7</v>
      </c>
      <c r="K7" s="8" t="s">
        <v>8</v>
      </c>
    </row>
    <row r="8" spans="2:14" ht="32.25" hidden="1" customHeight="1">
      <c r="B8" s="12"/>
      <c r="C8" s="12"/>
      <c r="D8" s="13" t="str">
        <f>WC!E8</f>
        <v>Jul'21</v>
      </c>
      <c r="E8" s="13" t="str">
        <f>WC!F8</f>
        <v>Aug'21</v>
      </c>
      <c r="F8" s="95" t="str">
        <f>WC!G8</f>
        <v>Sept'21</v>
      </c>
      <c r="G8" s="15" t="s">
        <v>9</v>
      </c>
      <c r="H8" s="15" t="s">
        <v>24</v>
      </c>
      <c r="I8" s="16" t="s">
        <v>24</v>
      </c>
      <c r="J8" s="16" t="s">
        <v>12</v>
      </c>
      <c r="K8" s="12" t="s">
        <v>13</v>
      </c>
    </row>
    <row r="9" spans="2:14" ht="42.75" hidden="1" customHeight="1">
      <c r="B9" s="145">
        <v>1</v>
      </c>
      <c r="C9" s="398" t="s">
        <v>127</v>
      </c>
      <c r="D9" s="212">
        <v>52</v>
      </c>
      <c r="E9" s="212">
        <v>52</v>
      </c>
      <c r="F9" s="425"/>
      <c r="G9" s="214">
        <f>F9-E9</f>
        <v>-52</v>
      </c>
      <c r="H9" s="43"/>
      <c r="I9" s="44"/>
      <c r="J9" s="45">
        <f>I9*F9</f>
        <v>0</v>
      </c>
      <c r="K9" s="184" t="s">
        <v>16</v>
      </c>
      <c r="L9" s="776" t="s">
        <v>20</v>
      </c>
      <c r="M9" s="713"/>
    </row>
    <row r="10" spans="2:14" ht="42.75" hidden="1" customHeight="1">
      <c r="B10" s="145">
        <v>2</v>
      </c>
      <c r="C10" s="337" t="s">
        <v>127</v>
      </c>
      <c r="D10" s="212">
        <v>55</v>
      </c>
      <c r="E10" s="212">
        <v>55</v>
      </c>
      <c r="F10" s="213"/>
      <c r="G10" s="214">
        <f>F10-E10</f>
        <v>-55</v>
      </c>
      <c r="H10" s="357"/>
      <c r="I10" s="358"/>
      <c r="J10" s="45">
        <f>I10*F10</f>
        <v>0</v>
      </c>
      <c r="K10" s="184" t="s">
        <v>16</v>
      </c>
      <c r="L10" s="777" t="s">
        <v>351</v>
      </c>
      <c r="M10" s="778"/>
    </row>
    <row r="11" spans="2:14" ht="54.75" hidden="1" customHeight="1">
      <c r="B11" s="145">
        <v>3</v>
      </c>
      <c r="C11" s="193" t="s">
        <v>128</v>
      </c>
      <c r="D11" s="212">
        <v>50</v>
      </c>
      <c r="E11" s="212">
        <v>55</v>
      </c>
      <c r="F11" s="213">
        <v>55</v>
      </c>
      <c r="G11" s="214">
        <f>F11-E11</f>
        <v>0</v>
      </c>
      <c r="H11" s="43">
        <v>0</v>
      </c>
      <c r="I11" s="44">
        <v>0</v>
      </c>
      <c r="J11" s="45">
        <f>I11*F11</f>
        <v>0</v>
      </c>
      <c r="K11" s="184"/>
      <c r="L11" s="777" t="s">
        <v>20</v>
      </c>
      <c r="M11" s="778"/>
    </row>
    <row r="12" spans="2:14" ht="42" hidden="1" customHeight="1">
      <c r="B12" s="145"/>
      <c r="C12" s="163"/>
      <c r="D12" s="51" t="s">
        <v>17</v>
      </c>
      <c r="E12" s="51"/>
      <c r="F12" s="51"/>
      <c r="G12" s="51"/>
      <c r="H12" s="327">
        <f>SUM(H9:H11)</f>
        <v>0</v>
      </c>
      <c r="I12" s="327">
        <f>SUM(I9:I11)</f>
        <v>0</v>
      </c>
      <c r="J12" s="46">
        <f>SUM(J9:J11)</f>
        <v>0</v>
      </c>
      <c r="K12" s="184"/>
      <c r="L12" s="329" t="s">
        <v>20</v>
      </c>
      <c r="M12" s="330"/>
    </row>
    <row r="13" spans="2:14" ht="41.25" hidden="1" customHeight="1">
      <c r="B13" s="145"/>
      <c r="C13" s="163"/>
      <c r="D13" s="163"/>
      <c r="E13" s="47"/>
      <c r="F13" s="47"/>
      <c r="G13" s="47"/>
      <c r="H13" s="766" t="s">
        <v>25</v>
      </c>
      <c r="I13" s="767"/>
      <c r="J13" s="84" t="e">
        <f>J12/I12</f>
        <v>#DIV/0!</v>
      </c>
      <c r="K13" s="164" t="str">
        <f>WC!L60</f>
        <v>(Sept'21)</v>
      </c>
      <c r="L13" s="769" t="s">
        <v>39</v>
      </c>
      <c r="M13" s="770"/>
    </row>
    <row r="14" spans="2:14" ht="39.75" hidden="1" customHeight="1">
      <c r="B14" s="145"/>
      <c r="C14" s="793" t="s">
        <v>193</v>
      </c>
      <c r="D14" s="794"/>
      <c r="E14" s="794"/>
      <c r="F14" s="794"/>
      <c r="G14" s="794"/>
      <c r="H14" s="794"/>
      <c r="I14" s="85"/>
      <c r="J14" s="86">
        <v>52</v>
      </c>
      <c r="K14" s="164" t="str">
        <f>WC!L61</f>
        <v>(Aug'21)</v>
      </c>
      <c r="L14" s="408" t="e">
        <f>(J13-J14)/J14</f>
        <v>#DIV/0!</v>
      </c>
      <c r="M14" s="409">
        <v>0</v>
      </c>
    </row>
    <row r="15" spans="2:14" s="29" customFormat="1" ht="18" hidden="1" customHeight="1">
      <c r="B15" s="24"/>
      <c r="C15" s="25"/>
      <c r="D15" s="25"/>
      <c r="E15" s="25"/>
      <c r="F15" s="25"/>
      <c r="G15" s="25"/>
      <c r="H15" s="25"/>
      <c r="I15" s="216"/>
      <c r="J15" s="217"/>
      <c r="K15" s="26"/>
      <c r="L15" s="218" t="s">
        <v>20</v>
      </c>
      <c r="M15" s="218"/>
      <c r="N15" s="218"/>
    </row>
    <row r="16" spans="2:14" ht="23.25" hidden="1" customHeight="1">
      <c r="B16" s="792" t="s">
        <v>144</v>
      </c>
      <c r="C16" s="792"/>
      <c r="D16" s="69"/>
      <c r="E16" s="140"/>
      <c r="F16" s="139"/>
      <c r="G16" s="139"/>
      <c r="H16" s="25"/>
      <c r="I16" s="216"/>
      <c r="J16" s="217"/>
      <c r="K16" s="26"/>
      <c r="L16" s="218" t="s">
        <v>20</v>
      </c>
      <c r="M16" s="218"/>
    </row>
    <row r="17" spans="1:16" ht="34.5" hidden="1" customHeight="1">
      <c r="B17" s="286"/>
      <c r="C17" s="286"/>
      <c r="D17" s="69"/>
      <c r="E17" s="140"/>
      <c r="F17" s="139"/>
      <c r="G17" s="139"/>
      <c r="H17" s="25"/>
      <c r="I17" s="216"/>
      <c r="J17" s="217"/>
      <c r="K17" s="26"/>
      <c r="L17" s="218" t="s">
        <v>198</v>
      </c>
      <c r="M17" s="218"/>
    </row>
    <row r="18" spans="1:16" ht="27" customHeight="1">
      <c r="B18" s="168"/>
      <c r="C18" s="186" t="s">
        <v>47</v>
      </c>
      <c r="D18" s="403"/>
      <c r="E18" s="188"/>
      <c r="F18" s="188"/>
      <c r="G18" s="71"/>
      <c r="H18" s="239" t="s">
        <v>48</v>
      </c>
      <c r="I18" s="101">
        <v>200</v>
      </c>
      <c r="J18" s="190" t="s">
        <v>49</v>
      </c>
      <c r="K18" s="190" t="s">
        <v>383</v>
      </c>
      <c r="L18" s="218"/>
    </row>
    <row r="19" spans="1:16" ht="18" customHeight="1">
      <c r="B19" s="7"/>
      <c r="H19" s="87"/>
      <c r="I19" s="114"/>
      <c r="L19" s="218"/>
    </row>
    <row r="20" spans="1:16" ht="33" customHeight="1">
      <c r="B20" s="58" t="s">
        <v>1</v>
      </c>
      <c r="C20" s="58" t="s">
        <v>2</v>
      </c>
      <c r="D20" s="745" t="s">
        <v>3</v>
      </c>
      <c r="E20" s="745"/>
      <c r="F20" s="745"/>
      <c r="G20" s="58" t="s">
        <v>4</v>
      </c>
      <c r="H20" s="58" t="s">
        <v>5</v>
      </c>
      <c r="I20" s="58" t="s">
        <v>6</v>
      </c>
      <c r="J20" s="293" t="s">
        <v>7</v>
      </c>
      <c r="K20" s="127" t="s">
        <v>8</v>
      </c>
    </row>
    <row r="21" spans="1:16" ht="32.25" customHeight="1">
      <c r="B21" s="58"/>
      <c r="C21" s="58"/>
      <c r="D21" s="470" t="str">
        <f>WC!E8</f>
        <v>Jul'21</v>
      </c>
      <c r="E21" s="470" t="str">
        <f>WC!F8</f>
        <v>Aug'21</v>
      </c>
      <c r="F21" s="98" t="str">
        <f>WC!G8</f>
        <v>Sept'21</v>
      </c>
      <c r="G21" s="58" t="s">
        <v>9</v>
      </c>
      <c r="H21" s="58" t="s">
        <v>24</v>
      </c>
      <c r="I21" s="58" t="s">
        <v>24</v>
      </c>
      <c r="J21" s="293" t="s">
        <v>12</v>
      </c>
      <c r="K21" s="128" t="s">
        <v>13</v>
      </c>
    </row>
    <row r="22" spans="1:16" ht="42.75" customHeight="1">
      <c r="B22" s="158">
        <v>1</v>
      </c>
      <c r="C22" s="592" t="s">
        <v>78</v>
      </c>
      <c r="D22" s="418">
        <v>120</v>
      </c>
      <c r="E22" s="418">
        <v>0</v>
      </c>
      <c r="F22" s="593">
        <v>0</v>
      </c>
      <c r="G22" s="160">
        <v>0</v>
      </c>
      <c r="H22" s="523">
        <v>0</v>
      </c>
      <c r="I22" s="530">
        <v>0</v>
      </c>
      <c r="J22" s="531">
        <f>I22*F22</f>
        <v>0</v>
      </c>
      <c r="K22" s="158" t="s">
        <v>16</v>
      </c>
      <c r="L22" s="708"/>
      <c r="M22" s="713"/>
    </row>
    <row r="23" spans="1:16" ht="42.75" customHeight="1">
      <c r="B23" s="158">
        <v>2</v>
      </c>
      <c r="C23" s="592" t="s">
        <v>218</v>
      </c>
      <c r="D23" s="418">
        <v>115</v>
      </c>
      <c r="E23" s="418">
        <v>115</v>
      </c>
      <c r="F23" s="593">
        <v>115</v>
      </c>
      <c r="G23" s="160">
        <f>F23-E23</f>
        <v>0</v>
      </c>
      <c r="H23" s="523">
        <v>100</v>
      </c>
      <c r="I23" s="530">
        <v>100</v>
      </c>
      <c r="J23" s="531">
        <f>I23*F23</f>
        <v>11500</v>
      </c>
      <c r="K23" s="158" t="s">
        <v>16</v>
      </c>
      <c r="L23" s="708"/>
      <c r="M23" s="713"/>
    </row>
    <row r="24" spans="1:16" ht="42.75" customHeight="1">
      <c r="B24" s="158">
        <v>3</v>
      </c>
      <c r="C24" s="337" t="s">
        <v>120</v>
      </c>
      <c r="D24" s="418">
        <v>105</v>
      </c>
      <c r="E24" s="418">
        <v>110</v>
      </c>
      <c r="F24" s="593">
        <v>118</v>
      </c>
      <c r="G24" s="684">
        <f>F24-E24</f>
        <v>8</v>
      </c>
      <c r="H24" s="523">
        <v>100</v>
      </c>
      <c r="I24" s="530">
        <v>100</v>
      </c>
      <c r="J24" s="531">
        <f>I24*F24</f>
        <v>11800</v>
      </c>
      <c r="K24" s="158" t="s">
        <v>16</v>
      </c>
      <c r="L24" s="747"/>
      <c r="M24" s="747"/>
    </row>
    <row r="25" spans="1:16" ht="42" customHeight="1">
      <c r="B25" s="158"/>
      <c r="C25" s="446"/>
      <c r="D25" s="590" t="s">
        <v>17</v>
      </c>
      <c r="E25" s="590"/>
      <c r="F25" s="590"/>
      <c r="G25" s="590"/>
      <c r="H25" s="524">
        <f>SUM(H22:H24)</f>
        <v>200</v>
      </c>
      <c r="I25" s="524">
        <f>SUM(I22:I24)</f>
        <v>200</v>
      </c>
      <c r="J25" s="532">
        <f>SUM(J22:J24)</f>
        <v>23300</v>
      </c>
      <c r="K25" s="158"/>
      <c r="L25" s="798"/>
      <c r="M25" s="791"/>
    </row>
    <row r="26" spans="1:16" ht="41.25" customHeight="1">
      <c r="B26" s="158"/>
      <c r="C26" s="446"/>
      <c r="D26" s="446"/>
      <c r="E26" s="594"/>
      <c r="F26" s="594"/>
      <c r="G26" s="594"/>
      <c r="H26" s="799" t="s">
        <v>25</v>
      </c>
      <c r="I26" s="799"/>
      <c r="J26" s="534">
        <f>J25/I25</f>
        <v>116.5</v>
      </c>
      <c r="K26" s="206" t="str">
        <f>WC!L28</f>
        <v>(Sept'21)</v>
      </c>
      <c r="L26" s="752" t="s">
        <v>39</v>
      </c>
      <c r="M26" s="752"/>
    </row>
    <row r="27" spans="1:16" ht="39.75" customHeight="1">
      <c r="B27" s="158"/>
      <c r="C27" s="795" t="s">
        <v>397</v>
      </c>
      <c r="D27" s="796"/>
      <c r="E27" s="796"/>
      <c r="F27" s="796"/>
      <c r="G27" s="797"/>
      <c r="H27" s="595"/>
      <c r="I27" s="85"/>
      <c r="J27" s="86">
        <v>113</v>
      </c>
      <c r="K27" s="206" t="str">
        <f>WC!L29</f>
        <v>(Aug'21)</v>
      </c>
      <c r="L27" s="333">
        <f>(J26-J27)/J27</f>
        <v>3.0973451327433628E-2</v>
      </c>
      <c r="M27" s="334">
        <v>700</v>
      </c>
    </row>
    <row r="28" spans="1:16" ht="11.25" customHeight="1">
      <c r="B28" s="241"/>
      <c r="C28" s="432"/>
      <c r="D28" s="432"/>
      <c r="E28" s="432"/>
      <c r="F28" s="432"/>
      <c r="G28" s="432"/>
      <c r="H28" s="432"/>
      <c r="I28" s="40"/>
      <c r="J28" s="345"/>
      <c r="K28" s="242"/>
      <c r="L28" s="450"/>
      <c r="M28" s="451"/>
    </row>
    <row r="29" spans="1:16" ht="15.75">
      <c r="B29" s="73" t="s">
        <v>406</v>
      </c>
      <c r="C29" s="73"/>
      <c r="D29" s="73"/>
      <c r="E29" s="73"/>
      <c r="F29" s="73" t="s">
        <v>85</v>
      </c>
      <c r="G29" s="73"/>
      <c r="H29" s="73"/>
      <c r="I29" s="73"/>
      <c r="J29" s="73" t="s">
        <v>23</v>
      </c>
      <c r="K29" s="134"/>
    </row>
    <row r="30" spans="1:16" ht="15.75">
      <c r="B30" s="73" t="s">
        <v>84</v>
      </c>
      <c r="C30" s="210"/>
      <c r="D30" s="73"/>
      <c r="E30" s="73"/>
      <c r="F30" s="73" t="s">
        <v>86</v>
      </c>
      <c r="G30" s="73"/>
      <c r="H30" s="73"/>
      <c r="I30" s="73"/>
      <c r="J30" s="73"/>
      <c r="K30" s="134"/>
    </row>
    <row r="31" spans="1:16" ht="15.75">
      <c r="B31" s="73"/>
      <c r="C31" s="73"/>
      <c r="D31" s="73"/>
      <c r="E31" s="73"/>
      <c r="F31" s="73"/>
      <c r="G31" s="73"/>
      <c r="H31" s="73"/>
      <c r="I31" s="73"/>
      <c r="J31" s="73"/>
      <c r="K31" s="134"/>
    </row>
    <row r="32" spans="1:16" s="73" customFormat="1" ht="15.75">
      <c r="A32" s="1"/>
      <c r="K32" s="134"/>
      <c r="O32" s="1"/>
      <c r="P32" s="1"/>
    </row>
    <row r="33" spans="1:16" s="73" customFormat="1" ht="15.75">
      <c r="A33" s="1"/>
      <c r="K33" s="134"/>
      <c r="O33" s="1"/>
      <c r="P33" s="1"/>
    </row>
    <row r="34" spans="1:16" s="73" customFormat="1" ht="15.75" customHeight="1">
      <c r="A34" s="1"/>
      <c r="B34" s="407"/>
      <c r="C34" s="407"/>
      <c r="D34" s="49"/>
      <c r="E34" s="28"/>
      <c r="F34" s="28"/>
      <c r="G34" s="28"/>
      <c r="H34" s="28"/>
      <c r="I34" s="216"/>
      <c r="J34" s="216"/>
      <c r="K34" s="28"/>
      <c r="O34" s="1"/>
      <c r="P34" s="1"/>
    </row>
    <row r="35" spans="1:16" s="73" customFormat="1">
      <c r="A35" s="1"/>
      <c r="B35" s="1"/>
      <c r="C35" s="53"/>
      <c r="D35" s="1"/>
      <c r="E35" s="1"/>
      <c r="F35" s="35"/>
      <c r="G35" s="1"/>
      <c r="H35" s="1"/>
      <c r="I35" s="1"/>
      <c r="J35" s="35"/>
      <c r="K35" s="36"/>
      <c r="O35" s="1"/>
      <c r="P35" s="1"/>
    </row>
    <row r="36" spans="1:16" s="73" customFormat="1">
      <c r="A36" s="1"/>
      <c r="B36" s="1"/>
      <c r="C36" s="1"/>
      <c r="D36" s="1"/>
      <c r="E36" s="1"/>
      <c r="F36" s="35"/>
      <c r="G36" s="1"/>
      <c r="H36" s="1"/>
      <c r="I36" s="1"/>
      <c r="J36" s="35"/>
      <c r="K36" s="36"/>
      <c r="O36" s="1"/>
      <c r="P36" s="1"/>
    </row>
    <row r="37" spans="1:16" s="73" customFormat="1">
      <c r="A37" s="1"/>
      <c r="B37" s="1"/>
      <c r="C37" s="1"/>
      <c r="D37" s="1"/>
      <c r="E37" s="1"/>
      <c r="F37" s="35"/>
      <c r="G37" s="1"/>
      <c r="H37" s="1"/>
      <c r="I37" s="1"/>
      <c r="J37" s="35"/>
      <c r="K37" s="36"/>
      <c r="O37" s="1"/>
      <c r="P37" s="1"/>
    </row>
    <row r="59" spans="12:12">
      <c r="L59" s="73" t="s">
        <v>352</v>
      </c>
    </row>
    <row r="90" spans="12:12">
      <c r="L90" s="73" t="s">
        <v>352</v>
      </c>
    </row>
  </sheetData>
  <sheetProtection selectLockedCells="1" selectUnlockedCells="1"/>
  <mergeCells count="17">
    <mergeCell ref="C27:G27"/>
    <mergeCell ref="L25:M25"/>
    <mergeCell ref="B16:C16"/>
    <mergeCell ref="D20:F20"/>
    <mergeCell ref="L22:M22"/>
    <mergeCell ref="H26:I26"/>
    <mergeCell ref="L26:M26"/>
    <mergeCell ref="L24:M24"/>
    <mergeCell ref="L23:M23"/>
    <mergeCell ref="B3:C3"/>
    <mergeCell ref="C14:H14"/>
    <mergeCell ref="D7:F7"/>
    <mergeCell ref="L9:M9"/>
    <mergeCell ref="L10:M10"/>
    <mergeCell ref="L11:M11"/>
    <mergeCell ref="H13:I13"/>
    <mergeCell ref="L13:M13"/>
  </mergeCells>
  <pageMargins left="0.45" right="0.25" top="0.39027777777777778" bottom="0.2298611111111111" header="0.51180555555555551" footer="0.51180555555555551"/>
  <pageSetup paperSize="9" scale="39" firstPageNumber="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6"/>
    <pageSetUpPr fitToPage="1"/>
  </sheetPr>
  <dimension ref="B1:R95"/>
  <sheetViews>
    <sheetView zoomScale="55" zoomScaleNormal="55" zoomScaleSheetLayoutView="75" workbookViewId="0">
      <selection activeCell="F78" sqref="F78"/>
    </sheetView>
  </sheetViews>
  <sheetFormatPr defaultColWidth="8.7109375" defaultRowHeight="18"/>
  <cols>
    <col min="1" max="1" width="1.5703125" style="70" customWidth="1"/>
    <col min="2" max="2" width="5" style="70" customWidth="1"/>
    <col min="3" max="3" width="42.7109375" style="70" customWidth="1"/>
    <col min="4" max="4" width="19.28515625" style="70" customWidth="1"/>
    <col min="5" max="5" width="18" style="70" customWidth="1"/>
    <col min="6" max="6" width="19.28515625" style="70" customWidth="1"/>
    <col min="7" max="7" width="16" style="70" bestFit="1" customWidth="1"/>
    <col min="8" max="8" width="23" style="70" customWidth="1"/>
    <col min="9" max="9" width="20" style="70" customWidth="1"/>
    <col min="10" max="10" width="21.140625" style="70" customWidth="1"/>
    <col min="11" max="11" width="17" style="2" customWidth="1"/>
    <col min="12" max="12" width="22.140625" style="281" customWidth="1"/>
    <col min="13" max="13" width="24.85546875" style="73" customWidth="1"/>
    <col min="14" max="14" width="26.85546875" style="70" customWidth="1"/>
    <col min="15" max="16384" width="8.7109375" style="70"/>
  </cols>
  <sheetData>
    <row r="1" spans="2:13" s="71" customFormat="1" ht="20.100000000000001" customHeight="1">
      <c r="B1" s="69" t="s">
        <v>0</v>
      </c>
      <c r="K1" s="69"/>
      <c r="L1" s="281"/>
      <c r="M1" s="73"/>
    </row>
    <row r="2" spans="2:13" s="71" customFormat="1" ht="20.100000000000001" customHeight="1">
      <c r="B2" s="69"/>
      <c r="K2" s="69"/>
      <c r="L2" s="281"/>
      <c r="M2" s="73"/>
    </row>
    <row r="3" spans="2:13" s="71" customFormat="1" ht="20.100000000000001" hidden="1" customHeight="1">
      <c r="B3" s="168" t="s">
        <v>152</v>
      </c>
      <c r="C3" s="69"/>
      <c r="D3" s="69"/>
      <c r="E3" s="69" t="str">
        <f>WC!F3</f>
        <v>: SEPT 2021</v>
      </c>
      <c r="K3" s="69"/>
      <c r="L3" s="281"/>
      <c r="M3" s="73"/>
    </row>
    <row r="4" spans="2:13" s="71" customFormat="1" ht="20.100000000000001" hidden="1" customHeight="1">
      <c r="B4" s="69"/>
      <c r="K4" s="69"/>
      <c r="L4" s="281"/>
      <c r="M4" s="73"/>
    </row>
    <row r="5" spans="2:13" s="71" customFormat="1" ht="25.5" hidden="1" customHeight="1">
      <c r="B5" s="168"/>
      <c r="C5" s="250" t="s">
        <v>70</v>
      </c>
      <c r="D5" s="187"/>
      <c r="E5" s="188"/>
      <c r="F5" s="188"/>
      <c r="H5" s="189" t="s">
        <v>48</v>
      </c>
      <c r="I5" s="220">
        <v>40</v>
      </c>
      <c r="J5" s="190" t="s">
        <v>49</v>
      </c>
      <c r="K5" s="221"/>
      <c r="L5" s="281"/>
      <c r="M5" s="73"/>
    </row>
    <row r="6" spans="2:13" s="71" customFormat="1" ht="21.75" hidden="1" customHeight="1">
      <c r="B6" s="3"/>
      <c r="I6" s="64"/>
      <c r="K6" s="69"/>
      <c r="L6" s="281"/>
      <c r="M6" s="73"/>
    </row>
    <row r="7" spans="2:13" s="71" customFormat="1" ht="30" hidden="1" customHeight="1">
      <c r="B7" s="222" t="s">
        <v>1</v>
      </c>
      <c r="C7" s="222" t="s">
        <v>2</v>
      </c>
      <c r="D7" s="806" t="s">
        <v>3</v>
      </c>
      <c r="E7" s="806"/>
      <c r="F7" s="806"/>
      <c r="G7" s="222" t="s">
        <v>4</v>
      </c>
      <c r="H7" s="222" t="s">
        <v>5</v>
      </c>
      <c r="I7" s="224" t="s">
        <v>6</v>
      </c>
      <c r="J7" s="224" t="s">
        <v>7</v>
      </c>
      <c r="K7" s="222" t="s">
        <v>8</v>
      </c>
      <c r="L7" s="281"/>
      <c r="M7" s="73"/>
    </row>
    <row r="8" spans="2:13" s="71" customFormat="1" ht="30" hidden="1" customHeight="1">
      <c r="B8" s="225"/>
      <c r="C8" s="225"/>
      <c r="D8" s="226" t="s">
        <v>69</v>
      </c>
      <c r="E8" s="251" t="s">
        <v>72</v>
      </c>
      <c r="F8" s="252" t="s">
        <v>76</v>
      </c>
      <c r="G8" s="228" t="s">
        <v>9</v>
      </c>
      <c r="H8" s="228" t="s">
        <v>24</v>
      </c>
      <c r="I8" s="229" t="s">
        <v>24</v>
      </c>
      <c r="J8" s="229" t="s">
        <v>12</v>
      </c>
      <c r="K8" s="225" t="s">
        <v>13</v>
      </c>
      <c r="L8" s="281"/>
      <c r="M8" s="73"/>
    </row>
    <row r="9" spans="2:13" s="71" customFormat="1" ht="38.25" hidden="1" customHeight="1">
      <c r="B9" s="253">
        <v>1</v>
      </c>
      <c r="C9" s="254" t="s">
        <v>27</v>
      </c>
      <c r="D9" s="255">
        <v>42</v>
      </c>
      <c r="E9" s="255">
        <v>0</v>
      </c>
      <c r="F9" s="256">
        <v>0</v>
      </c>
      <c r="G9" s="231">
        <v>0</v>
      </c>
      <c r="H9" s="232">
        <v>0</v>
      </c>
      <c r="I9" s="257">
        <v>0</v>
      </c>
      <c r="J9" s="258">
        <f>I9*F9</f>
        <v>0</v>
      </c>
      <c r="K9" s="223" t="s">
        <v>16</v>
      </c>
      <c r="L9" s="281"/>
      <c r="M9" s="73"/>
    </row>
    <row r="10" spans="2:13" s="71" customFormat="1" ht="37.5" hidden="1" customHeight="1">
      <c r="B10" s="253">
        <v>2</v>
      </c>
      <c r="C10" s="259" t="s">
        <v>44</v>
      </c>
      <c r="D10" s="257">
        <v>42</v>
      </c>
      <c r="E10" s="257">
        <v>42</v>
      </c>
      <c r="F10" s="260">
        <v>42</v>
      </c>
      <c r="G10" s="231">
        <f>F10-E10</f>
        <v>0</v>
      </c>
      <c r="H10" s="232">
        <v>40</v>
      </c>
      <c r="I10" s="257">
        <v>40</v>
      </c>
      <c r="J10" s="258">
        <f>I10*F10</f>
        <v>1680</v>
      </c>
      <c r="K10" s="223" t="s">
        <v>16</v>
      </c>
      <c r="L10" s="281"/>
      <c r="M10" s="73"/>
    </row>
    <row r="11" spans="2:13" s="71" customFormat="1" ht="36.75" hidden="1" customHeight="1">
      <c r="B11" s="253">
        <v>3</v>
      </c>
      <c r="C11" s="259" t="s">
        <v>29</v>
      </c>
      <c r="D11" s="255">
        <v>0</v>
      </c>
      <c r="E11" s="256">
        <v>0</v>
      </c>
      <c r="F11" s="256">
        <v>0</v>
      </c>
      <c r="G11" s="231">
        <v>0</v>
      </c>
      <c r="H11" s="261">
        <v>0</v>
      </c>
      <c r="I11" s="257">
        <v>0</v>
      </c>
      <c r="J11" s="258">
        <f>I11*F11</f>
        <v>0</v>
      </c>
      <c r="K11" s="223" t="s">
        <v>16</v>
      </c>
      <c r="L11" s="746"/>
      <c r="M11" s="747"/>
    </row>
    <row r="12" spans="2:13" s="71" customFormat="1" ht="5.25" hidden="1" customHeight="1">
      <c r="B12" s="262">
        <v>4</v>
      </c>
      <c r="C12" s="263" t="s">
        <v>55</v>
      </c>
      <c r="D12" s="255">
        <v>45</v>
      </c>
      <c r="E12" s="256">
        <v>0</v>
      </c>
      <c r="F12" s="256">
        <v>0</v>
      </c>
      <c r="G12" s="231">
        <v>0</v>
      </c>
      <c r="H12" s="261">
        <v>0</v>
      </c>
      <c r="I12" s="257">
        <v>0</v>
      </c>
      <c r="J12" s="258">
        <f>I12*F12</f>
        <v>0</v>
      </c>
      <c r="K12" s="223" t="s">
        <v>16</v>
      </c>
      <c r="L12" s="105"/>
      <c r="M12" s="105"/>
    </row>
    <row r="13" spans="2:13" s="71" customFormat="1" ht="30" hidden="1" customHeight="1">
      <c r="B13" s="228"/>
      <c r="C13" s="233"/>
      <c r="D13" s="233"/>
      <c r="E13" s="261" t="s">
        <v>17</v>
      </c>
      <c r="F13" s="261"/>
      <c r="G13" s="261"/>
      <c r="H13" s="258">
        <f>SUM(H9:H12)</f>
        <v>40</v>
      </c>
      <c r="I13" s="258">
        <f>SUM(I9:I12)</f>
        <v>40</v>
      </c>
      <c r="J13" s="258">
        <f>SUM(J9:J11)</f>
        <v>1680</v>
      </c>
      <c r="K13" s="223"/>
      <c r="L13" s="281"/>
      <c r="M13" s="73"/>
    </row>
    <row r="14" spans="2:13" s="71" customFormat="1" ht="30" hidden="1" customHeight="1">
      <c r="B14" s="223"/>
      <c r="C14" s="233"/>
      <c r="D14" s="233"/>
      <c r="E14" s="264"/>
      <c r="F14" s="264"/>
      <c r="G14" s="264"/>
      <c r="H14" s="807" t="s">
        <v>25</v>
      </c>
      <c r="I14" s="807"/>
      <c r="J14" s="265">
        <f>J13/I13</f>
        <v>42</v>
      </c>
      <c r="K14" s="266" t="s">
        <v>75</v>
      </c>
      <c r="L14" s="803" t="s">
        <v>39</v>
      </c>
      <c r="M14" s="723"/>
    </row>
    <row r="15" spans="2:13" s="71" customFormat="1" ht="37.5" hidden="1" customHeight="1">
      <c r="B15" s="223"/>
      <c r="C15" s="808" t="s">
        <v>74</v>
      </c>
      <c r="D15" s="808"/>
      <c r="E15" s="808"/>
      <c r="F15" s="808"/>
      <c r="G15" s="808"/>
      <c r="H15" s="267"/>
      <c r="I15" s="234"/>
      <c r="J15" s="268">
        <v>42</v>
      </c>
      <c r="K15" s="266" t="s">
        <v>73</v>
      </c>
      <c r="L15" s="102">
        <f>(J14-J15)/J15</f>
        <v>0</v>
      </c>
      <c r="M15" s="103">
        <f>(J14-J15)*I13</f>
        <v>0</v>
      </c>
    </row>
    <row r="16" spans="2:13" s="71" customFormat="1" ht="20.25" hidden="1">
      <c r="B16" s="235"/>
      <c r="C16" s="269"/>
      <c r="D16" s="236"/>
      <c r="E16" s="236"/>
      <c r="F16" s="236"/>
      <c r="G16" s="236"/>
      <c r="H16" s="270"/>
      <c r="I16" s="237"/>
      <c r="J16" s="238"/>
      <c r="K16" s="271"/>
      <c r="L16" s="281"/>
      <c r="M16" s="73"/>
    </row>
    <row r="17" spans="2:13" s="71" customFormat="1" ht="27.75" hidden="1" customHeight="1">
      <c r="B17" s="168"/>
      <c r="C17" s="250" t="s">
        <v>52</v>
      </c>
      <c r="D17" s="187"/>
      <c r="E17" s="188"/>
      <c r="F17" s="188"/>
      <c r="H17" s="189" t="s">
        <v>48</v>
      </c>
      <c r="I17" s="99">
        <v>60</v>
      </c>
      <c r="J17" s="190" t="s">
        <v>49</v>
      </c>
      <c r="K17" s="69"/>
      <c r="L17" s="281"/>
      <c r="M17" s="73"/>
    </row>
    <row r="18" spans="2:13" s="71" customFormat="1" ht="26.25" hidden="1" customHeight="1">
      <c r="B18" s="3"/>
      <c r="H18" s="221"/>
      <c r="K18" s="69"/>
      <c r="L18" s="281"/>
      <c r="M18" s="73"/>
    </row>
    <row r="19" spans="2:13" s="71" customFormat="1" ht="30" hidden="1" customHeight="1">
      <c r="B19" s="222" t="s">
        <v>1</v>
      </c>
      <c r="C19" s="222" t="s">
        <v>2</v>
      </c>
      <c r="D19" s="806" t="s">
        <v>3</v>
      </c>
      <c r="E19" s="806"/>
      <c r="F19" s="806"/>
      <c r="G19" s="222" t="s">
        <v>4</v>
      </c>
      <c r="H19" s="222" t="s">
        <v>5</v>
      </c>
      <c r="I19" s="224" t="s">
        <v>6</v>
      </c>
      <c r="J19" s="224" t="s">
        <v>7</v>
      </c>
      <c r="K19" s="222" t="s">
        <v>8</v>
      </c>
      <c r="L19" s="281"/>
      <c r="M19" s="73"/>
    </row>
    <row r="20" spans="2:13" s="71" customFormat="1" ht="30" hidden="1" customHeight="1">
      <c r="B20" s="225"/>
      <c r="C20" s="225"/>
      <c r="D20" s="226" t="s">
        <v>60</v>
      </c>
      <c r="E20" s="226" t="s">
        <v>63</v>
      </c>
      <c r="F20" s="227" t="s">
        <v>66</v>
      </c>
      <c r="G20" s="228" t="s">
        <v>9</v>
      </c>
      <c r="H20" s="228" t="s">
        <v>24</v>
      </c>
      <c r="I20" s="229" t="s">
        <v>24</v>
      </c>
      <c r="J20" s="229" t="s">
        <v>12</v>
      </c>
      <c r="K20" s="225" t="s">
        <v>13</v>
      </c>
      <c r="L20" s="281"/>
      <c r="M20" s="73"/>
    </row>
    <row r="21" spans="2:13" s="71" customFormat="1" ht="30.75" hidden="1" customHeight="1">
      <c r="B21" s="223">
        <v>1</v>
      </c>
      <c r="C21" s="259" t="s">
        <v>27</v>
      </c>
      <c r="D21" s="255">
        <v>38</v>
      </c>
      <c r="E21" s="255">
        <v>38</v>
      </c>
      <c r="F21" s="256">
        <v>38</v>
      </c>
      <c r="G21" s="231">
        <f>F21-E21</f>
        <v>0</v>
      </c>
      <c r="H21" s="232">
        <v>500</v>
      </c>
      <c r="I21" s="257">
        <v>60</v>
      </c>
      <c r="J21" s="258">
        <f>I21*F21</f>
        <v>2280</v>
      </c>
      <c r="K21" s="223" t="s">
        <v>16</v>
      </c>
      <c r="L21" s="746"/>
      <c r="M21" s="802"/>
    </row>
    <row r="22" spans="2:13" s="71" customFormat="1" ht="35.25" hidden="1" customHeight="1">
      <c r="B22" s="223">
        <v>2</v>
      </c>
      <c r="C22" s="259" t="s">
        <v>29</v>
      </c>
      <c r="D22" s="272">
        <v>0</v>
      </c>
      <c r="E22" s="272">
        <v>37</v>
      </c>
      <c r="F22" s="256">
        <v>0</v>
      </c>
      <c r="G22" s="231">
        <v>0</v>
      </c>
      <c r="H22" s="261">
        <v>0</v>
      </c>
      <c r="I22" s="257">
        <v>0</v>
      </c>
      <c r="J22" s="258">
        <f>I22*F22</f>
        <v>0</v>
      </c>
      <c r="K22" s="223" t="s">
        <v>16</v>
      </c>
      <c r="L22" s="746"/>
      <c r="M22" s="747"/>
    </row>
    <row r="23" spans="2:13" s="71" customFormat="1" ht="30" hidden="1" customHeight="1">
      <c r="B23" s="223">
        <v>3</v>
      </c>
      <c r="C23" s="233" t="s">
        <v>44</v>
      </c>
      <c r="D23" s="255">
        <v>38</v>
      </c>
      <c r="E23" s="255">
        <v>38</v>
      </c>
      <c r="F23" s="256">
        <v>38</v>
      </c>
      <c r="G23" s="231">
        <f>F23-E23</f>
        <v>0</v>
      </c>
      <c r="H23" s="232">
        <v>300</v>
      </c>
      <c r="I23" s="257">
        <v>0</v>
      </c>
      <c r="J23" s="258">
        <f>I23*F23</f>
        <v>0</v>
      </c>
      <c r="K23" s="223" t="s">
        <v>16</v>
      </c>
      <c r="L23" s="281"/>
      <c r="M23" s="73"/>
    </row>
    <row r="24" spans="2:13" s="71" customFormat="1" ht="30" hidden="1" customHeight="1">
      <c r="B24" s="262">
        <v>4</v>
      </c>
      <c r="C24" s="263" t="s">
        <v>55</v>
      </c>
      <c r="D24" s="255">
        <v>45</v>
      </c>
      <c r="E24" s="255">
        <v>46</v>
      </c>
      <c r="F24" s="256">
        <v>45</v>
      </c>
      <c r="G24" s="273" t="s">
        <v>68</v>
      </c>
      <c r="H24" s="232">
        <v>500</v>
      </c>
      <c r="I24" s="257">
        <v>0</v>
      </c>
      <c r="J24" s="258">
        <v>0</v>
      </c>
      <c r="K24" s="223" t="s">
        <v>16</v>
      </c>
      <c r="L24" s="281"/>
      <c r="M24" s="73"/>
    </row>
    <row r="25" spans="2:13" s="71" customFormat="1" ht="30" hidden="1" customHeight="1">
      <c r="B25" s="223"/>
      <c r="C25" s="233"/>
      <c r="D25" s="233"/>
      <c r="E25" s="261" t="s">
        <v>17</v>
      </c>
      <c r="F25" s="261"/>
      <c r="G25" s="261"/>
      <c r="H25" s="258">
        <f>SUM(H21:H24)</f>
        <v>1300</v>
      </c>
      <c r="I25" s="274">
        <f>SUM(I21:I24)</f>
        <v>60</v>
      </c>
      <c r="J25" s="258">
        <f>SUM(J21:J23)</f>
        <v>2280</v>
      </c>
      <c r="K25" s="223"/>
      <c r="L25" s="281"/>
      <c r="M25" s="73"/>
    </row>
    <row r="26" spans="2:13" s="71" customFormat="1" ht="30" hidden="1" customHeight="1">
      <c r="B26" s="223"/>
      <c r="C26" s="233"/>
      <c r="D26" s="233"/>
      <c r="E26" s="264"/>
      <c r="F26" s="264"/>
      <c r="G26" s="264"/>
      <c r="H26" s="807" t="s">
        <v>25</v>
      </c>
      <c r="I26" s="807"/>
      <c r="J26" s="265">
        <f>J25/I25</f>
        <v>38</v>
      </c>
      <c r="K26" s="266" t="s">
        <v>67</v>
      </c>
      <c r="L26" s="803" t="s">
        <v>39</v>
      </c>
      <c r="M26" s="723"/>
    </row>
    <row r="27" spans="2:13" s="71" customFormat="1" ht="39" hidden="1" customHeight="1">
      <c r="B27" s="223"/>
      <c r="C27" s="809" t="s">
        <v>59</v>
      </c>
      <c r="D27" s="809"/>
      <c r="E27" s="809"/>
      <c r="F27" s="809"/>
      <c r="G27" s="809"/>
      <c r="H27" s="267"/>
      <c r="I27" s="234"/>
      <c r="J27" s="268">
        <v>38</v>
      </c>
      <c r="K27" s="266" t="s">
        <v>64</v>
      </c>
      <c r="L27" s="102">
        <f>(J26-J27)/J27</f>
        <v>0</v>
      </c>
      <c r="M27" s="103">
        <f>(J26-J27)*I25</f>
        <v>0</v>
      </c>
    </row>
    <row r="28" spans="2:13" s="71" customFormat="1" ht="20.25" hidden="1">
      <c r="B28" s="275"/>
      <c r="C28" s="276"/>
      <c r="D28" s="276"/>
      <c r="E28" s="276"/>
      <c r="F28" s="276"/>
      <c r="G28" s="276"/>
      <c r="H28" s="270"/>
      <c r="I28" s="237"/>
      <c r="J28" s="238"/>
      <c r="K28" s="271"/>
      <c r="L28" s="281"/>
      <c r="M28" s="73"/>
    </row>
    <row r="29" spans="2:13" s="71" customFormat="1" ht="20.25" hidden="1">
      <c r="B29" s="275"/>
      <c r="C29" s="276"/>
      <c r="D29" s="276"/>
      <c r="E29" s="276"/>
      <c r="F29" s="276"/>
      <c r="G29" s="276"/>
      <c r="H29" s="270"/>
      <c r="I29" s="237"/>
      <c r="J29" s="238"/>
      <c r="K29" s="271"/>
      <c r="L29" s="281"/>
      <c r="M29" s="73"/>
    </row>
    <row r="30" spans="2:13" s="71" customFormat="1" ht="20.25" hidden="1">
      <c r="B30" s="168" t="s">
        <v>30</v>
      </c>
      <c r="K30" s="69"/>
      <c r="L30" s="281"/>
      <c r="M30" s="73"/>
    </row>
    <row r="31" spans="2:13" s="71" customFormat="1" ht="9.75" hidden="1" customHeight="1">
      <c r="B31" s="3"/>
      <c r="K31" s="69"/>
      <c r="L31" s="281"/>
      <c r="M31" s="73"/>
    </row>
    <row r="32" spans="2:13" s="71" customFormat="1" ht="30" hidden="1" customHeight="1">
      <c r="B32" s="222" t="s">
        <v>1</v>
      </c>
      <c r="C32" s="222" t="s">
        <v>2</v>
      </c>
      <c r="D32" s="277"/>
      <c r="E32" s="806" t="s">
        <v>3</v>
      </c>
      <c r="F32" s="806"/>
      <c r="G32" s="222" t="s">
        <v>4</v>
      </c>
      <c r="H32" s="222" t="s">
        <v>5</v>
      </c>
      <c r="I32" s="224" t="s">
        <v>6</v>
      </c>
      <c r="J32" s="224" t="s">
        <v>7</v>
      </c>
      <c r="K32" s="222" t="s">
        <v>8</v>
      </c>
      <c r="L32" s="281"/>
      <c r="M32" s="73"/>
    </row>
    <row r="33" spans="2:13" s="71" customFormat="1" ht="30" hidden="1" customHeight="1">
      <c r="B33" s="225"/>
      <c r="C33" s="225"/>
      <c r="D33" s="278"/>
      <c r="E33" s="226">
        <v>41153</v>
      </c>
      <c r="F33" s="226">
        <v>41183</v>
      </c>
      <c r="G33" s="228" t="s">
        <v>9</v>
      </c>
      <c r="H33" s="228" t="s">
        <v>24</v>
      </c>
      <c r="I33" s="229" t="s">
        <v>24</v>
      </c>
      <c r="J33" s="229" t="s">
        <v>12</v>
      </c>
      <c r="K33" s="225" t="s">
        <v>13</v>
      </c>
      <c r="L33" s="281"/>
      <c r="M33" s="73"/>
    </row>
    <row r="34" spans="2:13" s="71" customFormat="1" ht="30" hidden="1" customHeight="1">
      <c r="B34" s="223">
        <v>1</v>
      </c>
      <c r="C34" s="230" t="s">
        <v>31</v>
      </c>
      <c r="D34" s="230"/>
      <c r="E34" s="261">
        <v>43</v>
      </c>
      <c r="F34" s="261">
        <v>43</v>
      </c>
      <c r="G34" s="261">
        <f t="shared" ref="G34:G40" si="0">F34-E34</f>
        <v>0</v>
      </c>
      <c r="H34" s="232">
        <v>2000</v>
      </c>
      <c r="I34" s="232">
        <v>1750</v>
      </c>
      <c r="J34" s="258">
        <f t="shared" ref="J34:J40" si="1">I34*F34</f>
        <v>75250</v>
      </c>
      <c r="K34" s="223" t="s">
        <v>16</v>
      </c>
      <c r="L34" s="281"/>
      <c r="M34" s="73"/>
    </row>
    <row r="35" spans="2:13" s="71" customFormat="1" ht="30" hidden="1" customHeight="1">
      <c r="B35" s="223">
        <v>2</v>
      </c>
      <c r="C35" s="230" t="s">
        <v>32</v>
      </c>
      <c r="D35" s="230"/>
      <c r="E35" s="261">
        <v>54</v>
      </c>
      <c r="F35" s="261">
        <v>54</v>
      </c>
      <c r="G35" s="261">
        <f t="shared" si="0"/>
        <v>0</v>
      </c>
      <c r="H35" s="258">
        <v>1200</v>
      </c>
      <c r="I35" s="258">
        <v>1000</v>
      </c>
      <c r="J35" s="258">
        <f t="shared" si="1"/>
        <v>54000</v>
      </c>
      <c r="K35" s="223" t="s">
        <v>16</v>
      </c>
      <c r="L35" s="281"/>
      <c r="M35" s="73"/>
    </row>
    <row r="36" spans="2:13" s="71" customFormat="1" ht="30" hidden="1" customHeight="1">
      <c r="B36" s="223">
        <v>3</v>
      </c>
      <c r="C36" s="230" t="s">
        <v>26</v>
      </c>
      <c r="D36" s="230"/>
      <c r="E36" s="279">
        <v>52.5</v>
      </c>
      <c r="F36" s="279">
        <v>52.5</v>
      </c>
      <c r="G36" s="261">
        <f t="shared" si="0"/>
        <v>0</v>
      </c>
      <c r="H36" s="261">
        <v>300</v>
      </c>
      <c r="I36" s="261">
        <v>300</v>
      </c>
      <c r="J36" s="258">
        <f t="shared" si="1"/>
        <v>15750</v>
      </c>
      <c r="K36" s="223" t="s">
        <v>16</v>
      </c>
      <c r="L36" s="281"/>
      <c r="M36" s="73"/>
    </row>
    <row r="37" spans="2:13" s="71" customFormat="1" ht="30" hidden="1" customHeight="1">
      <c r="B37" s="223">
        <v>4</v>
      </c>
      <c r="C37" s="230" t="s">
        <v>33</v>
      </c>
      <c r="D37" s="230"/>
      <c r="E37" s="261">
        <v>45</v>
      </c>
      <c r="F37" s="261">
        <v>45</v>
      </c>
      <c r="G37" s="261">
        <f t="shared" si="0"/>
        <v>0</v>
      </c>
      <c r="H37" s="261">
        <v>100</v>
      </c>
      <c r="I37" s="261">
        <v>100</v>
      </c>
      <c r="J37" s="258">
        <f t="shared" si="1"/>
        <v>4500</v>
      </c>
      <c r="K37" s="223" t="s">
        <v>16</v>
      </c>
      <c r="L37" s="281"/>
      <c r="M37" s="73"/>
    </row>
    <row r="38" spans="2:13" s="71" customFormat="1" ht="30" hidden="1" customHeight="1">
      <c r="B38" s="223">
        <v>5</v>
      </c>
      <c r="C38" s="230" t="s">
        <v>34</v>
      </c>
      <c r="D38" s="230"/>
      <c r="E38" s="261">
        <v>48</v>
      </c>
      <c r="F38" s="261">
        <v>48</v>
      </c>
      <c r="G38" s="261">
        <f t="shared" si="0"/>
        <v>0</v>
      </c>
      <c r="H38" s="261">
        <v>100</v>
      </c>
      <c r="I38" s="261">
        <v>100</v>
      </c>
      <c r="J38" s="258">
        <f t="shared" si="1"/>
        <v>4800</v>
      </c>
      <c r="K38" s="223" t="s">
        <v>16</v>
      </c>
      <c r="L38" s="281"/>
      <c r="M38" s="73"/>
    </row>
    <row r="39" spans="2:13" s="71" customFormat="1" ht="30" hidden="1" customHeight="1">
      <c r="B39" s="223">
        <v>6</v>
      </c>
      <c r="C39" s="230" t="s">
        <v>35</v>
      </c>
      <c r="D39" s="230"/>
      <c r="E39" s="261">
        <v>48</v>
      </c>
      <c r="F39" s="261">
        <v>48</v>
      </c>
      <c r="G39" s="261">
        <f t="shared" si="0"/>
        <v>0</v>
      </c>
      <c r="H39" s="261">
        <v>600</v>
      </c>
      <c r="I39" s="261">
        <v>600</v>
      </c>
      <c r="J39" s="258">
        <f t="shared" si="1"/>
        <v>28800</v>
      </c>
      <c r="K39" s="223" t="s">
        <v>16</v>
      </c>
      <c r="L39" s="281"/>
      <c r="M39" s="73"/>
    </row>
    <row r="40" spans="2:13" s="71" customFormat="1" ht="30" hidden="1" customHeight="1">
      <c r="B40" s="223">
        <v>7</v>
      </c>
      <c r="C40" s="230" t="s">
        <v>28</v>
      </c>
      <c r="D40" s="230"/>
      <c r="E40" s="261">
        <v>53</v>
      </c>
      <c r="F40" s="261">
        <v>53</v>
      </c>
      <c r="G40" s="261">
        <f t="shared" si="0"/>
        <v>0</v>
      </c>
      <c r="H40" s="261">
        <v>150</v>
      </c>
      <c r="I40" s="261">
        <v>150</v>
      </c>
      <c r="J40" s="258">
        <f t="shared" si="1"/>
        <v>7950</v>
      </c>
      <c r="K40" s="223" t="s">
        <v>16</v>
      </c>
      <c r="L40" s="281"/>
      <c r="M40" s="73"/>
    </row>
    <row r="41" spans="2:13" s="71" customFormat="1" ht="30" hidden="1" customHeight="1">
      <c r="B41" s="223"/>
      <c r="C41" s="230"/>
      <c r="D41" s="230"/>
      <c r="E41" s="261" t="s">
        <v>17</v>
      </c>
      <c r="F41" s="261"/>
      <c r="G41" s="261"/>
      <c r="H41" s="258">
        <f>SUM(H34:H40)</f>
        <v>4450</v>
      </c>
      <c r="I41" s="258">
        <f>SUM(I34:I40)</f>
        <v>4000</v>
      </c>
      <c r="J41" s="258">
        <f>SUM(J34:J40)</f>
        <v>191050</v>
      </c>
      <c r="K41" s="223" t="s">
        <v>16</v>
      </c>
      <c r="L41" s="281"/>
      <c r="M41" s="73"/>
    </row>
    <row r="42" spans="2:13" s="71" customFormat="1" ht="30" hidden="1" customHeight="1">
      <c r="B42" s="223"/>
      <c r="C42" s="233"/>
      <c r="D42" s="233"/>
      <c r="E42" s="264"/>
      <c r="F42" s="264"/>
      <c r="G42" s="264"/>
      <c r="H42" s="807" t="s">
        <v>25</v>
      </c>
      <c r="I42" s="807"/>
      <c r="J42" s="265">
        <f>J41/I41</f>
        <v>47.762500000000003</v>
      </c>
      <c r="K42" s="266" t="s">
        <v>36</v>
      </c>
      <c r="L42" s="281"/>
      <c r="M42" s="73"/>
    </row>
    <row r="43" spans="2:13" s="71" customFormat="1" ht="30" hidden="1" customHeight="1">
      <c r="B43" s="223"/>
      <c r="C43" s="809" t="s">
        <v>37</v>
      </c>
      <c r="D43" s="809"/>
      <c r="E43" s="809"/>
      <c r="F43" s="809"/>
      <c r="G43" s="809"/>
      <c r="H43" s="267"/>
      <c r="I43" s="234"/>
      <c r="J43" s="268">
        <v>49.7</v>
      </c>
      <c r="K43" s="266" t="s">
        <v>38</v>
      </c>
      <c r="L43" s="281"/>
      <c r="M43" s="73"/>
    </row>
    <row r="44" spans="2:13" s="71" customFormat="1" ht="20.25" hidden="1">
      <c r="B44" s="235"/>
      <c r="C44" s="236"/>
      <c r="D44" s="236"/>
      <c r="E44" s="236"/>
      <c r="F44" s="236"/>
      <c r="G44" s="236"/>
      <c r="H44" s="270"/>
      <c r="I44" s="237"/>
      <c r="J44" s="238"/>
      <c r="K44" s="271"/>
      <c r="L44" s="281"/>
      <c r="M44" s="73"/>
    </row>
    <row r="45" spans="2:13" s="71" customFormat="1" ht="20.25" hidden="1">
      <c r="B45" s="280"/>
      <c r="C45" s="810"/>
      <c r="D45" s="810"/>
      <c r="E45" s="810"/>
      <c r="F45" s="810"/>
      <c r="G45" s="810"/>
      <c r="H45" s="810"/>
      <c r="I45" s="237"/>
      <c r="J45" s="238"/>
      <c r="K45" s="271"/>
      <c r="L45" s="281"/>
      <c r="M45" s="73"/>
    </row>
    <row r="46" spans="2:13" s="71" customFormat="1" ht="24.75" hidden="1" customHeight="1">
      <c r="B46" s="168"/>
      <c r="C46" s="186" t="s">
        <v>51</v>
      </c>
      <c r="D46" s="187"/>
      <c r="E46" s="188"/>
      <c r="F46" s="188"/>
      <c r="H46" s="239" t="s">
        <v>48</v>
      </c>
      <c r="I46" s="100"/>
      <c r="J46" s="190" t="s">
        <v>49</v>
      </c>
      <c r="K46" s="69"/>
      <c r="L46" s="281"/>
      <c r="M46" s="73"/>
    </row>
    <row r="47" spans="2:13" s="71" customFormat="1" ht="19.5" hidden="1" customHeight="1">
      <c r="B47" s="3"/>
      <c r="H47" s="811"/>
      <c r="I47" s="811"/>
      <c r="J47" s="811"/>
      <c r="K47" s="811"/>
      <c r="L47" s="281"/>
      <c r="M47" s="73"/>
    </row>
    <row r="48" spans="2:13" s="73" customFormat="1" ht="33" hidden="1" customHeight="1">
      <c r="B48" s="8" t="s">
        <v>1</v>
      </c>
      <c r="C48" s="8" t="s">
        <v>2</v>
      </c>
      <c r="D48" s="712" t="s">
        <v>3</v>
      </c>
      <c r="E48" s="712"/>
      <c r="F48" s="712"/>
      <c r="G48" s="8" t="s">
        <v>4</v>
      </c>
      <c r="H48" s="8" t="s">
        <v>5</v>
      </c>
      <c r="I48" s="11" t="s">
        <v>6</v>
      </c>
      <c r="J48" s="11" t="s">
        <v>7</v>
      </c>
      <c r="K48" s="8" t="s">
        <v>8</v>
      </c>
      <c r="L48" s="281"/>
    </row>
    <row r="49" spans="2:16" s="73" customFormat="1" ht="33" hidden="1" customHeight="1">
      <c r="B49" s="12"/>
      <c r="C49" s="12"/>
      <c r="D49" s="109" t="str">
        <f>WC!E8</f>
        <v>Jul'21</v>
      </c>
      <c r="E49" s="109" t="str">
        <f>WC!F8</f>
        <v>Aug'21</v>
      </c>
      <c r="F49" s="368" t="str">
        <f>WC!G8</f>
        <v>Sept'21</v>
      </c>
      <c r="G49" s="15" t="s">
        <v>9</v>
      </c>
      <c r="H49" s="15" t="s">
        <v>24</v>
      </c>
      <c r="I49" s="126" t="s">
        <v>24</v>
      </c>
      <c r="J49" s="16" t="s">
        <v>12</v>
      </c>
      <c r="K49" s="12" t="s">
        <v>13</v>
      </c>
      <c r="L49" s="281"/>
    </row>
    <row r="50" spans="2:16" ht="33" hidden="1" customHeight="1">
      <c r="B50" s="145">
        <v>1</v>
      </c>
      <c r="C50" s="243" t="s">
        <v>27</v>
      </c>
      <c r="D50" s="51">
        <v>41</v>
      </c>
      <c r="E50" s="51">
        <v>41</v>
      </c>
      <c r="F50" s="245">
        <v>41</v>
      </c>
      <c r="G50" s="214">
        <f>F50-E50</f>
        <v>0</v>
      </c>
      <c r="H50" s="43">
        <v>150</v>
      </c>
      <c r="I50" s="43"/>
      <c r="J50" s="45">
        <f>I50*F50</f>
        <v>0</v>
      </c>
      <c r="K50" s="145" t="s">
        <v>16</v>
      </c>
      <c r="L50" s="746"/>
      <c r="M50" s="802"/>
      <c r="N50" s="299"/>
      <c r="O50" s="299"/>
    </row>
    <row r="51" spans="2:16" ht="33" hidden="1" customHeight="1">
      <c r="B51" s="145">
        <v>2</v>
      </c>
      <c r="C51" s="243" t="s">
        <v>44</v>
      </c>
      <c r="D51" s="51">
        <v>39</v>
      </c>
      <c r="E51" s="51">
        <v>39</v>
      </c>
      <c r="F51" s="245">
        <v>39</v>
      </c>
      <c r="G51" s="214">
        <f>F51-E51</f>
        <v>0</v>
      </c>
      <c r="H51" s="43">
        <v>200</v>
      </c>
      <c r="I51" s="43"/>
      <c r="J51" s="45">
        <f>I51*F51</f>
        <v>0</v>
      </c>
      <c r="K51" s="145" t="s">
        <v>16</v>
      </c>
      <c r="L51" s="746"/>
      <c r="M51" s="802"/>
      <c r="N51" s="299"/>
      <c r="O51" s="299"/>
    </row>
    <row r="52" spans="2:16" ht="33" hidden="1" customHeight="1">
      <c r="B52" s="145">
        <v>3</v>
      </c>
      <c r="C52" s="243" t="s">
        <v>143</v>
      </c>
      <c r="D52" s="51">
        <v>40</v>
      </c>
      <c r="E52" s="51">
        <v>40</v>
      </c>
      <c r="F52" s="245">
        <v>40</v>
      </c>
      <c r="G52" s="214">
        <f>F52-E52</f>
        <v>0</v>
      </c>
      <c r="H52" s="43">
        <v>1000</v>
      </c>
      <c r="I52" s="43"/>
      <c r="J52" s="45">
        <f>I52*F52</f>
        <v>0</v>
      </c>
      <c r="K52" s="145" t="s">
        <v>16</v>
      </c>
      <c r="L52" s="746"/>
      <c r="M52" s="802"/>
      <c r="N52" s="299"/>
      <c r="O52" s="299"/>
    </row>
    <row r="53" spans="2:16" ht="31.5" hidden="1" customHeight="1">
      <c r="B53" s="145">
        <v>4</v>
      </c>
      <c r="C53" s="243" t="s">
        <v>121</v>
      </c>
      <c r="D53" s="51">
        <v>0</v>
      </c>
      <c r="E53" s="51">
        <v>0</v>
      </c>
      <c r="F53" s="245">
        <v>0</v>
      </c>
      <c r="G53" s="214">
        <f>F53-E53</f>
        <v>0</v>
      </c>
      <c r="H53" s="43">
        <v>0</v>
      </c>
      <c r="I53" s="43">
        <v>0</v>
      </c>
      <c r="J53" s="45">
        <f>I53*F53</f>
        <v>0</v>
      </c>
      <c r="K53" s="184" t="s">
        <v>16</v>
      </c>
      <c r="L53" s="746"/>
      <c r="M53" s="802"/>
      <c r="N53" s="299"/>
      <c r="O53" s="299"/>
    </row>
    <row r="54" spans="2:16" ht="33" hidden="1" customHeight="1">
      <c r="B54" s="145"/>
      <c r="C54" s="163"/>
      <c r="D54" s="163"/>
      <c r="E54" s="51" t="s">
        <v>17</v>
      </c>
      <c r="F54" s="51"/>
      <c r="G54" s="51"/>
      <c r="H54" s="323">
        <f>SUM(H50:H53)</f>
        <v>1350</v>
      </c>
      <c r="I54" s="323">
        <f>SUM(I50:I53)</f>
        <v>0</v>
      </c>
      <c r="J54" s="45">
        <f>SUM(J50:J53)</f>
        <v>0</v>
      </c>
      <c r="K54" s="145"/>
      <c r="L54" s="746"/>
      <c r="M54" s="802"/>
      <c r="O54" s="246"/>
    </row>
    <row r="55" spans="2:16" ht="33" hidden="1" customHeight="1">
      <c r="B55" s="145"/>
      <c r="C55" s="163"/>
      <c r="D55" s="163"/>
      <c r="E55" s="47"/>
      <c r="F55" s="47"/>
      <c r="G55" s="47"/>
      <c r="H55" s="766" t="s">
        <v>25</v>
      </c>
      <c r="I55" s="766"/>
      <c r="J55" s="57" t="e">
        <f>J54/I54</f>
        <v>#DIV/0!</v>
      </c>
      <c r="K55" s="183" t="str">
        <f>WC!L28</f>
        <v>(Sept'21)</v>
      </c>
      <c r="L55" s="803" t="s">
        <v>39</v>
      </c>
      <c r="M55" s="723"/>
      <c r="O55" s="247"/>
    </row>
    <row r="56" spans="2:16" ht="33" hidden="1" customHeight="1">
      <c r="B56" s="145"/>
      <c r="C56" s="793" t="s">
        <v>150</v>
      </c>
      <c r="D56" s="815"/>
      <c r="E56" s="815"/>
      <c r="F56" s="815"/>
      <c r="G56" s="815"/>
      <c r="H56" s="815"/>
      <c r="I56" s="32"/>
      <c r="J56" s="56">
        <v>39.5</v>
      </c>
      <c r="K56" s="183" t="str">
        <f>WC!L29</f>
        <v>(Aug'21)</v>
      </c>
      <c r="L56" s="380" t="e">
        <f>(J55-J56)/J56</f>
        <v>#DIV/0!</v>
      </c>
      <c r="M56" s="381">
        <v>0</v>
      </c>
      <c r="O56" s="246"/>
    </row>
    <row r="57" spans="2:16" ht="14.25" hidden="1" customHeight="1">
      <c r="B57" s="241"/>
      <c r="C57" s="344"/>
      <c r="D57" s="344"/>
      <c r="E57" s="344"/>
      <c r="F57" s="344"/>
      <c r="G57" s="344"/>
      <c r="H57" s="50"/>
      <c r="I57" s="40"/>
      <c r="J57" s="345"/>
      <c r="K57" s="248"/>
      <c r="L57" s="346"/>
      <c r="M57" s="347"/>
      <c r="O57" s="246"/>
    </row>
    <row r="58" spans="2:16" ht="39.75" customHeight="1">
      <c r="B58" s="816" t="s">
        <v>294</v>
      </c>
      <c r="C58" s="816"/>
      <c r="D58" s="816"/>
      <c r="E58" s="377" t="str">
        <f>WC!F3</f>
        <v>: SEPT 2021</v>
      </c>
      <c r="F58" s="348"/>
      <c r="G58" s="348"/>
      <c r="H58" s="348"/>
      <c r="I58" s="237"/>
      <c r="J58" s="238"/>
      <c r="K58" s="271"/>
      <c r="O58" s="246"/>
    </row>
    <row r="59" spans="2:16" ht="14.25" customHeight="1">
      <c r="B59" s="211"/>
      <c r="C59" s="69"/>
      <c r="D59" s="348"/>
      <c r="E59" s="348"/>
      <c r="F59" s="348"/>
      <c r="G59" s="348"/>
      <c r="H59" s="348"/>
      <c r="I59" s="237"/>
      <c r="J59" s="238"/>
      <c r="K59" s="271"/>
      <c r="O59" s="246"/>
    </row>
    <row r="60" spans="2:16" ht="27.75" customHeight="1">
      <c r="B60" s="168"/>
      <c r="C60" s="186" t="s">
        <v>126</v>
      </c>
      <c r="D60" s="187"/>
      <c r="E60" s="188"/>
      <c r="F60" s="188"/>
      <c r="G60" s="71"/>
      <c r="H60" s="239" t="s">
        <v>48</v>
      </c>
      <c r="I60" s="100">
        <v>1700</v>
      </c>
      <c r="J60" s="190" t="s">
        <v>49</v>
      </c>
      <c r="K60" s="69"/>
      <c r="O60" s="246"/>
    </row>
    <row r="61" spans="2:16" ht="33" customHeight="1">
      <c r="B61" s="3"/>
      <c r="C61" s="71"/>
      <c r="D61" s="71"/>
      <c r="E61" s="71"/>
      <c r="F61" s="71"/>
      <c r="G61" s="71"/>
      <c r="H61" s="801"/>
      <c r="I61" s="801"/>
      <c r="J61" s="801"/>
      <c r="K61" s="811"/>
      <c r="O61" s="246"/>
    </row>
    <row r="62" spans="2:16" ht="33" customHeight="1">
      <c r="B62" s="8" t="s">
        <v>1</v>
      </c>
      <c r="C62" s="8" t="s">
        <v>2</v>
      </c>
      <c r="D62" s="712" t="s">
        <v>3</v>
      </c>
      <c r="E62" s="712"/>
      <c r="F62" s="784"/>
      <c r="G62" s="58" t="s">
        <v>4</v>
      </c>
      <c r="H62" s="58" t="s">
        <v>5</v>
      </c>
      <c r="I62" s="58" t="s">
        <v>6</v>
      </c>
      <c r="J62" s="58" t="s">
        <v>7</v>
      </c>
      <c r="K62" s="11" t="s">
        <v>8</v>
      </c>
      <c r="O62" s="246"/>
    </row>
    <row r="63" spans="2:16" ht="33" customHeight="1">
      <c r="B63" s="12"/>
      <c r="C63" s="12"/>
      <c r="D63" s="109" t="str">
        <f>WC!E8</f>
        <v>Jul'21</v>
      </c>
      <c r="E63" s="109" t="str">
        <f>WC!F8</f>
        <v>Aug'21</v>
      </c>
      <c r="F63" s="95" t="str">
        <f>WC!G8</f>
        <v>Sept'21</v>
      </c>
      <c r="G63" s="15" t="s">
        <v>9</v>
      </c>
      <c r="H63" s="15" t="s">
        <v>24</v>
      </c>
      <c r="I63" s="126" t="s">
        <v>24</v>
      </c>
      <c r="J63" s="16" t="s">
        <v>12</v>
      </c>
      <c r="K63" s="12" t="s">
        <v>13</v>
      </c>
      <c r="O63" s="246"/>
    </row>
    <row r="64" spans="2:16" ht="44.25" hidden="1" customHeight="1">
      <c r="B64" s="145">
        <v>1</v>
      </c>
      <c r="C64" s="163" t="s">
        <v>213</v>
      </c>
      <c r="D64" s="51">
        <v>55</v>
      </c>
      <c r="E64" s="51">
        <v>55</v>
      </c>
      <c r="F64" s="424"/>
      <c r="G64" s="194">
        <f t="shared" ref="G64:G76" si="2">F64-E64</f>
        <v>-55</v>
      </c>
      <c r="H64" s="43"/>
      <c r="I64" s="43"/>
      <c r="J64" s="45">
        <f>I64*F64</f>
        <v>0</v>
      </c>
      <c r="K64" s="145" t="s">
        <v>16</v>
      </c>
      <c r="L64" s="746" t="s">
        <v>229</v>
      </c>
      <c r="M64" s="747"/>
      <c r="N64" s="147"/>
      <c r="O64" s="246"/>
      <c r="P64" s="147"/>
    </row>
    <row r="65" spans="2:18" ht="45.75" hidden="1" customHeight="1">
      <c r="B65" s="145"/>
      <c r="C65" s="193" t="s">
        <v>186</v>
      </c>
      <c r="D65" s="406">
        <v>0</v>
      </c>
      <c r="E65" s="406">
        <v>0</v>
      </c>
      <c r="F65" s="426"/>
      <c r="G65" s="194">
        <f t="shared" si="2"/>
        <v>0</v>
      </c>
      <c r="H65" s="43"/>
      <c r="I65" s="43"/>
      <c r="J65" s="45">
        <f>I65*F65</f>
        <v>0</v>
      </c>
      <c r="K65" s="192" t="s">
        <v>16</v>
      </c>
      <c r="L65" s="746"/>
      <c r="M65" s="802"/>
      <c r="N65" s="813"/>
      <c r="O65" s="814"/>
      <c r="P65" s="814"/>
      <c r="Q65" s="814"/>
      <c r="R65" s="814"/>
    </row>
    <row r="66" spans="2:18" ht="38.25" customHeight="1">
      <c r="B66" s="145">
        <v>1</v>
      </c>
      <c r="C66" s="243" t="s">
        <v>127</v>
      </c>
      <c r="D66" s="51">
        <v>46</v>
      </c>
      <c r="E66" s="51">
        <v>46</v>
      </c>
      <c r="F66" s="424">
        <v>46</v>
      </c>
      <c r="G66" s="194">
        <f t="shared" si="2"/>
        <v>0</v>
      </c>
      <c r="H66" s="43">
        <v>600</v>
      </c>
      <c r="I66" s="43">
        <v>0</v>
      </c>
      <c r="J66" s="45">
        <f t="shared" ref="J66:J71" si="3">I66*F66</f>
        <v>0</v>
      </c>
      <c r="K66" s="145" t="s">
        <v>16</v>
      </c>
      <c r="L66" s="746" t="s">
        <v>335</v>
      </c>
      <c r="M66" s="747"/>
      <c r="N66" s="682"/>
      <c r="O66" s="682"/>
      <c r="P66" s="682"/>
      <c r="Q66" s="682"/>
      <c r="R66" s="682"/>
    </row>
    <row r="67" spans="2:18" ht="51" hidden="1" customHeight="1">
      <c r="B67" s="145">
        <v>4</v>
      </c>
      <c r="C67" s="243" t="s">
        <v>184</v>
      </c>
      <c r="D67" s="51"/>
      <c r="E67" s="51"/>
      <c r="F67" s="424"/>
      <c r="G67" s="194">
        <f t="shared" si="2"/>
        <v>0</v>
      </c>
      <c r="H67" s="43"/>
      <c r="I67" s="43"/>
      <c r="J67" s="45">
        <f t="shared" si="3"/>
        <v>0</v>
      </c>
      <c r="K67" s="145" t="s">
        <v>16</v>
      </c>
      <c r="L67" s="746"/>
      <c r="M67" s="747"/>
      <c r="N67" s="813"/>
      <c r="O67" s="814"/>
      <c r="P67" s="814"/>
      <c r="Q67" s="814"/>
      <c r="R67" s="814"/>
    </row>
    <row r="68" spans="2:18" ht="49.5" hidden="1" customHeight="1">
      <c r="B68" s="145">
        <v>5</v>
      </c>
      <c r="C68" s="243" t="s">
        <v>141</v>
      </c>
      <c r="D68" s="51"/>
      <c r="E68" s="51"/>
      <c r="F68" s="424"/>
      <c r="G68" s="194">
        <f t="shared" si="2"/>
        <v>0</v>
      </c>
      <c r="H68" s="43"/>
      <c r="I68" s="43"/>
      <c r="J68" s="45">
        <f t="shared" si="3"/>
        <v>0</v>
      </c>
      <c r="K68" s="145" t="s">
        <v>16</v>
      </c>
      <c r="L68" s="336"/>
      <c r="M68" s="72"/>
      <c r="O68" s="246"/>
    </row>
    <row r="69" spans="2:18" ht="49.5" hidden="1" customHeight="1">
      <c r="B69" s="145">
        <v>5</v>
      </c>
      <c r="C69" s="243" t="s">
        <v>142</v>
      </c>
      <c r="D69" s="51"/>
      <c r="E69" s="51"/>
      <c r="F69" s="424"/>
      <c r="G69" s="194">
        <f t="shared" si="2"/>
        <v>0</v>
      </c>
      <c r="H69" s="43"/>
      <c r="I69" s="43"/>
      <c r="J69" s="45">
        <f t="shared" si="3"/>
        <v>0</v>
      </c>
      <c r="K69" s="145" t="s">
        <v>16</v>
      </c>
      <c r="L69" s="336"/>
      <c r="M69" s="72"/>
      <c r="O69" s="246"/>
    </row>
    <row r="70" spans="2:18" ht="49.5" hidden="1" customHeight="1">
      <c r="B70" s="145">
        <v>5</v>
      </c>
      <c r="C70" s="163" t="s">
        <v>136</v>
      </c>
      <c r="D70" s="57"/>
      <c r="E70" s="57"/>
      <c r="F70" s="427"/>
      <c r="G70" s="194">
        <f t="shared" si="2"/>
        <v>0</v>
      </c>
      <c r="H70" s="43"/>
      <c r="I70" s="43"/>
      <c r="J70" s="45">
        <f t="shared" si="3"/>
        <v>0</v>
      </c>
      <c r="K70" s="145" t="s">
        <v>16</v>
      </c>
      <c r="L70" s="336"/>
      <c r="M70" s="72"/>
      <c r="O70" s="246"/>
    </row>
    <row r="71" spans="2:18" ht="49.5" hidden="1" customHeight="1">
      <c r="B71" s="145">
        <v>4</v>
      </c>
      <c r="C71" s="243" t="s">
        <v>190</v>
      </c>
      <c r="D71" s="51"/>
      <c r="E71" s="51"/>
      <c r="F71" s="424"/>
      <c r="G71" s="194">
        <f t="shared" si="2"/>
        <v>0</v>
      </c>
      <c r="H71" s="43"/>
      <c r="I71" s="43"/>
      <c r="J71" s="45">
        <f t="shared" si="3"/>
        <v>0</v>
      </c>
      <c r="K71" s="145" t="s">
        <v>16</v>
      </c>
      <c r="L71" s="746" t="s">
        <v>196</v>
      </c>
      <c r="M71" s="802"/>
      <c r="O71" s="246"/>
    </row>
    <row r="72" spans="2:18" ht="59.25" hidden="1" customHeight="1">
      <c r="B72" s="145">
        <v>5</v>
      </c>
      <c r="C72" s="243" t="s">
        <v>128</v>
      </c>
      <c r="D72" s="57"/>
      <c r="E72" s="57"/>
      <c r="F72" s="427"/>
      <c r="G72" s="194">
        <f t="shared" si="2"/>
        <v>0</v>
      </c>
      <c r="H72" s="43"/>
      <c r="I72" s="43"/>
      <c r="J72" s="45">
        <f>I72*F72</f>
        <v>0</v>
      </c>
      <c r="K72" s="343"/>
      <c r="L72" s="746"/>
      <c r="M72" s="747"/>
      <c r="O72" s="246"/>
    </row>
    <row r="73" spans="2:18" ht="47.25" customHeight="1">
      <c r="B73" s="145">
        <v>2</v>
      </c>
      <c r="C73" s="398" t="s">
        <v>134</v>
      </c>
      <c r="D73" s="51">
        <v>65</v>
      </c>
      <c r="E73" s="51">
        <v>65</v>
      </c>
      <c r="F73" s="424">
        <v>65</v>
      </c>
      <c r="G73" s="194">
        <f t="shared" si="2"/>
        <v>0</v>
      </c>
      <c r="H73" s="43">
        <v>2000</v>
      </c>
      <c r="I73" s="43">
        <v>500</v>
      </c>
      <c r="J73" s="45">
        <f>I73*F73</f>
        <v>32500</v>
      </c>
      <c r="K73" s="145" t="s">
        <v>16</v>
      </c>
      <c r="L73" s="812" t="s">
        <v>339</v>
      </c>
      <c r="M73" s="747"/>
      <c r="N73" s="299"/>
      <c r="O73" s="299"/>
      <c r="P73" s="299"/>
      <c r="Q73" s="299"/>
    </row>
    <row r="74" spans="2:18" ht="49.5" customHeight="1">
      <c r="B74" s="145">
        <v>3</v>
      </c>
      <c r="C74" s="243" t="s">
        <v>295</v>
      </c>
      <c r="D74" s="51">
        <v>58</v>
      </c>
      <c r="E74" s="51">
        <v>58</v>
      </c>
      <c r="F74" s="424">
        <v>57</v>
      </c>
      <c r="G74" s="678">
        <f t="shared" si="2"/>
        <v>-1</v>
      </c>
      <c r="H74" s="43">
        <v>2000</v>
      </c>
      <c r="I74" s="43">
        <v>800</v>
      </c>
      <c r="J74" s="45">
        <f>I74*F74</f>
        <v>45600</v>
      </c>
      <c r="K74" s="145" t="s">
        <v>16</v>
      </c>
      <c r="L74" s="746" t="s">
        <v>393</v>
      </c>
      <c r="M74" s="802"/>
      <c r="N74" s="147"/>
      <c r="O74" s="246"/>
      <c r="P74" s="147"/>
    </row>
    <row r="75" spans="2:18" ht="49.5" customHeight="1">
      <c r="B75" s="145">
        <v>4</v>
      </c>
      <c r="C75" s="398" t="s">
        <v>106</v>
      </c>
      <c r="D75" s="51">
        <v>58</v>
      </c>
      <c r="E75" s="51">
        <v>78</v>
      </c>
      <c r="F75" s="424">
        <v>57</v>
      </c>
      <c r="G75" s="678">
        <f t="shared" si="2"/>
        <v>-21</v>
      </c>
      <c r="H75" s="43">
        <v>1000</v>
      </c>
      <c r="I75" s="43">
        <v>400</v>
      </c>
      <c r="J75" s="45">
        <f>I75*F75</f>
        <v>22800</v>
      </c>
      <c r="K75" s="145" t="s">
        <v>16</v>
      </c>
      <c r="L75" s="746"/>
      <c r="M75" s="802"/>
      <c r="N75" s="147"/>
      <c r="O75" s="246"/>
      <c r="P75" s="147"/>
    </row>
    <row r="76" spans="2:18" ht="53.25" customHeight="1">
      <c r="B76" s="145">
        <v>5</v>
      </c>
      <c r="C76" s="243" t="s">
        <v>330</v>
      </c>
      <c r="D76" s="51">
        <v>60</v>
      </c>
      <c r="E76" s="51">
        <v>60</v>
      </c>
      <c r="F76" s="424">
        <v>60</v>
      </c>
      <c r="G76" s="194">
        <f t="shared" si="2"/>
        <v>0</v>
      </c>
      <c r="H76" s="43">
        <v>5000</v>
      </c>
      <c r="I76" s="43">
        <v>0</v>
      </c>
      <c r="J76" s="45">
        <f>I76*F76</f>
        <v>0</v>
      </c>
      <c r="K76" s="145" t="s">
        <v>16</v>
      </c>
      <c r="L76" s="812" t="s">
        <v>395</v>
      </c>
      <c r="M76" s="747"/>
      <c r="N76" s="147"/>
      <c r="O76" s="246"/>
      <c r="P76" s="147"/>
    </row>
    <row r="77" spans="2:18" ht="42" customHeight="1">
      <c r="B77" s="145"/>
      <c r="C77" s="163"/>
      <c r="D77" s="163"/>
      <c r="E77" s="51" t="s">
        <v>17</v>
      </c>
      <c r="F77" s="51"/>
      <c r="G77" s="51"/>
      <c r="H77" s="323">
        <f>SUM(H64:H76)</f>
        <v>10600</v>
      </c>
      <c r="I77" s="323">
        <f>SUM(I64:I76)</f>
        <v>1700</v>
      </c>
      <c r="J77" s="45">
        <f>SUM(J64:J76)</f>
        <v>100900</v>
      </c>
      <c r="K77" s="145"/>
      <c r="L77" s="746"/>
      <c r="M77" s="802"/>
      <c r="O77" s="246"/>
    </row>
    <row r="78" spans="2:18" ht="33" customHeight="1">
      <c r="B78" s="145"/>
      <c r="C78" s="163"/>
      <c r="D78" s="163"/>
      <c r="E78" s="47"/>
      <c r="F78" s="47"/>
      <c r="G78" s="47"/>
      <c r="H78" s="766" t="s">
        <v>25</v>
      </c>
      <c r="I78" s="766"/>
      <c r="J78" s="57">
        <f>J77/I77</f>
        <v>59.352941176470587</v>
      </c>
      <c r="K78" s="183" t="str">
        <f>WC!L28</f>
        <v>(Sept'21)</v>
      </c>
      <c r="L78" s="803" t="s">
        <v>39</v>
      </c>
      <c r="M78" s="723"/>
      <c r="O78" s="246"/>
    </row>
    <row r="79" spans="2:18" ht="33" customHeight="1">
      <c r="B79" s="145"/>
      <c r="C79" s="756" t="s">
        <v>394</v>
      </c>
      <c r="D79" s="757"/>
      <c r="E79" s="757"/>
      <c r="F79" s="757"/>
      <c r="G79" s="758"/>
      <c r="H79" s="48"/>
      <c r="I79" s="32"/>
      <c r="J79" s="56">
        <v>58</v>
      </c>
      <c r="K79" s="183" t="str">
        <f>WC!L29</f>
        <v>(Aug'21)</v>
      </c>
      <c r="L79" s="679">
        <f>(J78-J79)/J79</f>
        <v>2.3326572008113569E-2</v>
      </c>
      <c r="M79" s="680">
        <v>2295</v>
      </c>
      <c r="O79" s="246"/>
    </row>
    <row r="80" spans="2:18" ht="16.5" customHeight="1">
      <c r="B80" s="241"/>
      <c r="C80" s="344"/>
      <c r="D80" s="344"/>
      <c r="E80" s="344"/>
      <c r="F80" s="344"/>
      <c r="G80" s="344"/>
      <c r="H80" s="50"/>
      <c r="I80" s="40"/>
      <c r="J80" s="345"/>
      <c r="K80" s="248"/>
      <c r="L80" s="346"/>
      <c r="M80" s="347"/>
      <c r="O80" s="246"/>
    </row>
    <row r="81" spans="2:15">
      <c r="C81" s="249"/>
    </row>
    <row r="82" spans="2:15" ht="20.25">
      <c r="B82" s="168"/>
      <c r="C82" s="186" t="s">
        <v>50</v>
      </c>
      <c r="D82" s="187"/>
      <c r="E82" s="188"/>
      <c r="F82" s="188"/>
      <c r="G82" s="71"/>
      <c r="H82" s="239" t="s">
        <v>48</v>
      </c>
      <c r="I82" s="100">
        <v>300</v>
      </c>
      <c r="J82" s="190" t="s">
        <v>49</v>
      </c>
      <c r="K82" s="69"/>
      <c r="L82" s="412"/>
    </row>
    <row r="83" spans="2:15" ht="20.25">
      <c r="B83" s="3"/>
      <c r="C83" s="71"/>
      <c r="D83" s="71"/>
      <c r="E83" s="71"/>
      <c r="F83" s="71"/>
      <c r="G83" s="71"/>
      <c r="H83" s="801"/>
      <c r="I83" s="801"/>
      <c r="J83" s="801"/>
      <c r="K83" s="801"/>
    </row>
    <row r="84" spans="2:15" ht="34.5" customHeight="1">
      <c r="B84" s="8" t="s">
        <v>1</v>
      </c>
      <c r="C84" s="8" t="s">
        <v>2</v>
      </c>
      <c r="D84" s="712" t="s">
        <v>3</v>
      </c>
      <c r="E84" s="712"/>
      <c r="F84" s="784"/>
      <c r="G84" s="58" t="s">
        <v>4</v>
      </c>
      <c r="H84" s="58" t="s">
        <v>5</v>
      </c>
      <c r="I84" s="58" t="s">
        <v>6</v>
      </c>
      <c r="J84" s="293" t="s">
        <v>7</v>
      </c>
      <c r="K84" s="127" t="s">
        <v>8</v>
      </c>
    </row>
    <row r="85" spans="2:15" ht="36" customHeight="1">
      <c r="B85" s="12"/>
      <c r="C85" s="12"/>
      <c r="D85" s="109" t="str">
        <f>D63</f>
        <v>Jul'21</v>
      </c>
      <c r="E85" s="109" t="str">
        <f>E63</f>
        <v>Aug'21</v>
      </c>
      <c r="F85" s="95" t="str">
        <f>F63</f>
        <v>Sept'21</v>
      </c>
      <c r="G85" s="15" t="s">
        <v>9</v>
      </c>
      <c r="H85" s="15" t="s">
        <v>24</v>
      </c>
      <c r="I85" s="415" t="s">
        <v>24</v>
      </c>
      <c r="J85" s="293" t="s">
        <v>12</v>
      </c>
      <c r="K85" s="128" t="s">
        <v>13</v>
      </c>
    </row>
    <row r="86" spans="2:15" ht="50.25" customHeight="1">
      <c r="B86" s="145">
        <v>1</v>
      </c>
      <c r="C86" s="163" t="s">
        <v>90</v>
      </c>
      <c r="D86" s="51">
        <v>60</v>
      </c>
      <c r="E86" s="51">
        <v>0</v>
      </c>
      <c r="F86" s="424">
        <v>0</v>
      </c>
      <c r="G86" s="194">
        <v>0</v>
      </c>
      <c r="H86" s="43">
        <v>0</v>
      </c>
      <c r="I86" s="586">
        <v>0</v>
      </c>
      <c r="J86" s="531">
        <f>I86*F86</f>
        <v>0</v>
      </c>
      <c r="K86" s="158" t="s">
        <v>16</v>
      </c>
      <c r="L86" s="747"/>
      <c r="M86" s="747"/>
      <c r="N86" s="417"/>
      <c r="O86" s="417"/>
    </row>
    <row r="87" spans="2:15" ht="50.25" customHeight="1">
      <c r="B87" s="145">
        <v>2</v>
      </c>
      <c r="C87" s="163" t="s">
        <v>91</v>
      </c>
      <c r="D87" s="51">
        <v>38</v>
      </c>
      <c r="E87" s="51">
        <v>38</v>
      </c>
      <c r="F87" s="424">
        <v>38</v>
      </c>
      <c r="G87" s="194">
        <f>F87-E87</f>
        <v>0</v>
      </c>
      <c r="H87" s="43">
        <v>1000</v>
      </c>
      <c r="I87" s="586">
        <v>0</v>
      </c>
      <c r="J87" s="531">
        <f>I87*F87</f>
        <v>0</v>
      </c>
      <c r="K87" s="158" t="s">
        <v>16</v>
      </c>
      <c r="L87" s="747"/>
      <c r="M87" s="747"/>
      <c r="N87" s="417"/>
      <c r="O87" s="417"/>
    </row>
    <row r="88" spans="2:15" ht="45.75" hidden="1" customHeight="1">
      <c r="B88" s="145">
        <v>3</v>
      </c>
      <c r="C88" s="193" t="s">
        <v>228</v>
      </c>
      <c r="D88" s="406"/>
      <c r="E88" s="406"/>
      <c r="F88" s="426"/>
      <c r="G88" s="194">
        <f>F88-E88</f>
        <v>0</v>
      </c>
      <c r="H88" s="43"/>
      <c r="I88" s="586"/>
      <c r="J88" s="531">
        <f>I88*F88</f>
        <v>0</v>
      </c>
      <c r="K88" s="174" t="s">
        <v>16</v>
      </c>
      <c r="L88" s="747"/>
      <c r="M88" s="747"/>
      <c r="N88" s="417"/>
      <c r="O88" s="417"/>
    </row>
    <row r="89" spans="2:15" ht="45.75" customHeight="1">
      <c r="B89" s="145">
        <v>3</v>
      </c>
      <c r="C89" s="193" t="s">
        <v>201</v>
      </c>
      <c r="D89" s="406">
        <v>38</v>
      </c>
      <c r="E89" s="406">
        <v>36</v>
      </c>
      <c r="F89" s="426">
        <v>34</v>
      </c>
      <c r="G89" s="194">
        <f>F89-E89</f>
        <v>-2</v>
      </c>
      <c r="H89" s="43">
        <v>300</v>
      </c>
      <c r="I89" s="586">
        <v>300</v>
      </c>
      <c r="J89" s="531">
        <f>I89*F89</f>
        <v>10200</v>
      </c>
      <c r="K89" s="174" t="s">
        <v>16</v>
      </c>
      <c r="L89" s="747"/>
      <c r="M89" s="747"/>
      <c r="N89" s="417"/>
      <c r="O89" s="417"/>
    </row>
    <row r="90" spans="2:15" ht="34.5" customHeight="1">
      <c r="B90" s="145"/>
      <c r="C90" s="163"/>
      <c r="D90" s="163"/>
      <c r="E90" s="51" t="s">
        <v>17</v>
      </c>
      <c r="F90" s="51"/>
      <c r="G90" s="51"/>
      <c r="H90" s="323">
        <f>SUM(H86:H89)</f>
        <v>1300</v>
      </c>
      <c r="I90" s="596">
        <f>SUM(I86:I89)</f>
        <v>300</v>
      </c>
      <c r="J90" s="531">
        <f>SUM(J86:J89)</f>
        <v>10200</v>
      </c>
      <c r="K90" s="158"/>
      <c r="L90" s="747"/>
      <c r="M90" s="802"/>
    </row>
    <row r="91" spans="2:15" ht="36.75" customHeight="1">
      <c r="B91" s="145"/>
      <c r="C91" s="163"/>
      <c r="D91" s="163"/>
      <c r="E91" s="47"/>
      <c r="F91" s="47"/>
      <c r="G91" s="47"/>
      <c r="H91" s="766" t="s">
        <v>25</v>
      </c>
      <c r="I91" s="804"/>
      <c r="J91" s="534">
        <f>J90/I90</f>
        <v>34</v>
      </c>
      <c r="K91" s="171" t="str">
        <f>K78</f>
        <v>(Sept'21)</v>
      </c>
      <c r="L91" s="805"/>
      <c r="M91" s="805"/>
    </row>
    <row r="92" spans="2:15" ht="36" customHeight="1">
      <c r="B92" s="145"/>
      <c r="C92" s="793" t="s">
        <v>385</v>
      </c>
      <c r="D92" s="794"/>
      <c r="E92" s="794"/>
      <c r="F92" s="794"/>
      <c r="G92" s="800"/>
      <c r="H92" s="48"/>
      <c r="I92" s="597"/>
      <c r="J92" s="86">
        <v>0</v>
      </c>
      <c r="K92" s="171" t="str">
        <f>K79</f>
        <v>(Aug'21)</v>
      </c>
      <c r="L92" s="346"/>
      <c r="M92" s="347"/>
    </row>
    <row r="94" spans="2:15" s="73" customFormat="1" ht="15.75">
      <c r="B94" s="73" t="str">
        <f>WC!B115</f>
        <v>Prepared by: Yi Hong (20/08/2021)</v>
      </c>
      <c r="F94" s="73" t="s">
        <v>85</v>
      </c>
      <c r="J94" s="73" t="s">
        <v>23</v>
      </c>
      <c r="K94" s="134"/>
      <c r="L94" s="281"/>
      <c r="O94" s="104"/>
    </row>
    <row r="95" spans="2:15" s="73" customFormat="1" ht="15.75">
      <c r="B95" s="73" t="s">
        <v>84</v>
      </c>
      <c r="F95" s="73" t="s">
        <v>86</v>
      </c>
      <c r="K95" s="134"/>
      <c r="L95" s="281"/>
    </row>
  </sheetData>
  <sheetProtection selectLockedCells="1" selectUnlockedCells="1"/>
  <mergeCells count="54">
    <mergeCell ref="L76:M76"/>
    <mergeCell ref="H61:K61"/>
    <mergeCell ref="D62:F62"/>
    <mergeCell ref="L65:M65"/>
    <mergeCell ref="L74:M74"/>
    <mergeCell ref="L72:M72"/>
    <mergeCell ref="L73:M73"/>
    <mergeCell ref="N67:R67"/>
    <mergeCell ref="N65:R65"/>
    <mergeCell ref="L75:M75"/>
    <mergeCell ref="L67:M67"/>
    <mergeCell ref="H55:I55"/>
    <mergeCell ref="L54:M54"/>
    <mergeCell ref="L55:M55"/>
    <mergeCell ref="L66:M66"/>
    <mergeCell ref="L71:M71"/>
    <mergeCell ref="C56:H56"/>
    <mergeCell ref="L64:M64"/>
    <mergeCell ref="B58:D58"/>
    <mergeCell ref="L26:M26"/>
    <mergeCell ref="H47:K47"/>
    <mergeCell ref="L53:M53"/>
    <mergeCell ref="L51:M51"/>
    <mergeCell ref="L50:M50"/>
    <mergeCell ref="L52:M52"/>
    <mergeCell ref="L77:M77"/>
    <mergeCell ref="D7:F7"/>
    <mergeCell ref="H14:I14"/>
    <mergeCell ref="C15:G15"/>
    <mergeCell ref="D19:F19"/>
    <mergeCell ref="H26:I26"/>
    <mergeCell ref="C43:G43"/>
    <mergeCell ref="E32:F32"/>
    <mergeCell ref="H42:I42"/>
    <mergeCell ref="C45:H45"/>
    <mergeCell ref="D48:F48"/>
    <mergeCell ref="L11:M11"/>
    <mergeCell ref="L22:M22"/>
    <mergeCell ref="C27:G27"/>
    <mergeCell ref="L21:M21"/>
    <mergeCell ref="L14:M14"/>
    <mergeCell ref="H78:I78"/>
    <mergeCell ref="C92:G92"/>
    <mergeCell ref="H83:K83"/>
    <mergeCell ref="D84:F84"/>
    <mergeCell ref="L90:M90"/>
    <mergeCell ref="L89:M89"/>
    <mergeCell ref="L86:M86"/>
    <mergeCell ref="L87:M87"/>
    <mergeCell ref="L88:M88"/>
    <mergeCell ref="L78:M78"/>
    <mergeCell ref="C79:G79"/>
    <mergeCell ref="H91:I91"/>
    <mergeCell ref="L91:M91"/>
  </mergeCells>
  <pageMargins left="0.45" right="0.17" top="0.39027777777777778" bottom="0.2298611111111111" header="0.51180555555555551" footer="0.51180555555555551"/>
  <pageSetup paperSize="9" scale="39" firstPageNumber="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pageSetUpPr fitToPage="1"/>
  </sheetPr>
  <dimension ref="B1:P21"/>
  <sheetViews>
    <sheetView topLeftCell="B1" zoomScale="70" zoomScaleNormal="70" zoomScaleSheetLayoutView="75" workbookViewId="0">
      <selection activeCell="G22" sqref="G22"/>
    </sheetView>
  </sheetViews>
  <sheetFormatPr defaultColWidth="8.7109375" defaultRowHeight="12.75"/>
  <cols>
    <col min="1" max="1" width="0" style="1" hidden="1" customWidth="1"/>
    <col min="2" max="2" width="6.42578125" style="1" customWidth="1"/>
    <col min="3" max="3" width="36" style="1" customWidth="1"/>
    <col min="4" max="4" width="10" style="1" bestFit="1" customWidth="1"/>
    <col min="5" max="6" width="11.85546875" style="1" customWidth="1"/>
    <col min="7" max="7" width="16.42578125" style="1" customWidth="1"/>
    <col min="8" max="8" width="22.7109375" style="1" customWidth="1"/>
    <col min="9" max="11" width="17.28515625" style="1" customWidth="1"/>
    <col min="12" max="12" width="16.42578125" style="1" customWidth="1"/>
    <col min="13" max="13" width="16.28515625" style="1" customWidth="1"/>
    <col min="14" max="16384" width="8.7109375" style="1"/>
  </cols>
  <sheetData>
    <row r="1" spans="2:16" ht="20.100000000000001" customHeight="1">
      <c r="B1" s="2" t="s">
        <v>0</v>
      </c>
    </row>
    <row r="2" spans="2:16" ht="20.100000000000001" customHeight="1">
      <c r="B2" s="2"/>
    </row>
    <row r="3" spans="2:16" ht="20.100000000000001" customHeight="1">
      <c r="B3" s="5" t="s">
        <v>108</v>
      </c>
      <c r="G3" s="141" t="str">
        <f>WC!F3</f>
        <v>: SEPT 2021</v>
      </c>
    </row>
    <row r="4" spans="2:16" ht="20.100000000000001" customHeight="1">
      <c r="B4" s="7"/>
    </row>
    <row r="5" spans="2:16" ht="18.75" customHeight="1">
      <c r="B5" s="5"/>
      <c r="C5" s="143" t="s">
        <v>50</v>
      </c>
      <c r="D5" s="66"/>
      <c r="E5" s="4"/>
      <c r="F5" s="4"/>
      <c r="H5" s="67" t="s">
        <v>80</v>
      </c>
      <c r="I5" s="118">
        <v>150</v>
      </c>
      <c r="J5" s="68" t="s">
        <v>49</v>
      </c>
    </row>
    <row r="6" spans="2:16" ht="20.100000000000001" customHeight="1">
      <c r="B6" s="7"/>
    </row>
    <row r="7" spans="2:16" s="4" customFormat="1" ht="32.25" customHeight="1">
      <c r="B7" s="315" t="s">
        <v>1</v>
      </c>
      <c r="C7" s="315" t="s">
        <v>2</v>
      </c>
      <c r="D7" s="817" t="s">
        <v>3</v>
      </c>
      <c r="E7" s="817"/>
      <c r="F7" s="818"/>
      <c r="G7" s="598" t="s">
        <v>39</v>
      </c>
      <c r="H7" s="598" t="s">
        <v>5</v>
      </c>
      <c r="I7" s="598" t="s">
        <v>6</v>
      </c>
      <c r="J7" s="598" t="s">
        <v>7</v>
      </c>
      <c r="K7" s="317" t="s">
        <v>8</v>
      </c>
      <c r="L7" s="304"/>
      <c r="M7" s="304"/>
      <c r="N7" s="6"/>
      <c r="O7" s="6"/>
      <c r="P7" s="6"/>
    </row>
    <row r="8" spans="2:16" s="4" customFormat="1" ht="32.25" customHeight="1">
      <c r="B8" s="318"/>
      <c r="C8" s="319"/>
      <c r="D8" s="320" t="str">
        <f>WC!E8</f>
        <v>Jul'21</v>
      </c>
      <c r="E8" s="320" t="str">
        <f>WC!F8</f>
        <v>Aug'21</v>
      </c>
      <c r="F8" s="370" t="str">
        <f>WC!G8</f>
        <v>Sept'21</v>
      </c>
      <c r="G8" s="321" t="s">
        <v>9</v>
      </c>
      <c r="H8" s="318" t="s">
        <v>24</v>
      </c>
      <c r="I8" s="126" t="s">
        <v>81</v>
      </c>
      <c r="J8" s="126" t="s">
        <v>12</v>
      </c>
      <c r="K8" s="319" t="s">
        <v>13</v>
      </c>
      <c r="L8" s="304"/>
      <c r="M8" s="304"/>
      <c r="N8" s="6"/>
      <c r="O8" s="6"/>
      <c r="P8" s="6"/>
    </row>
    <row r="9" spans="2:16" s="4" customFormat="1" ht="32.25" customHeight="1">
      <c r="B9" s="325">
        <v>1</v>
      </c>
      <c r="C9" s="163" t="s">
        <v>22</v>
      </c>
      <c r="D9" s="305">
        <v>195</v>
      </c>
      <c r="E9" s="305">
        <v>195</v>
      </c>
      <c r="F9" s="306">
        <v>195</v>
      </c>
      <c r="G9" s="177">
        <f>F9-E9</f>
        <v>0</v>
      </c>
      <c r="H9" s="308">
        <v>150</v>
      </c>
      <c r="I9" s="308">
        <v>150</v>
      </c>
      <c r="J9" s="308">
        <f>I9*F9</f>
        <v>29250</v>
      </c>
      <c r="K9" s="309" t="s">
        <v>16</v>
      </c>
      <c r="L9" s="746"/>
      <c r="M9" s="747"/>
      <c r="N9" s="6"/>
      <c r="O9" s="6"/>
      <c r="P9" s="6"/>
    </row>
    <row r="10" spans="2:16" s="4" customFormat="1" ht="31.5" customHeight="1">
      <c r="B10" s="396">
        <v>2</v>
      </c>
      <c r="C10" s="393" t="s">
        <v>120</v>
      </c>
      <c r="D10" s="305">
        <v>0</v>
      </c>
      <c r="E10" s="305">
        <v>0</v>
      </c>
      <c r="F10" s="306">
        <v>0</v>
      </c>
      <c r="G10" s="177">
        <f>F10-E10</f>
        <v>0</v>
      </c>
      <c r="H10" s="308">
        <v>0</v>
      </c>
      <c r="I10" s="308">
        <v>0</v>
      </c>
      <c r="J10" s="308">
        <f>I10*F10</f>
        <v>0</v>
      </c>
      <c r="K10" s="309" t="s">
        <v>16</v>
      </c>
      <c r="L10" s="824"/>
      <c r="M10" s="825"/>
      <c r="N10" s="6"/>
      <c r="O10" s="6"/>
      <c r="P10" s="6"/>
    </row>
    <row r="11" spans="2:16" s="4" customFormat="1" ht="31.5" hidden="1" customHeight="1">
      <c r="B11" s="396">
        <v>2</v>
      </c>
      <c r="C11" s="394" t="s">
        <v>147</v>
      </c>
      <c r="D11" s="305">
        <v>0</v>
      </c>
      <c r="E11" s="305">
        <v>0</v>
      </c>
      <c r="F11" s="306">
        <v>0</v>
      </c>
      <c r="G11" s="369">
        <v>0</v>
      </c>
      <c r="H11" s="308">
        <v>0</v>
      </c>
      <c r="I11" s="308"/>
      <c r="J11" s="308">
        <f>I11*F11</f>
        <v>0</v>
      </c>
      <c r="K11" s="309" t="s">
        <v>16</v>
      </c>
      <c r="L11" s="746"/>
      <c r="M11" s="802"/>
      <c r="N11" s="6"/>
      <c r="O11" s="6"/>
      <c r="P11" s="6"/>
    </row>
    <row r="12" spans="2:16" s="4" customFormat="1" ht="32.25" customHeight="1">
      <c r="B12" s="395"/>
      <c r="C12" s="163"/>
      <c r="D12" s="163"/>
      <c r="E12" s="310" t="s">
        <v>17</v>
      </c>
      <c r="F12" s="310"/>
      <c r="G12" s="310"/>
      <c r="H12" s="322">
        <f>SUM(H9:H11)</f>
        <v>150</v>
      </c>
      <c r="I12" s="322">
        <f>SUM(I9:I11)</f>
        <v>150</v>
      </c>
      <c r="J12" s="308">
        <f>SUM(J9:J11)</f>
        <v>29250</v>
      </c>
      <c r="K12" s="311"/>
      <c r="L12" s="304"/>
      <c r="M12" s="304"/>
      <c r="N12" s="6"/>
      <c r="O12" s="6"/>
      <c r="P12" s="6"/>
    </row>
    <row r="13" spans="2:16" s="4" customFormat="1" ht="32.25" customHeight="1">
      <c r="B13" s="309"/>
      <c r="C13" s="163"/>
      <c r="D13" s="163"/>
      <c r="E13" s="312"/>
      <c r="F13" s="313"/>
      <c r="G13" s="313"/>
      <c r="H13" s="819" t="s">
        <v>82</v>
      </c>
      <c r="I13" s="819"/>
      <c r="J13" s="382">
        <f>J12/I12</f>
        <v>195</v>
      </c>
      <c r="K13" s="163" t="str">
        <f>WC!L28</f>
        <v>(Sept'21)</v>
      </c>
      <c r="L13" s="820" t="s">
        <v>39</v>
      </c>
      <c r="M13" s="821"/>
      <c r="N13" s="6"/>
      <c r="O13" s="6"/>
      <c r="P13" s="6"/>
    </row>
    <row r="14" spans="2:16" s="4" customFormat="1" ht="32.25" customHeight="1">
      <c r="B14" s="309"/>
      <c r="C14" s="822" t="s">
        <v>298</v>
      </c>
      <c r="D14" s="822"/>
      <c r="E14" s="822"/>
      <c r="F14" s="822"/>
      <c r="G14" s="822"/>
      <c r="H14" s="314"/>
      <c r="I14" s="314"/>
      <c r="J14" s="562">
        <v>195</v>
      </c>
      <c r="K14" s="163" t="str">
        <f>WC!L29</f>
        <v>(Aug'21)</v>
      </c>
      <c r="L14" s="402">
        <v>0</v>
      </c>
      <c r="M14" s="335">
        <v>0</v>
      </c>
      <c r="N14" s="6"/>
      <c r="O14" s="6"/>
      <c r="P14" s="6"/>
    </row>
    <row r="15" spans="2:16" s="4" customFormat="1" ht="18">
      <c r="B15" s="38"/>
      <c r="C15" s="823"/>
      <c r="D15" s="823"/>
      <c r="E15" s="823"/>
      <c r="F15" s="42"/>
      <c r="G15" s="42"/>
      <c r="H15" s="121"/>
      <c r="I15" s="121"/>
      <c r="J15" s="122"/>
      <c r="K15" s="28"/>
      <c r="L15" s="6"/>
      <c r="M15" s="6"/>
      <c r="N15" s="6"/>
      <c r="O15" s="6"/>
      <c r="P15" s="6"/>
    </row>
    <row r="16" spans="2:16" ht="15.75" customHeight="1">
      <c r="B16" s="35" t="str">
        <f>WC!B115</f>
        <v>Prepared by: Yi Hong (20/08/2021)</v>
      </c>
      <c r="F16" s="35" t="s">
        <v>85</v>
      </c>
      <c r="J16" s="35" t="s">
        <v>23</v>
      </c>
    </row>
    <row r="17" spans="2:10" ht="15.75" customHeight="1">
      <c r="B17" s="35" t="s">
        <v>84</v>
      </c>
      <c r="F17" s="35" t="s">
        <v>86</v>
      </c>
      <c r="J17" s="35"/>
    </row>
    <row r="21" spans="2:10">
      <c r="B21" s="35"/>
    </row>
  </sheetData>
  <mergeCells count="8">
    <mergeCell ref="D7:F7"/>
    <mergeCell ref="H13:I13"/>
    <mergeCell ref="L13:M13"/>
    <mergeCell ref="C14:G14"/>
    <mergeCell ref="C15:E15"/>
    <mergeCell ref="L9:M9"/>
    <mergeCell ref="L11:M11"/>
    <mergeCell ref="L10:M10"/>
  </mergeCells>
  <pageMargins left="0.7" right="0.7" top="0.75" bottom="0.75" header="0.3" footer="0.3"/>
  <pageSetup paperSize="9" scale="44"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11</vt:i4>
      </vt:variant>
    </vt:vector>
  </HeadingPairs>
  <TitlesOfParts>
    <vt:vector size="34" baseType="lpstr">
      <vt:lpstr>Sheet1</vt:lpstr>
      <vt:lpstr>Sheet4</vt:lpstr>
      <vt:lpstr>WC</vt:lpstr>
      <vt:lpstr>HIGH CV WC</vt:lpstr>
      <vt:lpstr>comparison</vt:lpstr>
      <vt:lpstr>Short EFB</vt:lpstr>
      <vt:lpstr>Mesocarp</vt:lpstr>
      <vt:lpstr>EFB</vt:lpstr>
      <vt:lpstr>PKS Granule</vt:lpstr>
      <vt:lpstr>PKS</vt:lpstr>
      <vt:lpstr>Palm Shell Mixture</vt:lpstr>
      <vt:lpstr>Wood Pellet</vt:lpstr>
      <vt:lpstr>RICE HUSK PELLET</vt:lpstr>
      <vt:lpstr>Sum</vt:lpstr>
      <vt:lpstr>Short EFB (2)</vt:lpstr>
      <vt:lpstr>PKS (2)</vt:lpstr>
      <vt:lpstr>Wood Pellet (2)</vt:lpstr>
      <vt:lpstr>Sheet3</vt:lpstr>
      <vt:lpstr>Wood Pellet (1)</vt:lpstr>
      <vt:lpstr>Comment</vt:lpstr>
      <vt:lpstr>Sheet2</vt:lpstr>
      <vt:lpstr>OPT Fiber</vt:lpstr>
      <vt:lpstr>Market Info</vt:lpstr>
      <vt:lpstr>EFB!Print_Area</vt:lpstr>
      <vt:lpstr>'HIGH CV WC'!Print_Area</vt:lpstr>
      <vt:lpstr>Mesocarp!Print_Area</vt:lpstr>
      <vt:lpstr>PKS!Print_Area</vt:lpstr>
      <vt:lpstr>'PKS (2)'!Print_Area</vt:lpstr>
      <vt:lpstr>'RICE HUSK PELLET'!Print_Area</vt:lpstr>
      <vt:lpstr>'Short EFB'!Print_Area</vt:lpstr>
      <vt:lpstr>'Short EFB (2)'!Print_Area</vt:lpstr>
      <vt:lpstr>WC!Print_Area</vt:lpstr>
      <vt:lpstr>'Wood Pellet'!Print_Area</vt:lpstr>
      <vt:lpstr>'Wood Pellet (2)'!Print_Area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Lee Sing Chee (Top Glove - F09)</cp:lastModifiedBy>
  <cp:lastPrinted>2021-08-20T07:20:35Z</cp:lastPrinted>
  <dcterms:created xsi:type="dcterms:W3CDTF">2013-07-18T05:39:08Z</dcterms:created>
  <dcterms:modified xsi:type="dcterms:W3CDTF">2021-10-01T01:24:53Z</dcterms:modified>
</cp:coreProperties>
</file>