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https://topglove-my.sharepoint.com/personal/yhchuah_topglove_com_my/Documents/Desktop/"/>
    </mc:Choice>
  </mc:AlternateContent>
  <bookViews>
    <workbookView xWindow="0" yWindow="0" windowWidth="20490" windowHeight="7620"/>
  </bookViews>
  <sheets>
    <sheet name="WC" sheetId="1" r:id="rId1"/>
    <sheet name="Short EFB" sheetId="2" r:id="rId2"/>
    <sheet name="EFB" sheetId="3" r:id="rId3"/>
    <sheet name="PKS Granule" sheetId="4" r:id="rId4"/>
    <sheet name="PKS" sheetId="5" r:id="rId5"/>
  </sheets>
  <externalReferences>
    <externalReference r:id="rId6"/>
    <externalReference r:id="rId7"/>
    <externalReference r:id="rId8"/>
    <externalReference r:id="rId9"/>
    <externalReference r:id="rId10"/>
    <externalReference r:id="rId11"/>
    <externalReference r:id="rId12"/>
  </externalReferences>
  <definedNames>
    <definedName name="__xlnm.Print_Area">"$#REF!.$A$1:$P$24"</definedName>
    <definedName name="__xlnm.Print_Area_1">NA()</definedName>
    <definedName name="__xlnm.Print_Area_2">"$#REF!.$A$1:$P$74"</definedName>
    <definedName name="__xlnm.Print_Area_2_1">"$#REF!.$A$1:$P$24"</definedName>
    <definedName name="__xlnm.Print_Area_3">NA()</definedName>
    <definedName name="__xlnm.Print_Area_3_1">"$#REF!.$A$1:$P$24"</definedName>
    <definedName name="__xlnm.Print_Area_4">NA()</definedName>
    <definedName name="__xlnm.Print_Area_5">NA()</definedName>
    <definedName name="___xlnm.Print_Area_1">"$#REF!.$A$1:$P$24"</definedName>
    <definedName name="__xlnm.Print_Area_1_1">NA()</definedName>
    <definedName name="__xlnm.Print_Area_1_2">"$#REF!.$A$1:$P$74"</definedName>
    <definedName name="__xlnm.Print_Area_1_3">NA()</definedName>
    <definedName name="__xlnm.Print_Area_1_4">NA()</definedName>
    <definedName name="__xlnm.Print_Area_1_5">NA()</definedName>
    <definedName name="___xlnm.Print_Area_2">"$#REF!.$A$1:$P$24"</definedName>
    <definedName name="___xlnm.Print_Area_3">"$#REF!.$A$1:$P$24"</definedName>
    <definedName name="Excel_BuiltIn__FilterDatabase" localSheetId="4">#REF!</definedName>
    <definedName name="Excel_BuiltIn__FilterDatabase">#REF!</definedName>
    <definedName name="_1Excel_BuiltIn__FilterDatabase_1" localSheetId="4">#REF!</definedName>
    <definedName name="_2Excel_BuiltIn__FilterDatabase_1">#REF!</definedName>
    <definedName name="Excel_BuiltIn__FilterDatabase_1">#REF!</definedName>
    <definedName name="Excel_BuiltIn__FilterDatabase_1_1">#REF!</definedName>
    <definedName name="Excel_BuiltIn__FilterDatabase_1_1_1">#REF!</definedName>
    <definedName name="Excel_BuiltIn__FilterDatabase_1_1_1_1">#REF!</definedName>
    <definedName name="Excel_BuiltIn__FilterDatabase_1_1_1_1_1">#REF!</definedName>
    <definedName name="Excel_BuiltIn__FilterDatabase_1_2">#REF!</definedName>
    <definedName name="Excel_BuiltIn__FilterDatabase_10_2">#REF!</definedName>
    <definedName name="Excel_BuiltIn__FilterDatabase_3_1">#REF!</definedName>
    <definedName name="Excel_BuiltIn__FilterDatabase_3_1_1">#REF!</definedName>
    <definedName name="Excel_BuiltIn__FilterDatabase_3_1_1_1">#REF!</definedName>
    <definedName name="Excel_BuiltIn__FilterDatabase_3_1_1_1_1">#REF!</definedName>
    <definedName name="Excel_BuiltIn__FilterDatabase_3_1_2">#REF!</definedName>
    <definedName name="Excel_BuiltIn__FilterDatabase_3_2_1">#REF!</definedName>
    <definedName name="Excel_BuiltIn__FilterDatabase_5_1_1">#REF!</definedName>
    <definedName name="Excel_BuiltIn__FilterDatabase_5_1_2">#REF!</definedName>
    <definedName name="Excel_BuiltIn__FilterDatabase_6">#REF!</definedName>
    <definedName name="Excel_BuiltIn__FilterDatabase_6_1">#REF!</definedName>
    <definedName name="Excel_BuiltIn__FilterDatabase_6_2">#REF!</definedName>
    <definedName name="Excel_BuiltIn__FilterDatabase_7">#REF!</definedName>
    <definedName name="Excel_BuiltIn__FilterDatabase_7_1">#REF!</definedName>
    <definedName name="Excel_BuiltIn__FilterDatabase_7_2">#REF!</definedName>
    <definedName name="Excel_BuiltIn__FilterDatabase_9">#REF!</definedName>
    <definedName name="Excel_BuiltIn__FilterDatabase_9_1">#REF!</definedName>
    <definedName name="Excel_BuiltIn__FilterDatabase_9_2">#REF!</definedName>
    <definedName name="Excel_BuiltIn_Print_Area_1">#REF!</definedName>
    <definedName name="Excel_BuiltIn_Print_Area_1_1">#REF!</definedName>
    <definedName name="Excel_BuiltIn_Print_Area_1_2">#REF!</definedName>
    <definedName name="Excel_BuiltIn_Print_Area_13_1">NA()</definedName>
    <definedName name="Excel_BuiltIn_Print_Area_13_1_1">NA()</definedName>
    <definedName name="Excel_BuiltIn_Print_Area_2">"$#REF!.$A$1:$P$74"</definedName>
    <definedName name="Excel_BuiltIn_Print_Area_3">#REF!</definedName>
    <definedName name="Excel_BuiltIn_Print_Area_3_1">#REF!</definedName>
    <definedName name="Excel_BuiltIn_Print_Area_4_1">NA()</definedName>
    <definedName name="_xlnm.Print_Area" localSheetId="2">EFB!$A$1:$M$42</definedName>
    <definedName name="_xlnm.Print_Area" localSheetId="4">PKS!$A$1:$N$100</definedName>
    <definedName name="_xlnm.Print_Area" localSheetId="1">'Short EFB'!$A$1:$O$27</definedName>
    <definedName name="_xlnm.Print_Area" localSheetId="0">WC!$A$1:$O$96</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96" i="5" l="1"/>
  <c r="L92" i="5"/>
  <c r="L91" i="5"/>
  <c r="J90" i="5"/>
  <c r="I90" i="5"/>
  <c r="K89" i="5"/>
  <c r="H89" i="5"/>
  <c r="K88" i="5"/>
  <c r="H88" i="5"/>
  <c r="K87" i="5"/>
  <c r="H87" i="5"/>
  <c r="K86" i="5"/>
  <c r="H86" i="5"/>
  <c r="K85" i="5"/>
  <c r="H85" i="5"/>
  <c r="K84" i="5"/>
  <c r="K83" i="5"/>
  <c r="H83" i="5"/>
  <c r="K82" i="5"/>
  <c r="H82" i="5"/>
  <c r="K81" i="5"/>
  <c r="H81" i="5"/>
  <c r="K80" i="5"/>
  <c r="G79" i="5"/>
  <c r="F79" i="5"/>
  <c r="E79" i="5"/>
  <c r="L73" i="5"/>
  <c r="L72" i="5"/>
  <c r="J71" i="5"/>
  <c r="I71" i="5"/>
  <c r="K70" i="5"/>
  <c r="H70" i="5"/>
  <c r="K69" i="5"/>
  <c r="H69" i="5"/>
  <c r="K68" i="5"/>
  <c r="H68" i="5"/>
  <c r="K67" i="5"/>
  <c r="H67" i="5"/>
  <c r="K66" i="5"/>
  <c r="H66" i="5"/>
  <c r="K65" i="5"/>
  <c r="H65" i="5"/>
  <c r="K64" i="5"/>
  <c r="H64" i="5"/>
  <c r="K63" i="5"/>
  <c r="H63" i="5"/>
  <c r="K62" i="5"/>
  <c r="H62" i="5"/>
  <c r="K61" i="5"/>
  <c r="H61" i="5"/>
  <c r="K60" i="5"/>
  <c r="H60" i="5"/>
  <c r="K59" i="5"/>
  <c r="H59" i="5"/>
  <c r="K58" i="5"/>
  <c r="H58" i="5"/>
  <c r="K57" i="5"/>
  <c r="H57" i="5"/>
  <c r="K56" i="5"/>
  <c r="H56" i="5"/>
  <c r="K55" i="5"/>
  <c r="H55" i="5"/>
  <c r="K54" i="5"/>
  <c r="H54" i="5"/>
  <c r="K53" i="5"/>
  <c r="K52" i="5"/>
  <c r="H52" i="5"/>
  <c r="K51" i="5"/>
  <c r="K71" i="5" s="1"/>
  <c r="K72" i="5" s="1"/>
  <c r="M73" i="5" s="1"/>
  <c r="H51" i="5"/>
  <c r="G50" i="5"/>
  <c r="F50" i="5"/>
  <c r="E50" i="5"/>
  <c r="B41" i="5"/>
  <c r="B40" i="5"/>
  <c r="L38" i="5"/>
  <c r="L37" i="5"/>
  <c r="J36" i="5"/>
  <c r="I36" i="5"/>
  <c r="K35" i="5"/>
  <c r="K34" i="5"/>
  <c r="K36" i="5" s="1"/>
  <c r="K37" i="5" s="1"/>
  <c r="M38" i="5" s="1"/>
  <c r="K33" i="5"/>
  <c r="H33" i="5"/>
  <c r="K32" i="5"/>
  <c r="H32" i="5"/>
  <c r="L26" i="5"/>
  <c r="L25" i="5"/>
  <c r="J24" i="5"/>
  <c r="I24" i="5"/>
  <c r="K23" i="5"/>
  <c r="H23" i="5"/>
  <c r="K22" i="5"/>
  <c r="H22" i="5"/>
  <c r="K21" i="5"/>
  <c r="H21" i="5"/>
  <c r="K20" i="5"/>
  <c r="H20" i="5"/>
  <c r="K19" i="5"/>
  <c r="H19" i="5"/>
  <c r="K18" i="5"/>
  <c r="H18" i="5"/>
  <c r="K17" i="5"/>
  <c r="H17" i="5"/>
  <c r="K16" i="5"/>
  <c r="H16" i="5"/>
  <c r="K15" i="5"/>
  <c r="H15" i="5"/>
  <c r="K14" i="5"/>
  <c r="K13" i="5"/>
  <c r="H13" i="5"/>
  <c r="K12" i="5"/>
  <c r="H12" i="5"/>
  <c r="K11" i="5"/>
  <c r="K10" i="5"/>
  <c r="H10" i="5"/>
  <c r="K9" i="5"/>
  <c r="H9" i="5"/>
  <c r="G8" i="5"/>
  <c r="F8" i="5"/>
  <c r="E8" i="5"/>
  <c r="E3" i="5"/>
  <c r="B16" i="4"/>
  <c r="K14" i="4"/>
  <c r="K13" i="4"/>
  <c r="I12" i="4"/>
  <c r="H12" i="4"/>
  <c r="J11" i="4"/>
  <c r="J10" i="4"/>
  <c r="J12" i="4" s="1"/>
  <c r="J13" i="4" s="1"/>
  <c r="G10" i="4"/>
  <c r="J9" i="4"/>
  <c r="G9" i="4"/>
  <c r="F8" i="4"/>
  <c r="E8" i="4"/>
  <c r="D8" i="4"/>
  <c r="G3" i="4"/>
  <c r="B39" i="3"/>
  <c r="I35" i="3"/>
  <c r="H35" i="3"/>
  <c r="J34" i="3"/>
  <c r="J33" i="3"/>
  <c r="G33" i="3"/>
  <c r="J32" i="3"/>
  <c r="G32" i="3"/>
  <c r="J31" i="3"/>
  <c r="J35" i="3" s="1"/>
  <c r="J36" i="3" s="1"/>
  <c r="G31" i="3"/>
  <c r="K24" i="3"/>
  <c r="K37" i="3" s="1"/>
  <c r="K23" i="3"/>
  <c r="K36" i="3" s="1"/>
  <c r="I22" i="3"/>
  <c r="H22" i="3"/>
  <c r="J21" i="3"/>
  <c r="G21" i="3"/>
  <c r="J20" i="3"/>
  <c r="G20" i="3"/>
  <c r="J19" i="3"/>
  <c r="G19" i="3"/>
  <c r="J18" i="3"/>
  <c r="G18" i="3"/>
  <c r="J17" i="3"/>
  <c r="G17" i="3"/>
  <c r="J16" i="3"/>
  <c r="G16" i="3"/>
  <c r="J15" i="3"/>
  <c r="G15" i="3"/>
  <c r="J14" i="3"/>
  <c r="G14" i="3"/>
  <c r="J13" i="3"/>
  <c r="G13" i="3"/>
  <c r="J12" i="3"/>
  <c r="G12" i="3"/>
  <c r="J11" i="3"/>
  <c r="G11" i="3"/>
  <c r="J10" i="3"/>
  <c r="G10" i="3"/>
  <c r="J9" i="3"/>
  <c r="G9" i="3"/>
  <c r="F8" i="3"/>
  <c r="F30" i="3" s="1"/>
  <c r="E8" i="3"/>
  <c r="E30" i="3" s="1"/>
  <c r="D8" i="3"/>
  <c r="D30" i="3" s="1"/>
  <c r="E3" i="3"/>
  <c r="B22" i="2"/>
  <c r="L20" i="2"/>
  <c r="L19" i="2"/>
  <c r="J18" i="2"/>
  <c r="I18" i="2"/>
  <c r="K17" i="2"/>
  <c r="H17" i="2"/>
  <c r="K16" i="2"/>
  <c r="K15" i="2"/>
  <c r="H15" i="2"/>
  <c r="K14" i="2"/>
  <c r="H14" i="2"/>
  <c r="K13" i="2"/>
  <c r="H13" i="2"/>
  <c r="K12" i="2"/>
  <c r="H12" i="2"/>
  <c r="K11" i="2"/>
  <c r="H11" i="2"/>
  <c r="K10" i="2"/>
  <c r="H10" i="2"/>
  <c r="K9" i="2"/>
  <c r="H9" i="2"/>
  <c r="G8" i="2"/>
  <c r="F8" i="2"/>
  <c r="E8" i="2"/>
  <c r="F3" i="2"/>
  <c r="L93" i="1"/>
  <c r="L92" i="1"/>
  <c r="J91" i="1"/>
  <c r="I91" i="1"/>
  <c r="K90" i="1"/>
  <c r="K89" i="1"/>
  <c r="H89" i="1"/>
  <c r="K88" i="1"/>
  <c r="H88" i="1"/>
  <c r="K87" i="1"/>
  <c r="H87" i="1"/>
  <c r="K86" i="1"/>
  <c r="K91" i="1" s="1"/>
  <c r="K92" i="1" s="1"/>
  <c r="N93" i="1" s="1"/>
  <c r="H86" i="1"/>
  <c r="G85" i="1"/>
  <c r="F85" i="1"/>
  <c r="E85" i="1"/>
  <c r="L79" i="1"/>
  <c r="L78" i="1"/>
  <c r="L77" i="1"/>
  <c r="K77" i="1"/>
  <c r="K78" i="1" s="1"/>
  <c r="H77" i="1"/>
  <c r="L76" i="1"/>
  <c r="L75" i="1"/>
  <c r="L74" i="1"/>
  <c r="L73" i="1"/>
  <c r="L72" i="1"/>
  <c r="L71" i="1"/>
  <c r="L70" i="1"/>
  <c r="L69" i="1"/>
  <c r="L68" i="1"/>
  <c r="J67" i="1"/>
  <c r="I67" i="1"/>
  <c r="K66" i="1"/>
  <c r="K65" i="1"/>
  <c r="H65" i="1"/>
  <c r="K64" i="1"/>
  <c r="H64" i="1"/>
  <c r="K63" i="1"/>
  <c r="H63" i="1"/>
  <c r="K62" i="1"/>
  <c r="H62" i="1"/>
  <c r="K61" i="1"/>
  <c r="H61" i="1"/>
  <c r="K60" i="1"/>
  <c r="H60" i="1"/>
  <c r="K59" i="1"/>
  <c r="H59" i="1"/>
  <c r="K58" i="1"/>
  <c r="H58" i="1"/>
  <c r="K57" i="1"/>
  <c r="H57" i="1"/>
  <c r="K56" i="1"/>
  <c r="K67" i="1" s="1"/>
  <c r="K68" i="1" s="1"/>
  <c r="N69" i="1" s="1"/>
  <c r="H56" i="1"/>
  <c r="G55" i="1"/>
  <c r="F55" i="1"/>
  <c r="E55" i="1"/>
  <c r="L50" i="1"/>
  <c r="L49" i="1"/>
  <c r="J48" i="1"/>
  <c r="I48" i="1"/>
  <c r="K47" i="1"/>
  <c r="H47" i="1"/>
  <c r="K46" i="1"/>
  <c r="H46" i="1"/>
  <c r="K45" i="1"/>
  <c r="H45" i="1"/>
  <c r="K44" i="1"/>
  <c r="H44" i="1"/>
  <c r="K43" i="1"/>
  <c r="H43" i="1"/>
  <c r="K42" i="1"/>
  <c r="H42" i="1"/>
  <c r="K41" i="1"/>
  <c r="H41" i="1"/>
  <c r="K40" i="1"/>
  <c r="H40" i="1"/>
  <c r="K39" i="1"/>
  <c r="H39" i="1"/>
  <c r="K38" i="1"/>
  <c r="H38" i="1"/>
  <c r="K37" i="1"/>
  <c r="H37" i="1"/>
  <c r="K36" i="1"/>
  <c r="H36" i="1"/>
  <c r="K35" i="1"/>
  <c r="H35" i="1"/>
  <c r="K34" i="1"/>
  <c r="H34" i="1"/>
  <c r="K33" i="1"/>
  <c r="H33" i="1"/>
  <c r="K32" i="1"/>
  <c r="H32" i="1"/>
  <c r="K31" i="1"/>
  <c r="K30" i="1"/>
  <c r="K48" i="1" s="1"/>
  <c r="K49" i="1" s="1"/>
  <c r="N50" i="1" s="1"/>
  <c r="H30" i="1"/>
  <c r="G29" i="1"/>
  <c r="F29" i="1"/>
  <c r="E29" i="1"/>
  <c r="J21" i="1"/>
  <c r="I21" i="1"/>
  <c r="K20" i="1"/>
  <c r="K19" i="1"/>
  <c r="H19" i="1"/>
  <c r="K18" i="1"/>
  <c r="H18" i="1"/>
  <c r="K17" i="1"/>
  <c r="H17" i="1"/>
  <c r="K16" i="1"/>
  <c r="H16" i="1"/>
  <c r="K15" i="1"/>
  <c r="H15" i="1"/>
  <c r="K14" i="1"/>
  <c r="H14" i="1"/>
  <c r="K13" i="1"/>
  <c r="H13" i="1"/>
  <c r="K12" i="1"/>
  <c r="H12" i="1"/>
  <c r="K11" i="1"/>
  <c r="H11" i="1"/>
  <c r="K10" i="1"/>
  <c r="H10" i="1"/>
  <c r="K9" i="1"/>
  <c r="K21" i="1" s="1"/>
  <c r="K22" i="1" s="1"/>
  <c r="N23" i="1" s="1"/>
  <c r="H9" i="1"/>
  <c r="K24" i="5" l="1"/>
  <c r="K25" i="5" s="1"/>
  <c r="M26" i="5" s="1"/>
  <c r="K90" i="5"/>
  <c r="K91" i="5" s="1"/>
  <c r="M92" i="5" s="1"/>
  <c r="J22" i="3"/>
  <c r="J23" i="3" s="1"/>
  <c r="L24" i="3" s="1"/>
  <c r="K18" i="2"/>
  <c r="K19" i="2" s="1"/>
  <c r="M20" i="2" s="1"/>
  <c r="O79" i="1"/>
  <c r="N79" i="1"/>
</calcChain>
</file>

<file path=xl/sharedStrings.xml><?xml version="1.0" encoding="utf-8"?>
<sst xmlns="http://schemas.openxmlformats.org/spreadsheetml/2006/main" count="699" uniqueCount="206">
  <si>
    <t>TOP GLOVE SDN. BHD</t>
  </si>
  <si>
    <t>WOOD CHIP ALLOCATION</t>
  </si>
  <si>
    <t>: NOV 2021</t>
  </si>
  <si>
    <t>FACTORY 5/23</t>
  </si>
  <si>
    <t>REQUIREMENT:</t>
  </si>
  <si>
    <t>MT (30 usage days + 3 days stock)</t>
  </si>
  <si>
    <t>No</t>
  </si>
  <si>
    <t>Company Name</t>
  </si>
  <si>
    <t>Type of Suppliers</t>
  </si>
  <si>
    <t>Price / MT (RM)</t>
  </si>
  <si>
    <t xml:space="preserve">Variance </t>
  </si>
  <si>
    <t xml:space="preserve">Initial Supply Capacity </t>
  </si>
  <si>
    <t xml:space="preserve">Allocation </t>
  </si>
  <si>
    <t xml:space="preserve">Total Cost </t>
  </si>
  <si>
    <t xml:space="preserve">Payment </t>
  </si>
  <si>
    <t>Average MC %</t>
  </si>
  <si>
    <t>Sept'21</t>
  </si>
  <si>
    <t>Oct'21</t>
  </si>
  <si>
    <t>Nov'21</t>
  </si>
  <si>
    <t>RM / MT</t>
  </si>
  <si>
    <t>per month (MT)</t>
  </si>
  <si>
    <t xml:space="preserve">RM </t>
  </si>
  <si>
    <t>Term</t>
  </si>
  <si>
    <t>Jan'14</t>
  </si>
  <si>
    <t>Lian Shun</t>
  </si>
  <si>
    <t>Manufacturer</t>
  </si>
  <si>
    <t>30 days</t>
  </si>
  <si>
    <t>WMIX</t>
  </si>
  <si>
    <t>45 days</t>
  </si>
  <si>
    <t>Initial quote was RM 140/MT</t>
  </si>
  <si>
    <t>Kilang Papan</t>
  </si>
  <si>
    <t>Good quality</t>
  </si>
  <si>
    <t>TME Bioresources</t>
  </si>
  <si>
    <t>Nil</t>
  </si>
  <si>
    <t>PDTC</t>
  </si>
  <si>
    <t>Initial quote was RM 138/MT</t>
  </si>
  <si>
    <t>PKL Wood Fuel</t>
  </si>
  <si>
    <t>Initial quote was RM 137/MT</t>
  </si>
  <si>
    <t>KC Durai</t>
  </si>
  <si>
    <t>60 days</t>
  </si>
  <si>
    <t>YMY Global Trading</t>
  </si>
  <si>
    <t>Trading</t>
  </si>
  <si>
    <t xml:space="preserve">Hulk Woods </t>
  </si>
  <si>
    <t>Soon Teik</t>
  </si>
  <si>
    <t>30 Days</t>
  </si>
  <si>
    <t>From Kedah, long distance, high transportation cost</t>
  </si>
  <si>
    <t>BVI Enterprise</t>
  </si>
  <si>
    <t>Initial quote was RM 143/MT</t>
  </si>
  <si>
    <t>Spynie Maju</t>
  </si>
  <si>
    <t>New Woodchip Existing Supplier; Trial Load
Initial quote was RM 140/MT</t>
  </si>
  <si>
    <t xml:space="preserve">Average cost per mt </t>
  </si>
  <si>
    <t>(Nov'21)</t>
  </si>
  <si>
    <t>Variance</t>
  </si>
  <si>
    <t>Estimated average woodchip price for F5/23 is decreased by RM 7,995.</t>
  </si>
  <si>
    <t>(Oct'21)</t>
  </si>
  <si>
    <t>RM 7,995</t>
  </si>
  <si>
    <t>FACTORY 36</t>
  </si>
  <si>
    <t>MT</t>
  </si>
  <si>
    <t xml:space="preserve"> </t>
  </si>
  <si>
    <t>G-Tree Sdn Bhd</t>
  </si>
  <si>
    <t>30days</t>
  </si>
  <si>
    <t>Laksana Cergas</t>
  </si>
  <si>
    <t>Will block this supplier to supply as got payment issue</t>
  </si>
  <si>
    <t>Evergreen</t>
  </si>
  <si>
    <t>Supplier admit got spray water onto woodchips</t>
  </si>
  <si>
    <t>Leaf Asset</t>
  </si>
  <si>
    <t>Initial quote was RM 130/MT</t>
  </si>
  <si>
    <t>Yong Tat Timber &amp; Trading</t>
  </si>
  <si>
    <t>Near Pahang, shortage of raw materials during raining season</t>
  </si>
  <si>
    <t>Redland Wood Industries Sdn Bhd</t>
  </si>
  <si>
    <t>Qualiyt not consistent</t>
  </si>
  <si>
    <t>Seng Haw Timber</t>
  </si>
  <si>
    <t>Misi Paradigma Sdn Bhd</t>
  </si>
  <si>
    <t>Syarikat Kilang Papan Kuala Krai Sdn Bhd</t>
  </si>
  <si>
    <t>ZG Timber</t>
  </si>
  <si>
    <t>Yanox Malaysia Sdn Bhd</t>
  </si>
  <si>
    <t>Translink</t>
  </si>
  <si>
    <t>Hian Yoon</t>
  </si>
  <si>
    <t>Top Biomass</t>
  </si>
  <si>
    <t>KS Jaya Timber</t>
  </si>
  <si>
    <t>Multi Bio Resources</t>
  </si>
  <si>
    <t>Estimated average woodchip price for F36 is increased by RM 7,980.</t>
  </si>
  <si>
    <t>RM 7,980</t>
  </si>
  <si>
    <t>FACTORY 27</t>
  </si>
  <si>
    <t xml:space="preserve">MT </t>
  </si>
  <si>
    <t>Win M</t>
  </si>
  <si>
    <t>Trading &amp; partnership for transportation</t>
  </si>
  <si>
    <t>Tien Chung</t>
  </si>
  <si>
    <t>45days</t>
  </si>
  <si>
    <t>*SIGNED CONTRACT</t>
  </si>
  <si>
    <t>Venus Resources</t>
  </si>
  <si>
    <t>Gennius Wood</t>
  </si>
  <si>
    <t>Multi Bio Resources &amp; Supplies</t>
  </si>
  <si>
    <t>Leong Huat Brick Works Sdn Bhd</t>
  </si>
  <si>
    <t>BP Realty &amp; Plantation Sdn Bhd</t>
  </si>
  <si>
    <t>S&amp;S Bioenergy Enterprise</t>
  </si>
  <si>
    <t>Quality not consistent</t>
  </si>
  <si>
    <t>Mawar Saksama</t>
  </si>
  <si>
    <t xml:space="preserve">Multi Bio Resources </t>
  </si>
  <si>
    <t>Initial quote was RM 154/MT</t>
  </si>
  <si>
    <t xml:space="preserve">TOTAL </t>
  </si>
  <si>
    <t>Estimated average woodchip price for F27 is decreased by RM 945.</t>
  </si>
  <si>
    <t>VENEER WOODCHIP ALLOCATION:</t>
  </si>
  <si>
    <t>DECEMBER 2015</t>
  </si>
  <si>
    <t xml:space="preserve">Supply Capacity </t>
  </si>
  <si>
    <t>Oct'15</t>
  </si>
  <si>
    <t>Nov'15</t>
  </si>
  <si>
    <t>Dec'15</t>
  </si>
  <si>
    <t>Per month (MT)</t>
  </si>
  <si>
    <t>Grandtronic</t>
  </si>
  <si>
    <t xml:space="preserve">GRANDTRONIC UNABLE TO FURTHER REDUCE PRICE DUE TO HIGH RAW MATERIAL COST (RM78/MT) &amp; SUPPLIER CLAIM THAT THE CALORIFIC VALUE. </t>
  </si>
  <si>
    <t xml:space="preserve">Veneer wood price for F27 decrease = RM 500 </t>
  </si>
  <si>
    <t xml:space="preserve">For remaining 800MT, will get approval from management once Government confirm not extend the duration the restriction of movement order as a result of COVID 19 as currently all the factories that supply the raw materials of woodchips stop operation until 31st of Mar thus, woodchips suppliers just able to commit to deliver 9,600MT and need to see the situation first before confirm to increase the woodchips supply capacity. </t>
  </si>
  <si>
    <t>FACTORY 33</t>
  </si>
  <si>
    <t>Estimated average woodchip price for F33  is decreased by RM 102.</t>
  </si>
  <si>
    <t>Prepared by: Yi Hong (22/10/2021)</t>
  </si>
  <si>
    <t>Verified by : Ms.Michelle Ang</t>
  </si>
  <si>
    <t xml:space="preserve">Approved by : Tan Sri Lim Wee Chai </t>
  </si>
  <si>
    <t>Checked : Ms. Adeline</t>
  </si>
  <si>
    <t>General Manager, Procurement</t>
  </si>
  <si>
    <t>SHORT EFB ALLOCATION</t>
  </si>
  <si>
    <t>(30 usage days + 3 days stock)</t>
  </si>
  <si>
    <t>MT per month</t>
  </si>
  <si>
    <t>HK Kitaran</t>
  </si>
  <si>
    <t>Ipoh plant feedback that the HK Kitaran short EFB shredded sizes were the most suitable to be used in Boiler operation.</t>
  </si>
  <si>
    <t>Kayutah</t>
  </si>
  <si>
    <t>Mega Wijaya</t>
  </si>
  <si>
    <t>Stop supplying EFB for temporary due to quality problem</t>
  </si>
  <si>
    <t>Muaziq Engineering</t>
  </si>
  <si>
    <t xml:space="preserve">Average Cost per mt </t>
  </si>
  <si>
    <t>Estimated average short EFB price for F5/23 is decreased by RM 4,749.50.</t>
  </si>
  <si>
    <t>Syarikat Warisan</t>
  </si>
  <si>
    <t>Vila Sutera Sdn Bhd</t>
  </si>
  <si>
    <t>Kilang Sawit KPSB Paloh 3</t>
  </si>
  <si>
    <t>SHREDDED EFB ALLOCATION</t>
  </si>
  <si>
    <t>Rebung Suci
[Kilang Sawit Bukit Bandi]</t>
  </si>
  <si>
    <t>Separate transporters, in progress to nego with supplier to provide the transportation service as well</t>
  </si>
  <si>
    <t>Ladang Serasa Sdn Bhd</t>
  </si>
  <si>
    <t>Misi Paradigma</t>
  </si>
  <si>
    <t>Durian Mas</t>
  </si>
  <si>
    <t>Sungai Terah Palm Oil Mill Sdn Bhd</t>
  </si>
  <si>
    <t>PK Trading (Felda Jerangau)</t>
  </si>
  <si>
    <t>Cannot commit to supply due to have internal financial problem</t>
  </si>
  <si>
    <t>HK Gua Musang Sdn Bhd</t>
  </si>
  <si>
    <r>
      <rPr>
        <b/>
        <sz val="12"/>
        <rFont val="Tahoma"/>
        <family val="2"/>
      </rPr>
      <t>RM48 is for press EFB</t>
    </r>
    <r>
      <rPr>
        <sz val="12"/>
        <rFont val="Tahoma"/>
        <family val="2"/>
      </rPr>
      <t xml:space="preserve">. </t>
    </r>
    <r>
      <rPr>
        <b/>
        <sz val="12"/>
        <rFont val="Tahoma"/>
        <family val="2"/>
      </rPr>
      <t>RM65 is for shredded long fiber.</t>
    </r>
  </si>
  <si>
    <t>Able to commit delivery</t>
  </si>
  <si>
    <t>YMY GLOBAL TRADING</t>
  </si>
  <si>
    <t>Tan Kok Tong</t>
  </si>
  <si>
    <t>Quality not consistent. 
Source: Kilang Sawit Sri Senggora</t>
  </si>
  <si>
    <t>Estimated average shredded EFB price for F36 is decreased by RM 648.</t>
  </si>
  <si>
    <t>RM 648</t>
  </si>
  <si>
    <t>CLASSIC PALM OIL MILL SDN BHD</t>
  </si>
  <si>
    <t>MULTI BIO RESOURCES &amp; SUPPLIES</t>
  </si>
  <si>
    <t>MEGA SENSASI JAYA</t>
  </si>
  <si>
    <t>LUI SAWIT ENTERPRISE</t>
  </si>
  <si>
    <t>60days</t>
  </si>
  <si>
    <t>Estimated average EFB fiber price for F27 is remain.</t>
  </si>
  <si>
    <t>PKS GRANULE</t>
  </si>
  <si>
    <t xml:space="preserve">REQUIREMENT: </t>
  </si>
  <si>
    <t xml:space="preserve">MT per month </t>
  </si>
  <si>
    <t>KSW Palm Green Sdn Bhd</t>
  </si>
  <si>
    <t>Average cost per mt</t>
  </si>
  <si>
    <t>PKS granule average purchase price for F27 is remain.</t>
  </si>
  <si>
    <t>GMP MEDICARE SDN. BHD.</t>
  </si>
  <si>
    <t>PKS ALLOCATION</t>
  </si>
  <si>
    <t>FACTORY F33</t>
  </si>
  <si>
    <t>JADDA MUNI ENTERPRISE</t>
  </si>
  <si>
    <t>GREAT ORGANIC SDN BHD</t>
  </si>
  <si>
    <t>MIN ONN LORRY</t>
  </si>
  <si>
    <t>Trading + Own Transport</t>
  </si>
  <si>
    <t>Source: Pahang
Initial quote was RM 265/MT</t>
  </si>
  <si>
    <t>SIMPANGAN KURNIA SDN BHD</t>
  </si>
  <si>
    <t>PIMPINAN MEGAMAS</t>
  </si>
  <si>
    <t>KSW PALM GREEN SDN BHD</t>
  </si>
  <si>
    <t>TLC HAULAGE</t>
  </si>
  <si>
    <t>DSJ GLOBAL BIOMASS RESOURCES</t>
  </si>
  <si>
    <t>BP REALTY &amp; PLANTATION SDN BHD</t>
  </si>
  <si>
    <t>WIN M TRADING</t>
  </si>
  <si>
    <t>MILER FIBRE ENTERPRISE</t>
  </si>
  <si>
    <t>PKS average purchase price for F33 is increased by RM 3,200.</t>
  </si>
  <si>
    <t>FACTORY F34</t>
  </si>
  <si>
    <t>Dec'17</t>
  </si>
  <si>
    <t>Jan'18</t>
  </si>
  <si>
    <t>Feb'18</t>
  </si>
  <si>
    <t>LEH ENTERPRISE S/B</t>
  </si>
  <si>
    <t>SINCERE FIVE TRADING</t>
  </si>
  <si>
    <t>KSW PALM GREEN</t>
  </si>
  <si>
    <t>PKS average purchase price for F34 Decreased RM200.00</t>
  </si>
  <si>
    <t>Verified by : Michelle</t>
  </si>
  <si>
    <t xml:space="preserve">Approved by: </t>
  </si>
  <si>
    <t>Tan Sri Dr. Lim / Ng YL</t>
  </si>
  <si>
    <t>Date:</t>
  </si>
  <si>
    <t>: AUG 2019</t>
  </si>
  <si>
    <t>FACTORY F27</t>
  </si>
  <si>
    <t>Initial quote was RM 267/MT</t>
  </si>
  <si>
    <t>TC ENERGY RESOURCES</t>
  </si>
  <si>
    <t>SPYNIE MAJU JAYA</t>
  </si>
  <si>
    <t>TME BIORESOURCES</t>
  </si>
  <si>
    <t>PKS average purchase price for F27 is increased by RM 2,200.</t>
  </si>
  <si>
    <t>FACTORY F5/F23</t>
  </si>
  <si>
    <t>Initial quote was RM 250/MT</t>
  </si>
  <si>
    <t>MUAZIQ ENGINEERING</t>
  </si>
  <si>
    <t>SPYNIE MAJU</t>
  </si>
  <si>
    <t>**Poor quality</t>
  </si>
  <si>
    <t>SOON TEIK ENTERPRISE</t>
  </si>
  <si>
    <t>PKS average purchase price for F5/F23 is decreased by RM 1,400.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</si>
</sst>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0">
    <numFmt numFmtId="164" formatCode="_(&quot;$&quot;* #,##0.00_);_(&quot;$&quot;* \(#,##0.00\);_(&quot;$&quot;* &quot;-&quot;??_);_(@_)"/>
    <numFmt numFmtId="165" formatCode="_-* #,##0.00_-;\-* #,##0.00_-;_-* \-??_-;_-@_-"/>
    <numFmt numFmtId="166" formatCode="_-* #,##0_-;\-* #,##0_-;_-* \-??_-;_-@_-"/>
    <numFmt numFmtId="167" formatCode="0_);\(0\)"/>
    <numFmt numFmtId="168" formatCode="&quot;RM&quot;#,##0.00"/>
    <numFmt numFmtId="169" formatCode="&quot;RM&quot;#,##0"/>
    <numFmt numFmtId="170" formatCode="_(* #,##0.00_);_(* \(#,##0.00\);_(* \-??_);_(@_)"/>
    <numFmt numFmtId="171" formatCode="_(* #,##0.00_);_(* \(#,##0.00\);_(* &quot;-&quot;??_);_(@_)"/>
    <numFmt numFmtId="172" formatCode="0.0%"/>
    <numFmt numFmtId="173" formatCode="0.0"/>
  </numFmts>
  <fonts count="60">
    <font>
      <sz val="10"/>
      <name val="Arial"/>
      <family val="2"/>
    </font>
    <font>
      <sz val="10"/>
      <name val="Arial"/>
      <family val="2"/>
    </font>
    <font>
      <sz val="16"/>
      <name val="Arial"/>
      <family val="2"/>
    </font>
    <font>
      <b/>
      <sz val="16"/>
      <name val="Arial"/>
      <family val="2"/>
    </font>
    <font>
      <sz val="12"/>
      <name val="Arial"/>
      <family val="2"/>
    </font>
    <font>
      <b/>
      <i/>
      <sz val="16"/>
      <color rgb="FFFF0000"/>
      <name val="Arial"/>
      <family val="2"/>
    </font>
    <font>
      <b/>
      <u/>
      <sz val="16"/>
      <name val="Arial"/>
      <family val="2"/>
    </font>
    <font>
      <sz val="10"/>
      <name val="Arial"/>
    </font>
    <font>
      <sz val="10"/>
      <name val="Mangal"/>
      <family val="2"/>
    </font>
    <font>
      <b/>
      <sz val="16"/>
      <name val="Mangal"/>
      <family val="1"/>
    </font>
    <font>
      <b/>
      <sz val="16"/>
      <color rgb="FFFF0000"/>
      <name val="Arial"/>
      <family val="2"/>
    </font>
    <font>
      <sz val="14"/>
      <name val="Arial"/>
      <family val="2"/>
    </font>
    <font>
      <b/>
      <sz val="10"/>
      <color rgb="FFFF0000"/>
      <name val="Arial"/>
      <family val="2"/>
    </font>
    <font>
      <b/>
      <sz val="12"/>
      <name val="Arial"/>
      <family val="2"/>
    </font>
    <font>
      <b/>
      <sz val="14"/>
      <name val="Arial"/>
      <family val="2"/>
    </font>
    <font>
      <b/>
      <sz val="14"/>
      <color rgb="FF000099"/>
      <name val="Arial"/>
      <family val="2"/>
    </font>
    <font>
      <b/>
      <sz val="12"/>
      <color rgb="FF000099"/>
      <name val="Arial"/>
      <family val="2"/>
    </font>
    <font>
      <b/>
      <sz val="25"/>
      <color rgb="FFFF0000"/>
      <name val="Arial"/>
      <family val="2"/>
    </font>
    <font>
      <b/>
      <sz val="14"/>
      <color rgb="FF0000CC"/>
      <name val="Arial"/>
      <family val="2"/>
    </font>
    <font>
      <b/>
      <sz val="12"/>
      <color rgb="FF0000CC"/>
      <name val="Mangal"/>
      <family val="1"/>
    </font>
    <font>
      <b/>
      <sz val="13"/>
      <color rgb="FFFF0000"/>
      <name val="Arial"/>
      <family val="2"/>
    </font>
    <font>
      <sz val="12"/>
      <color rgb="FFFF0000"/>
      <name val="Arial"/>
      <family val="2"/>
    </font>
    <font>
      <b/>
      <u/>
      <sz val="14"/>
      <name val="Arial"/>
      <family val="2"/>
    </font>
    <font>
      <b/>
      <sz val="14"/>
      <color rgb="FFFF0000"/>
      <name val="Arial"/>
      <family val="2"/>
    </font>
    <font>
      <b/>
      <sz val="12"/>
      <color rgb="FFFF0000"/>
      <name val="Arial"/>
      <family val="2"/>
    </font>
    <font>
      <b/>
      <sz val="14"/>
      <color theme="1"/>
      <name val="Arial"/>
      <family val="2"/>
    </font>
    <font>
      <b/>
      <sz val="12"/>
      <color rgb="FFFF0000"/>
      <name val="Mangal"/>
      <family val="1"/>
    </font>
    <font>
      <b/>
      <sz val="12"/>
      <color rgb="FF0070C0"/>
      <name val="Arial"/>
      <family val="2"/>
    </font>
    <font>
      <sz val="18"/>
      <name val="Arial"/>
      <family val="2"/>
    </font>
    <font>
      <b/>
      <sz val="12"/>
      <color indexed="10"/>
      <name val="Arial"/>
      <family val="2"/>
    </font>
    <font>
      <sz val="12"/>
      <name val="Mangal"/>
      <family val="2"/>
    </font>
    <font>
      <sz val="20"/>
      <name val="Tahomna"/>
    </font>
    <font>
      <sz val="14"/>
      <name val="Tahomna"/>
    </font>
    <font>
      <b/>
      <sz val="15"/>
      <color rgb="FFFF0000"/>
      <name val="Arial"/>
      <family val="2"/>
    </font>
    <font>
      <b/>
      <sz val="10"/>
      <name val="Arial"/>
      <family val="2"/>
    </font>
    <font>
      <sz val="18"/>
      <name val="Tahoma"/>
      <family val="2"/>
    </font>
    <font>
      <sz val="13"/>
      <name val="Arial"/>
      <family val="2"/>
    </font>
    <font>
      <sz val="14"/>
      <name val="Tahoma"/>
      <family val="2"/>
    </font>
    <font>
      <b/>
      <sz val="14"/>
      <color indexed="8"/>
      <name val="Arial"/>
      <family val="2"/>
    </font>
    <font>
      <sz val="14"/>
      <name val="Arial Narrow"/>
      <family val="2"/>
    </font>
    <font>
      <sz val="16"/>
      <name val="Arial Narrow"/>
      <family val="2"/>
    </font>
    <font>
      <b/>
      <sz val="16"/>
      <color indexed="10"/>
      <name val="Arial"/>
      <family val="2"/>
    </font>
    <font>
      <sz val="14"/>
      <name val="Times New Roman"/>
      <family val="1"/>
    </font>
    <font>
      <b/>
      <sz val="20"/>
      <color rgb="FFFF0000"/>
      <name val="Arial"/>
      <family val="2"/>
    </font>
    <font>
      <sz val="12"/>
      <name val="Tahoma"/>
      <family val="2"/>
    </font>
    <font>
      <b/>
      <sz val="12"/>
      <name val="Tahoma"/>
      <family val="2"/>
    </font>
    <font>
      <sz val="12"/>
      <name val="Times New Roman"/>
      <family val="1"/>
    </font>
    <font>
      <b/>
      <sz val="16"/>
      <name val="Arial Narrow"/>
      <family val="2"/>
    </font>
    <font>
      <sz val="15"/>
      <name val="Arial"/>
      <family val="2"/>
    </font>
    <font>
      <b/>
      <sz val="15"/>
      <name val="Arial"/>
      <family val="2"/>
    </font>
    <font>
      <sz val="14"/>
      <name val="Calibri"/>
      <family val="2"/>
      <scheme val="minor"/>
    </font>
    <font>
      <b/>
      <sz val="14"/>
      <color theme="4"/>
      <name val="Arial"/>
      <family val="2"/>
    </font>
    <font>
      <sz val="15"/>
      <name val="Calibri"/>
      <family val="2"/>
      <scheme val="minor"/>
    </font>
    <font>
      <b/>
      <sz val="12"/>
      <color theme="4"/>
      <name val="Mangal"/>
      <family val="1"/>
    </font>
    <font>
      <sz val="12"/>
      <color theme="4"/>
      <name val="Mangal"/>
      <family val="2"/>
    </font>
    <font>
      <sz val="12"/>
      <name val="Arial Narrow"/>
      <family val="2"/>
    </font>
    <font>
      <sz val="12"/>
      <color indexed="10"/>
      <name val="Arial"/>
      <family val="2"/>
    </font>
    <font>
      <b/>
      <sz val="12"/>
      <color theme="3" tint="0.39997558519241921"/>
      <name val="Mangal"/>
      <family val="1"/>
    </font>
    <font>
      <sz val="11"/>
      <name val="Arial"/>
      <family val="2"/>
    </font>
    <font>
      <b/>
      <sz val="12"/>
      <color rgb="FF000099"/>
      <name val="Mangal"/>
      <family val="1"/>
    </font>
  </fonts>
  <fills count="8">
    <fill>
      <patternFill patternType="none"/>
    </fill>
    <fill>
      <patternFill patternType="gray125"/>
    </fill>
    <fill>
      <patternFill patternType="solid">
        <fgColor theme="5" tint="0.79998168889431442"/>
        <bgColor indexed="64"/>
      </patternFill>
    </fill>
    <fill>
      <patternFill patternType="solid">
        <fgColor rgb="FFFFFF00"/>
        <bgColor indexed="64"/>
      </patternFill>
    </fill>
    <fill>
      <patternFill patternType="solid">
        <fgColor theme="3" tint="0.79998168889431442"/>
        <bgColor indexed="64"/>
      </patternFill>
    </fill>
    <fill>
      <patternFill patternType="solid">
        <fgColor theme="4" tint="0.59999389629810485"/>
        <bgColor indexed="64"/>
      </patternFill>
    </fill>
    <fill>
      <patternFill patternType="solid">
        <fgColor theme="0"/>
        <bgColor indexed="64"/>
      </patternFill>
    </fill>
    <fill>
      <patternFill patternType="solid">
        <fgColor theme="9" tint="0.59999389629810485"/>
        <bgColor indexed="64"/>
      </patternFill>
    </fill>
  </fills>
  <borders count="3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style="thin">
        <color indexed="64"/>
      </left>
      <right/>
      <top/>
      <bottom/>
      <diagonal/>
    </border>
    <border>
      <left style="thin">
        <color indexed="64"/>
      </left>
      <right style="thin">
        <color indexed="64"/>
      </right>
      <top/>
      <bottom style="thin">
        <color indexed="64"/>
      </bottom>
      <diagonal/>
    </border>
    <border>
      <left style="thin">
        <color indexed="8"/>
      </left>
      <right/>
      <top/>
      <bottom/>
      <diagonal/>
    </border>
    <border>
      <left/>
      <right/>
      <top/>
      <bottom style="thin">
        <color indexed="64"/>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indexed="8"/>
      </left>
      <right/>
      <top style="thin">
        <color indexed="8"/>
      </top>
      <bottom/>
      <diagonal/>
    </border>
    <border>
      <left/>
      <right style="thin">
        <color indexed="8"/>
      </right>
      <top style="thin">
        <color indexed="8"/>
      </top>
      <bottom/>
      <diagonal/>
    </border>
    <border>
      <left style="thin">
        <color indexed="8"/>
      </left>
      <right style="thin">
        <color indexed="8"/>
      </right>
      <top/>
      <bottom/>
      <diagonal/>
    </border>
    <border>
      <left style="thin">
        <color indexed="8"/>
      </left>
      <right/>
      <top/>
      <bottom style="thin">
        <color indexed="8"/>
      </bottom>
      <diagonal/>
    </border>
    <border>
      <left/>
      <right style="thin">
        <color indexed="8"/>
      </right>
      <top/>
      <bottom style="thin">
        <color indexed="8"/>
      </bottom>
      <diagonal/>
    </border>
    <border>
      <left/>
      <right style="thin">
        <color indexed="64"/>
      </right>
      <top style="thin">
        <color indexed="64"/>
      </top>
      <bottom style="thin">
        <color indexed="64"/>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style="thin">
        <color indexed="64"/>
      </left>
      <right/>
      <top/>
      <bottom style="thin">
        <color indexed="64"/>
      </bottom>
      <diagonal/>
    </border>
    <border>
      <left style="thin">
        <color indexed="8"/>
      </left>
      <right/>
      <top/>
      <bottom style="thin">
        <color indexed="64"/>
      </bottom>
      <diagonal/>
    </border>
    <border>
      <left/>
      <right style="thin">
        <color indexed="64"/>
      </right>
      <top/>
      <bottom style="thin">
        <color indexed="64"/>
      </bottom>
      <diagonal/>
    </border>
    <border>
      <left/>
      <right/>
      <top style="thin">
        <color indexed="8"/>
      </top>
      <bottom/>
      <diagonal/>
    </border>
    <border>
      <left style="thin">
        <color indexed="64"/>
      </left>
      <right style="thin">
        <color indexed="8"/>
      </right>
      <top style="thin">
        <color indexed="64"/>
      </top>
      <bottom style="thin">
        <color indexed="64"/>
      </bottom>
      <diagonal/>
    </border>
    <border>
      <left style="thin">
        <color indexed="8"/>
      </left>
      <right/>
      <top style="thin">
        <color indexed="64"/>
      </top>
      <bottom style="thin">
        <color indexed="64"/>
      </bottom>
      <diagonal/>
    </border>
    <border>
      <left/>
      <right/>
      <top/>
      <bottom style="thin">
        <color indexed="8"/>
      </bottom>
      <diagonal/>
    </border>
    <border>
      <left style="thin">
        <color indexed="8"/>
      </left>
      <right style="thin">
        <color indexed="8"/>
      </right>
      <top style="thin">
        <color indexed="8"/>
      </top>
      <bottom style="thin">
        <color indexed="64"/>
      </bottom>
      <diagonal/>
    </border>
    <border>
      <left style="thin">
        <color indexed="8"/>
      </left>
      <right style="thin">
        <color indexed="64"/>
      </right>
      <top style="thin">
        <color indexed="8"/>
      </top>
      <bottom/>
      <diagonal/>
    </border>
    <border>
      <left style="thin">
        <color indexed="8"/>
      </left>
      <right style="thin">
        <color indexed="64"/>
      </right>
      <top/>
      <bottom style="thin">
        <color indexed="64"/>
      </bottom>
      <diagonal/>
    </border>
    <border>
      <left style="thin">
        <color indexed="8"/>
      </left>
      <right style="thin">
        <color indexed="8"/>
      </right>
      <top style="thin">
        <color indexed="64"/>
      </top>
      <bottom style="thin">
        <color indexed="8"/>
      </bottom>
      <diagonal/>
    </border>
    <border>
      <left/>
      <right style="thin">
        <color indexed="8"/>
      </right>
      <top style="thin">
        <color indexed="64"/>
      </top>
      <bottom style="thin">
        <color indexed="64"/>
      </bottom>
      <diagonal/>
    </border>
  </borders>
  <cellStyleXfs count="8">
    <xf numFmtId="0" fontId="0" fillId="0" borderId="0"/>
    <xf numFmtId="165" fontId="8" fillId="0" borderId="0" applyFill="0" applyBorder="0" applyAlignment="0" applyProtection="0"/>
    <xf numFmtId="164" fontId="7" fillId="0" borderId="0" applyFill="0" applyBorder="0" applyAlignment="0" applyProtection="0"/>
    <xf numFmtId="0" fontId="1" fillId="0" borderId="0"/>
    <xf numFmtId="165" fontId="8" fillId="0" borderId="0" applyFill="0" applyBorder="0" applyAlignment="0" applyProtection="0"/>
    <xf numFmtId="9" fontId="8" fillId="0" borderId="0" applyFill="0" applyBorder="0" applyAlignment="0" applyProtection="0"/>
    <xf numFmtId="170" fontId="8" fillId="0" borderId="0" applyFill="0" applyBorder="0" applyAlignment="0" applyProtection="0"/>
    <xf numFmtId="171" fontId="1" fillId="0" borderId="0" applyFill="0" applyBorder="0" applyAlignment="0" applyProtection="0"/>
  </cellStyleXfs>
  <cellXfs count="481">
    <xf numFmtId="0" fontId="0" fillId="0" borderId="0" xfId="0"/>
    <xf numFmtId="0" fontId="2" fillId="0" borderId="0" xfId="3" applyFont="1"/>
    <xf numFmtId="0" fontId="3" fillId="0" borderId="0" xfId="3" applyFont="1"/>
    <xf numFmtId="0" fontId="1" fillId="0" borderId="0" xfId="3"/>
    <xf numFmtId="0" fontId="4" fillId="0" borderId="0" xfId="3" applyFont="1" applyAlignment="1">
      <alignment horizontal="left"/>
    </xf>
    <xf numFmtId="0" fontId="4" fillId="0" borderId="0" xfId="3" applyFont="1"/>
    <xf numFmtId="0" fontId="5" fillId="0" borderId="0" xfId="3" applyFont="1" applyAlignment="1">
      <alignment horizontal="center"/>
    </xf>
    <xf numFmtId="0" fontId="6" fillId="0" borderId="0" xfId="3" applyFont="1" applyAlignment="1">
      <alignment horizontal="left"/>
    </xf>
    <xf numFmtId="49" fontId="3" fillId="0" borderId="0" xfId="3" applyNumberFormat="1" applyFont="1" applyAlignment="1">
      <alignment horizontal="left"/>
    </xf>
    <xf numFmtId="0" fontId="6" fillId="0" borderId="0" xfId="3" applyFont="1"/>
    <xf numFmtId="0" fontId="2" fillId="0" borderId="0" xfId="3" applyFont="1" applyAlignment="1">
      <alignment horizontal="center" vertical="center"/>
    </xf>
    <xf numFmtId="0" fontId="3" fillId="2" borderId="0" xfId="3" applyFont="1" applyFill="1" applyAlignment="1">
      <alignment horizontal="center" vertical="center"/>
    </xf>
    <xf numFmtId="0" fontId="3" fillId="0" borderId="0" xfId="3" applyFont="1" applyFill="1" applyAlignment="1">
      <alignment horizontal="center" vertical="center"/>
    </xf>
    <xf numFmtId="0" fontId="2" fillId="0" borderId="0" xfId="2" applyNumberFormat="1" applyFont="1" applyFill="1" applyBorder="1" applyAlignment="1">
      <alignment horizontal="left" vertical="center" wrapText="1"/>
    </xf>
    <xf numFmtId="0" fontId="3" fillId="0" borderId="0" xfId="3" applyFont="1" applyAlignment="1">
      <alignment vertical="center"/>
    </xf>
    <xf numFmtId="166" fontId="9" fillId="3" borderId="0" xfId="1" applyNumberFormat="1" applyFont="1" applyFill="1" applyAlignment="1">
      <alignment horizontal="center" vertical="center"/>
    </xf>
    <xf numFmtId="0" fontId="3" fillId="0" borderId="0" xfId="3" applyFont="1" applyAlignment="1">
      <alignment horizontal="left" vertical="center"/>
    </xf>
    <xf numFmtId="0" fontId="10" fillId="0" borderId="0" xfId="3" applyFont="1"/>
    <xf numFmtId="0" fontId="11" fillId="0" borderId="0" xfId="3" applyFont="1"/>
    <xf numFmtId="0" fontId="4" fillId="0" borderId="0" xfId="3" applyFont="1" applyAlignment="1">
      <alignment horizontal="center" vertical="center"/>
    </xf>
    <xf numFmtId="0" fontId="1" fillId="0" borderId="0" xfId="3" applyAlignment="1">
      <alignment horizontal="center" vertical="center"/>
    </xf>
    <xf numFmtId="0" fontId="6" fillId="0" borderId="0" xfId="3" applyFont="1" applyAlignment="1">
      <alignment vertical="center"/>
    </xf>
    <xf numFmtId="0" fontId="2" fillId="0" borderId="0" xfId="3" applyFont="1" applyAlignment="1">
      <alignment vertical="center"/>
    </xf>
    <xf numFmtId="0" fontId="10" fillId="0" borderId="0" xfId="3" applyFont="1" applyAlignment="1">
      <alignment horizontal="center" vertical="center"/>
    </xf>
    <xf numFmtId="0" fontId="12" fillId="0" borderId="0" xfId="3" applyFont="1" applyFill="1" applyAlignment="1">
      <alignment vertical="center"/>
    </xf>
    <xf numFmtId="0" fontId="2" fillId="0" borderId="0" xfId="3" applyFont="1" applyFill="1" applyAlignment="1">
      <alignment vertical="center"/>
    </xf>
    <xf numFmtId="0" fontId="11" fillId="0" borderId="0" xfId="3" applyFont="1" applyFill="1" applyAlignment="1">
      <alignment vertical="center"/>
    </xf>
    <xf numFmtId="0" fontId="4" fillId="0" borderId="0" xfId="3" applyFont="1" applyFill="1" applyAlignment="1">
      <alignment horizontal="left" vertical="center"/>
    </xf>
    <xf numFmtId="0" fontId="13" fillId="0" borderId="1" xfId="3" applyFont="1" applyBorder="1" applyAlignment="1">
      <alignment horizontal="center" vertical="center"/>
    </xf>
    <xf numFmtId="0" fontId="13" fillId="0" borderId="1" xfId="3" applyFont="1" applyBorder="1" applyAlignment="1">
      <alignment horizontal="center" vertical="center"/>
    </xf>
    <xf numFmtId="0" fontId="13" fillId="0" borderId="1" xfId="3" applyFont="1" applyBorder="1" applyAlignment="1">
      <alignment horizontal="center" vertical="center" wrapText="1"/>
    </xf>
    <xf numFmtId="0" fontId="13" fillId="0" borderId="2" xfId="3" applyFont="1" applyBorder="1" applyAlignment="1">
      <alignment horizontal="center" vertical="center"/>
    </xf>
    <xf numFmtId="0" fontId="13" fillId="0" borderId="3" xfId="3" applyFont="1" applyBorder="1" applyAlignment="1">
      <alignment horizontal="center" vertical="center"/>
    </xf>
    <xf numFmtId="0" fontId="13" fillId="0" borderId="4" xfId="3" applyFont="1" applyBorder="1" applyAlignment="1">
      <alignment horizontal="center" vertical="center" wrapText="1"/>
    </xf>
    <xf numFmtId="0" fontId="4" fillId="0" borderId="5" xfId="3" applyFont="1" applyBorder="1" applyAlignment="1">
      <alignment horizontal="left" vertical="center"/>
    </xf>
    <xf numFmtId="0" fontId="4" fillId="0" borderId="0" xfId="3" applyFont="1" applyBorder="1" applyAlignment="1">
      <alignment horizontal="center" vertical="center"/>
    </xf>
    <xf numFmtId="17" fontId="13" fillId="0" borderId="1" xfId="3" applyNumberFormat="1" applyFont="1" applyFill="1" applyBorder="1" applyAlignment="1">
      <alignment horizontal="center" vertical="center"/>
    </xf>
    <xf numFmtId="17" fontId="13" fillId="4" borderId="1" xfId="3" applyNumberFormat="1" applyFont="1" applyFill="1" applyBorder="1" applyAlignment="1">
      <alignment horizontal="center" vertical="center"/>
    </xf>
    <xf numFmtId="0" fontId="13" fillId="0" borderId="6" xfId="3" applyFont="1" applyBorder="1" applyAlignment="1">
      <alignment horizontal="center" vertical="center"/>
    </xf>
    <xf numFmtId="0" fontId="13" fillId="0" borderId="4" xfId="3" applyFont="1" applyBorder="1" applyAlignment="1">
      <alignment horizontal="center" vertical="center"/>
    </xf>
    <xf numFmtId="0" fontId="14" fillId="0" borderId="1" xfId="3" applyFont="1" applyBorder="1" applyAlignment="1">
      <alignment horizontal="center" vertical="center"/>
    </xf>
    <xf numFmtId="0" fontId="14" fillId="0" borderId="1" xfId="3" applyFont="1" applyFill="1" applyBorder="1" applyAlignment="1">
      <alignment horizontal="left" vertical="center"/>
    </xf>
    <xf numFmtId="0" fontId="14" fillId="0" borderId="1" xfId="3" applyFont="1" applyFill="1" applyBorder="1" applyAlignment="1">
      <alignment horizontal="center" vertical="center"/>
    </xf>
    <xf numFmtId="0" fontId="14" fillId="0" borderId="1" xfId="3" applyNumberFormat="1" applyFont="1" applyFill="1" applyBorder="1" applyAlignment="1">
      <alignment horizontal="center" vertical="center"/>
    </xf>
    <xf numFmtId="0" fontId="14" fillId="4" borderId="1" xfId="3" applyNumberFormat="1" applyFont="1" applyFill="1" applyBorder="1" applyAlignment="1">
      <alignment horizontal="center" vertical="center"/>
    </xf>
    <xf numFmtId="167" fontId="14" fillId="0" borderId="1" xfId="3" quotePrefix="1" applyNumberFormat="1" applyFont="1" applyFill="1" applyBorder="1" applyAlignment="1">
      <alignment horizontal="center" vertical="center"/>
    </xf>
    <xf numFmtId="3" fontId="14" fillId="0" borderId="1" xfId="4" applyNumberFormat="1" applyFont="1" applyFill="1" applyBorder="1" applyAlignment="1" applyProtection="1">
      <alignment horizontal="center" vertical="center"/>
    </xf>
    <xf numFmtId="0" fontId="14" fillId="0" borderId="6" xfId="3" applyFont="1" applyFill="1" applyBorder="1" applyAlignment="1">
      <alignment horizontal="center" vertical="center"/>
    </xf>
    <xf numFmtId="0" fontId="14" fillId="0" borderId="2" xfId="3" applyFont="1" applyBorder="1" applyAlignment="1">
      <alignment horizontal="center" vertical="center"/>
    </xf>
    <xf numFmtId="0" fontId="4" fillId="0" borderId="7" xfId="3" applyFont="1" applyBorder="1" applyAlignment="1">
      <alignment horizontal="left" vertical="center" wrapText="1"/>
    </xf>
    <xf numFmtId="0" fontId="4" fillId="0" borderId="0" xfId="3" applyFont="1" applyBorder="1" applyAlignment="1">
      <alignment horizontal="left" vertical="center" wrapText="1"/>
    </xf>
    <xf numFmtId="0" fontId="1" fillId="0" borderId="0" xfId="3" applyFill="1" applyAlignment="1">
      <alignment horizontal="center" vertical="center"/>
    </xf>
    <xf numFmtId="0" fontId="14" fillId="0" borderId="1" xfId="3" applyFont="1" applyFill="1" applyBorder="1" applyAlignment="1">
      <alignment horizontal="left" vertical="center" wrapText="1"/>
    </xf>
    <xf numFmtId="167" fontId="15" fillId="0" borderId="1" xfId="3" quotePrefix="1" applyNumberFormat="1" applyFont="1" applyFill="1" applyBorder="1" applyAlignment="1">
      <alignment horizontal="center" vertical="center"/>
    </xf>
    <xf numFmtId="0" fontId="14" fillId="0" borderId="2" xfId="3" applyFont="1" applyFill="1" applyBorder="1" applyAlignment="1">
      <alignment horizontal="center" vertical="center"/>
    </xf>
    <xf numFmtId="0" fontId="4" fillId="0" borderId="5" xfId="3" applyFont="1" applyFill="1" applyBorder="1" applyAlignment="1">
      <alignment horizontal="left" vertical="center" wrapText="1"/>
    </xf>
    <xf numFmtId="0" fontId="4" fillId="0" borderId="0" xfId="3" applyFont="1" applyFill="1" applyBorder="1" applyAlignment="1">
      <alignment horizontal="left" vertical="center" wrapText="1"/>
    </xf>
    <xf numFmtId="1" fontId="14" fillId="0" borderId="1" xfId="5" applyNumberFormat="1" applyFont="1" applyFill="1" applyBorder="1" applyAlignment="1" applyProtection="1">
      <alignment horizontal="center" vertical="center"/>
    </xf>
    <xf numFmtId="1" fontId="14" fillId="4" borderId="1" xfId="5" applyNumberFormat="1" applyFont="1" applyFill="1" applyBorder="1" applyAlignment="1" applyProtection="1">
      <alignment horizontal="center" vertical="center"/>
    </xf>
    <xf numFmtId="0" fontId="14" fillId="0" borderId="1" xfId="3" applyFont="1" applyFill="1" applyBorder="1" applyAlignment="1">
      <alignment horizontal="center" vertical="center" wrapText="1"/>
    </xf>
    <xf numFmtId="3" fontId="14" fillId="3" borderId="1" xfId="4" applyNumberFormat="1" applyFont="1" applyFill="1" applyBorder="1" applyAlignment="1" applyProtection="1">
      <alignment horizontal="center" vertical="center"/>
    </xf>
    <xf numFmtId="0" fontId="4" fillId="0" borderId="5" xfId="3" applyFont="1" applyFill="1" applyBorder="1" applyAlignment="1">
      <alignment vertical="top"/>
    </xf>
    <xf numFmtId="1" fontId="11" fillId="0" borderId="1" xfId="5" applyNumberFormat="1" applyFont="1" applyFill="1" applyBorder="1" applyAlignment="1" applyProtection="1">
      <alignment horizontal="center" vertical="center"/>
    </xf>
    <xf numFmtId="1" fontId="14" fillId="0" borderId="1" xfId="5" applyNumberFormat="1" applyFont="1" applyFill="1" applyBorder="1" applyAlignment="1" applyProtection="1">
      <alignment horizontal="right" vertical="center"/>
    </xf>
    <xf numFmtId="165" fontId="14" fillId="0" borderId="1" xfId="4" applyFont="1" applyFill="1" applyBorder="1" applyAlignment="1" applyProtection="1">
      <alignment horizontal="center" vertical="center"/>
    </xf>
    <xf numFmtId="0" fontId="4" fillId="0" borderId="1" xfId="3" applyFont="1" applyFill="1" applyBorder="1" applyAlignment="1">
      <alignment horizontal="center" vertical="center"/>
    </xf>
    <xf numFmtId="0" fontId="15" fillId="0" borderId="1" xfId="3" applyFont="1" applyFill="1" applyBorder="1" applyAlignment="1">
      <alignment horizontal="left" vertical="center" wrapText="1"/>
    </xf>
    <xf numFmtId="10" fontId="16" fillId="0" borderId="1" xfId="5" applyNumberFormat="1" applyFont="1" applyFill="1" applyBorder="1" applyAlignment="1">
      <alignment horizontal="center" vertical="center"/>
    </xf>
    <xf numFmtId="168" fontId="16" fillId="0" borderId="1" xfId="1" quotePrefix="1" applyNumberFormat="1" applyFont="1" applyFill="1" applyBorder="1" applyAlignment="1">
      <alignment horizontal="center" vertical="center"/>
    </xf>
    <xf numFmtId="0" fontId="17" fillId="0" borderId="0" xfId="3" applyFont="1" applyBorder="1" applyAlignment="1">
      <alignment vertical="center"/>
    </xf>
    <xf numFmtId="0" fontId="14" fillId="0" borderId="0" xfId="3" applyFont="1" applyBorder="1" applyAlignment="1">
      <alignment horizontal="center" vertical="center"/>
    </xf>
    <xf numFmtId="0" fontId="18" fillId="0" borderId="0" xfId="3" applyFont="1" applyFill="1" applyBorder="1" applyAlignment="1">
      <alignment horizontal="left" vertical="center" wrapText="1"/>
    </xf>
    <xf numFmtId="1" fontId="14" fillId="0" borderId="0" xfId="5" applyNumberFormat="1" applyFont="1" applyFill="1" applyBorder="1" applyAlignment="1" applyProtection="1">
      <alignment horizontal="center" vertical="center"/>
    </xf>
    <xf numFmtId="165" fontId="14" fillId="0" borderId="0" xfId="4" applyFont="1" applyFill="1" applyBorder="1" applyAlignment="1" applyProtection="1">
      <alignment horizontal="center" vertical="center"/>
    </xf>
    <xf numFmtId="0" fontId="14" fillId="0" borderId="0" xfId="3" applyFont="1" applyFill="1" applyBorder="1" applyAlignment="1">
      <alignment horizontal="left" vertical="center"/>
    </xf>
    <xf numFmtId="10" fontId="19" fillId="0" borderId="0" xfId="5" applyNumberFormat="1" applyFont="1" applyFill="1" applyBorder="1" applyAlignment="1">
      <alignment horizontal="center" vertical="center"/>
    </xf>
    <xf numFmtId="169" fontId="19" fillId="0" borderId="0" xfId="1" quotePrefix="1" applyNumberFormat="1" applyFont="1" applyFill="1" applyBorder="1" applyAlignment="1">
      <alignment horizontal="center" vertical="center"/>
    </xf>
    <xf numFmtId="0" fontId="6" fillId="0" borderId="0" xfId="3" applyFont="1" applyFill="1" applyAlignment="1"/>
    <xf numFmtId="0" fontId="20" fillId="0" borderId="0" xfId="3" applyFont="1"/>
    <xf numFmtId="0" fontId="21" fillId="0" borderId="0" xfId="3" applyFont="1" applyAlignment="1">
      <alignment horizontal="left" vertical="center"/>
    </xf>
    <xf numFmtId="0" fontId="22" fillId="0" borderId="0" xfId="3" applyFont="1"/>
    <xf numFmtId="0" fontId="23" fillId="0" borderId="0" xfId="3" applyFont="1" applyAlignment="1">
      <alignment vertical="center"/>
    </xf>
    <xf numFmtId="0" fontId="23" fillId="0" borderId="0" xfId="3" applyFont="1" applyBorder="1" applyAlignment="1">
      <alignment vertical="center"/>
    </xf>
    <xf numFmtId="0" fontId="10" fillId="0" borderId="0" xfId="3" applyFont="1" applyBorder="1" applyAlignment="1">
      <alignment vertical="center"/>
    </xf>
    <xf numFmtId="0" fontId="24" fillId="0" borderId="0" xfId="3" applyFont="1" applyBorder="1" applyAlignment="1">
      <alignment vertical="center"/>
    </xf>
    <xf numFmtId="0" fontId="13" fillId="0" borderId="0" xfId="3" applyFont="1" applyBorder="1" applyAlignment="1">
      <alignment horizontal="center" vertical="center"/>
    </xf>
    <xf numFmtId="0" fontId="4" fillId="0" borderId="0" xfId="3" applyFont="1" applyAlignment="1">
      <alignment horizontal="left" vertical="center"/>
    </xf>
    <xf numFmtId="17" fontId="13" fillId="5" borderId="1" xfId="3" applyNumberFormat="1" applyFont="1" applyFill="1" applyBorder="1" applyAlignment="1">
      <alignment horizontal="center" vertical="center"/>
    </xf>
    <xf numFmtId="0" fontId="4" fillId="0" borderId="0" xfId="3" applyFont="1" applyFill="1" applyAlignment="1">
      <alignment horizontal="center" vertical="center"/>
    </xf>
    <xf numFmtId="1" fontId="14" fillId="5" borderId="1" xfId="5" applyNumberFormat="1" applyFont="1" applyFill="1" applyBorder="1" applyAlignment="1" applyProtection="1">
      <alignment horizontal="center" vertical="center"/>
    </xf>
    <xf numFmtId="167" fontId="14" fillId="0" borderId="1" xfId="3" applyNumberFormat="1" applyFont="1" applyFill="1" applyBorder="1" applyAlignment="1">
      <alignment horizontal="center" vertical="center"/>
    </xf>
    <xf numFmtId="3" fontId="14" fillId="0" borderId="1" xfId="5" applyNumberFormat="1" applyFont="1" applyFill="1" applyBorder="1" applyAlignment="1" applyProtection="1">
      <alignment horizontal="center" vertical="center"/>
    </xf>
    <xf numFmtId="0" fontId="14" fillId="0" borderId="6" xfId="3" applyFont="1" applyBorder="1" applyAlignment="1">
      <alignment horizontal="center" vertical="center"/>
    </xf>
    <xf numFmtId="0" fontId="13" fillId="0" borderId="0" xfId="3" applyFont="1" applyFill="1" applyBorder="1" applyAlignment="1">
      <alignment horizontal="center" vertical="center"/>
    </xf>
    <xf numFmtId="0" fontId="25" fillId="0" borderId="1" xfId="3" applyFont="1" applyFill="1" applyBorder="1" applyAlignment="1">
      <alignment horizontal="left" vertical="center" wrapText="1"/>
    </xf>
    <xf numFmtId="3" fontId="25" fillId="0" borderId="1" xfId="5" applyNumberFormat="1" applyFont="1" applyFill="1" applyBorder="1" applyAlignment="1" applyProtection="1">
      <alignment horizontal="center" vertical="center"/>
    </xf>
    <xf numFmtId="0" fontId="14" fillId="0" borderId="1" xfId="3" applyNumberFormat="1" applyFont="1" applyFill="1" applyBorder="1" applyAlignment="1">
      <alignment horizontal="left" vertical="center"/>
    </xf>
    <xf numFmtId="0" fontId="11" fillId="0" borderId="5" xfId="3" applyFont="1" applyFill="1" applyBorder="1" applyAlignment="1">
      <alignment horizontal="left" vertical="center" wrapText="1"/>
    </xf>
    <xf numFmtId="0" fontId="11" fillId="0" borderId="0" xfId="3" applyFont="1" applyFill="1" applyBorder="1" applyAlignment="1">
      <alignment horizontal="left" vertical="center" wrapText="1"/>
    </xf>
    <xf numFmtId="167" fontId="23" fillId="0" borderId="1" xfId="3" applyNumberFormat="1" applyFont="1" applyFill="1" applyBorder="1" applyAlignment="1">
      <alignment horizontal="center" vertical="center"/>
    </xf>
    <xf numFmtId="0" fontId="4" fillId="0" borderId="0" xfId="3" applyFont="1" applyFill="1" applyAlignment="1">
      <alignment horizontal="left" vertical="center" wrapText="1"/>
    </xf>
    <xf numFmtId="0" fontId="4" fillId="0" borderId="5" xfId="3" applyFont="1" applyFill="1" applyBorder="1" applyAlignment="1">
      <alignment horizontal="left" vertical="center" wrapText="1"/>
    </xf>
    <xf numFmtId="0" fontId="4" fillId="0" borderId="0" xfId="3" applyFont="1" applyFill="1" applyBorder="1" applyAlignment="1">
      <alignment horizontal="left" vertical="center" wrapText="1"/>
    </xf>
    <xf numFmtId="0" fontId="4" fillId="0" borderId="0" xfId="3" applyFont="1" applyFill="1" applyAlignment="1">
      <alignment vertical="center" wrapText="1"/>
    </xf>
    <xf numFmtId="0" fontId="24" fillId="0" borderId="0" xfId="3" applyFont="1" applyFill="1" applyAlignment="1">
      <alignment horizontal="left" vertical="center"/>
    </xf>
    <xf numFmtId="3" fontId="14" fillId="0" borderId="1" xfId="4" applyNumberFormat="1" applyFont="1" applyFill="1" applyBorder="1" applyAlignment="1" applyProtection="1">
      <alignment horizontal="right" vertical="center"/>
    </xf>
    <xf numFmtId="0" fontId="14" fillId="0" borderId="1" xfId="3" applyFont="1" applyBorder="1" applyAlignment="1">
      <alignment horizontal="left" vertical="center"/>
    </xf>
    <xf numFmtId="0" fontId="13" fillId="0" borderId="0" xfId="3" applyFont="1" applyFill="1" applyBorder="1" applyAlignment="1">
      <alignment horizontal="left" vertical="center"/>
    </xf>
    <xf numFmtId="0" fontId="23" fillId="6" borderId="1" xfId="3" applyFont="1" applyFill="1" applyBorder="1" applyAlignment="1">
      <alignment horizontal="left" vertical="center" wrapText="1"/>
    </xf>
    <xf numFmtId="2" fontId="14" fillId="0" borderId="1" xfId="4" applyNumberFormat="1" applyFont="1" applyFill="1" applyBorder="1" applyAlignment="1" applyProtection="1">
      <alignment horizontal="right" vertical="center"/>
    </xf>
    <xf numFmtId="0" fontId="13" fillId="0" borderId="0" xfId="3" applyFont="1" applyBorder="1" applyAlignment="1">
      <alignment horizontal="left" vertical="center"/>
    </xf>
    <xf numFmtId="10" fontId="26" fillId="0" borderId="1" xfId="5" applyNumberFormat="1" applyFont="1" applyFill="1" applyBorder="1" applyAlignment="1">
      <alignment horizontal="center" vertical="center"/>
    </xf>
    <xf numFmtId="168" fontId="26" fillId="0" borderId="1" xfId="1" quotePrefix="1" applyNumberFormat="1" applyFont="1" applyFill="1" applyBorder="1" applyAlignment="1">
      <alignment horizontal="center" vertical="center"/>
    </xf>
    <xf numFmtId="0" fontId="6" fillId="0" borderId="0" xfId="3" applyFont="1" applyFill="1"/>
    <xf numFmtId="166" fontId="9" fillId="3" borderId="0" xfId="1" applyNumberFormat="1" applyFont="1" applyFill="1" applyAlignment="1">
      <alignment vertical="center"/>
    </xf>
    <xf numFmtId="166" fontId="13" fillId="0" borderId="0" xfId="3" applyNumberFormat="1" applyFont="1" applyFill="1" applyAlignment="1">
      <alignment vertical="center"/>
    </xf>
    <xf numFmtId="0" fontId="21" fillId="0" borderId="0" xfId="3" applyFont="1" applyAlignment="1">
      <alignment horizontal="left" vertical="center" wrapText="1"/>
    </xf>
    <xf numFmtId="0" fontId="23" fillId="0" borderId="0" xfId="3" applyFont="1"/>
    <xf numFmtId="1" fontId="14" fillId="0" borderId="1" xfId="3" applyNumberFormat="1" applyFont="1" applyFill="1" applyBorder="1" applyAlignment="1">
      <alignment horizontal="center" vertical="center"/>
    </xf>
    <xf numFmtId="1" fontId="14" fillId="4" borderId="1" xfId="3" applyNumberFormat="1" applyFont="1" applyFill="1" applyBorder="1" applyAlignment="1">
      <alignment horizontal="center" vertical="center"/>
    </xf>
    <xf numFmtId="38" fontId="14" fillId="0" borderId="1" xfId="3" applyNumberFormat="1" applyFont="1" applyFill="1" applyBorder="1" applyAlignment="1">
      <alignment horizontal="center" vertical="center"/>
    </xf>
    <xf numFmtId="38" fontId="14" fillId="0" borderId="1" xfId="3" applyNumberFormat="1" applyFont="1" applyBorder="1" applyAlignment="1">
      <alignment horizontal="center" vertical="center"/>
    </xf>
    <xf numFmtId="38" fontId="14" fillId="0" borderId="1" xfId="4" applyNumberFormat="1" applyFont="1" applyFill="1" applyBorder="1" applyAlignment="1" applyProtection="1">
      <alignment horizontal="center" vertical="center"/>
    </xf>
    <xf numFmtId="0" fontId="27" fillId="0" borderId="0" xfId="3" applyFont="1" applyFill="1" applyAlignment="1">
      <alignment horizontal="left" vertical="center" wrapText="1"/>
    </xf>
    <xf numFmtId="0" fontId="28" fillId="0" borderId="0" xfId="3" applyFont="1" applyFill="1" applyBorder="1" applyAlignment="1">
      <alignment horizontal="left" vertical="center"/>
    </xf>
    <xf numFmtId="0" fontId="11" fillId="0" borderId="0" xfId="3" applyFont="1" applyFill="1" applyBorder="1" applyAlignment="1">
      <alignment horizontal="left" vertical="center"/>
    </xf>
    <xf numFmtId="1" fontId="14" fillId="0" borderId="1" xfId="5" applyNumberFormat="1" applyFont="1" applyFill="1" applyBorder="1" applyAlignment="1" applyProtection="1">
      <alignment horizontal="center" vertical="center"/>
    </xf>
    <xf numFmtId="0" fontId="24" fillId="0" borderId="8" xfId="3" applyFont="1" applyBorder="1" applyAlignment="1">
      <alignment horizontal="center" vertical="center"/>
    </xf>
    <xf numFmtId="0" fontId="23" fillId="0" borderId="1" xfId="3" applyFont="1" applyFill="1" applyBorder="1" applyAlignment="1">
      <alignment horizontal="left" vertical="center" wrapText="1"/>
    </xf>
    <xf numFmtId="0" fontId="4" fillId="0" borderId="1" xfId="3" applyFont="1" applyBorder="1" applyAlignment="1">
      <alignment horizontal="center" vertical="center"/>
    </xf>
    <xf numFmtId="168" fontId="16" fillId="0" borderId="1" xfId="3" applyNumberFormat="1" applyFont="1" applyFill="1" applyBorder="1" applyAlignment="1">
      <alignment horizontal="center" vertical="center"/>
    </xf>
    <xf numFmtId="0" fontId="29" fillId="0" borderId="0" xfId="3" applyFont="1" applyFill="1" applyBorder="1" applyAlignment="1">
      <alignment horizontal="left" vertical="center" wrapText="1"/>
    </xf>
    <xf numFmtId="1" fontId="11" fillId="0" borderId="0" xfId="5" applyNumberFormat="1" applyFont="1" applyFill="1" applyBorder="1" applyAlignment="1" applyProtection="1">
      <alignment horizontal="center" vertical="center"/>
    </xf>
    <xf numFmtId="37" fontId="11" fillId="0" borderId="0" xfId="6" applyNumberFormat="1" applyFont="1" applyFill="1" applyBorder="1" applyAlignment="1" applyProtection="1">
      <alignment horizontal="center" vertical="center"/>
    </xf>
    <xf numFmtId="165" fontId="14" fillId="0" borderId="0" xfId="4" applyFont="1" applyFill="1" applyBorder="1" applyAlignment="1" applyProtection="1">
      <alignment horizontal="right" vertical="center"/>
    </xf>
    <xf numFmtId="0" fontId="14" fillId="0" borderId="9" xfId="3" applyFont="1" applyBorder="1" applyAlignment="1">
      <alignment horizontal="left" vertical="center"/>
    </xf>
    <xf numFmtId="10" fontId="30" fillId="0" borderId="0" xfId="5" applyNumberFormat="1" applyFont="1" applyBorder="1" applyAlignment="1">
      <alignment horizontal="center" vertical="center"/>
    </xf>
    <xf numFmtId="168" fontId="30" fillId="0" borderId="0" xfId="1" applyNumberFormat="1" applyFont="1" applyBorder="1" applyAlignment="1">
      <alignment horizontal="center" vertical="center"/>
    </xf>
    <xf numFmtId="0" fontId="14" fillId="0" borderId="10" xfId="3" applyFont="1" applyBorder="1" applyAlignment="1">
      <alignment horizontal="left" vertical="center"/>
    </xf>
    <xf numFmtId="0" fontId="3" fillId="0" borderId="0" xfId="3" applyFont="1" applyAlignment="1">
      <alignment horizontal="left"/>
    </xf>
    <xf numFmtId="0" fontId="3" fillId="0" borderId="0" xfId="3" applyFont="1" applyAlignment="1">
      <alignment horizontal="left"/>
    </xf>
    <xf numFmtId="49" fontId="3" fillId="0" borderId="0" xfId="3" applyNumberFormat="1" applyFont="1" applyAlignment="1">
      <alignment horizontal="left"/>
    </xf>
    <xf numFmtId="0" fontId="14" fillId="0" borderId="0" xfId="3" applyFont="1" applyAlignment="1">
      <alignment horizontal="center" vertical="center"/>
    </xf>
    <xf numFmtId="0" fontId="7" fillId="0" borderId="0" xfId="2" applyNumberFormat="1" applyFill="1" applyBorder="1" applyAlignment="1">
      <alignment horizontal="left" vertical="center" wrapText="1"/>
    </xf>
    <xf numFmtId="0" fontId="14" fillId="0" borderId="0" xfId="3" applyFont="1" applyAlignment="1">
      <alignment vertical="center"/>
    </xf>
    <xf numFmtId="0" fontId="14" fillId="0" borderId="0" xfId="3" applyFont="1" applyAlignment="1">
      <alignment horizontal="left" vertical="center"/>
    </xf>
    <xf numFmtId="0" fontId="13" fillId="0" borderId="11" xfId="3" applyFont="1" applyBorder="1" applyAlignment="1">
      <alignment horizontal="center" vertical="center"/>
    </xf>
    <xf numFmtId="0" fontId="13" fillId="0" borderId="10" xfId="3" applyFont="1" applyBorder="1" applyAlignment="1">
      <alignment horizontal="center" vertical="center"/>
    </xf>
    <xf numFmtId="0" fontId="13" fillId="0" borderId="12" xfId="3" applyFont="1" applyBorder="1" applyAlignment="1">
      <alignment horizontal="center" vertical="center"/>
    </xf>
    <xf numFmtId="0" fontId="13" fillId="0" borderId="13" xfId="3" applyFont="1" applyBorder="1" applyAlignment="1">
      <alignment horizontal="center" vertical="center"/>
    </xf>
    <xf numFmtId="0" fontId="13" fillId="0" borderId="14" xfId="3" applyFont="1" applyBorder="1" applyAlignment="1">
      <alignment horizontal="center" vertical="center"/>
    </xf>
    <xf numFmtId="0" fontId="13" fillId="0" borderId="7" xfId="3" applyFont="1" applyBorder="1" applyAlignment="1">
      <alignment horizontal="center" vertical="center"/>
    </xf>
    <xf numFmtId="17" fontId="13" fillId="0" borderId="15" xfId="3" applyNumberFormat="1" applyFont="1" applyBorder="1" applyAlignment="1">
      <alignment horizontal="center" vertical="center"/>
    </xf>
    <xf numFmtId="17" fontId="13" fillId="4" borderId="15" xfId="3" applyNumberFormat="1" applyFont="1" applyFill="1" applyBorder="1" applyAlignment="1">
      <alignment horizontal="center" vertical="center"/>
    </xf>
    <xf numFmtId="0" fontId="13" fillId="0" borderId="15" xfId="3" applyFont="1" applyBorder="1" applyAlignment="1">
      <alignment horizontal="center" vertical="center"/>
    </xf>
    <xf numFmtId="0" fontId="13" fillId="0" borderId="9" xfId="3" applyFont="1" applyBorder="1" applyAlignment="1">
      <alignment horizontal="center" vertical="center"/>
    </xf>
    <xf numFmtId="0" fontId="13" fillId="0" borderId="16" xfId="3" applyFont="1" applyBorder="1" applyAlignment="1">
      <alignment horizontal="center" vertical="center"/>
    </xf>
    <xf numFmtId="0" fontId="13" fillId="0" borderId="1" xfId="3" applyFont="1" applyBorder="1" applyAlignment="1">
      <alignment horizontal="left" vertical="center" wrapText="1"/>
    </xf>
    <xf numFmtId="1" fontId="13" fillId="0" borderId="1" xfId="5" applyNumberFormat="1" applyFont="1" applyFill="1" applyBorder="1" applyAlignment="1" applyProtection="1">
      <alignment horizontal="center" vertical="center"/>
    </xf>
    <xf numFmtId="1" fontId="13" fillId="4" borderId="1" xfId="5" applyNumberFormat="1" applyFont="1" applyFill="1" applyBorder="1" applyAlignment="1" applyProtection="1">
      <alignment horizontal="center" vertical="center"/>
    </xf>
    <xf numFmtId="167" fontId="13" fillId="0" borderId="9" xfId="5" applyNumberFormat="1" applyFont="1" applyFill="1" applyBorder="1" applyAlignment="1" applyProtection="1">
      <alignment horizontal="center" vertical="center"/>
    </xf>
    <xf numFmtId="0" fontId="4" fillId="0" borderId="8" xfId="3" applyFont="1" applyBorder="1" applyAlignment="1">
      <alignment horizontal="left" vertical="center" wrapText="1"/>
    </xf>
    <xf numFmtId="0" fontId="13" fillId="0" borderId="10" xfId="3" applyFont="1" applyBorder="1" applyAlignment="1">
      <alignment horizontal="center" vertical="center"/>
    </xf>
    <xf numFmtId="0" fontId="13" fillId="0" borderId="10" xfId="3" applyFont="1" applyBorder="1" applyAlignment="1">
      <alignment horizontal="left" vertical="center" wrapText="1"/>
    </xf>
    <xf numFmtId="1" fontId="11" fillId="0" borderId="10" xfId="5" applyNumberFormat="1" applyFont="1" applyFill="1" applyBorder="1" applyAlignment="1" applyProtection="1">
      <alignment horizontal="center" vertical="center"/>
    </xf>
    <xf numFmtId="3" fontId="14" fillId="0" borderId="10" xfId="4" applyNumberFormat="1" applyFont="1" applyFill="1" applyBorder="1" applyAlignment="1" applyProtection="1">
      <alignment horizontal="right" vertical="center"/>
    </xf>
    <xf numFmtId="165" fontId="14" fillId="0" borderId="10" xfId="4" applyFont="1" applyFill="1" applyBorder="1" applyAlignment="1" applyProtection="1">
      <alignment horizontal="center" vertical="center"/>
    </xf>
    <xf numFmtId="0" fontId="4" fillId="0" borderId="2" xfId="3" applyFont="1" applyBorder="1" applyAlignment="1">
      <alignment horizontal="center" vertical="center"/>
    </xf>
    <xf numFmtId="0" fontId="4" fillId="0" borderId="17" xfId="3" applyFont="1" applyBorder="1" applyAlignment="1">
      <alignment horizontal="center" vertical="center"/>
    </xf>
    <xf numFmtId="0" fontId="29" fillId="0" borderId="18" xfId="3" applyFont="1" applyFill="1" applyBorder="1" applyAlignment="1">
      <alignment horizontal="left" vertical="center" wrapText="1"/>
    </xf>
    <xf numFmtId="0" fontId="29" fillId="0" borderId="19" xfId="3" applyFont="1" applyFill="1" applyBorder="1" applyAlignment="1">
      <alignment horizontal="left" vertical="center" wrapText="1"/>
    </xf>
    <xf numFmtId="0" fontId="29" fillId="0" borderId="20" xfId="3" applyFont="1" applyFill="1" applyBorder="1" applyAlignment="1">
      <alignment horizontal="left" vertical="center" wrapText="1"/>
    </xf>
    <xf numFmtId="37" fontId="11" fillId="0" borderId="10" xfId="6" applyNumberFormat="1" applyFont="1" applyFill="1" applyBorder="1" applyAlignment="1" applyProtection="1">
      <alignment horizontal="center" vertical="center"/>
    </xf>
    <xf numFmtId="165" fontId="14" fillId="0" borderId="10" xfId="4" applyFont="1" applyFill="1" applyBorder="1" applyAlignment="1" applyProtection="1">
      <alignment horizontal="right" vertical="center"/>
    </xf>
    <xf numFmtId="10" fontId="30" fillId="0" borderId="1" xfId="5" applyNumberFormat="1" applyFont="1" applyBorder="1" applyAlignment="1">
      <alignment horizontal="center" vertical="center"/>
    </xf>
    <xf numFmtId="168" fontId="30" fillId="0" borderId="1" xfId="1" applyNumberFormat="1" applyFont="1" applyBorder="1" applyAlignment="1">
      <alignment horizontal="center" vertical="center"/>
    </xf>
    <xf numFmtId="0" fontId="14" fillId="0" borderId="0" xfId="3" applyFont="1" applyBorder="1" applyAlignment="1">
      <alignment horizontal="left" vertical="center" wrapText="1"/>
    </xf>
    <xf numFmtId="0" fontId="4" fillId="0" borderId="0" xfId="3" applyFont="1" applyAlignment="1">
      <alignment horizontal="left" vertical="center" wrapText="1"/>
    </xf>
    <xf numFmtId="0" fontId="13" fillId="0" borderId="0" xfId="3" applyFont="1" applyFill="1" applyAlignment="1">
      <alignment vertical="center"/>
    </xf>
    <xf numFmtId="0" fontId="31" fillId="0" borderId="0" xfId="3" applyFont="1" applyFill="1" applyBorder="1" applyAlignment="1">
      <alignment horizontal="center" vertical="center"/>
    </xf>
    <xf numFmtId="0" fontId="31" fillId="0" borderId="0" xfId="3" applyFont="1" applyFill="1" applyBorder="1" applyAlignment="1">
      <alignment vertical="center"/>
    </xf>
    <xf numFmtId="0" fontId="32" fillId="0" borderId="0" xfId="3" applyFont="1" applyFill="1" applyBorder="1" applyAlignment="1">
      <alignment horizontal="center" vertical="center" wrapText="1"/>
    </xf>
    <xf numFmtId="0" fontId="4" fillId="0" borderId="0" xfId="3" applyFont="1" applyAlignment="1">
      <alignment horizontal="center"/>
    </xf>
    <xf numFmtId="168" fontId="3" fillId="0" borderId="0" xfId="3" applyNumberFormat="1" applyFont="1" applyAlignment="1"/>
    <xf numFmtId="49" fontId="3" fillId="0" borderId="0" xfId="3" applyNumberFormat="1" applyFont="1" applyAlignment="1"/>
    <xf numFmtId="0" fontId="3" fillId="0" borderId="0" xfId="3" applyFont="1" applyAlignment="1">
      <alignment horizontal="right" vertical="center"/>
    </xf>
    <xf numFmtId="166" fontId="3" fillId="3" borderId="0" xfId="1" applyNumberFormat="1" applyFont="1" applyFill="1" applyAlignment="1">
      <alignment horizontal="center" vertical="center"/>
    </xf>
    <xf numFmtId="0" fontId="33" fillId="0" borderId="0" xfId="3" applyFont="1" applyAlignment="1">
      <alignment vertical="center"/>
    </xf>
    <xf numFmtId="166" fontId="10" fillId="0" borderId="0" xfId="1" applyNumberFormat="1" applyFont="1" applyFill="1" applyAlignment="1">
      <alignment horizontal="left" vertical="center"/>
    </xf>
    <xf numFmtId="0" fontId="34" fillId="0" borderId="0" xfId="3" applyFont="1"/>
    <xf numFmtId="0" fontId="13" fillId="0" borderId="11" xfId="3" applyFont="1" applyBorder="1" applyAlignment="1">
      <alignment horizontal="center" vertical="center"/>
    </xf>
    <xf numFmtId="0" fontId="13" fillId="0" borderId="3" xfId="3" applyFont="1" applyBorder="1" applyAlignment="1">
      <alignment horizontal="center" vertical="center"/>
    </xf>
    <xf numFmtId="0" fontId="13" fillId="0" borderId="18" xfId="3" applyFont="1" applyBorder="1" applyAlignment="1">
      <alignment horizontal="center" vertical="center"/>
    </xf>
    <xf numFmtId="0" fontId="4" fillId="0" borderId="7" xfId="3" applyFont="1" applyBorder="1" applyAlignment="1">
      <alignment horizontal="center"/>
    </xf>
    <xf numFmtId="0" fontId="4" fillId="0" borderId="0" xfId="3" applyFont="1" applyAlignment="1">
      <alignment horizontal="center"/>
    </xf>
    <xf numFmtId="0" fontId="13" fillId="0" borderId="9" xfId="3" applyFont="1" applyBorder="1" applyAlignment="1">
      <alignment horizontal="center" vertical="center"/>
    </xf>
    <xf numFmtId="0" fontId="13" fillId="0" borderId="6" xfId="3" applyFont="1" applyBorder="1" applyAlignment="1">
      <alignment horizontal="center" vertical="center"/>
    </xf>
    <xf numFmtId="0" fontId="4" fillId="0" borderId="0" xfId="3" applyFont="1" applyBorder="1" applyAlignment="1">
      <alignment horizontal="center"/>
    </xf>
    <xf numFmtId="0" fontId="14" fillId="0" borderId="10" xfId="3" applyFont="1" applyBorder="1" applyAlignment="1">
      <alignment horizontal="center" vertical="center"/>
    </xf>
    <xf numFmtId="0" fontId="14" fillId="0" borderId="10" xfId="3" applyFont="1" applyFill="1" applyBorder="1" applyAlignment="1">
      <alignment horizontal="left" vertical="center" wrapText="1"/>
    </xf>
    <xf numFmtId="0" fontId="14" fillId="0" borderId="10" xfId="3" applyFont="1" applyFill="1" applyBorder="1" applyAlignment="1">
      <alignment horizontal="center" vertical="center" wrapText="1"/>
    </xf>
    <xf numFmtId="0" fontId="14" fillId="4" borderId="10" xfId="3" applyFont="1" applyFill="1" applyBorder="1" applyAlignment="1">
      <alignment horizontal="center" vertical="center" wrapText="1"/>
    </xf>
    <xf numFmtId="167" fontId="14" fillId="0" borderId="10" xfId="5" quotePrefix="1" applyNumberFormat="1" applyFont="1" applyFill="1" applyBorder="1" applyAlignment="1" applyProtection="1">
      <alignment horizontal="center" vertical="center"/>
    </xf>
    <xf numFmtId="3" fontId="14" fillId="0" borderId="10" xfId="5" applyNumberFormat="1" applyFont="1" applyFill="1" applyBorder="1" applyAlignment="1" applyProtection="1">
      <alignment horizontal="center" vertical="center"/>
    </xf>
    <xf numFmtId="3" fontId="14" fillId="0" borderId="18" xfId="1" applyNumberFormat="1" applyFont="1" applyFill="1" applyBorder="1" applyAlignment="1" applyProtection="1">
      <alignment horizontal="center" vertical="center"/>
    </xf>
    <xf numFmtId="0" fontId="13" fillId="0" borderId="5" xfId="3" applyFont="1" applyFill="1" applyBorder="1" applyAlignment="1">
      <alignment horizontal="center" vertical="center" wrapText="1"/>
    </xf>
    <xf numFmtId="0" fontId="13" fillId="0" borderId="0" xfId="3" applyFont="1" applyFill="1" applyBorder="1" applyAlignment="1">
      <alignment horizontal="center" vertical="center" wrapText="1"/>
    </xf>
    <xf numFmtId="1" fontId="4" fillId="0" borderId="0" xfId="7" applyNumberFormat="1" applyFont="1" applyFill="1" applyBorder="1" applyAlignment="1">
      <alignment vertical="center" wrapText="1"/>
    </xf>
    <xf numFmtId="3" fontId="25" fillId="0" borderId="10" xfId="5" applyNumberFormat="1" applyFont="1" applyFill="1" applyBorder="1" applyAlignment="1" applyProtection="1">
      <alignment horizontal="center" vertical="center"/>
    </xf>
    <xf numFmtId="0" fontId="35" fillId="0" borderId="0" xfId="3" applyFont="1" applyBorder="1" applyAlignment="1">
      <alignment horizontal="left" vertical="center" wrapText="1"/>
    </xf>
    <xf numFmtId="1" fontId="36" fillId="0" borderId="0" xfId="7" applyNumberFormat="1" applyFont="1" applyFill="1" applyBorder="1" applyAlignment="1">
      <alignment vertical="center" wrapText="1"/>
    </xf>
    <xf numFmtId="3" fontId="14" fillId="0" borderId="10" xfId="1" applyNumberFormat="1" applyFont="1" applyFill="1" applyBorder="1" applyAlignment="1" applyProtection="1">
      <alignment horizontal="center" vertical="center"/>
    </xf>
    <xf numFmtId="0" fontId="14" fillId="0" borderId="15" xfId="3" applyFont="1" applyBorder="1" applyAlignment="1">
      <alignment horizontal="center" vertical="center"/>
    </xf>
    <xf numFmtId="0" fontId="14" fillId="0" borderId="18" xfId="3" applyFont="1" applyBorder="1" applyAlignment="1">
      <alignment horizontal="center" vertical="center"/>
    </xf>
    <xf numFmtId="0" fontId="37" fillId="0" borderId="5" xfId="3" applyFont="1" applyFill="1" applyBorder="1" applyAlignment="1">
      <alignment horizontal="left" vertical="center" wrapText="1"/>
    </xf>
    <xf numFmtId="0" fontId="37" fillId="0" borderId="0" xfId="3" applyFont="1" applyFill="1" applyBorder="1" applyAlignment="1">
      <alignment horizontal="left" vertical="center" wrapText="1"/>
    </xf>
    <xf numFmtId="0" fontId="14" fillId="0" borderId="10" xfId="3" applyFont="1" applyBorder="1" applyAlignment="1">
      <alignment horizontal="left" vertical="center" wrapText="1"/>
    </xf>
    <xf numFmtId="1" fontId="14" fillId="0" borderId="10" xfId="5" applyNumberFormat="1" applyFont="1" applyFill="1" applyBorder="1" applyAlignment="1" applyProtection="1">
      <alignment horizontal="center" vertical="center"/>
    </xf>
    <xf numFmtId="3" fontId="38" fillId="3" borderId="10" xfId="1" applyNumberFormat="1" applyFont="1" applyFill="1" applyBorder="1" applyAlignment="1" applyProtection="1">
      <alignment horizontal="center" vertical="center"/>
    </xf>
    <xf numFmtId="0" fontId="4" fillId="0" borderId="21" xfId="3" applyFont="1" applyBorder="1" applyAlignment="1">
      <alignment horizontal="center"/>
    </xf>
    <xf numFmtId="0" fontId="4" fillId="0" borderId="8" xfId="3" applyFont="1" applyBorder="1" applyAlignment="1">
      <alignment horizontal="center"/>
    </xf>
    <xf numFmtId="0" fontId="14" fillId="0" borderId="11" xfId="3" applyFont="1" applyBorder="1" applyAlignment="1">
      <alignment horizontal="left" vertical="center" wrapText="1"/>
    </xf>
    <xf numFmtId="1" fontId="39" fillId="0" borderId="11" xfId="5" applyNumberFormat="1" applyFont="1" applyFill="1" applyBorder="1" applyAlignment="1" applyProtection="1">
      <alignment horizontal="center" vertical="center"/>
    </xf>
    <xf numFmtId="1" fontId="14" fillId="0" borderId="10" xfId="5" applyNumberFormat="1" applyFont="1" applyFill="1" applyBorder="1" applyAlignment="1" applyProtection="1">
      <alignment horizontal="right" vertical="center"/>
    </xf>
    <xf numFmtId="1" fontId="14" fillId="0" borderId="11" xfId="5" applyNumberFormat="1" applyFont="1" applyFill="1" applyBorder="1" applyAlignment="1" applyProtection="1">
      <alignment horizontal="right" vertical="center"/>
    </xf>
    <xf numFmtId="2" fontId="14" fillId="0" borderId="11" xfId="5" applyNumberFormat="1" applyFont="1" applyFill="1" applyBorder="1" applyAlignment="1" applyProtection="1">
      <alignment horizontal="center" vertical="center"/>
    </xf>
    <xf numFmtId="0" fontId="14" fillId="0" borderId="18" xfId="3" applyFont="1" applyBorder="1" applyAlignment="1">
      <alignment horizontal="left" vertical="center"/>
    </xf>
    <xf numFmtId="0" fontId="4" fillId="0" borderId="22" xfId="3" applyFont="1" applyFill="1" applyBorder="1" applyAlignment="1">
      <alignment horizontal="center" vertical="center"/>
    </xf>
    <xf numFmtId="0" fontId="4" fillId="0" borderId="23" xfId="3" applyFont="1" applyFill="1" applyBorder="1" applyAlignment="1">
      <alignment horizontal="center" vertical="center"/>
    </xf>
    <xf numFmtId="0" fontId="23" fillId="0" borderId="19" xfId="3" applyFont="1" applyFill="1" applyBorder="1" applyAlignment="1">
      <alignment vertical="center" wrapText="1"/>
    </xf>
    <xf numFmtId="37" fontId="11" fillId="0" borderId="1" xfId="6" applyNumberFormat="1" applyFont="1" applyFill="1" applyBorder="1" applyAlignment="1" applyProtection="1">
      <alignment horizontal="center" vertical="center"/>
    </xf>
    <xf numFmtId="39" fontId="14" fillId="0" borderId="1" xfId="6" applyNumberFormat="1" applyFont="1" applyFill="1" applyBorder="1" applyAlignment="1" applyProtection="1">
      <alignment horizontal="center" vertical="center"/>
    </xf>
    <xf numFmtId="0" fontId="29" fillId="0" borderId="0" xfId="3" applyFont="1" applyFill="1" applyBorder="1" applyAlignment="1">
      <alignment horizontal="left" vertical="center" wrapText="1"/>
    </xf>
    <xf numFmtId="0" fontId="29" fillId="0" borderId="24" xfId="3" applyFont="1" applyFill="1" applyBorder="1" applyAlignment="1">
      <alignment horizontal="left" vertical="center" wrapText="1"/>
    </xf>
    <xf numFmtId="37" fontId="4" fillId="0" borderId="0" xfId="6" applyNumberFormat="1" applyFont="1" applyFill="1" applyBorder="1" applyAlignment="1" applyProtection="1">
      <alignment horizontal="center" vertical="center"/>
    </xf>
    <xf numFmtId="39" fontId="13" fillId="0" borderId="0" xfId="6" applyNumberFormat="1" applyFont="1" applyFill="1" applyBorder="1" applyAlignment="1" applyProtection="1">
      <alignment horizontal="center" vertical="center"/>
    </xf>
    <xf numFmtId="0" fontId="4" fillId="0" borderId="0" xfId="3" applyFont="1" applyFill="1"/>
    <xf numFmtId="1" fontId="39" fillId="0" borderId="10" xfId="5" applyNumberFormat="1" applyFont="1" applyFill="1" applyBorder="1" applyAlignment="1" applyProtection="1">
      <alignment horizontal="center" vertical="center"/>
    </xf>
    <xf numFmtId="0" fontId="1" fillId="0" borderId="0" xfId="3" applyFill="1"/>
    <xf numFmtId="0" fontId="13" fillId="0" borderId="0" xfId="3" applyFont="1"/>
    <xf numFmtId="0" fontId="4" fillId="0" borderId="0" xfId="3" applyFont="1" applyAlignment="1">
      <alignment horizontal="left"/>
    </xf>
    <xf numFmtId="0" fontId="29" fillId="0" borderId="0" xfId="3" applyFont="1" applyBorder="1" applyAlignment="1">
      <alignment horizontal="left" vertical="center"/>
    </xf>
    <xf numFmtId="0" fontId="0" fillId="0" borderId="0" xfId="3" applyFont="1" applyAlignment="1">
      <alignment horizontal="left"/>
    </xf>
    <xf numFmtId="0" fontId="0" fillId="0" borderId="0" xfId="3" applyFont="1"/>
    <xf numFmtId="0" fontId="4" fillId="0" borderId="0" xfId="3" applyFont="1" applyAlignment="1">
      <alignment vertical="center"/>
    </xf>
    <xf numFmtId="0" fontId="3" fillId="0" borderId="0" xfId="3" applyFont="1" applyAlignment="1">
      <alignment horizontal="center" vertical="center"/>
    </xf>
    <xf numFmtId="0" fontId="4" fillId="0" borderId="0" xfId="3" applyFont="1" applyBorder="1" applyAlignment="1">
      <alignment horizontal="left" vertical="center" wrapText="1"/>
    </xf>
    <xf numFmtId="0" fontId="4" fillId="0" borderId="26" xfId="3" applyFont="1" applyBorder="1" applyAlignment="1">
      <alignment horizontal="center" vertical="center"/>
    </xf>
    <xf numFmtId="37" fontId="2" fillId="0" borderId="0" xfId="6" applyNumberFormat="1" applyFont="1" applyFill="1" applyBorder="1" applyAlignment="1" applyProtection="1">
      <alignment horizontal="center" vertical="center"/>
    </xf>
    <xf numFmtId="39" fontId="3" fillId="0" borderId="0" xfId="6" applyNumberFormat="1" applyFont="1" applyFill="1" applyBorder="1" applyAlignment="1" applyProtection="1">
      <alignment horizontal="right" vertical="center"/>
    </xf>
    <xf numFmtId="0" fontId="3" fillId="0" borderId="0" xfId="3" applyFont="1" applyBorder="1" applyAlignment="1">
      <alignment horizontal="left" vertical="center"/>
    </xf>
    <xf numFmtId="0" fontId="4" fillId="0" borderId="0" xfId="3" applyFont="1" applyAlignment="1">
      <alignment horizontal="left" vertical="center" wrapText="1"/>
    </xf>
    <xf numFmtId="0" fontId="41" fillId="0" borderId="0" xfId="3" applyFont="1" applyBorder="1" applyAlignment="1">
      <alignment horizontal="left" vertical="center" wrapText="1"/>
    </xf>
    <xf numFmtId="0" fontId="10" fillId="0" borderId="27" xfId="3" applyFont="1" applyBorder="1" applyAlignment="1">
      <alignment horizontal="left" vertical="center" wrapText="1"/>
    </xf>
    <xf numFmtId="17" fontId="13" fillId="0" borderId="15" xfId="3" applyNumberFormat="1" applyFont="1" applyFill="1" applyBorder="1" applyAlignment="1">
      <alignment horizontal="center" vertical="center"/>
    </xf>
    <xf numFmtId="0" fontId="13" fillId="0" borderId="16" xfId="3" applyFont="1" applyBorder="1" applyAlignment="1">
      <alignment horizontal="center" vertical="center" wrapText="1"/>
    </xf>
    <xf numFmtId="0" fontId="14" fillId="6" borderId="10" xfId="3" applyFont="1" applyFill="1" applyBorder="1" applyAlignment="1">
      <alignment horizontal="left" vertical="center" wrapText="1"/>
    </xf>
    <xf numFmtId="1" fontId="14" fillId="5" borderId="10" xfId="5" applyNumberFormat="1" applyFont="1" applyFill="1" applyBorder="1" applyAlignment="1" applyProtection="1">
      <alignment horizontal="center" vertical="center"/>
    </xf>
    <xf numFmtId="0" fontId="4" fillId="0" borderId="0" xfId="3" applyFont="1" applyBorder="1" applyAlignment="1">
      <alignment vertical="center" wrapText="1"/>
    </xf>
    <xf numFmtId="3" fontId="14" fillId="3" borderId="10" xfId="1" applyNumberFormat="1" applyFont="1" applyFill="1" applyBorder="1" applyAlignment="1" applyProtection="1">
      <alignment horizontal="center" vertical="center"/>
    </xf>
    <xf numFmtId="0" fontId="42" fillId="0" borderId="0" xfId="0" applyFont="1" applyAlignment="1">
      <alignment vertical="center"/>
    </xf>
    <xf numFmtId="2" fontId="14" fillId="0" borderId="10" xfId="5" applyNumberFormat="1" applyFont="1" applyFill="1" applyBorder="1" applyAlignment="1" applyProtection="1">
      <alignment horizontal="center" vertical="center"/>
    </xf>
    <xf numFmtId="0" fontId="14" fillId="0" borderId="10" xfId="3" applyFont="1" applyFill="1" applyBorder="1" applyAlignment="1">
      <alignment horizontal="left" vertical="center"/>
    </xf>
    <xf numFmtId="0" fontId="14" fillId="0" borderId="18" xfId="3" applyFont="1" applyFill="1" applyBorder="1" applyAlignment="1">
      <alignment horizontal="left" vertical="center" wrapText="1"/>
    </xf>
    <xf numFmtId="39" fontId="14" fillId="0" borderId="10" xfId="6" applyNumberFormat="1" applyFont="1" applyFill="1" applyBorder="1" applyAlignment="1" applyProtection="1">
      <alignment horizontal="center" vertical="center"/>
    </xf>
    <xf numFmtId="0" fontId="23" fillId="0" borderId="0" xfId="3" applyFont="1" applyFill="1" applyBorder="1" applyAlignment="1">
      <alignment horizontal="left" vertical="center" wrapText="1"/>
    </xf>
    <xf numFmtId="39" fontId="14" fillId="0" borderId="0" xfId="6" applyNumberFormat="1" applyFont="1" applyFill="1" applyBorder="1" applyAlignment="1" applyProtection="1">
      <alignment horizontal="center" vertical="center"/>
    </xf>
    <xf numFmtId="10" fontId="24" fillId="0" borderId="0" xfId="5" applyNumberFormat="1" applyFont="1" applyFill="1" applyBorder="1" applyAlignment="1">
      <alignment horizontal="center" vertical="center"/>
    </xf>
    <xf numFmtId="168" fontId="24" fillId="0" borderId="0" xfId="1" quotePrefix="1" applyNumberFormat="1" applyFont="1" applyFill="1" applyBorder="1" applyAlignment="1">
      <alignment horizontal="center" vertical="center"/>
    </xf>
    <xf numFmtId="0" fontId="6" fillId="0" borderId="0" xfId="3" applyFont="1" applyFill="1" applyAlignment="1">
      <alignment horizontal="left" vertical="center" wrapText="1"/>
    </xf>
    <xf numFmtId="49" fontId="3" fillId="0" borderId="0" xfId="3" applyNumberFormat="1" applyFont="1" applyBorder="1" applyAlignment="1">
      <alignment vertical="center"/>
    </xf>
    <xf numFmtId="0" fontId="41" fillId="0" borderId="0" xfId="3" applyFont="1" applyBorder="1" applyAlignment="1">
      <alignment vertical="center"/>
    </xf>
    <xf numFmtId="0" fontId="3" fillId="0" borderId="0" xfId="3" applyFont="1" applyFill="1"/>
    <xf numFmtId="0" fontId="10" fillId="0" borderId="0" xfId="3" applyFont="1" applyBorder="1" applyAlignment="1">
      <alignment horizontal="left" vertical="center" wrapText="1"/>
    </xf>
    <xf numFmtId="1" fontId="14" fillId="4" borderId="10" xfId="5" applyNumberFormat="1" applyFont="1" applyFill="1" applyBorder="1" applyAlignment="1" applyProtection="1">
      <alignment horizontal="center" vertical="center"/>
    </xf>
    <xf numFmtId="0" fontId="11" fillId="0" borderId="0" xfId="3" applyFont="1" applyAlignment="1">
      <alignment horizontal="center" vertical="center"/>
    </xf>
    <xf numFmtId="0" fontId="14" fillId="0" borderId="10" xfId="5" applyNumberFormat="1" applyFont="1" applyFill="1" applyBorder="1" applyAlignment="1" applyProtection="1">
      <alignment horizontal="center" vertical="center"/>
    </xf>
    <xf numFmtId="0" fontId="14" fillId="4" borderId="10" xfId="5" applyNumberFormat="1" applyFont="1" applyFill="1" applyBorder="1" applyAlignment="1" applyProtection="1">
      <alignment horizontal="center" vertical="center"/>
    </xf>
    <xf numFmtId="0" fontId="14" fillId="0" borderId="10" xfId="3" applyFont="1" applyFill="1" applyBorder="1" applyAlignment="1">
      <alignment horizontal="center" vertical="center"/>
    </xf>
    <xf numFmtId="0" fontId="43" fillId="0" borderId="0" xfId="3" applyFont="1" applyAlignment="1">
      <alignment horizontal="center" vertical="center"/>
    </xf>
    <xf numFmtId="0" fontId="11" fillId="0" borderId="0" xfId="3" applyFont="1" applyAlignment="1">
      <alignment horizontal="center" vertical="center"/>
    </xf>
    <xf numFmtId="167" fontId="15" fillId="0" borderId="1" xfId="3" applyNumberFormat="1" applyFont="1" applyFill="1" applyBorder="1" applyAlignment="1">
      <alignment horizontal="center" vertical="center"/>
    </xf>
    <xf numFmtId="0" fontId="11" fillId="0" borderId="0" xfId="3" applyFont="1" applyAlignment="1">
      <alignment vertical="center"/>
    </xf>
    <xf numFmtId="0" fontId="4" fillId="0" borderId="7" xfId="3" applyFont="1" applyBorder="1" applyAlignment="1">
      <alignment horizontal="left" vertical="center" wrapText="1"/>
    </xf>
    <xf numFmtId="2" fontId="14" fillId="4" borderId="10" xfId="5" applyNumberFormat="1" applyFont="1" applyFill="1" applyBorder="1" applyAlignment="1" applyProtection="1">
      <alignment horizontal="center" vertical="center"/>
    </xf>
    <xf numFmtId="0" fontId="14" fillId="7" borderId="10" xfId="3" applyFont="1" applyFill="1" applyBorder="1" applyAlignment="1">
      <alignment horizontal="center" vertical="center"/>
    </xf>
    <xf numFmtId="0" fontId="44" fillId="0" borderId="7" xfId="3" applyFont="1" applyBorder="1" applyAlignment="1">
      <alignment horizontal="left" vertical="center" wrapText="1"/>
    </xf>
    <xf numFmtId="0" fontId="15" fillId="0" borderId="18" xfId="3" applyFont="1" applyFill="1" applyBorder="1" applyAlignment="1">
      <alignment horizontal="left" vertical="center" wrapText="1"/>
    </xf>
    <xf numFmtId="0" fontId="15" fillId="0" borderId="19" xfId="3" applyFont="1" applyFill="1" applyBorder="1" applyAlignment="1">
      <alignment horizontal="left" vertical="center" wrapText="1"/>
    </xf>
    <xf numFmtId="0" fontId="15" fillId="0" borderId="20" xfId="3" applyFont="1" applyFill="1" applyBorder="1" applyAlignment="1">
      <alignment horizontal="left" vertical="center" wrapText="1"/>
    </xf>
    <xf numFmtId="10" fontId="15" fillId="0" borderId="1" xfId="5" applyNumberFormat="1" applyFont="1" applyFill="1" applyBorder="1" applyAlignment="1">
      <alignment horizontal="center" vertical="center"/>
    </xf>
    <xf numFmtId="168" fontId="15" fillId="0" borderId="1" xfId="1" quotePrefix="1" applyNumberFormat="1" applyFont="1" applyFill="1" applyBorder="1" applyAlignment="1">
      <alignment horizontal="center" vertical="center"/>
    </xf>
    <xf numFmtId="0" fontId="11" fillId="0" borderId="0" xfId="3" applyFont="1" applyAlignment="1">
      <alignment horizontal="left"/>
    </xf>
    <xf numFmtId="0" fontId="14" fillId="0" borderId="0" xfId="3" applyFont="1"/>
    <xf numFmtId="0" fontId="3" fillId="0" borderId="0" xfId="3" applyFont="1" applyFill="1" applyAlignment="1">
      <alignment vertical="center"/>
    </xf>
    <xf numFmtId="0" fontId="13" fillId="0" borderId="27" xfId="3" applyFont="1" applyBorder="1" applyAlignment="1">
      <alignment horizontal="center" vertical="center" wrapText="1"/>
    </xf>
    <xf numFmtId="3" fontId="14" fillId="0" borderId="18" xfId="5" applyNumberFormat="1" applyFont="1" applyFill="1" applyBorder="1" applyAlignment="1" applyProtection="1">
      <alignment horizontal="center" vertical="center"/>
    </xf>
    <xf numFmtId="3" fontId="14" fillId="0" borderId="1" xfId="1" applyNumberFormat="1" applyFont="1" applyFill="1" applyBorder="1" applyAlignment="1" applyProtection="1">
      <alignment horizontal="center" vertical="center"/>
    </xf>
    <xf numFmtId="0" fontId="14" fillId="0" borderId="0" xfId="3" applyFont="1" applyBorder="1" applyAlignment="1">
      <alignment vertical="center"/>
    </xf>
    <xf numFmtId="3" fontId="14" fillId="3" borderId="18" xfId="1" applyNumberFormat="1" applyFont="1" applyFill="1" applyBorder="1" applyAlignment="1" applyProtection="1">
      <alignment horizontal="center" vertical="center"/>
    </xf>
    <xf numFmtId="1" fontId="14" fillId="0" borderId="18" xfId="5" applyNumberFormat="1" applyFont="1" applyFill="1" applyBorder="1" applyAlignment="1" applyProtection="1">
      <alignment horizontal="right" vertical="center"/>
    </xf>
    <xf numFmtId="2" fontId="14" fillId="0" borderId="1" xfId="5" applyNumberFormat="1" applyFont="1" applyFill="1" applyBorder="1" applyAlignment="1" applyProtection="1">
      <alignment horizontal="center" vertical="center"/>
    </xf>
    <xf numFmtId="0" fontId="14" fillId="0" borderId="19" xfId="3" applyFont="1" applyFill="1" applyBorder="1" applyAlignment="1">
      <alignment horizontal="left" vertical="center" wrapText="1"/>
    </xf>
    <xf numFmtId="0" fontId="14" fillId="0" borderId="20" xfId="3" applyFont="1" applyFill="1" applyBorder="1" applyAlignment="1">
      <alignment horizontal="left" vertical="center" wrapText="1"/>
    </xf>
    <xf numFmtId="37" fontId="11" fillId="0" borderId="18" xfId="6" applyNumberFormat="1" applyFont="1" applyFill="1" applyBorder="1" applyAlignment="1" applyProtection="1">
      <alignment horizontal="center" vertical="center"/>
    </xf>
    <xf numFmtId="10" fontId="14" fillId="0" borderId="1" xfId="5" applyNumberFormat="1" applyFont="1" applyFill="1" applyBorder="1" applyAlignment="1">
      <alignment horizontal="center" vertical="center"/>
    </xf>
    <xf numFmtId="168" fontId="14" fillId="0" borderId="1" xfId="1" quotePrefix="1" applyNumberFormat="1" applyFont="1" applyFill="1" applyBorder="1" applyAlignment="1">
      <alignment horizontal="center" vertical="center"/>
    </xf>
    <xf numFmtId="0" fontId="46" fillId="0" borderId="0" xfId="0" applyFont="1" applyAlignment="1">
      <alignment vertical="center"/>
    </xf>
    <xf numFmtId="0" fontId="22" fillId="0" borderId="0" xfId="3" applyFont="1" applyFill="1"/>
    <xf numFmtId="49" fontId="14" fillId="0" borderId="0" xfId="3" applyNumberFormat="1" applyFont="1"/>
    <xf numFmtId="0" fontId="14" fillId="2" borderId="0" xfId="3" applyFont="1" applyFill="1" applyAlignment="1">
      <alignment horizontal="center" vertical="center"/>
    </xf>
    <xf numFmtId="0" fontId="14" fillId="3" borderId="0" xfId="3" applyFont="1" applyFill="1"/>
    <xf numFmtId="0" fontId="13" fillId="0" borderId="11" xfId="3" applyFont="1" applyBorder="1" applyAlignment="1">
      <alignment horizontal="center" vertical="center" wrapText="1"/>
    </xf>
    <xf numFmtId="0" fontId="13" fillId="0" borderId="10" xfId="3" applyFont="1" applyBorder="1" applyAlignment="1">
      <alignment horizontal="center" vertical="center" wrapText="1"/>
    </xf>
    <xf numFmtId="0" fontId="13" fillId="0" borderId="18" xfId="3" applyFont="1" applyBorder="1" applyAlignment="1">
      <alignment horizontal="center" vertical="center" wrapText="1"/>
    </xf>
    <xf numFmtId="0" fontId="13" fillId="0" borderId="13" xfId="3" applyFont="1" applyBorder="1" applyAlignment="1">
      <alignment horizontal="center" vertical="center" wrapText="1"/>
    </xf>
    <xf numFmtId="0" fontId="11" fillId="0" borderId="0" xfId="3" applyFont="1" applyAlignment="1">
      <alignment horizontal="center" vertical="center" wrapText="1"/>
    </xf>
    <xf numFmtId="0" fontId="13" fillId="0" borderId="9" xfId="3" applyFont="1" applyBorder="1" applyAlignment="1">
      <alignment horizontal="center" vertical="center" wrapText="1"/>
    </xf>
    <xf numFmtId="0" fontId="13" fillId="0" borderId="14" xfId="3" applyFont="1" applyBorder="1" applyAlignment="1">
      <alignment horizontal="center" vertical="center" wrapText="1"/>
    </xf>
    <xf numFmtId="17" fontId="13" fillId="0" borderId="15" xfId="3" applyNumberFormat="1" applyFont="1" applyBorder="1" applyAlignment="1">
      <alignment horizontal="center" vertical="center" wrapText="1"/>
    </xf>
    <xf numFmtId="17" fontId="13" fillId="5" borderId="15" xfId="3" applyNumberFormat="1" applyFont="1" applyFill="1" applyBorder="1" applyAlignment="1">
      <alignment horizontal="center" vertical="center" wrapText="1"/>
    </xf>
    <xf numFmtId="0" fontId="13" fillId="0" borderId="15" xfId="3" applyFont="1" applyBorder="1" applyAlignment="1">
      <alignment horizontal="center" vertical="center" wrapText="1"/>
    </xf>
    <xf numFmtId="0" fontId="14" fillId="0" borderId="28" xfId="3" applyFont="1" applyBorder="1" applyAlignment="1">
      <alignment horizontal="center" vertical="center" wrapText="1"/>
    </xf>
    <xf numFmtId="1" fontId="14" fillId="0" borderId="10" xfId="5" applyNumberFormat="1" applyFont="1" applyFill="1" applyBorder="1" applyAlignment="1" applyProtection="1">
      <alignment horizontal="center" vertical="center" wrapText="1"/>
    </xf>
    <xf numFmtId="1" fontId="14" fillId="5" borderId="10" xfId="5" applyNumberFormat="1" applyFont="1" applyFill="1" applyBorder="1" applyAlignment="1" applyProtection="1">
      <alignment horizontal="center" vertical="center" wrapText="1"/>
    </xf>
    <xf numFmtId="3" fontId="14" fillId="0" borderId="10" xfId="4" applyNumberFormat="1" applyFont="1" applyFill="1" applyBorder="1" applyAlignment="1" applyProtection="1">
      <alignment horizontal="center" vertical="center" wrapText="1"/>
    </xf>
    <xf numFmtId="0" fontId="14" fillId="0" borderId="10" xfId="3" applyFont="1" applyBorder="1" applyAlignment="1">
      <alignment horizontal="center" vertical="center" wrapText="1"/>
    </xf>
    <xf numFmtId="0" fontId="14" fillId="0" borderId="1" xfId="3" applyFont="1" applyBorder="1" applyAlignment="1">
      <alignment horizontal="center" vertical="center" wrapText="1"/>
    </xf>
    <xf numFmtId="0" fontId="14" fillId="0" borderId="20" xfId="3" applyFont="1" applyBorder="1" applyAlignment="1">
      <alignment horizontal="left" vertical="center" wrapText="1"/>
    </xf>
    <xf numFmtId="0" fontId="1" fillId="0" borderId="7" xfId="3" applyBorder="1" applyAlignment="1">
      <alignment horizontal="center" vertical="center"/>
    </xf>
    <xf numFmtId="0" fontId="1" fillId="0" borderId="0" xfId="3" applyAlignment="1">
      <alignment horizontal="center" vertical="center"/>
    </xf>
    <xf numFmtId="0" fontId="14" fillId="0" borderId="17" xfId="3" applyFont="1" applyFill="1" applyBorder="1" applyAlignment="1">
      <alignment horizontal="left" vertical="center" wrapText="1"/>
    </xf>
    <xf numFmtId="167" fontId="14" fillId="0" borderId="10" xfId="5" quotePrefix="1" applyNumberFormat="1" applyFont="1" applyFill="1" applyBorder="1" applyAlignment="1" applyProtection="1">
      <alignment horizontal="center" vertical="center" wrapText="1"/>
    </xf>
    <xf numFmtId="0" fontId="14" fillId="0" borderId="9" xfId="3" applyFont="1" applyBorder="1" applyAlignment="1">
      <alignment horizontal="center" vertical="center" wrapText="1"/>
    </xf>
    <xf numFmtId="166" fontId="14" fillId="0" borderId="10" xfId="4" applyNumberFormat="1" applyFont="1" applyFill="1" applyBorder="1" applyAlignment="1" applyProtection="1">
      <alignment horizontal="center" vertical="center" wrapText="1"/>
    </xf>
    <xf numFmtId="3" fontId="14" fillId="3" borderId="10" xfId="4" applyNumberFormat="1" applyFont="1" applyFill="1" applyBorder="1" applyAlignment="1" applyProtection="1">
      <alignment horizontal="center" vertical="center" wrapText="1"/>
    </xf>
    <xf numFmtId="0" fontId="11" fillId="0" borderId="10" xfId="3" applyFont="1" applyBorder="1" applyAlignment="1">
      <alignment horizontal="center" vertical="center" wrapText="1"/>
    </xf>
    <xf numFmtId="1" fontId="39" fillId="0" borderId="10" xfId="5" applyNumberFormat="1" applyFont="1" applyFill="1" applyBorder="1" applyAlignment="1" applyProtection="1">
      <alignment horizontal="center" vertical="center" wrapText="1"/>
    </xf>
    <xf numFmtId="1" fontId="39" fillId="0" borderId="18" xfId="5" applyNumberFormat="1" applyFont="1" applyFill="1" applyBorder="1" applyAlignment="1" applyProtection="1">
      <alignment horizontal="center" vertical="center" wrapText="1"/>
    </xf>
    <xf numFmtId="165" fontId="14" fillId="0" borderId="10" xfId="4" applyFont="1" applyFill="1" applyBorder="1" applyAlignment="1" applyProtection="1">
      <alignment horizontal="right" vertical="center" wrapText="1"/>
    </xf>
    <xf numFmtId="165" fontId="14" fillId="0" borderId="10" xfId="4" applyFont="1" applyFill="1" applyBorder="1" applyAlignment="1" applyProtection="1">
      <alignment horizontal="center" vertical="center" wrapText="1"/>
    </xf>
    <xf numFmtId="0" fontId="11" fillId="0" borderId="26" xfId="3" applyFont="1" applyBorder="1" applyAlignment="1">
      <alignment horizontal="center" vertical="center" wrapText="1"/>
    </xf>
    <xf numFmtId="0" fontId="11" fillId="0" borderId="17" xfId="3" applyFont="1" applyBorder="1" applyAlignment="1">
      <alignment horizontal="center" vertical="center" wrapText="1"/>
    </xf>
    <xf numFmtId="0" fontId="13" fillId="0" borderId="10" xfId="3" applyFont="1" applyFill="1" applyBorder="1" applyAlignment="1">
      <alignment horizontal="left" vertical="center" wrapText="1"/>
    </xf>
    <xf numFmtId="165" fontId="39" fillId="0" borderId="10" xfId="4" applyFont="1" applyFill="1" applyBorder="1" applyAlignment="1" applyProtection="1">
      <alignment horizontal="center" vertical="center" wrapText="1"/>
    </xf>
    <xf numFmtId="2" fontId="14" fillId="0" borderId="10" xfId="4" applyNumberFormat="1" applyFont="1" applyFill="1" applyBorder="1" applyAlignment="1" applyProtection="1">
      <alignment horizontal="right" vertical="center" wrapText="1"/>
    </xf>
    <xf numFmtId="172" fontId="14" fillId="0" borderId="1" xfId="5" applyNumberFormat="1" applyFont="1" applyFill="1" applyBorder="1" applyAlignment="1">
      <alignment horizontal="center" vertical="center"/>
    </xf>
    <xf numFmtId="169" fontId="14" fillId="0" borderId="1" xfId="1" quotePrefix="1" applyNumberFormat="1" applyFont="1" applyFill="1" applyBorder="1" applyAlignment="1">
      <alignment horizontal="center" vertical="center"/>
    </xf>
    <xf numFmtId="0" fontId="29" fillId="0" borderId="24" xfId="3" applyFont="1" applyBorder="1" applyAlignment="1">
      <alignment horizontal="center" vertical="center" wrapText="1"/>
    </xf>
    <xf numFmtId="0" fontId="29" fillId="0" borderId="0" xfId="3" applyFont="1" applyBorder="1" applyAlignment="1">
      <alignment horizontal="left" vertical="center" wrapText="1"/>
    </xf>
    <xf numFmtId="1" fontId="39" fillId="0" borderId="0" xfId="5" applyNumberFormat="1" applyFont="1" applyFill="1" applyBorder="1" applyAlignment="1" applyProtection="1">
      <alignment horizontal="center" vertical="center"/>
    </xf>
    <xf numFmtId="2" fontId="14" fillId="0" borderId="0" xfId="5" applyNumberFormat="1" applyFont="1" applyFill="1" applyBorder="1" applyAlignment="1" applyProtection="1">
      <alignment horizontal="right" vertical="center"/>
    </xf>
    <xf numFmtId="49" fontId="3" fillId="0" borderId="0" xfId="3" applyNumberFormat="1" applyFont="1"/>
    <xf numFmtId="0" fontId="41" fillId="0" borderId="0" xfId="3" applyFont="1" applyBorder="1" applyAlignment="1">
      <alignment horizontal="center" vertical="center" wrapText="1"/>
    </xf>
    <xf numFmtId="1" fontId="40" fillId="0" borderId="0" xfId="5" applyNumberFormat="1" applyFont="1" applyFill="1" applyBorder="1" applyAlignment="1" applyProtection="1">
      <alignment horizontal="center" vertical="center"/>
    </xf>
    <xf numFmtId="1" fontId="47" fillId="0" borderId="0" xfId="5" applyNumberFormat="1" applyFont="1" applyFill="1" applyBorder="1" applyAlignment="1" applyProtection="1">
      <alignment horizontal="center" vertical="center"/>
    </xf>
    <xf numFmtId="2" fontId="3" fillId="0" borderId="0" xfId="5" applyNumberFormat="1" applyFont="1" applyFill="1" applyBorder="1" applyAlignment="1" applyProtection="1">
      <alignment horizontal="right" vertical="center"/>
    </xf>
    <xf numFmtId="0" fontId="6" fillId="2" borderId="0" xfId="3" applyFont="1" applyFill="1" applyAlignment="1">
      <alignment vertical="center"/>
    </xf>
    <xf numFmtId="0" fontId="6" fillId="0" borderId="0" xfId="3" applyFont="1" applyFill="1" applyAlignment="1">
      <alignment vertical="center"/>
    </xf>
    <xf numFmtId="3" fontId="3" fillId="3" borderId="0" xfId="3" applyNumberFormat="1" applyFont="1" applyFill="1"/>
    <xf numFmtId="0" fontId="2" fillId="0" borderId="0" xfId="3" applyFont="1" applyFill="1"/>
    <xf numFmtId="0" fontId="24" fillId="0" borderId="0" xfId="3" applyFont="1"/>
    <xf numFmtId="0" fontId="13" fillId="0" borderId="29" xfId="3" applyFont="1" applyBorder="1" applyAlignment="1">
      <alignment horizontal="center" vertical="center"/>
    </xf>
    <xf numFmtId="0" fontId="13" fillId="0" borderId="20" xfId="3" applyFont="1" applyBorder="1" applyAlignment="1">
      <alignment horizontal="center" vertical="center"/>
    </xf>
    <xf numFmtId="0" fontId="13" fillId="0" borderId="30" xfId="3" applyFont="1" applyBorder="1" applyAlignment="1">
      <alignment horizontal="center" vertical="center"/>
    </xf>
    <xf numFmtId="17" fontId="13" fillId="0" borderId="27" xfId="3" applyNumberFormat="1" applyFont="1" applyFill="1" applyBorder="1" applyAlignment="1">
      <alignment horizontal="center" vertical="center"/>
    </xf>
    <xf numFmtId="0" fontId="48" fillId="0" borderId="21" xfId="0" applyFont="1" applyFill="1" applyBorder="1" applyAlignment="1">
      <alignment vertical="center" wrapText="1"/>
    </xf>
    <xf numFmtId="1" fontId="13" fillId="0" borderId="20" xfId="5" applyNumberFormat="1" applyFont="1" applyFill="1" applyBorder="1" applyAlignment="1" applyProtection="1">
      <alignment horizontal="center" vertical="center"/>
    </xf>
    <xf numFmtId="1" fontId="13" fillId="0" borderId="10" xfId="5" applyNumberFormat="1" applyFont="1" applyFill="1" applyBorder="1" applyAlignment="1" applyProtection="1">
      <alignment horizontal="center" vertical="center"/>
    </xf>
    <xf numFmtId="1" fontId="13" fillId="4" borderId="10" xfId="5" applyNumberFormat="1" applyFont="1" applyFill="1" applyBorder="1" applyAlignment="1" applyProtection="1">
      <alignment horizontal="center" vertical="center"/>
    </xf>
    <xf numFmtId="3" fontId="14" fillId="0" borderId="10" xfId="4" applyNumberFormat="1" applyFont="1" applyFill="1" applyBorder="1" applyAlignment="1" applyProtection="1">
      <alignment horizontal="center" vertical="center"/>
    </xf>
    <xf numFmtId="0" fontId="13" fillId="0" borderId="31" xfId="3" applyFont="1" applyBorder="1" applyAlignment="1">
      <alignment horizontal="center" vertical="center"/>
    </xf>
    <xf numFmtId="0" fontId="49" fillId="0" borderId="1" xfId="0" applyFont="1" applyFill="1" applyBorder="1" applyAlignment="1">
      <alignment horizontal="center" vertical="center" wrapText="1"/>
    </xf>
    <xf numFmtId="1" fontId="4" fillId="0" borderId="0" xfId="3" applyNumberFormat="1" applyFont="1" applyBorder="1" applyAlignment="1">
      <alignment vertical="center" wrapText="1"/>
    </xf>
    <xf numFmtId="1" fontId="4" fillId="0" borderId="0" xfId="3" applyNumberFormat="1" applyFont="1" applyAlignment="1">
      <alignment horizontal="center" vertical="center"/>
    </xf>
    <xf numFmtId="0" fontId="4" fillId="0" borderId="0" xfId="3" quotePrefix="1" applyFont="1" applyAlignment="1">
      <alignment vertical="center" wrapText="1"/>
    </xf>
    <xf numFmtId="0" fontId="48" fillId="0" borderId="3" xfId="0" applyFont="1" applyFill="1" applyBorder="1" applyAlignment="1">
      <alignment vertical="center" wrapText="1"/>
    </xf>
    <xf numFmtId="1" fontId="13" fillId="0" borderId="3" xfId="5" applyNumberFormat="1" applyFont="1" applyFill="1" applyBorder="1" applyAlignment="1" applyProtection="1">
      <alignment horizontal="center" vertical="center"/>
    </xf>
    <xf numFmtId="3" fontId="14" fillId="0" borderId="3" xfId="4" applyNumberFormat="1" applyFont="1" applyFill="1" applyBorder="1" applyAlignment="1" applyProtection="1">
      <alignment horizontal="center" vertical="center"/>
    </xf>
    <xf numFmtId="173" fontId="4" fillId="0" borderId="0" xfId="3" applyNumberFormat="1" applyFont="1" applyBorder="1" applyAlignment="1">
      <alignment vertical="center" wrapText="1"/>
    </xf>
    <xf numFmtId="0" fontId="48" fillId="0" borderId="1" xfId="0" applyFont="1" applyFill="1" applyBorder="1" applyAlignment="1">
      <alignment vertical="center" wrapText="1"/>
    </xf>
    <xf numFmtId="0" fontId="48" fillId="0" borderId="19" xfId="3" applyFont="1" applyFill="1" applyBorder="1" applyAlignment="1">
      <alignment horizontal="left" vertical="center" wrapText="1"/>
    </xf>
    <xf numFmtId="0" fontId="48" fillId="0" borderId="20" xfId="3" applyFont="1" applyFill="1" applyBorder="1" applyAlignment="1">
      <alignment horizontal="left" vertical="center" wrapText="1"/>
    </xf>
    <xf numFmtId="167" fontId="23" fillId="0" borderId="1" xfId="3" quotePrefix="1" applyNumberFormat="1" applyFont="1" applyFill="1" applyBorder="1" applyAlignment="1">
      <alignment horizontal="center" vertical="center"/>
    </xf>
    <xf numFmtId="0" fontId="4" fillId="0" borderId="5" xfId="3" applyFont="1" applyBorder="1" applyAlignment="1">
      <alignment horizontal="left" vertical="center" wrapText="1"/>
    </xf>
    <xf numFmtId="0" fontId="13" fillId="0" borderId="9" xfId="3" applyFont="1" applyBorder="1" applyAlignment="1">
      <alignment horizontal="left" vertical="center" wrapText="1"/>
    </xf>
    <xf numFmtId="166" fontId="14" fillId="0" borderId="9" xfId="4" applyNumberFormat="1" applyFont="1" applyFill="1" applyBorder="1" applyAlignment="1" applyProtection="1">
      <alignment horizontal="center" vertical="center"/>
    </xf>
    <xf numFmtId="3" fontId="14" fillId="3" borderId="9" xfId="4" applyNumberFormat="1" applyFont="1" applyFill="1" applyBorder="1" applyAlignment="1" applyProtection="1">
      <alignment horizontal="center" vertical="center"/>
    </xf>
    <xf numFmtId="3" fontId="14" fillId="0" borderId="9" xfId="4" applyNumberFormat="1" applyFont="1" applyFill="1" applyBorder="1" applyAlignment="1" applyProtection="1">
      <alignment horizontal="center" vertical="center"/>
    </xf>
    <xf numFmtId="0" fontId="4" fillId="0" borderId="9" xfId="3" applyFont="1" applyBorder="1" applyAlignment="1">
      <alignment horizontal="center" vertical="center"/>
    </xf>
    <xf numFmtId="0" fontId="4" fillId="0" borderId="22" xfId="3" applyFont="1" applyBorder="1" applyAlignment="1">
      <alignment horizontal="center" vertical="center"/>
    </xf>
    <xf numFmtId="0" fontId="4" fillId="0" borderId="8" xfId="3" applyFont="1" applyBorder="1" applyAlignment="1">
      <alignment horizontal="center" vertical="center"/>
    </xf>
    <xf numFmtId="1" fontId="39" fillId="0" borderId="18" xfId="5" applyNumberFormat="1" applyFont="1" applyFill="1" applyBorder="1" applyAlignment="1" applyProtection="1">
      <alignment horizontal="center" vertical="center"/>
    </xf>
    <xf numFmtId="165" fontId="14" fillId="0" borderId="10" xfId="4" applyFont="1" applyFill="1" applyBorder="1" applyAlignment="1" applyProtection="1">
      <alignment horizontal="right" vertical="center"/>
    </xf>
    <xf numFmtId="0" fontId="13" fillId="0" borderId="10" xfId="3" applyFont="1" applyBorder="1" applyAlignment="1">
      <alignment horizontal="left" vertical="center"/>
    </xf>
    <xf numFmtId="0" fontId="23" fillId="0" borderId="10" xfId="3" applyFont="1" applyFill="1" applyBorder="1" applyAlignment="1">
      <alignment horizontal="left" vertical="center" wrapText="1"/>
    </xf>
    <xf numFmtId="165" fontId="39" fillId="0" borderId="10" xfId="4" applyFont="1" applyFill="1" applyBorder="1" applyAlignment="1" applyProtection="1">
      <alignment horizontal="center" vertical="center"/>
    </xf>
    <xf numFmtId="0" fontId="29" fillId="0" borderId="0" xfId="3" applyFont="1" applyBorder="1" applyAlignment="1">
      <alignment horizontal="center" vertical="center" wrapText="1"/>
    </xf>
    <xf numFmtId="0" fontId="6" fillId="0" borderId="0" xfId="3" applyFont="1" applyFill="1" applyAlignment="1">
      <alignment horizontal="left"/>
    </xf>
    <xf numFmtId="0" fontId="6" fillId="2" borderId="0" xfId="3" applyFont="1" applyFill="1" applyAlignment="1">
      <alignment horizontal="left" vertical="center"/>
    </xf>
    <xf numFmtId="0" fontId="3" fillId="3" borderId="0" xfId="3" applyFont="1" applyFill="1"/>
    <xf numFmtId="0" fontId="13" fillId="0" borderId="28" xfId="3" applyFont="1" applyBorder="1" applyAlignment="1">
      <alignment horizontal="center" vertical="center"/>
    </xf>
    <xf numFmtId="0" fontId="14" fillId="0" borderId="31" xfId="3" applyFont="1" applyBorder="1" applyAlignment="1">
      <alignment horizontal="center" vertical="center"/>
    </xf>
    <xf numFmtId="0" fontId="50" fillId="0" borderId="6" xfId="0" applyFont="1" applyBorder="1" applyAlignment="1">
      <alignment vertical="center"/>
    </xf>
    <xf numFmtId="0" fontId="50" fillId="0" borderId="0" xfId="0" applyFont="1" applyBorder="1" applyAlignment="1">
      <alignment vertical="center"/>
    </xf>
    <xf numFmtId="167" fontId="51" fillId="0" borderId="10" xfId="5" applyNumberFormat="1" applyFont="1" applyFill="1" applyBorder="1" applyAlignment="1" applyProtection="1">
      <alignment horizontal="center" vertical="center"/>
    </xf>
    <xf numFmtId="0" fontId="14" fillId="0" borderId="14" xfId="3" applyFont="1" applyBorder="1" applyAlignment="1">
      <alignment horizontal="center" vertical="center"/>
    </xf>
    <xf numFmtId="0" fontId="52" fillId="0" borderId="6" xfId="0" applyFont="1" applyBorder="1" applyAlignment="1">
      <alignment vertical="center" wrapText="1"/>
    </xf>
    <xf numFmtId="0" fontId="52" fillId="0" borderId="0" xfId="0" applyFont="1" applyBorder="1" applyAlignment="1">
      <alignment vertical="center" wrapText="1"/>
    </xf>
    <xf numFmtId="0" fontId="14" fillId="0" borderId="11" xfId="5" applyNumberFormat="1" applyFont="1" applyFill="1" applyBorder="1" applyAlignment="1" applyProtection="1">
      <alignment horizontal="center" vertical="center"/>
    </xf>
    <xf numFmtId="1" fontId="14" fillId="0" borderId="11" xfId="5" applyNumberFormat="1" applyFont="1" applyFill="1" applyBorder="1" applyAlignment="1" applyProtection="1">
      <alignment horizontal="center" vertical="center"/>
    </xf>
    <xf numFmtId="167" fontId="51" fillId="0" borderId="11" xfId="5" applyNumberFormat="1" applyFont="1" applyFill="1" applyBorder="1" applyAlignment="1" applyProtection="1">
      <alignment horizontal="center" vertical="center"/>
    </xf>
    <xf numFmtId="3" fontId="14" fillId="0" borderId="11" xfId="4" applyNumberFormat="1" applyFont="1" applyFill="1" applyBorder="1" applyAlignment="1" applyProtection="1">
      <alignment horizontal="center" vertical="center"/>
    </xf>
    <xf numFmtId="0" fontId="14" fillId="0" borderId="11" xfId="3" applyFont="1" applyBorder="1" applyAlignment="1">
      <alignment horizontal="center" vertical="center"/>
    </xf>
    <xf numFmtId="0" fontId="50" fillId="0" borderId="1" xfId="0" applyFont="1" applyBorder="1" applyAlignment="1">
      <alignment vertical="center" wrapText="1"/>
    </xf>
    <xf numFmtId="0" fontId="14" fillId="0" borderId="1" xfId="5" applyNumberFormat="1" applyFont="1" applyFill="1" applyBorder="1" applyAlignment="1" applyProtection="1">
      <alignment horizontal="center" vertical="center"/>
    </xf>
    <xf numFmtId="167" fontId="14" fillId="0" borderId="1" xfId="5" quotePrefix="1" applyNumberFormat="1" applyFont="1" applyFill="1" applyBorder="1" applyAlignment="1" applyProtection="1">
      <alignment horizontal="center" vertical="center"/>
    </xf>
    <xf numFmtId="167" fontId="14" fillId="0" borderId="1" xfId="5" applyNumberFormat="1" applyFont="1" applyFill="1" applyBorder="1" applyAlignment="1" applyProtection="1">
      <alignment horizontal="center" vertical="center"/>
    </xf>
    <xf numFmtId="0" fontId="14" fillId="0" borderId="9" xfId="3" applyFont="1" applyBorder="1" applyAlignment="1">
      <alignment horizontal="center" vertical="center"/>
    </xf>
    <xf numFmtId="0" fontId="14" fillId="0" borderId="9" xfId="3" applyFont="1" applyBorder="1" applyAlignment="1">
      <alignment horizontal="left" vertical="center" wrapText="1"/>
    </xf>
    <xf numFmtId="0" fontId="11" fillId="0" borderId="9" xfId="3" applyFont="1" applyBorder="1" applyAlignment="1">
      <alignment horizontal="center" vertical="center"/>
    </xf>
    <xf numFmtId="0" fontId="51" fillId="0" borderId="10" xfId="3" applyFont="1" applyBorder="1" applyAlignment="1">
      <alignment horizontal="left" vertical="center" wrapText="1"/>
    </xf>
    <xf numFmtId="10" fontId="53" fillId="0" borderId="1" xfId="5" applyNumberFormat="1" applyFont="1" applyBorder="1" applyAlignment="1">
      <alignment horizontal="center" vertical="center"/>
    </xf>
    <xf numFmtId="168" fontId="54" fillId="0" borderId="1" xfId="4" quotePrefix="1" applyNumberFormat="1" applyFont="1" applyFill="1" applyBorder="1" applyAlignment="1">
      <alignment horizontal="center" vertical="center"/>
    </xf>
    <xf numFmtId="0" fontId="13" fillId="0" borderId="0" xfId="3" applyFont="1" applyBorder="1" applyAlignment="1">
      <alignment horizontal="left" vertical="center" wrapText="1"/>
    </xf>
    <xf numFmtId="1" fontId="55" fillId="0" borderId="0" xfId="5" applyNumberFormat="1" applyFont="1" applyFill="1" applyBorder="1" applyAlignment="1" applyProtection="1">
      <alignment horizontal="center" vertical="center"/>
    </xf>
    <xf numFmtId="2" fontId="13" fillId="0" borderId="0" xfId="5" applyNumberFormat="1" applyFont="1" applyFill="1" applyBorder="1" applyAlignment="1" applyProtection="1">
      <alignment horizontal="right" vertical="center"/>
    </xf>
    <xf numFmtId="14" fontId="4" fillId="0" borderId="0" xfId="3" applyNumberFormat="1" applyFont="1" applyAlignment="1">
      <alignment horizontal="left"/>
    </xf>
    <xf numFmtId="0" fontId="13" fillId="0" borderId="0" xfId="3" applyFont="1" applyAlignment="1">
      <alignment horizontal="right"/>
    </xf>
    <xf numFmtId="14" fontId="4" fillId="0" borderId="0" xfId="3" applyNumberFormat="1" applyFont="1"/>
    <xf numFmtId="0" fontId="56" fillId="0" borderId="0" xfId="3" applyFont="1"/>
    <xf numFmtId="0" fontId="10" fillId="0" borderId="0" xfId="3" applyFont="1" applyFill="1" applyAlignment="1">
      <alignment horizontal="right" wrapText="1"/>
    </xf>
    <xf numFmtId="0" fontId="3" fillId="0" borderId="0" xfId="3" applyFont="1" applyFill="1" applyAlignment="1">
      <alignment horizontal="left" vertical="center"/>
    </xf>
    <xf numFmtId="0" fontId="13" fillId="0" borderId="17" xfId="3" applyFont="1" applyBorder="1" applyAlignment="1">
      <alignment horizontal="center" vertical="center"/>
    </xf>
    <xf numFmtId="17" fontId="13" fillId="0" borderId="27" xfId="3" applyNumberFormat="1" applyFont="1" applyBorder="1" applyAlignment="1">
      <alignment horizontal="center" vertical="center"/>
    </xf>
    <xf numFmtId="0" fontId="1" fillId="0" borderId="1" xfId="3" applyBorder="1"/>
    <xf numFmtId="0" fontId="48" fillId="0" borderId="6" xfId="0" applyFont="1" applyFill="1" applyBorder="1" applyAlignment="1">
      <alignment vertical="center" wrapText="1"/>
    </xf>
    <xf numFmtId="0" fontId="14" fillId="0" borderId="17" xfId="5" applyNumberFormat="1" applyFont="1" applyFill="1" applyBorder="1" applyAlignment="1" applyProtection="1">
      <alignment horizontal="center" vertical="center"/>
    </xf>
    <xf numFmtId="1" fontId="1" fillId="0" borderId="0" xfId="3" applyNumberFormat="1"/>
    <xf numFmtId="0" fontId="1" fillId="0" borderId="0" xfId="3" applyBorder="1"/>
    <xf numFmtId="0" fontId="14" fillId="0" borderId="25" xfId="3" applyFont="1" applyBorder="1" applyAlignment="1">
      <alignment horizontal="center" vertical="center"/>
    </xf>
    <xf numFmtId="0" fontId="13" fillId="0" borderId="10" xfId="5" applyNumberFormat="1" applyFont="1" applyFill="1" applyBorder="1" applyAlignment="1" applyProtection="1">
      <alignment horizontal="center" vertical="center"/>
    </xf>
    <xf numFmtId="167" fontId="13" fillId="0" borderId="1" xfId="5" applyNumberFormat="1" applyFont="1" applyFill="1" applyBorder="1" applyAlignment="1" applyProtection="1">
      <alignment horizontal="center" vertical="center"/>
    </xf>
    <xf numFmtId="0" fontId="4" fillId="0" borderId="22" xfId="3" applyFont="1" applyBorder="1" applyAlignment="1">
      <alignment vertical="center"/>
    </xf>
    <xf numFmtId="0" fontId="4" fillId="0" borderId="8" xfId="3" applyFont="1" applyBorder="1" applyAlignment="1">
      <alignment vertical="center"/>
    </xf>
    <xf numFmtId="165" fontId="14" fillId="0" borderId="10" xfId="4" applyNumberFormat="1" applyFont="1" applyFill="1" applyBorder="1" applyAlignment="1" applyProtection="1">
      <alignment horizontal="center" vertical="center"/>
    </xf>
    <xf numFmtId="168" fontId="26" fillId="0" borderId="1" xfId="5" applyNumberFormat="1" applyFont="1" applyFill="1" applyBorder="1" applyAlignment="1">
      <alignment horizontal="center" vertical="center"/>
    </xf>
    <xf numFmtId="0" fontId="51" fillId="0" borderId="0" xfId="3" applyFont="1" applyBorder="1" applyAlignment="1">
      <alignment horizontal="left" vertical="center" wrapText="1"/>
    </xf>
    <xf numFmtId="165" fontId="39" fillId="0" borderId="0" xfId="4" applyFont="1" applyFill="1" applyBorder="1" applyAlignment="1" applyProtection="1">
      <alignment horizontal="center" vertical="center"/>
    </xf>
    <xf numFmtId="0" fontId="14" fillId="0" borderId="0" xfId="3" applyFont="1" applyBorder="1" applyAlignment="1">
      <alignment horizontal="left" vertical="center"/>
    </xf>
    <xf numFmtId="10" fontId="57" fillId="0" borderId="0" xfId="5" applyNumberFormat="1" applyFont="1" applyBorder="1" applyAlignment="1">
      <alignment horizontal="center" vertical="center"/>
    </xf>
    <xf numFmtId="0" fontId="13" fillId="0" borderId="2" xfId="3" applyFont="1" applyBorder="1" applyAlignment="1">
      <alignment horizontal="center" vertical="center"/>
    </xf>
    <xf numFmtId="0" fontId="13" fillId="0" borderId="4" xfId="3" applyFont="1" applyBorder="1" applyAlignment="1">
      <alignment horizontal="center" vertical="center"/>
    </xf>
    <xf numFmtId="17" fontId="13" fillId="0" borderId="1" xfId="3" applyNumberFormat="1" applyFont="1" applyBorder="1" applyAlignment="1">
      <alignment horizontal="center" vertical="center"/>
    </xf>
    <xf numFmtId="0" fontId="13" fillId="0" borderId="27" xfId="3" applyFont="1" applyBorder="1" applyAlignment="1">
      <alignment horizontal="center" vertical="center"/>
    </xf>
    <xf numFmtId="167" fontId="14" fillId="0" borderId="1" xfId="4" applyNumberFormat="1" applyFont="1" applyFill="1" applyBorder="1" applyAlignment="1" applyProtection="1">
      <alignment horizontal="center" vertical="center"/>
    </xf>
    <xf numFmtId="167" fontId="15" fillId="0" borderId="1" xfId="4" applyNumberFormat="1" applyFont="1" applyFill="1" applyBorder="1" applyAlignment="1" applyProtection="1">
      <alignment horizontal="center" vertical="center"/>
    </xf>
    <xf numFmtId="1" fontId="4" fillId="0" borderId="0" xfId="3" applyNumberFormat="1" applyFont="1" applyAlignment="1">
      <alignment vertical="center"/>
    </xf>
    <xf numFmtId="1" fontId="58" fillId="0" borderId="0" xfId="3" applyNumberFormat="1" applyFont="1" applyAlignment="1">
      <alignment vertical="center"/>
    </xf>
    <xf numFmtId="167" fontId="23" fillId="0" borderId="1" xfId="4" applyNumberFormat="1" applyFont="1" applyFill="1" applyBorder="1" applyAlignment="1" applyProtection="1">
      <alignment horizontal="center" vertical="center"/>
    </xf>
    <xf numFmtId="3" fontId="14" fillId="0" borderId="2" xfId="4" applyNumberFormat="1" applyFont="1" applyFill="1" applyBorder="1" applyAlignment="1" applyProtection="1">
      <alignment horizontal="center" vertical="center"/>
    </xf>
    <xf numFmtId="0" fontId="14" fillId="0" borderId="17" xfId="3" applyFont="1" applyBorder="1" applyAlignment="1">
      <alignment horizontal="center" vertical="center"/>
    </xf>
    <xf numFmtId="1" fontId="58" fillId="0" borderId="5" xfId="3" applyNumberFormat="1" applyFont="1" applyBorder="1" applyAlignment="1">
      <alignment horizontal="left" vertical="center"/>
    </xf>
    <xf numFmtId="1" fontId="58" fillId="0" borderId="0" xfId="3" applyNumberFormat="1" applyFont="1" applyAlignment="1">
      <alignment horizontal="left" vertical="center"/>
    </xf>
    <xf numFmtId="0" fontId="14" fillId="0" borderId="32" xfId="3" applyFont="1" applyBorder="1" applyAlignment="1">
      <alignment horizontal="center" vertical="center"/>
    </xf>
    <xf numFmtId="3" fontId="14" fillId="3" borderId="15" xfId="4" applyNumberFormat="1" applyFont="1" applyFill="1" applyBorder="1" applyAlignment="1" applyProtection="1">
      <alignment horizontal="center" vertical="center"/>
    </xf>
    <xf numFmtId="0" fontId="11" fillId="0" borderId="16" xfId="3" applyFont="1" applyBorder="1" applyAlignment="1">
      <alignment horizontal="center" vertical="center"/>
    </xf>
    <xf numFmtId="165" fontId="14" fillId="0" borderId="9" xfId="4" applyNumberFormat="1" applyFont="1" applyFill="1" applyBorder="1" applyAlignment="1" applyProtection="1">
      <alignment horizontal="center" vertical="center"/>
    </xf>
    <xf numFmtId="0" fontId="15" fillId="0" borderId="10" xfId="3" applyFont="1" applyFill="1" applyBorder="1" applyAlignment="1">
      <alignment horizontal="left" vertical="center" wrapText="1"/>
    </xf>
    <xf numFmtId="10" fontId="59" fillId="0" borderId="1" xfId="5" applyNumberFormat="1" applyFont="1" applyFill="1" applyBorder="1" applyAlignment="1">
      <alignment horizontal="center" vertical="center"/>
    </xf>
    <xf numFmtId="168" fontId="59" fillId="0" borderId="1" xfId="5" applyNumberFormat="1" applyFont="1" applyFill="1" applyBorder="1" applyAlignment="1">
      <alignment horizontal="center" vertical="center"/>
    </xf>
    <xf numFmtId="10" fontId="26" fillId="0" borderId="0" xfId="5" applyNumberFormat="1" applyFont="1" applyFill="1" applyBorder="1" applyAlignment="1">
      <alignment horizontal="center" vertical="center"/>
    </xf>
    <xf numFmtId="168" fontId="26" fillId="0" borderId="0" xfId="5" applyNumberFormat="1" applyFont="1" applyFill="1" applyBorder="1" applyAlignment="1">
      <alignment horizontal="center" vertical="center"/>
    </xf>
    <xf numFmtId="0" fontId="1" fillId="0" borderId="0" xfId="3" applyFont="1"/>
    <xf numFmtId="0" fontId="4" fillId="0" borderId="0" xfId="3" applyFont="1" applyBorder="1" applyAlignment="1">
      <alignment horizontal="left" vertical="center"/>
    </xf>
    <xf numFmtId="0" fontId="56" fillId="0" borderId="0" xfId="3" applyFont="1" applyBorder="1" applyAlignment="1">
      <alignment horizontal="center" vertical="center" wrapText="1"/>
    </xf>
    <xf numFmtId="2" fontId="4" fillId="0" borderId="0" xfId="5" applyNumberFormat="1" applyFont="1" applyFill="1" applyBorder="1" applyAlignment="1" applyProtection="1">
      <alignment horizontal="right" vertical="center"/>
    </xf>
    <xf numFmtId="0" fontId="4" fillId="0" borderId="0" xfId="3" applyFont="1" applyAlignment="1">
      <alignment horizontal="right"/>
    </xf>
    <xf numFmtId="2" fontId="1" fillId="0" borderId="0" xfId="3" applyNumberFormat="1"/>
    <xf numFmtId="14" fontId="58" fillId="0" borderId="0" xfId="3" applyNumberFormat="1" applyFont="1" applyAlignment="1">
      <alignment horizontal="left"/>
    </xf>
    <xf numFmtId="0" fontId="2" fillId="0" borderId="0" xfId="3" applyFont="1" applyAlignment="1">
      <alignment horizontal="left" wrapText="1"/>
    </xf>
  </cellXfs>
  <cellStyles count="8">
    <cellStyle name="Comma" xfId="1" builtinId="3"/>
    <cellStyle name="Comma 2" xfId="4"/>
    <cellStyle name="Comma 3" xfId="7"/>
    <cellStyle name="Comma_Fuel Price Increase Proposal 2010" xfId="6"/>
    <cellStyle name="Currency" xfId="2" builtinId="4"/>
    <cellStyle name="Normal" xfId="0" builtinId="0"/>
    <cellStyle name="Normal_Fuel Price Increase Proposal 2010" xfId="3"/>
    <cellStyle name="Percent 2" xf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externalLink" Target="externalLinks/externalLink7.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externalLink" Target="externalLinks/externalLink6.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externalLink" Target="externalLinks/externalLink5.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externalLink" Target="externalLinks/externalLink4.xml"/><Relationship Id="rId1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10</xdr:col>
      <xdr:colOff>266700</xdr:colOff>
      <xdr:row>77</xdr:row>
      <xdr:rowOff>9525</xdr:rowOff>
    </xdr:from>
    <xdr:to>
      <xdr:col>10</xdr:col>
      <xdr:colOff>1152525</xdr:colOff>
      <xdr:row>78</xdr:row>
      <xdr:rowOff>19050</xdr:rowOff>
    </xdr:to>
    <xdr:sp macro="" textlink="">
      <xdr:nvSpPr>
        <xdr:cNvPr id="2" name="Oval 13"/>
        <xdr:cNvSpPr>
          <a:spLocks noChangeArrowheads="1"/>
        </xdr:cNvSpPr>
      </xdr:nvSpPr>
      <xdr:spPr bwMode="auto">
        <a:xfrm>
          <a:off x="14335125" y="20964525"/>
          <a:ext cx="885825" cy="0"/>
        </a:xfrm>
        <a:prstGeom prst="ellipse">
          <a:avLst/>
        </a:prstGeom>
        <a:noFill/>
        <a:ln w="9360">
          <a:solidFill>
            <a:srgbClr val="FF0000"/>
          </a:solidFill>
          <a:miter lim="800000"/>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10</xdr:col>
      <xdr:colOff>285750</xdr:colOff>
      <xdr:row>21</xdr:row>
      <xdr:rowOff>0</xdr:rowOff>
    </xdr:from>
    <xdr:to>
      <xdr:col>10</xdr:col>
      <xdr:colOff>1162050</xdr:colOff>
      <xdr:row>22</xdr:row>
      <xdr:rowOff>0</xdr:rowOff>
    </xdr:to>
    <xdr:sp macro="" textlink="">
      <xdr:nvSpPr>
        <xdr:cNvPr id="3" name="Oval 4"/>
        <xdr:cNvSpPr>
          <a:spLocks noChangeArrowheads="1"/>
        </xdr:cNvSpPr>
      </xdr:nvSpPr>
      <xdr:spPr bwMode="auto">
        <a:xfrm>
          <a:off x="14354175" y="6924675"/>
          <a:ext cx="876300" cy="419100"/>
        </a:xfrm>
        <a:prstGeom prst="ellipse">
          <a:avLst/>
        </a:prstGeom>
        <a:noFill/>
        <a:ln w="9360">
          <a:solidFill>
            <a:srgbClr val="FF0000"/>
          </a:solidFill>
          <a:miter lim="800000"/>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10</xdr:col>
      <xdr:colOff>295275</xdr:colOff>
      <xdr:row>67</xdr:row>
      <xdr:rowOff>0</xdr:rowOff>
    </xdr:from>
    <xdr:to>
      <xdr:col>10</xdr:col>
      <xdr:colOff>1162050</xdr:colOff>
      <xdr:row>68</xdr:row>
      <xdr:rowOff>0</xdr:rowOff>
    </xdr:to>
    <xdr:sp macro="" textlink="">
      <xdr:nvSpPr>
        <xdr:cNvPr id="4" name="Oval 13"/>
        <xdr:cNvSpPr>
          <a:spLocks noChangeArrowheads="1"/>
        </xdr:cNvSpPr>
      </xdr:nvSpPr>
      <xdr:spPr bwMode="auto">
        <a:xfrm>
          <a:off x="14363700" y="20145375"/>
          <a:ext cx="866775" cy="409575"/>
        </a:xfrm>
        <a:prstGeom prst="ellipse">
          <a:avLst/>
        </a:prstGeom>
        <a:noFill/>
        <a:ln w="9360">
          <a:solidFill>
            <a:srgbClr val="FF0000"/>
          </a:solidFill>
          <a:miter lim="800000"/>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10</xdr:col>
      <xdr:colOff>285750</xdr:colOff>
      <xdr:row>48</xdr:row>
      <xdr:rowOff>0</xdr:rowOff>
    </xdr:from>
    <xdr:to>
      <xdr:col>10</xdr:col>
      <xdr:colOff>1171575</xdr:colOff>
      <xdr:row>48</xdr:row>
      <xdr:rowOff>447675</xdr:rowOff>
    </xdr:to>
    <xdr:sp macro="" textlink="">
      <xdr:nvSpPr>
        <xdr:cNvPr id="5" name="Oval 13"/>
        <xdr:cNvSpPr>
          <a:spLocks noChangeArrowheads="1"/>
        </xdr:cNvSpPr>
      </xdr:nvSpPr>
      <xdr:spPr bwMode="auto">
        <a:xfrm>
          <a:off x="14354175" y="13325475"/>
          <a:ext cx="885825" cy="447675"/>
        </a:xfrm>
        <a:prstGeom prst="ellipse">
          <a:avLst/>
        </a:prstGeom>
        <a:noFill/>
        <a:ln w="9360">
          <a:solidFill>
            <a:srgbClr val="FF0000"/>
          </a:solidFill>
          <a:miter lim="800000"/>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10</xdr:col>
      <xdr:colOff>104775</xdr:colOff>
      <xdr:row>69</xdr:row>
      <xdr:rowOff>28575</xdr:rowOff>
    </xdr:from>
    <xdr:to>
      <xdr:col>11</xdr:col>
      <xdr:colOff>76200</xdr:colOff>
      <xdr:row>70</xdr:row>
      <xdr:rowOff>28575</xdr:rowOff>
    </xdr:to>
    <xdr:sp macro="" textlink="">
      <xdr:nvSpPr>
        <xdr:cNvPr id="6" name="Oval 13"/>
        <xdr:cNvSpPr>
          <a:spLocks noChangeArrowheads="1"/>
        </xdr:cNvSpPr>
      </xdr:nvSpPr>
      <xdr:spPr bwMode="auto">
        <a:xfrm>
          <a:off x="14173200" y="20964525"/>
          <a:ext cx="1143000" cy="0"/>
        </a:xfrm>
        <a:prstGeom prst="ellipse">
          <a:avLst/>
        </a:prstGeom>
        <a:noFill/>
        <a:ln w="9360">
          <a:solidFill>
            <a:srgbClr val="FF0000"/>
          </a:solidFill>
          <a:miter lim="800000"/>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10</xdr:col>
      <xdr:colOff>104775</xdr:colOff>
      <xdr:row>70</xdr:row>
      <xdr:rowOff>28575</xdr:rowOff>
    </xdr:from>
    <xdr:to>
      <xdr:col>11</xdr:col>
      <xdr:colOff>76200</xdr:colOff>
      <xdr:row>71</xdr:row>
      <xdr:rowOff>28575</xdr:rowOff>
    </xdr:to>
    <xdr:sp macro="" textlink="">
      <xdr:nvSpPr>
        <xdr:cNvPr id="7" name="Oval 13"/>
        <xdr:cNvSpPr>
          <a:spLocks noChangeArrowheads="1"/>
        </xdr:cNvSpPr>
      </xdr:nvSpPr>
      <xdr:spPr bwMode="auto">
        <a:xfrm>
          <a:off x="14173200" y="20964525"/>
          <a:ext cx="1143000" cy="0"/>
        </a:xfrm>
        <a:prstGeom prst="ellipse">
          <a:avLst/>
        </a:prstGeom>
        <a:noFill/>
        <a:ln w="9360">
          <a:solidFill>
            <a:srgbClr val="FF0000"/>
          </a:solidFill>
          <a:miter lim="800000"/>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10</xdr:col>
      <xdr:colOff>104775</xdr:colOff>
      <xdr:row>71</xdr:row>
      <xdr:rowOff>28575</xdr:rowOff>
    </xdr:from>
    <xdr:to>
      <xdr:col>11</xdr:col>
      <xdr:colOff>76200</xdr:colOff>
      <xdr:row>72</xdr:row>
      <xdr:rowOff>28575</xdr:rowOff>
    </xdr:to>
    <xdr:sp macro="" textlink="">
      <xdr:nvSpPr>
        <xdr:cNvPr id="8" name="Oval 13"/>
        <xdr:cNvSpPr>
          <a:spLocks noChangeArrowheads="1"/>
        </xdr:cNvSpPr>
      </xdr:nvSpPr>
      <xdr:spPr bwMode="auto">
        <a:xfrm>
          <a:off x="14173200" y="20964525"/>
          <a:ext cx="1143000" cy="0"/>
        </a:xfrm>
        <a:prstGeom prst="ellipse">
          <a:avLst/>
        </a:prstGeom>
        <a:noFill/>
        <a:ln w="9360">
          <a:solidFill>
            <a:srgbClr val="FF0000"/>
          </a:solidFill>
          <a:miter lim="800000"/>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10</xdr:col>
      <xdr:colOff>104775</xdr:colOff>
      <xdr:row>72</xdr:row>
      <xdr:rowOff>28575</xdr:rowOff>
    </xdr:from>
    <xdr:to>
      <xdr:col>11</xdr:col>
      <xdr:colOff>76200</xdr:colOff>
      <xdr:row>73</xdr:row>
      <xdr:rowOff>28575</xdr:rowOff>
    </xdr:to>
    <xdr:sp macro="" textlink="">
      <xdr:nvSpPr>
        <xdr:cNvPr id="9" name="Oval 13"/>
        <xdr:cNvSpPr>
          <a:spLocks noChangeArrowheads="1"/>
        </xdr:cNvSpPr>
      </xdr:nvSpPr>
      <xdr:spPr bwMode="auto">
        <a:xfrm>
          <a:off x="14173200" y="20964525"/>
          <a:ext cx="1143000" cy="0"/>
        </a:xfrm>
        <a:prstGeom prst="ellipse">
          <a:avLst/>
        </a:prstGeom>
        <a:noFill/>
        <a:ln w="9360">
          <a:solidFill>
            <a:srgbClr val="FF0000"/>
          </a:solidFill>
          <a:miter lim="800000"/>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10</xdr:col>
      <xdr:colOff>104775</xdr:colOff>
      <xdr:row>73</xdr:row>
      <xdr:rowOff>28575</xdr:rowOff>
    </xdr:from>
    <xdr:to>
      <xdr:col>11</xdr:col>
      <xdr:colOff>76200</xdr:colOff>
      <xdr:row>74</xdr:row>
      <xdr:rowOff>28575</xdr:rowOff>
    </xdr:to>
    <xdr:sp macro="" textlink="">
      <xdr:nvSpPr>
        <xdr:cNvPr id="10" name="Oval 13"/>
        <xdr:cNvSpPr>
          <a:spLocks noChangeArrowheads="1"/>
        </xdr:cNvSpPr>
      </xdr:nvSpPr>
      <xdr:spPr bwMode="auto">
        <a:xfrm>
          <a:off x="14173200" y="20964525"/>
          <a:ext cx="1143000" cy="0"/>
        </a:xfrm>
        <a:prstGeom prst="ellipse">
          <a:avLst/>
        </a:prstGeom>
        <a:noFill/>
        <a:ln w="9360">
          <a:solidFill>
            <a:srgbClr val="FF0000"/>
          </a:solidFill>
          <a:miter lim="800000"/>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10</xdr:col>
      <xdr:colOff>104775</xdr:colOff>
      <xdr:row>74</xdr:row>
      <xdr:rowOff>28575</xdr:rowOff>
    </xdr:from>
    <xdr:to>
      <xdr:col>11</xdr:col>
      <xdr:colOff>76200</xdr:colOff>
      <xdr:row>75</xdr:row>
      <xdr:rowOff>28575</xdr:rowOff>
    </xdr:to>
    <xdr:sp macro="" textlink="">
      <xdr:nvSpPr>
        <xdr:cNvPr id="11" name="Oval 13"/>
        <xdr:cNvSpPr>
          <a:spLocks noChangeArrowheads="1"/>
        </xdr:cNvSpPr>
      </xdr:nvSpPr>
      <xdr:spPr bwMode="auto">
        <a:xfrm>
          <a:off x="14173200" y="20964525"/>
          <a:ext cx="1143000" cy="0"/>
        </a:xfrm>
        <a:prstGeom prst="ellipse">
          <a:avLst/>
        </a:prstGeom>
        <a:noFill/>
        <a:ln w="9360">
          <a:solidFill>
            <a:srgbClr val="FF0000"/>
          </a:solidFill>
          <a:miter lim="800000"/>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10</xdr:col>
      <xdr:colOff>104775</xdr:colOff>
      <xdr:row>75</xdr:row>
      <xdr:rowOff>28575</xdr:rowOff>
    </xdr:from>
    <xdr:to>
      <xdr:col>11</xdr:col>
      <xdr:colOff>76200</xdr:colOff>
      <xdr:row>76</xdr:row>
      <xdr:rowOff>28575</xdr:rowOff>
    </xdr:to>
    <xdr:sp macro="" textlink="">
      <xdr:nvSpPr>
        <xdr:cNvPr id="12" name="Oval 13"/>
        <xdr:cNvSpPr>
          <a:spLocks noChangeArrowheads="1"/>
        </xdr:cNvSpPr>
      </xdr:nvSpPr>
      <xdr:spPr bwMode="auto">
        <a:xfrm>
          <a:off x="14173200" y="20964525"/>
          <a:ext cx="1143000" cy="0"/>
        </a:xfrm>
        <a:prstGeom prst="ellipse">
          <a:avLst/>
        </a:prstGeom>
        <a:noFill/>
        <a:ln w="9360">
          <a:solidFill>
            <a:srgbClr val="FF0000"/>
          </a:solidFill>
          <a:miter lim="800000"/>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10</xdr:col>
      <xdr:colOff>104775</xdr:colOff>
      <xdr:row>76</xdr:row>
      <xdr:rowOff>28575</xdr:rowOff>
    </xdr:from>
    <xdr:to>
      <xdr:col>11</xdr:col>
      <xdr:colOff>76200</xdr:colOff>
      <xdr:row>77</xdr:row>
      <xdr:rowOff>28575</xdr:rowOff>
    </xdr:to>
    <xdr:sp macro="" textlink="">
      <xdr:nvSpPr>
        <xdr:cNvPr id="13" name="Oval 13"/>
        <xdr:cNvSpPr>
          <a:spLocks noChangeArrowheads="1"/>
        </xdr:cNvSpPr>
      </xdr:nvSpPr>
      <xdr:spPr bwMode="auto">
        <a:xfrm>
          <a:off x="14173200" y="20964525"/>
          <a:ext cx="1143000" cy="0"/>
        </a:xfrm>
        <a:prstGeom prst="ellipse">
          <a:avLst/>
        </a:prstGeom>
        <a:noFill/>
        <a:ln w="9360">
          <a:solidFill>
            <a:srgbClr val="FF0000"/>
          </a:solidFill>
          <a:miter lim="800000"/>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10</xdr:col>
      <xdr:colOff>104775</xdr:colOff>
      <xdr:row>77</xdr:row>
      <xdr:rowOff>28575</xdr:rowOff>
    </xdr:from>
    <xdr:to>
      <xdr:col>11</xdr:col>
      <xdr:colOff>76200</xdr:colOff>
      <xdr:row>78</xdr:row>
      <xdr:rowOff>28575</xdr:rowOff>
    </xdr:to>
    <xdr:sp macro="" textlink="">
      <xdr:nvSpPr>
        <xdr:cNvPr id="14" name="Oval 13"/>
        <xdr:cNvSpPr>
          <a:spLocks noChangeArrowheads="1"/>
        </xdr:cNvSpPr>
      </xdr:nvSpPr>
      <xdr:spPr bwMode="auto">
        <a:xfrm>
          <a:off x="14173200" y="20964525"/>
          <a:ext cx="1143000" cy="0"/>
        </a:xfrm>
        <a:prstGeom prst="ellipse">
          <a:avLst/>
        </a:prstGeom>
        <a:noFill/>
        <a:ln w="9360">
          <a:solidFill>
            <a:srgbClr val="FF0000"/>
          </a:solidFill>
          <a:miter lim="800000"/>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10</xdr:col>
      <xdr:colOff>314325</xdr:colOff>
      <xdr:row>91</xdr:row>
      <xdr:rowOff>19050</xdr:rowOff>
    </xdr:from>
    <xdr:to>
      <xdr:col>10</xdr:col>
      <xdr:colOff>1162050</xdr:colOff>
      <xdr:row>92</xdr:row>
      <xdr:rowOff>0</xdr:rowOff>
    </xdr:to>
    <xdr:sp macro="" textlink="">
      <xdr:nvSpPr>
        <xdr:cNvPr id="15" name="Oval 13"/>
        <xdr:cNvSpPr>
          <a:spLocks noChangeArrowheads="1"/>
        </xdr:cNvSpPr>
      </xdr:nvSpPr>
      <xdr:spPr bwMode="auto">
        <a:xfrm>
          <a:off x="14382750" y="24822150"/>
          <a:ext cx="847725" cy="438150"/>
        </a:xfrm>
        <a:prstGeom prst="ellipse">
          <a:avLst/>
        </a:prstGeom>
        <a:noFill/>
        <a:ln w="9360">
          <a:solidFill>
            <a:srgbClr val="FF0000"/>
          </a:solidFill>
          <a:miter lim="800000"/>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wsDr>
</file>

<file path=xl/drawings/drawing2.xml><?xml version="1.0" encoding="utf-8"?>
<xdr:wsDr xmlns:xdr="http://schemas.openxmlformats.org/drawingml/2006/spreadsheetDrawing" xmlns:a="http://schemas.openxmlformats.org/drawingml/2006/main">
  <xdr:twoCellAnchor>
    <xdr:from>
      <xdr:col>10</xdr:col>
      <xdr:colOff>66675</xdr:colOff>
      <xdr:row>18</xdr:row>
      <xdr:rowOff>19050</xdr:rowOff>
    </xdr:from>
    <xdr:to>
      <xdr:col>10</xdr:col>
      <xdr:colOff>1038225</xdr:colOff>
      <xdr:row>18</xdr:row>
      <xdr:rowOff>400050</xdr:rowOff>
    </xdr:to>
    <xdr:sp macro="" textlink="">
      <xdr:nvSpPr>
        <xdr:cNvPr id="2" name="Oval 4"/>
        <xdr:cNvSpPr>
          <a:spLocks noChangeArrowheads="1"/>
        </xdr:cNvSpPr>
      </xdr:nvSpPr>
      <xdr:spPr bwMode="auto">
        <a:xfrm>
          <a:off x="11582400" y="6429375"/>
          <a:ext cx="971550" cy="381000"/>
        </a:xfrm>
        <a:prstGeom prst="ellipse">
          <a:avLst/>
        </a:prstGeom>
        <a:noFill/>
        <a:ln w="9360">
          <a:solidFill>
            <a:srgbClr val="FF0000"/>
          </a:solidFill>
          <a:miter lim="800000"/>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wsDr>
</file>

<file path=xl/drawings/drawing3.xml><?xml version="1.0" encoding="utf-8"?>
<xdr:wsDr xmlns:xdr="http://schemas.openxmlformats.org/drawingml/2006/spreadsheetDrawing" xmlns:a="http://schemas.openxmlformats.org/drawingml/2006/main">
  <xdr:twoCellAnchor>
    <xdr:from>
      <xdr:col>9</xdr:col>
      <xdr:colOff>104775</xdr:colOff>
      <xdr:row>21</xdr:row>
      <xdr:rowOff>523875</xdr:rowOff>
    </xdr:from>
    <xdr:to>
      <xdr:col>9</xdr:col>
      <xdr:colOff>1314450</xdr:colOff>
      <xdr:row>23</xdr:row>
      <xdr:rowOff>19050</xdr:rowOff>
    </xdr:to>
    <xdr:sp macro="" textlink="">
      <xdr:nvSpPr>
        <xdr:cNvPr id="7" name="Oval 4"/>
        <xdr:cNvSpPr>
          <a:spLocks noChangeArrowheads="1"/>
        </xdr:cNvSpPr>
      </xdr:nvSpPr>
      <xdr:spPr bwMode="auto">
        <a:xfrm>
          <a:off x="11096625" y="6334125"/>
          <a:ext cx="1209675" cy="447675"/>
        </a:xfrm>
        <a:prstGeom prst="ellipse">
          <a:avLst/>
        </a:prstGeom>
        <a:noFill/>
        <a:ln w="9360">
          <a:solidFill>
            <a:srgbClr val="FF0000"/>
          </a:solidFill>
          <a:miter lim="800000"/>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9</xdr:col>
      <xdr:colOff>38100</xdr:colOff>
      <xdr:row>35</xdr:row>
      <xdr:rowOff>19050</xdr:rowOff>
    </xdr:from>
    <xdr:to>
      <xdr:col>9</xdr:col>
      <xdr:colOff>1333500</xdr:colOff>
      <xdr:row>36</xdr:row>
      <xdr:rowOff>0</xdr:rowOff>
    </xdr:to>
    <xdr:sp macro="" textlink="">
      <xdr:nvSpPr>
        <xdr:cNvPr id="8" name="Oval 4"/>
        <xdr:cNvSpPr>
          <a:spLocks noChangeArrowheads="1"/>
        </xdr:cNvSpPr>
      </xdr:nvSpPr>
      <xdr:spPr bwMode="auto">
        <a:xfrm>
          <a:off x="11029950" y="11287125"/>
          <a:ext cx="1295400" cy="447675"/>
        </a:xfrm>
        <a:prstGeom prst="ellipse">
          <a:avLst/>
        </a:prstGeom>
        <a:noFill/>
        <a:ln w="9360">
          <a:solidFill>
            <a:srgbClr val="FF0000"/>
          </a:solidFill>
          <a:miter lim="800000"/>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wsDr>
</file>

<file path=xl/drawings/drawing4.xml><?xml version="1.0" encoding="utf-8"?>
<xdr:wsDr xmlns:xdr="http://schemas.openxmlformats.org/drawingml/2006/spreadsheetDrawing" xmlns:a="http://schemas.openxmlformats.org/drawingml/2006/main">
  <xdr:twoCellAnchor>
    <xdr:from>
      <xdr:col>9</xdr:col>
      <xdr:colOff>466725</xdr:colOff>
      <xdr:row>11</xdr:row>
      <xdr:rowOff>400050</xdr:rowOff>
    </xdr:from>
    <xdr:to>
      <xdr:col>10</xdr:col>
      <xdr:colOff>0</xdr:colOff>
      <xdr:row>12</xdr:row>
      <xdr:rowOff>400050</xdr:rowOff>
    </xdr:to>
    <xdr:sp macro="" textlink="">
      <xdr:nvSpPr>
        <xdr:cNvPr id="2" name="Oval 4"/>
        <xdr:cNvSpPr>
          <a:spLocks noChangeArrowheads="1"/>
        </xdr:cNvSpPr>
      </xdr:nvSpPr>
      <xdr:spPr bwMode="auto">
        <a:xfrm>
          <a:off x="9305925" y="3505200"/>
          <a:ext cx="685800" cy="409575"/>
        </a:xfrm>
        <a:prstGeom prst="ellipse">
          <a:avLst/>
        </a:prstGeom>
        <a:noFill/>
        <a:ln w="9360">
          <a:solidFill>
            <a:srgbClr val="FF0000"/>
          </a:solidFill>
          <a:miter lim="800000"/>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wsDr>
</file>

<file path=xl/drawings/drawing5.xml><?xml version="1.0" encoding="utf-8"?>
<xdr:wsDr xmlns:xdr="http://schemas.openxmlformats.org/drawingml/2006/spreadsheetDrawing" xmlns:a="http://schemas.openxmlformats.org/drawingml/2006/main">
  <xdr:twoCellAnchor>
    <xdr:from>
      <xdr:col>10</xdr:col>
      <xdr:colOff>857250</xdr:colOff>
      <xdr:row>24</xdr:row>
      <xdr:rowOff>19050</xdr:rowOff>
    </xdr:from>
    <xdr:to>
      <xdr:col>10</xdr:col>
      <xdr:colOff>1619250</xdr:colOff>
      <xdr:row>25</xdr:row>
      <xdr:rowOff>19050</xdr:rowOff>
    </xdr:to>
    <xdr:sp macro="" textlink="">
      <xdr:nvSpPr>
        <xdr:cNvPr id="2" name="Oval 4"/>
        <xdr:cNvSpPr>
          <a:spLocks noChangeArrowheads="1"/>
        </xdr:cNvSpPr>
      </xdr:nvSpPr>
      <xdr:spPr bwMode="auto">
        <a:xfrm>
          <a:off x="14268450" y="5867400"/>
          <a:ext cx="762000" cy="409575"/>
        </a:xfrm>
        <a:prstGeom prst="ellipse">
          <a:avLst/>
        </a:prstGeom>
        <a:noFill/>
        <a:ln w="9360">
          <a:solidFill>
            <a:srgbClr val="FF0000"/>
          </a:solidFill>
          <a:miter lim="800000"/>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10</xdr:col>
      <xdr:colOff>133350</xdr:colOff>
      <xdr:row>35</xdr:row>
      <xdr:rowOff>57150</xdr:rowOff>
    </xdr:from>
    <xdr:to>
      <xdr:col>10</xdr:col>
      <xdr:colOff>952500</xdr:colOff>
      <xdr:row>36</xdr:row>
      <xdr:rowOff>9525</xdr:rowOff>
    </xdr:to>
    <xdr:sp macro="" textlink="">
      <xdr:nvSpPr>
        <xdr:cNvPr id="3" name="Oval 9"/>
        <xdr:cNvSpPr>
          <a:spLocks noChangeArrowheads="1"/>
        </xdr:cNvSpPr>
      </xdr:nvSpPr>
      <xdr:spPr bwMode="auto">
        <a:xfrm>
          <a:off x="13544550" y="6915150"/>
          <a:ext cx="819150" cy="0"/>
        </a:xfrm>
        <a:prstGeom prst="ellipse">
          <a:avLst/>
        </a:prstGeom>
        <a:noFill/>
        <a:ln w="9360">
          <a:solidFill>
            <a:srgbClr val="FF0000"/>
          </a:solidFill>
          <a:miter lim="800000"/>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10</xdr:col>
      <xdr:colOff>228600</xdr:colOff>
      <xdr:row>36</xdr:row>
      <xdr:rowOff>0</xdr:rowOff>
    </xdr:from>
    <xdr:to>
      <xdr:col>11</xdr:col>
      <xdr:colOff>19050</xdr:colOff>
      <xdr:row>37</xdr:row>
      <xdr:rowOff>28575</xdr:rowOff>
    </xdr:to>
    <xdr:sp macro="" textlink="">
      <xdr:nvSpPr>
        <xdr:cNvPr id="4" name="Oval 4"/>
        <xdr:cNvSpPr>
          <a:spLocks noChangeArrowheads="1"/>
        </xdr:cNvSpPr>
      </xdr:nvSpPr>
      <xdr:spPr bwMode="auto">
        <a:xfrm>
          <a:off x="13639800" y="6915150"/>
          <a:ext cx="1419225" cy="0"/>
        </a:xfrm>
        <a:prstGeom prst="ellipse">
          <a:avLst/>
        </a:prstGeom>
        <a:noFill/>
        <a:ln w="9360">
          <a:solidFill>
            <a:srgbClr val="FF0000"/>
          </a:solidFill>
          <a:miter lim="800000"/>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10</xdr:col>
      <xdr:colOff>228600</xdr:colOff>
      <xdr:row>36</xdr:row>
      <xdr:rowOff>0</xdr:rowOff>
    </xdr:from>
    <xdr:to>
      <xdr:col>11</xdr:col>
      <xdr:colOff>19050</xdr:colOff>
      <xdr:row>37</xdr:row>
      <xdr:rowOff>28575</xdr:rowOff>
    </xdr:to>
    <xdr:sp macro="" textlink="">
      <xdr:nvSpPr>
        <xdr:cNvPr id="5" name="Oval 4"/>
        <xdr:cNvSpPr>
          <a:spLocks noChangeArrowheads="1"/>
        </xdr:cNvSpPr>
      </xdr:nvSpPr>
      <xdr:spPr bwMode="auto">
        <a:xfrm>
          <a:off x="13639800" y="6915150"/>
          <a:ext cx="1419225" cy="0"/>
        </a:xfrm>
        <a:prstGeom prst="ellipse">
          <a:avLst/>
        </a:prstGeom>
        <a:noFill/>
        <a:ln w="9360">
          <a:solidFill>
            <a:srgbClr val="FF0000"/>
          </a:solidFill>
          <a:miter lim="800000"/>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10</xdr:col>
      <xdr:colOff>838200</xdr:colOff>
      <xdr:row>71</xdr:row>
      <xdr:rowOff>19050</xdr:rowOff>
    </xdr:from>
    <xdr:to>
      <xdr:col>11</xdr:col>
      <xdr:colOff>0</xdr:colOff>
      <xdr:row>72</xdr:row>
      <xdr:rowOff>0</xdr:rowOff>
    </xdr:to>
    <xdr:sp macro="" textlink="">
      <xdr:nvSpPr>
        <xdr:cNvPr id="6" name="Oval 4"/>
        <xdr:cNvSpPr>
          <a:spLocks noChangeArrowheads="1"/>
        </xdr:cNvSpPr>
      </xdr:nvSpPr>
      <xdr:spPr bwMode="auto">
        <a:xfrm>
          <a:off x="14249400" y="12744450"/>
          <a:ext cx="790575" cy="400050"/>
        </a:xfrm>
        <a:prstGeom prst="ellipse">
          <a:avLst/>
        </a:prstGeom>
        <a:noFill/>
        <a:ln w="9360">
          <a:solidFill>
            <a:srgbClr val="FF0000"/>
          </a:solidFill>
          <a:miter lim="800000"/>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10</xdr:col>
      <xdr:colOff>904875</xdr:colOff>
      <xdr:row>90</xdr:row>
      <xdr:rowOff>19050</xdr:rowOff>
    </xdr:from>
    <xdr:to>
      <xdr:col>11</xdr:col>
      <xdr:colOff>0</xdr:colOff>
      <xdr:row>90</xdr:row>
      <xdr:rowOff>400050</xdr:rowOff>
    </xdr:to>
    <xdr:sp macro="" textlink="">
      <xdr:nvSpPr>
        <xdr:cNvPr id="8" name="Oval 4"/>
        <xdr:cNvSpPr>
          <a:spLocks noChangeArrowheads="1"/>
        </xdr:cNvSpPr>
      </xdr:nvSpPr>
      <xdr:spPr bwMode="auto">
        <a:xfrm>
          <a:off x="14316075" y="18364200"/>
          <a:ext cx="723900" cy="381000"/>
        </a:xfrm>
        <a:prstGeom prst="ellipse">
          <a:avLst/>
        </a:prstGeom>
        <a:noFill/>
        <a:ln w="9360">
          <a:solidFill>
            <a:srgbClr val="FF0000"/>
          </a:solidFill>
          <a:miter lim="800000"/>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172.16.10.60\Purchasing\Users\user\AppData\Local\Microsoft\Windows\Temporary%20Internet%20Files\Content.Outlook\JDXZO0IF\Copy%20of%20Allocation%20Malaysia%20(June'17)%20-%2017052017%20(2).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yhchuah.TOPGLOVE\OneDrive%20-%20Top%20Glove%20Sdn%20Bhd\Desktop\Submission\Allocation%20Malaysia%20(Nov'21).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PUR21_FATIMAH\RicohScan\Users\user\AppData\Local\Microsoft\Windows\Temporary%20Internet%20Files\Content.Outlook\HU1J8MSH\Monthly%20Projection%20(Dec'14).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PUR21_FATIMAH\RicohScan\Users\User\AppData\Local\Microsoft\Windows\Temporary%20Internet%20Files\Content.Outlook\NW1CFDW3\Summary%20biomass%20fuel%20August%202014.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F05-entoh\scandata\MOISTURE%20CONTENT%202014%20MS%20TOH-1\2014\Documents%20and%20Settings\Toh%20Ee%20Niang\Local%20Settings\Temporary%20Internet%20Files\Content.Outlook\2CXAGHMQ\March%202014%20Biomass%20summary.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F05-entoh\scandata\MOISTURE%20CONTENT%202014%20MS%20TOH-1\2014\Documents%20and%20Settings\Toh%20Ee%20Niang\Local%20Settings\Temporary%20Internet%20Files\Content.Outlook\2CXAGHMQ\February%202014%20Biomass%20summary.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F05-entoh\scandata\MOISTURE%20CONTENT%202014%20MS%20TOH-1\2014\Documents%20and%20Settings\Toh%20Ee%20Niang\Local%20Settings\Temporary%20Internet%20Files\Content.Outlook\2CXAGHMQ\January%202014%20Biomass%20summary.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C"/>
      <sheetName val="Short EFB"/>
      <sheetName val="Mesocarp"/>
      <sheetName val="EFB"/>
      <sheetName val="Mecerated Chips"/>
      <sheetName val="PKS"/>
    </sheetNames>
    <sheetDataSet>
      <sheetData sheetId="0"/>
      <sheetData sheetId="1"/>
      <sheetData sheetId="2"/>
      <sheetData sheetId="3"/>
      <sheetData sheetId="4"/>
      <sheetData sheetId="5"/>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C"/>
      <sheetName val="HIGH CV WC"/>
      <sheetName val="comparison"/>
      <sheetName val="Short EFB"/>
      <sheetName val="Mesocarp"/>
      <sheetName val="EFB"/>
      <sheetName val="PKS Granule"/>
      <sheetName val="PKS"/>
      <sheetName val="Palm Shell Mixture"/>
      <sheetName val="Wood Pellet"/>
      <sheetName val="RICE HUSK PELLET"/>
      <sheetName val="Sum"/>
      <sheetName val="Sheet1"/>
      <sheetName val="Short EFB (2)"/>
      <sheetName val="PKS (2)"/>
      <sheetName val="Wood Pellet (2)"/>
      <sheetName val="Sheet3"/>
      <sheetName val="Wood Pellet (1)"/>
      <sheetName val="Comment"/>
      <sheetName val="Sheet2"/>
      <sheetName val="OPT Fiber"/>
      <sheetName val="Market Info"/>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Allied"/>
      <sheetName val="Eco"/>
      <sheetName val="Hoong Chan"/>
      <sheetName val="Yakin Tuah"/>
      <sheetName val="Jassay"/>
      <sheetName val="KC Durai"/>
      <sheetName val="Kayutha"/>
      <sheetName val="Kilang Papan"/>
      <sheetName val="Lai Mun Choy"/>
      <sheetName val="Lian Shun"/>
      <sheetName val="Osteen"/>
      <sheetName val="Tunas Meg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ster"/>
      <sheetName val="WMIX"/>
      <sheetName val="Kok Lin"/>
      <sheetName val="Multi Gloden"/>
      <sheetName val="Kilang Papan"/>
      <sheetName val="Lian Shun"/>
      <sheetName val="Yakin Tuah"/>
      <sheetName val="Allied"/>
      <sheetName val="Lai Mun Choy"/>
      <sheetName val="Tunas Mega"/>
      <sheetName val="Hoong Chan"/>
      <sheetName val="Jassay"/>
      <sheetName val="Kayutha"/>
      <sheetName val="Summary"/>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ster_2"/>
      <sheetName val="Master"/>
      <sheetName val="WMIX"/>
      <sheetName val="Lai Mun Choy"/>
      <sheetName val="Allied"/>
      <sheetName val="Yakin Tuah"/>
      <sheetName val="Hoong Chan"/>
      <sheetName val="Jassay"/>
      <sheetName val="Kayutha"/>
      <sheetName val="Tunas Mega"/>
      <sheetName val="Kilang Papan"/>
      <sheetName val="LSH"/>
      <sheetName val="Lian Shun"/>
      <sheetName val="Summary"/>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ster"/>
      <sheetName val="WMIX"/>
      <sheetName val="Thong Wing"/>
      <sheetName val="LKP"/>
      <sheetName val="Multi Golden"/>
      <sheetName val="Yakin Tuah"/>
      <sheetName val="Allied"/>
      <sheetName val="Tunas Mega"/>
      <sheetName val="Lai Mun Choy"/>
      <sheetName val="Lian Shun"/>
      <sheetName val="Hoong Chan"/>
      <sheetName val="Jassay"/>
      <sheetName val="Kayutha"/>
      <sheetName val="Kilang Papan"/>
      <sheetName val="Summary"/>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pageSetUpPr fitToPage="1"/>
  </sheetPr>
  <dimension ref="A1:O96"/>
  <sheetViews>
    <sheetView tabSelected="1" zoomScale="55" zoomScaleNormal="55" zoomScaleSheetLayoutView="25" zoomScalePageLayoutView="10" workbookViewId="0">
      <selection activeCell="C24" sqref="C24"/>
    </sheetView>
  </sheetViews>
  <sheetFormatPr defaultColWidth="8.7109375" defaultRowHeight="15"/>
  <cols>
    <col min="1" max="1" width="1.140625" style="3" customWidth="1"/>
    <col min="2" max="2" width="6.42578125" style="3" customWidth="1"/>
    <col min="3" max="3" width="61.85546875" style="3" customWidth="1"/>
    <col min="4" max="4" width="35.42578125" style="3" customWidth="1"/>
    <col min="5" max="5" width="11.140625" style="3" customWidth="1"/>
    <col min="6" max="6" width="11.42578125" style="3" customWidth="1"/>
    <col min="7" max="7" width="12.140625" style="3" customWidth="1"/>
    <col min="8" max="8" width="14.7109375" style="3" customWidth="1"/>
    <col min="9" max="9" width="30.28515625" style="3" customWidth="1"/>
    <col min="10" max="10" width="26.42578125" style="3" customWidth="1"/>
    <col min="11" max="11" width="17.5703125" style="3" customWidth="1"/>
    <col min="12" max="12" width="15.85546875" style="3" customWidth="1"/>
    <col min="13" max="13" width="17.7109375" style="3" hidden="1" customWidth="1"/>
    <col min="14" max="14" width="28.85546875" style="4" customWidth="1"/>
    <col min="15" max="15" width="28" style="5" customWidth="1"/>
    <col min="16" max="16384" width="8.7109375" style="3"/>
  </cols>
  <sheetData>
    <row r="1" spans="1:15" ht="20.100000000000001" customHeight="1">
      <c r="A1" s="1"/>
      <c r="B1" s="2" t="s">
        <v>0</v>
      </c>
      <c r="C1" s="1"/>
      <c r="D1" s="1"/>
      <c r="E1" s="1"/>
      <c r="F1" s="1"/>
      <c r="G1" s="1"/>
      <c r="H1" s="1"/>
      <c r="I1" s="1"/>
      <c r="J1" s="1"/>
      <c r="K1" s="1"/>
      <c r="L1" s="1"/>
    </row>
    <row r="2" spans="1:15" ht="14.25" customHeight="1">
      <c r="A2" s="1"/>
      <c r="B2" s="2"/>
      <c r="C2" s="1"/>
      <c r="D2" s="1"/>
      <c r="E2" s="1"/>
      <c r="F2" s="1"/>
      <c r="G2" s="1"/>
      <c r="H2" s="1"/>
      <c r="I2" s="1"/>
      <c r="J2" s="6"/>
      <c r="K2" s="1"/>
      <c r="L2" s="1"/>
    </row>
    <row r="3" spans="1:15" ht="20.100000000000001" customHeight="1">
      <c r="A3" s="1"/>
      <c r="B3" s="7" t="s">
        <v>1</v>
      </c>
      <c r="C3" s="7"/>
      <c r="D3" s="7"/>
      <c r="E3" s="7"/>
      <c r="F3" s="8" t="s">
        <v>2</v>
      </c>
      <c r="G3" s="8"/>
      <c r="H3" s="8"/>
      <c r="I3" s="2"/>
      <c r="J3" s="1"/>
      <c r="K3" s="1"/>
      <c r="L3" s="1"/>
    </row>
    <row r="4" spans="1:15" ht="8.25" customHeight="1">
      <c r="A4" s="1"/>
      <c r="B4" s="9"/>
      <c r="C4" s="1"/>
      <c r="D4" s="1"/>
      <c r="E4" s="1"/>
      <c r="F4" s="1"/>
      <c r="G4" s="1"/>
      <c r="H4" s="1"/>
      <c r="I4" s="1"/>
      <c r="J4" s="1"/>
      <c r="K4" s="1"/>
      <c r="L4" s="1"/>
    </row>
    <row r="5" spans="1:15" s="20" customFormat="1" ht="27" customHeight="1">
      <c r="A5" s="10"/>
      <c r="B5" s="10"/>
      <c r="C5" s="11" t="s">
        <v>3</v>
      </c>
      <c r="D5" s="12"/>
      <c r="E5" s="13"/>
      <c r="F5" s="10"/>
      <c r="G5" s="10"/>
      <c r="H5" s="1"/>
      <c r="I5" s="14" t="s">
        <v>4</v>
      </c>
      <c r="J5" s="15">
        <v>6500</v>
      </c>
      <c r="K5" s="16" t="s">
        <v>5</v>
      </c>
      <c r="L5" s="17"/>
      <c r="M5" s="18"/>
      <c r="N5" s="5"/>
      <c r="O5" s="19"/>
    </row>
    <row r="6" spans="1:15" s="20" customFormat="1" ht="11.25" customHeight="1">
      <c r="A6" s="10"/>
      <c r="B6" s="21"/>
      <c r="C6" s="22"/>
      <c r="D6" s="22"/>
      <c r="E6" s="22"/>
      <c r="F6" s="22"/>
      <c r="G6" s="22"/>
      <c r="H6" s="22"/>
      <c r="I6" s="23"/>
      <c r="J6" s="24"/>
      <c r="K6" s="25"/>
      <c r="L6" s="25"/>
      <c r="M6" s="26"/>
      <c r="N6" s="27"/>
      <c r="O6" s="19"/>
    </row>
    <row r="7" spans="1:15" s="20" customFormat="1" ht="33" customHeight="1">
      <c r="B7" s="28" t="s">
        <v>6</v>
      </c>
      <c r="C7" s="28" t="s">
        <v>7</v>
      </c>
      <c r="D7" s="28" t="s">
        <v>8</v>
      </c>
      <c r="E7" s="28" t="s">
        <v>9</v>
      </c>
      <c r="F7" s="28"/>
      <c r="G7" s="28"/>
      <c r="H7" s="29" t="s">
        <v>10</v>
      </c>
      <c r="I7" s="29" t="s">
        <v>11</v>
      </c>
      <c r="J7" s="30" t="s">
        <v>12</v>
      </c>
      <c r="K7" s="31" t="s">
        <v>13</v>
      </c>
      <c r="L7" s="32" t="s">
        <v>14</v>
      </c>
      <c r="M7" s="33" t="s">
        <v>15</v>
      </c>
      <c r="N7" s="34"/>
      <c r="O7" s="35"/>
    </row>
    <row r="8" spans="1:15" s="20" customFormat="1" ht="33" customHeight="1">
      <c r="B8" s="28"/>
      <c r="C8" s="28"/>
      <c r="D8" s="28"/>
      <c r="E8" s="36" t="s">
        <v>16</v>
      </c>
      <c r="F8" s="36" t="s">
        <v>17</v>
      </c>
      <c r="G8" s="37" t="s">
        <v>18</v>
      </c>
      <c r="H8" s="29" t="s">
        <v>19</v>
      </c>
      <c r="I8" s="29" t="s">
        <v>20</v>
      </c>
      <c r="J8" s="29" t="s">
        <v>20</v>
      </c>
      <c r="K8" s="31" t="s">
        <v>21</v>
      </c>
      <c r="L8" s="38" t="s">
        <v>22</v>
      </c>
      <c r="M8" s="39" t="s">
        <v>23</v>
      </c>
      <c r="N8" s="34"/>
      <c r="O8" s="35"/>
    </row>
    <row r="9" spans="1:15" s="20" customFormat="1" ht="30.75" customHeight="1">
      <c r="B9" s="40">
        <v>1</v>
      </c>
      <c r="C9" s="41" t="s">
        <v>24</v>
      </c>
      <c r="D9" s="42" t="s">
        <v>25</v>
      </c>
      <c r="E9" s="43">
        <v>133</v>
      </c>
      <c r="F9" s="43">
        <v>133</v>
      </c>
      <c r="G9" s="44">
        <v>133</v>
      </c>
      <c r="H9" s="45">
        <f t="shared" ref="H9:H18" si="0">G9-F9</f>
        <v>0</v>
      </c>
      <c r="I9" s="46">
        <v>1500</v>
      </c>
      <c r="J9" s="46">
        <v>1300</v>
      </c>
      <c r="K9" s="46">
        <f>J9*G9</f>
        <v>172900</v>
      </c>
      <c r="L9" s="47" t="s">
        <v>26</v>
      </c>
      <c r="M9" s="48"/>
      <c r="N9" s="49"/>
      <c r="O9" s="50"/>
    </row>
    <row r="10" spans="1:15" s="51" customFormat="1" ht="30.75" customHeight="1">
      <c r="B10" s="42">
        <v>2</v>
      </c>
      <c r="C10" s="52" t="s">
        <v>27</v>
      </c>
      <c r="D10" s="42" t="s">
        <v>25</v>
      </c>
      <c r="E10" s="43">
        <v>140</v>
      </c>
      <c r="F10" s="43">
        <v>140</v>
      </c>
      <c r="G10" s="44">
        <v>138</v>
      </c>
      <c r="H10" s="53">
        <f t="shared" si="0"/>
        <v>-2</v>
      </c>
      <c r="I10" s="46">
        <v>600</v>
      </c>
      <c r="J10" s="46">
        <v>400</v>
      </c>
      <c r="K10" s="46">
        <f t="shared" ref="K10:K15" si="1">J10*G10</f>
        <v>55200</v>
      </c>
      <c r="L10" s="42" t="s">
        <v>28</v>
      </c>
      <c r="M10" s="54">
        <v>40.25</v>
      </c>
      <c r="N10" s="55" t="s">
        <v>29</v>
      </c>
      <c r="O10" s="56"/>
    </row>
    <row r="11" spans="1:15" s="20" customFormat="1" ht="30" customHeight="1">
      <c r="A11" s="51">
        <v>2</v>
      </c>
      <c r="B11" s="40">
        <v>3</v>
      </c>
      <c r="C11" s="52" t="s">
        <v>30</v>
      </c>
      <c r="D11" s="42" t="s">
        <v>25</v>
      </c>
      <c r="E11" s="57">
        <v>140</v>
      </c>
      <c r="F11" s="57">
        <v>140</v>
      </c>
      <c r="G11" s="58">
        <v>140</v>
      </c>
      <c r="H11" s="45">
        <f t="shared" si="0"/>
        <v>0</v>
      </c>
      <c r="I11" s="46">
        <v>1000</v>
      </c>
      <c r="J11" s="46">
        <v>1000</v>
      </c>
      <c r="K11" s="46">
        <f t="shared" si="1"/>
        <v>140000</v>
      </c>
      <c r="L11" s="42" t="s">
        <v>26</v>
      </c>
      <c r="M11" s="54">
        <v>36.869999999999997</v>
      </c>
      <c r="N11" s="49" t="s">
        <v>31</v>
      </c>
      <c r="O11" s="50"/>
    </row>
    <row r="12" spans="1:15" s="20" customFormat="1" ht="31.5" customHeight="1">
      <c r="A12" s="51"/>
      <c r="B12" s="40">
        <v>4</v>
      </c>
      <c r="C12" s="52" t="s">
        <v>32</v>
      </c>
      <c r="D12" s="42" t="s">
        <v>25</v>
      </c>
      <c r="E12" s="57">
        <v>140</v>
      </c>
      <c r="F12" s="57">
        <v>140</v>
      </c>
      <c r="G12" s="58">
        <v>138</v>
      </c>
      <c r="H12" s="53">
        <f t="shared" si="0"/>
        <v>-2</v>
      </c>
      <c r="I12" s="46">
        <v>800</v>
      </c>
      <c r="J12" s="46">
        <v>400</v>
      </c>
      <c r="K12" s="46">
        <f t="shared" si="1"/>
        <v>55200</v>
      </c>
      <c r="L12" s="40" t="s">
        <v>28</v>
      </c>
      <c r="M12" s="54" t="s">
        <v>33</v>
      </c>
      <c r="N12" s="55" t="s">
        <v>29</v>
      </c>
      <c r="O12" s="56"/>
    </row>
    <row r="13" spans="1:15" s="20" customFormat="1" ht="33" customHeight="1">
      <c r="A13" s="51"/>
      <c r="B13" s="40">
        <v>5</v>
      </c>
      <c r="C13" s="52" t="s">
        <v>34</v>
      </c>
      <c r="D13" s="42" t="s">
        <v>25</v>
      </c>
      <c r="E13" s="57">
        <v>140</v>
      </c>
      <c r="F13" s="57">
        <v>140</v>
      </c>
      <c r="G13" s="58">
        <v>136</v>
      </c>
      <c r="H13" s="53">
        <f t="shared" si="0"/>
        <v>-4</v>
      </c>
      <c r="I13" s="46">
        <v>1000</v>
      </c>
      <c r="J13" s="46">
        <v>900</v>
      </c>
      <c r="K13" s="46">
        <f t="shared" si="1"/>
        <v>122400</v>
      </c>
      <c r="L13" s="42" t="s">
        <v>26</v>
      </c>
      <c r="M13" s="54"/>
      <c r="N13" s="55" t="s">
        <v>35</v>
      </c>
      <c r="O13" s="56"/>
    </row>
    <row r="14" spans="1:15" s="20" customFormat="1" ht="31.5" customHeight="1">
      <c r="A14" s="51"/>
      <c r="B14" s="40">
        <v>6</v>
      </c>
      <c r="C14" s="52" t="s">
        <v>36</v>
      </c>
      <c r="D14" s="42" t="s">
        <v>25</v>
      </c>
      <c r="E14" s="57">
        <v>140</v>
      </c>
      <c r="F14" s="57">
        <v>140</v>
      </c>
      <c r="G14" s="58">
        <v>136</v>
      </c>
      <c r="H14" s="53">
        <f t="shared" si="0"/>
        <v>-4</v>
      </c>
      <c r="I14" s="46">
        <v>1500</v>
      </c>
      <c r="J14" s="46">
        <v>1300</v>
      </c>
      <c r="K14" s="46">
        <f>J14*G14</f>
        <v>176800</v>
      </c>
      <c r="L14" s="42" t="s">
        <v>26</v>
      </c>
      <c r="M14" s="54"/>
      <c r="N14" s="55" t="s">
        <v>37</v>
      </c>
      <c r="O14" s="56"/>
    </row>
    <row r="15" spans="1:15" s="20" customFormat="1" ht="33" customHeight="1">
      <c r="A15" s="51"/>
      <c r="B15" s="40">
        <v>7</v>
      </c>
      <c r="C15" s="52" t="s">
        <v>38</v>
      </c>
      <c r="D15" s="42" t="s">
        <v>25</v>
      </c>
      <c r="E15" s="57">
        <v>140</v>
      </c>
      <c r="F15" s="57">
        <v>140</v>
      </c>
      <c r="G15" s="58">
        <v>139</v>
      </c>
      <c r="H15" s="53">
        <f t="shared" si="0"/>
        <v>-1</v>
      </c>
      <c r="I15" s="46">
        <v>1000</v>
      </c>
      <c r="J15" s="46">
        <v>500</v>
      </c>
      <c r="K15" s="46">
        <f t="shared" si="1"/>
        <v>69500</v>
      </c>
      <c r="L15" s="42" t="s">
        <v>39</v>
      </c>
      <c r="M15" s="42"/>
      <c r="N15" s="55" t="s">
        <v>29</v>
      </c>
      <c r="O15" s="56"/>
    </row>
    <row r="16" spans="1:15" s="20" customFormat="1" ht="31.5" customHeight="1">
      <c r="A16" s="51"/>
      <c r="B16" s="40">
        <v>8</v>
      </c>
      <c r="C16" s="52" t="s">
        <v>40</v>
      </c>
      <c r="D16" s="59" t="s">
        <v>41</v>
      </c>
      <c r="E16" s="57">
        <v>169</v>
      </c>
      <c r="F16" s="57">
        <v>0</v>
      </c>
      <c r="G16" s="58">
        <v>0</v>
      </c>
      <c r="H16" s="45">
        <f t="shared" si="0"/>
        <v>0</v>
      </c>
      <c r="I16" s="46">
        <v>0</v>
      </c>
      <c r="J16" s="46">
        <v>0</v>
      </c>
      <c r="K16" s="46">
        <f>J16*G16</f>
        <v>0</v>
      </c>
      <c r="L16" s="42" t="s">
        <v>26</v>
      </c>
      <c r="M16" s="42"/>
      <c r="N16" s="55"/>
      <c r="O16" s="56"/>
    </row>
    <row r="17" spans="1:15" s="20" customFormat="1" ht="31.5" customHeight="1">
      <c r="A17" s="51"/>
      <c r="B17" s="40">
        <v>9</v>
      </c>
      <c r="C17" s="52" t="s">
        <v>42</v>
      </c>
      <c r="D17" s="42" t="s">
        <v>25</v>
      </c>
      <c r="E17" s="57">
        <v>136</v>
      </c>
      <c r="F17" s="57">
        <v>136</v>
      </c>
      <c r="G17" s="58">
        <v>136</v>
      </c>
      <c r="H17" s="45">
        <f t="shared" si="0"/>
        <v>0</v>
      </c>
      <c r="I17" s="46">
        <v>1000</v>
      </c>
      <c r="J17" s="46">
        <v>500</v>
      </c>
      <c r="K17" s="46">
        <f>J17*G17</f>
        <v>68000</v>
      </c>
      <c r="L17" s="42" t="s">
        <v>26</v>
      </c>
      <c r="M17" s="42"/>
      <c r="N17" s="55"/>
      <c r="O17" s="56"/>
    </row>
    <row r="18" spans="1:15" s="20" customFormat="1" ht="31.5" hidden="1" customHeight="1">
      <c r="A18" s="51"/>
      <c r="B18" s="40">
        <v>11</v>
      </c>
      <c r="C18" s="52" t="s">
        <v>43</v>
      </c>
      <c r="D18" s="42" t="s">
        <v>25</v>
      </c>
      <c r="E18" s="57">
        <v>0</v>
      </c>
      <c r="F18" s="57"/>
      <c r="G18" s="58"/>
      <c r="H18" s="45">
        <f t="shared" si="0"/>
        <v>0</v>
      </c>
      <c r="I18" s="46"/>
      <c r="J18" s="46">
        <v>0</v>
      </c>
      <c r="K18" s="46">
        <f>J18*G18</f>
        <v>0</v>
      </c>
      <c r="L18" s="42" t="s">
        <v>44</v>
      </c>
      <c r="M18" s="42"/>
      <c r="N18" s="55" t="s">
        <v>45</v>
      </c>
      <c r="O18" s="56"/>
    </row>
    <row r="19" spans="1:15" s="20" customFormat="1" ht="31.5" customHeight="1">
      <c r="A19" s="51"/>
      <c r="B19" s="40">
        <v>10</v>
      </c>
      <c r="C19" s="52" t="s">
        <v>46</v>
      </c>
      <c r="D19" s="42" t="s">
        <v>41</v>
      </c>
      <c r="E19" s="57">
        <v>0</v>
      </c>
      <c r="F19" s="57">
        <v>140</v>
      </c>
      <c r="G19" s="58">
        <v>140</v>
      </c>
      <c r="H19" s="45">
        <f>G19-F19</f>
        <v>0</v>
      </c>
      <c r="I19" s="46">
        <v>200</v>
      </c>
      <c r="J19" s="46">
        <v>100</v>
      </c>
      <c r="K19" s="46">
        <f>J19*G19</f>
        <v>14000</v>
      </c>
      <c r="L19" s="42" t="s">
        <v>44</v>
      </c>
      <c r="M19" s="42"/>
      <c r="N19" s="55" t="s">
        <v>47</v>
      </c>
      <c r="O19" s="56"/>
    </row>
    <row r="20" spans="1:15" s="20" customFormat="1" ht="31.5" customHeight="1">
      <c r="A20" s="51"/>
      <c r="B20" s="40">
        <v>11</v>
      </c>
      <c r="C20" s="52" t="s">
        <v>48</v>
      </c>
      <c r="D20" s="42" t="s">
        <v>41</v>
      </c>
      <c r="E20" s="57">
        <v>0</v>
      </c>
      <c r="F20" s="57">
        <v>0</v>
      </c>
      <c r="G20" s="58">
        <v>138</v>
      </c>
      <c r="H20" s="45">
        <v>0</v>
      </c>
      <c r="I20" s="46">
        <v>500</v>
      </c>
      <c r="J20" s="46">
        <v>100</v>
      </c>
      <c r="K20" s="46">
        <f>J20*G20</f>
        <v>13800</v>
      </c>
      <c r="L20" s="42" t="s">
        <v>44</v>
      </c>
      <c r="M20" s="42"/>
      <c r="N20" s="55" t="s">
        <v>49</v>
      </c>
      <c r="O20" s="56"/>
    </row>
    <row r="21" spans="1:15" s="20" customFormat="1" ht="33" customHeight="1">
      <c r="B21" s="42"/>
      <c r="C21" s="52"/>
      <c r="D21" s="52"/>
      <c r="E21" s="57"/>
      <c r="F21" s="57"/>
      <c r="G21" s="57"/>
      <c r="H21" s="57"/>
      <c r="I21" s="60">
        <f>SUM(I9:I20)</f>
        <v>9100</v>
      </c>
      <c r="J21" s="60">
        <f>SUM(J9:J20)</f>
        <v>6500</v>
      </c>
      <c r="K21" s="46">
        <f>SUM(K9:K20)</f>
        <v>887800</v>
      </c>
      <c r="L21" s="42"/>
      <c r="M21" s="42"/>
      <c r="N21" s="61"/>
      <c r="O21" s="19"/>
    </row>
    <row r="22" spans="1:15" s="20" customFormat="1" ht="33" customHeight="1">
      <c r="B22" s="42"/>
      <c r="C22" s="52"/>
      <c r="D22" s="52"/>
      <c r="E22" s="62"/>
      <c r="F22" s="62"/>
      <c r="G22" s="62"/>
      <c r="H22" s="62"/>
      <c r="I22" s="63" t="s">
        <v>50</v>
      </c>
      <c r="J22" s="63"/>
      <c r="K22" s="64">
        <f>K21/J21</f>
        <v>136.58461538461538</v>
      </c>
      <c r="L22" s="41" t="s">
        <v>51</v>
      </c>
      <c r="M22" s="41"/>
      <c r="N22" s="65" t="s">
        <v>52</v>
      </c>
      <c r="O22" s="65"/>
    </row>
    <row r="23" spans="1:15" s="20" customFormat="1" ht="33" customHeight="1">
      <c r="B23" s="40"/>
      <c r="C23" s="66" t="s">
        <v>53</v>
      </c>
      <c r="D23" s="66"/>
      <c r="E23" s="66"/>
      <c r="F23" s="66"/>
      <c r="G23" s="66"/>
      <c r="H23" s="66"/>
      <c r="I23" s="57"/>
      <c r="J23" s="57"/>
      <c r="K23" s="64">
        <v>137.81</v>
      </c>
      <c r="L23" s="41" t="s">
        <v>54</v>
      </c>
      <c r="M23" s="41"/>
      <c r="N23" s="67">
        <f>(K22-K23)/K23</f>
        <v>-8.8918410520617292E-3</v>
      </c>
      <c r="O23" s="68" t="s">
        <v>55</v>
      </c>
    </row>
    <row r="24" spans="1:15" s="20" customFormat="1" ht="6.75" customHeight="1">
      <c r="B24" s="69"/>
      <c r="C24" s="69"/>
      <c r="D24" s="69"/>
      <c r="E24" s="69"/>
      <c r="F24" s="69"/>
      <c r="G24" s="69"/>
      <c r="H24" s="69"/>
      <c r="I24" s="69"/>
      <c r="J24" s="69"/>
      <c r="K24" s="69"/>
      <c r="L24" s="69"/>
      <c r="M24" s="69"/>
      <c r="N24" s="69"/>
      <c r="O24" s="69"/>
    </row>
    <row r="25" spans="1:15" s="20" customFormat="1" ht="15" customHeight="1">
      <c r="B25" s="70"/>
      <c r="C25" s="71"/>
      <c r="D25" s="71"/>
      <c r="E25" s="71"/>
      <c r="F25" s="71"/>
      <c r="G25" s="71"/>
      <c r="H25" s="71"/>
      <c r="I25" s="72"/>
      <c r="J25" s="72"/>
      <c r="K25" s="73"/>
      <c r="L25" s="74"/>
      <c r="M25" s="74"/>
      <c r="N25" s="75"/>
      <c r="O25" s="76"/>
    </row>
    <row r="26" spans="1:15" s="20" customFormat="1" ht="27.75" customHeight="1">
      <c r="B26" s="77"/>
      <c r="C26" s="11" t="s">
        <v>56</v>
      </c>
      <c r="D26" s="12"/>
      <c r="E26" s="13"/>
      <c r="F26" s="10"/>
      <c r="G26" s="10"/>
      <c r="H26" s="1"/>
      <c r="I26" s="14" t="s">
        <v>4</v>
      </c>
      <c r="J26" s="15">
        <v>5250</v>
      </c>
      <c r="K26" s="16" t="s">
        <v>57</v>
      </c>
      <c r="L26" s="78"/>
      <c r="M26" s="3"/>
      <c r="N26" s="79"/>
      <c r="O26" s="19"/>
    </row>
    <row r="27" spans="1:15" s="20" customFormat="1" ht="16.5" customHeight="1">
      <c r="B27" s="80"/>
      <c r="C27" s="18"/>
      <c r="D27" s="18"/>
      <c r="E27" s="18"/>
      <c r="F27" s="18"/>
      <c r="G27" s="18"/>
      <c r="H27" s="18"/>
      <c r="I27" s="81"/>
      <c r="J27" s="24"/>
      <c r="K27" s="82"/>
      <c r="L27" s="83"/>
      <c r="M27" s="83"/>
      <c r="N27" s="84"/>
      <c r="O27" s="19"/>
    </row>
    <row r="28" spans="1:15" s="20" customFormat="1" ht="33" customHeight="1">
      <c r="B28" s="28" t="s">
        <v>6</v>
      </c>
      <c r="C28" s="28" t="s">
        <v>7</v>
      </c>
      <c r="D28" s="28" t="s">
        <v>8</v>
      </c>
      <c r="E28" s="28" t="s">
        <v>9</v>
      </c>
      <c r="F28" s="28"/>
      <c r="G28" s="28"/>
      <c r="H28" s="29" t="s">
        <v>10</v>
      </c>
      <c r="I28" s="29" t="s">
        <v>11</v>
      </c>
      <c r="J28" s="30" t="s">
        <v>12</v>
      </c>
      <c r="K28" s="31" t="s">
        <v>13</v>
      </c>
      <c r="L28" s="32" t="s">
        <v>14</v>
      </c>
      <c r="M28" s="85"/>
      <c r="N28" s="86"/>
      <c r="O28" s="19"/>
    </row>
    <row r="29" spans="1:15" s="20" customFormat="1" ht="33" customHeight="1">
      <c r="B29" s="28"/>
      <c r="C29" s="28"/>
      <c r="D29" s="28"/>
      <c r="E29" s="36" t="str">
        <f>E8</f>
        <v>Sept'21</v>
      </c>
      <c r="F29" s="36" t="str">
        <f>F8</f>
        <v>Oct'21</v>
      </c>
      <c r="G29" s="87" t="str">
        <f>G8</f>
        <v>Nov'21</v>
      </c>
      <c r="H29" s="29" t="s">
        <v>19</v>
      </c>
      <c r="I29" s="29" t="s">
        <v>20</v>
      </c>
      <c r="J29" s="29" t="s">
        <v>20</v>
      </c>
      <c r="K29" s="31" t="s">
        <v>21</v>
      </c>
      <c r="L29" s="38" t="s">
        <v>22</v>
      </c>
      <c r="M29" s="85"/>
      <c r="N29" s="86"/>
      <c r="O29" s="88" t="s">
        <v>58</v>
      </c>
    </row>
    <row r="30" spans="1:15" s="20" customFormat="1" ht="38.25" hidden="1" customHeight="1">
      <c r="B30" s="42">
        <v>1</v>
      </c>
      <c r="C30" s="52" t="s">
        <v>59</v>
      </c>
      <c r="D30" s="52"/>
      <c r="E30" s="57"/>
      <c r="F30" s="57"/>
      <c r="G30" s="89"/>
      <c r="H30" s="90">
        <f>G30-F30</f>
        <v>0</v>
      </c>
      <c r="I30" s="91"/>
      <c r="J30" s="91"/>
      <c r="K30" s="46">
        <f t="shared" ref="K30:K47" si="2">J30*G30</f>
        <v>0</v>
      </c>
      <c r="L30" s="92" t="s">
        <v>60</v>
      </c>
      <c r="M30" s="93"/>
      <c r="N30" s="55"/>
      <c r="O30" s="56"/>
    </row>
    <row r="31" spans="1:15" s="20" customFormat="1" ht="34.5" hidden="1" customHeight="1">
      <c r="B31" s="42">
        <v>1</v>
      </c>
      <c r="C31" s="94" t="s">
        <v>61</v>
      </c>
      <c r="D31" s="94"/>
      <c r="E31" s="57">
        <v>0</v>
      </c>
      <c r="F31" s="57">
        <v>0</v>
      </c>
      <c r="G31" s="89">
        <v>0</v>
      </c>
      <c r="H31" s="90">
        <v>0</v>
      </c>
      <c r="I31" s="91"/>
      <c r="J31" s="91"/>
      <c r="K31" s="46">
        <f t="shared" si="2"/>
        <v>0</v>
      </c>
      <c r="L31" s="40" t="s">
        <v>60</v>
      </c>
      <c r="M31" s="93"/>
      <c r="N31" s="55" t="s">
        <v>62</v>
      </c>
      <c r="O31" s="56"/>
    </row>
    <row r="32" spans="1:15" s="20" customFormat="1" ht="36" hidden="1" customHeight="1">
      <c r="B32" s="42">
        <v>1</v>
      </c>
      <c r="C32" s="52" t="s">
        <v>63</v>
      </c>
      <c r="D32" s="42" t="s">
        <v>25</v>
      </c>
      <c r="E32" s="57">
        <v>0</v>
      </c>
      <c r="F32" s="57">
        <v>0</v>
      </c>
      <c r="G32" s="89"/>
      <c r="H32" s="90">
        <f t="shared" ref="H32:H47" si="3">G32-F32</f>
        <v>0</v>
      </c>
      <c r="I32" s="95"/>
      <c r="J32" s="95"/>
      <c r="K32" s="46">
        <f t="shared" si="2"/>
        <v>0</v>
      </c>
      <c r="L32" s="40" t="s">
        <v>39</v>
      </c>
      <c r="M32" s="93"/>
      <c r="N32" s="55" t="s">
        <v>64</v>
      </c>
      <c r="O32" s="56"/>
    </row>
    <row r="33" spans="2:15" s="20" customFormat="1" ht="31.5" customHeight="1">
      <c r="B33" s="42">
        <v>1</v>
      </c>
      <c r="C33" s="96" t="s">
        <v>65</v>
      </c>
      <c r="D33" s="42" t="s">
        <v>25</v>
      </c>
      <c r="E33" s="57">
        <v>130</v>
      </c>
      <c r="F33" s="57">
        <v>129</v>
      </c>
      <c r="G33" s="89">
        <v>129</v>
      </c>
      <c r="H33" s="90">
        <f t="shared" si="3"/>
        <v>0</v>
      </c>
      <c r="I33" s="91">
        <v>300</v>
      </c>
      <c r="J33" s="91">
        <v>300</v>
      </c>
      <c r="K33" s="46">
        <f t="shared" si="2"/>
        <v>38700</v>
      </c>
      <c r="L33" s="40" t="s">
        <v>26</v>
      </c>
      <c r="M33" s="93"/>
      <c r="N33" s="97" t="s">
        <v>66</v>
      </c>
      <c r="O33" s="98"/>
    </row>
    <row r="34" spans="2:15" s="20" customFormat="1" ht="31.5" customHeight="1">
      <c r="B34" s="42">
        <v>2</v>
      </c>
      <c r="C34" s="96" t="s">
        <v>67</v>
      </c>
      <c r="D34" s="42" t="s">
        <v>25</v>
      </c>
      <c r="E34" s="57">
        <v>120</v>
      </c>
      <c r="F34" s="57">
        <v>120</v>
      </c>
      <c r="G34" s="89">
        <v>123</v>
      </c>
      <c r="H34" s="99">
        <f t="shared" si="3"/>
        <v>3</v>
      </c>
      <c r="I34" s="91">
        <v>1500</v>
      </c>
      <c r="J34" s="91">
        <v>1500</v>
      </c>
      <c r="K34" s="46">
        <f t="shared" si="2"/>
        <v>184500</v>
      </c>
      <c r="L34" s="40" t="s">
        <v>26</v>
      </c>
      <c r="M34" s="93"/>
      <c r="N34" s="49" t="s">
        <v>68</v>
      </c>
      <c r="O34" s="50"/>
    </row>
    <row r="35" spans="2:15" s="20" customFormat="1" ht="34.5" customHeight="1">
      <c r="B35" s="42">
        <v>3</v>
      </c>
      <c r="C35" s="52" t="s">
        <v>69</v>
      </c>
      <c r="D35" s="42" t="s">
        <v>25</v>
      </c>
      <c r="E35" s="57">
        <v>125</v>
      </c>
      <c r="F35" s="57">
        <v>125</v>
      </c>
      <c r="G35" s="89">
        <v>125</v>
      </c>
      <c r="H35" s="90">
        <f t="shared" si="3"/>
        <v>0</v>
      </c>
      <c r="I35" s="91">
        <v>300</v>
      </c>
      <c r="J35" s="91">
        <v>300</v>
      </c>
      <c r="K35" s="46">
        <f t="shared" si="2"/>
        <v>37500</v>
      </c>
      <c r="L35" s="40" t="s">
        <v>39</v>
      </c>
      <c r="M35" s="93"/>
      <c r="N35" s="97" t="s">
        <v>70</v>
      </c>
      <c r="O35" s="98"/>
    </row>
    <row r="36" spans="2:15" s="20" customFormat="1" ht="33" hidden="1" customHeight="1">
      <c r="B36" s="42">
        <v>6</v>
      </c>
      <c r="C36" s="96" t="s">
        <v>71</v>
      </c>
      <c r="D36" s="42" t="s">
        <v>25</v>
      </c>
      <c r="E36" s="57"/>
      <c r="F36" s="57"/>
      <c r="G36" s="89"/>
      <c r="H36" s="90">
        <f t="shared" si="3"/>
        <v>0</v>
      </c>
      <c r="I36" s="91"/>
      <c r="J36" s="91"/>
      <c r="K36" s="46">
        <f t="shared" si="2"/>
        <v>0</v>
      </c>
      <c r="L36" s="40" t="s">
        <v>39</v>
      </c>
      <c r="M36" s="93"/>
      <c r="N36" s="100"/>
      <c r="O36" s="100"/>
    </row>
    <row r="37" spans="2:15" s="20" customFormat="1" ht="33" hidden="1" customHeight="1">
      <c r="B37" s="42">
        <v>7</v>
      </c>
      <c r="C37" s="96" t="s">
        <v>72</v>
      </c>
      <c r="D37" s="42" t="s">
        <v>25</v>
      </c>
      <c r="E37" s="57"/>
      <c r="F37" s="57"/>
      <c r="G37" s="89"/>
      <c r="H37" s="90">
        <f t="shared" si="3"/>
        <v>0</v>
      </c>
      <c r="I37" s="91"/>
      <c r="J37" s="91"/>
      <c r="K37" s="46">
        <f t="shared" si="2"/>
        <v>0</v>
      </c>
      <c r="L37" s="40" t="s">
        <v>39</v>
      </c>
      <c r="M37" s="93"/>
      <c r="N37" s="100"/>
      <c r="O37" s="100"/>
    </row>
    <row r="38" spans="2:15" s="20" customFormat="1" ht="34.5" hidden="1" customHeight="1">
      <c r="B38" s="42">
        <v>6</v>
      </c>
      <c r="C38" s="96" t="s">
        <v>73</v>
      </c>
      <c r="D38" s="42" t="s">
        <v>25</v>
      </c>
      <c r="E38" s="57"/>
      <c r="F38" s="57"/>
      <c r="G38" s="89"/>
      <c r="H38" s="90">
        <f t="shared" si="3"/>
        <v>0</v>
      </c>
      <c r="I38" s="91"/>
      <c r="J38" s="91"/>
      <c r="K38" s="46">
        <f t="shared" si="2"/>
        <v>0</v>
      </c>
      <c r="L38" s="40" t="s">
        <v>39</v>
      </c>
      <c r="M38" s="93"/>
      <c r="N38" s="101"/>
      <c r="O38" s="102"/>
    </row>
    <row r="39" spans="2:15" s="20" customFormat="1" ht="31.5" hidden="1" customHeight="1">
      <c r="B39" s="42">
        <v>7</v>
      </c>
      <c r="C39" s="52" t="s">
        <v>74</v>
      </c>
      <c r="D39" s="42" t="s">
        <v>25</v>
      </c>
      <c r="E39" s="57"/>
      <c r="F39" s="57"/>
      <c r="G39" s="89"/>
      <c r="H39" s="90">
        <f t="shared" si="3"/>
        <v>0</v>
      </c>
      <c r="I39" s="91"/>
      <c r="J39" s="91"/>
      <c r="K39" s="46">
        <f t="shared" si="2"/>
        <v>0</v>
      </c>
      <c r="L39" s="40" t="s">
        <v>39</v>
      </c>
      <c r="M39" s="93"/>
      <c r="N39" s="101"/>
      <c r="O39" s="102"/>
    </row>
    <row r="40" spans="2:15" s="20" customFormat="1" ht="30.75" hidden="1" customHeight="1">
      <c r="B40" s="42">
        <v>8</v>
      </c>
      <c r="C40" s="52" t="s">
        <v>75</v>
      </c>
      <c r="D40" s="42" t="s">
        <v>25</v>
      </c>
      <c r="E40" s="57"/>
      <c r="F40" s="57"/>
      <c r="G40" s="89"/>
      <c r="H40" s="90">
        <f t="shared" si="3"/>
        <v>0</v>
      </c>
      <c r="I40" s="91"/>
      <c r="J40" s="91"/>
      <c r="K40" s="46">
        <f t="shared" si="2"/>
        <v>0</v>
      </c>
      <c r="L40" s="40" t="s">
        <v>39</v>
      </c>
      <c r="M40" s="93"/>
      <c r="N40" s="103"/>
      <c r="O40" s="103"/>
    </row>
    <row r="41" spans="2:15" s="20" customFormat="1" ht="36.75" customHeight="1">
      <c r="B41" s="42">
        <v>4</v>
      </c>
      <c r="C41" s="52" t="s">
        <v>76</v>
      </c>
      <c r="D41" s="42" t="s">
        <v>25</v>
      </c>
      <c r="E41" s="57">
        <v>115</v>
      </c>
      <c r="F41" s="57">
        <v>115</v>
      </c>
      <c r="G41" s="89">
        <v>115</v>
      </c>
      <c r="H41" s="90">
        <f t="shared" si="3"/>
        <v>0</v>
      </c>
      <c r="I41" s="91">
        <v>100</v>
      </c>
      <c r="J41" s="91">
        <v>100</v>
      </c>
      <c r="K41" s="46">
        <f t="shared" si="2"/>
        <v>11500</v>
      </c>
      <c r="L41" s="40" t="s">
        <v>26</v>
      </c>
      <c r="M41" s="93"/>
      <c r="N41" s="55"/>
      <c r="O41" s="56"/>
    </row>
    <row r="42" spans="2:15" s="20" customFormat="1" ht="34.5" customHeight="1">
      <c r="B42" s="42">
        <v>5</v>
      </c>
      <c r="C42" s="52" t="s">
        <v>74</v>
      </c>
      <c r="D42" s="42" t="s">
        <v>25</v>
      </c>
      <c r="E42" s="57">
        <v>115</v>
      </c>
      <c r="F42" s="57">
        <v>115</v>
      </c>
      <c r="G42" s="89">
        <v>115</v>
      </c>
      <c r="H42" s="90">
        <f t="shared" si="3"/>
        <v>0</v>
      </c>
      <c r="I42" s="91">
        <v>1500</v>
      </c>
      <c r="J42" s="91">
        <v>1500</v>
      </c>
      <c r="K42" s="46">
        <f t="shared" si="2"/>
        <v>172500</v>
      </c>
      <c r="L42" s="40" t="s">
        <v>26</v>
      </c>
      <c r="M42" s="93"/>
      <c r="N42" s="55"/>
      <c r="O42" s="56"/>
    </row>
    <row r="43" spans="2:15" s="20" customFormat="1" ht="34.5" customHeight="1">
      <c r="B43" s="42">
        <v>6</v>
      </c>
      <c r="C43" s="52" t="s">
        <v>77</v>
      </c>
      <c r="D43" s="42" t="s">
        <v>25</v>
      </c>
      <c r="E43" s="57">
        <v>125</v>
      </c>
      <c r="F43" s="57">
        <v>125</v>
      </c>
      <c r="G43" s="89">
        <v>125</v>
      </c>
      <c r="H43" s="90">
        <f t="shared" si="3"/>
        <v>0</v>
      </c>
      <c r="I43" s="91">
        <v>550</v>
      </c>
      <c r="J43" s="91">
        <v>550</v>
      </c>
      <c r="K43" s="46">
        <f t="shared" si="2"/>
        <v>68750</v>
      </c>
      <c r="L43" s="40" t="s">
        <v>39</v>
      </c>
      <c r="M43" s="93"/>
      <c r="N43" s="55"/>
      <c r="O43" s="56"/>
    </row>
    <row r="44" spans="2:15" s="20" customFormat="1" ht="34.5" customHeight="1">
      <c r="B44" s="42">
        <v>7</v>
      </c>
      <c r="C44" s="52" t="s">
        <v>78</v>
      </c>
      <c r="D44" s="42" t="s">
        <v>41</v>
      </c>
      <c r="E44" s="57">
        <v>123</v>
      </c>
      <c r="F44" s="57">
        <v>123</v>
      </c>
      <c r="G44" s="89">
        <v>123</v>
      </c>
      <c r="H44" s="90">
        <f t="shared" si="3"/>
        <v>0</v>
      </c>
      <c r="I44" s="91">
        <v>1000</v>
      </c>
      <c r="J44" s="91">
        <v>1000</v>
      </c>
      <c r="K44" s="46">
        <f t="shared" si="2"/>
        <v>123000</v>
      </c>
      <c r="L44" s="40" t="s">
        <v>26</v>
      </c>
      <c r="M44" s="93"/>
      <c r="N44" s="55"/>
      <c r="O44" s="56"/>
    </row>
    <row r="45" spans="2:15" s="20" customFormat="1" ht="34.5" hidden="1" customHeight="1">
      <c r="B45" s="42">
        <v>8</v>
      </c>
      <c r="C45" s="52" t="s">
        <v>79</v>
      </c>
      <c r="D45" s="42" t="s">
        <v>41</v>
      </c>
      <c r="E45" s="57"/>
      <c r="F45" s="57"/>
      <c r="G45" s="89"/>
      <c r="H45" s="90">
        <f t="shared" si="3"/>
        <v>0</v>
      </c>
      <c r="I45" s="91"/>
      <c r="J45" s="91"/>
      <c r="K45" s="46">
        <f t="shared" si="2"/>
        <v>0</v>
      </c>
      <c r="L45" s="40" t="s">
        <v>26</v>
      </c>
      <c r="M45" s="93"/>
      <c r="N45" s="55"/>
      <c r="O45" s="56"/>
    </row>
    <row r="46" spans="2:15" s="20" customFormat="1" ht="34.5" hidden="1" customHeight="1">
      <c r="B46" s="42">
        <v>9</v>
      </c>
      <c r="C46" s="52" t="s">
        <v>80</v>
      </c>
      <c r="D46" s="42" t="s">
        <v>41</v>
      </c>
      <c r="E46" s="57"/>
      <c r="F46" s="57"/>
      <c r="G46" s="89"/>
      <c r="H46" s="90">
        <f t="shared" si="3"/>
        <v>0</v>
      </c>
      <c r="I46" s="91"/>
      <c r="J46" s="91"/>
      <c r="K46" s="46">
        <f>J46*G46</f>
        <v>0</v>
      </c>
      <c r="L46" s="40" t="s">
        <v>26</v>
      </c>
      <c r="M46" s="93"/>
      <c r="N46" s="55"/>
      <c r="O46" s="56"/>
    </row>
    <row r="47" spans="2:15" s="20" customFormat="1" ht="34.5" customHeight="1">
      <c r="B47" s="42">
        <v>8</v>
      </c>
      <c r="C47" s="52" t="s">
        <v>40</v>
      </c>
      <c r="D47" s="42" t="s">
        <v>41</v>
      </c>
      <c r="E47" s="57">
        <v>139</v>
      </c>
      <c r="F47" s="57">
        <v>0</v>
      </c>
      <c r="G47" s="89">
        <v>0</v>
      </c>
      <c r="H47" s="90">
        <f t="shared" si="3"/>
        <v>0</v>
      </c>
      <c r="I47" s="91">
        <v>0</v>
      </c>
      <c r="J47" s="91">
        <v>0</v>
      </c>
      <c r="K47" s="46">
        <f t="shared" si="2"/>
        <v>0</v>
      </c>
      <c r="L47" s="40" t="s">
        <v>26</v>
      </c>
      <c r="M47" s="93"/>
      <c r="N47" s="55"/>
      <c r="O47" s="56"/>
    </row>
    <row r="48" spans="2:15" s="20" customFormat="1" ht="33.75" customHeight="1">
      <c r="B48" s="42"/>
      <c r="C48" s="52"/>
      <c r="D48" s="52"/>
      <c r="E48" s="57"/>
      <c r="F48" s="57"/>
      <c r="G48" s="57"/>
      <c r="H48" s="57"/>
      <c r="I48" s="60">
        <f>SUM(I30:I47)</f>
        <v>5250</v>
      </c>
      <c r="J48" s="60">
        <f>SUM(J30:J47)</f>
        <v>5250</v>
      </c>
      <c r="K48" s="60">
        <f>SUM(K30:K47)</f>
        <v>636450</v>
      </c>
      <c r="L48" s="42"/>
      <c r="M48" s="93"/>
      <c r="N48" s="104"/>
      <c r="O48" s="88"/>
    </row>
    <row r="49" spans="1:15" s="20" customFormat="1" ht="35.25" customHeight="1">
      <c r="B49" s="42"/>
      <c r="C49" s="52"/>
      <c r="D49" s="52"/>
      <c r="E49" s="52"/>
      <c r="F49" s="62"/>
      <c r="G49" s="62"/>
      <c r="H49" s="62"/>
      <c r="I49" s="105" t="s">
        <v>50</v>
      </c>
      <c r="J49" s="105"/>
      <c r="K49" s="64">
        <f>K48/J48</f>
        <v>121.22857142857143</v>
      </c>
      <c r="L49" s="106" t="str">
        <f>L22</f>
        <v>(Nov'21)</v>
      </c>
      <c r="M49" s="107"/>
      <c r="N49" s="65" t="s">
        <v>52</v>
      </c>
      <c r="O49" s="65"/>
    </row>
    <row r="50" spans="1:15" s="20" customFormat="1" ht="34.5" customHeight="1">
      <c r="B50" s="40"/>
      <c r="C50" s="108" t="s">
        <v>81</v>
      </c>
      <c r="D50" s="108"/>
      <c r="E50" s="108"/>
      <c r="F50" s="108"/>
      <c r="G50" s="108"/>
      <c r="H50" s="108"/>
      <c r="I50" s="108"/>
      <c r="J50" s="108"/>
      <c r="K50" s="109">
        <v>119.71</v>
      </c>
      <c r="L50" s="106" t="str">
        <f>L23</f>
        <v>(Oct'21)</v>
      </c>
      <c r="M50" s="110"/>
      <c r="N50" s="111">
        <f>(K49-K50)/K50</f>
        <v>1.2685418332398581E-2</v>
      </c>
      <c r="O50" s="112" t="s">
        <v>82</v>
      </c>
    </row>
    <row r="51" spans="1:15" s="20" customFormat="1" ht="20.25">
      <c r="B51" s="80"/>
      <c r="C51" s="3"/>
      <c r="D51" s="3"/>
      <c r="E51" s="3"/>
      <c r="F51" s="3"/>
      <c r="G51" s="3"/>
      <c r="H51" s="3"/>
      <c r="I51" s="17"/>
      <c r="J51" s="3"/>
      <c r="K51" s="3"/>
      <c r="L51" s="3"/>
      <c r="M51" s="3"/>
      <c r="N51" s="86"/>
      <c r="O51" s="19"/>
    </row>
    <row r="52" spans="1:15" s="20" customFormat="1" ht="24" customHeight="1">
      <c r="B52" s="113"/>
      <c r="C52" s="11" t="s">
        <v>83</v>
      </c>
      <c r="D52" s="12"/>
      <c r="E52" s="13"/>
      <c r="F52" s="10"/>
      <c r="G52" s="10"/>
      <c r="H52" s="1"/>
      <c r="I52" s="14" t="s">
        <v>4</v>
      </c>
      <c r="J52" s="114">
        <v>6300</v>
      </c>
      <c r="K52" s="16" t="s">
        <v>84</v>
      </c>
      <c r="L52" s="115"/>
      <c r="M52" s="3"/>
      <c r="N52" s="116"/>
      <c r="O52" s="19"/>
    </row>
    <row r="53" spans="1:15" s="20" customFormat="1" ht="10.5" customHeight="1">
      <c r="B53" s="80"/>
      <c r="C53" s="3"/>
      <c r="D53" s="3"/>
      <c r="E53" s="3"/>
      <c r="F53" s="3"/>
      <c r="G53" s="3"/>
      <c r="H53" s="3"/>
      <c r="I53" s="3"/>
      <c r="J53" s="117"/>
      <c r="K53" s="3"/>
      <c r="L53" s="3"/>
      <c r="M53" s="3"/>
      <c r="N53" s="86"/>
      <c r="O53" s="19"/>
    </row>
    <row r="54" spans="1:15" s="20" customFormat="1" ht="57" customHeight="1">
      <c r="B54" s="28" t="s">
        <v>6</v>
      </c>
      <c r="C54" s="28" t="s">
        <v>7</v>
      </c>
      <c r="D54" s="28" t="s">
        <v>8</v>
      </c>
      <c r="E54" s="28" t="s">
        <v>9</v>
      </c>
      <c r="F54" s="28"/>
      <c r="G54" s="28"/>
      <c r="H54" s="29" t="s">
        <v>10</v>
      </c>
      <c r="I54" s="29" t="s">
        <v>11</v>
      </c>
      <c r="J54" s="30" t="s">
        <v>12</v>
      </c>
      <c r="K54" s="31" t="s">
        <v>13</v>
      </c>
      <c r="L54" s="32" t="s">
        <v>14</v>
      </c>
      <c r="M54" s="85"/>
      <c r="N54" s="86"/>
      <c r="O54" s="19"/>
    </row>
    <row r="55" spans="1:15" s="20" customFormat="1" ht="32.25" customHeight="1">
      <c r="B55" s="28"/>
      <c r="C55" s="28"/>
      <c r="D55" s="28"/>
      <c r="E55" s="36" t="str">
        <f>E8</f>
        <v>Sept'21</v>
      </c>
      <c r="F55" s="36" t="str">
        <f>F8</f>
        <v>Oct'21</v>
      </c>
      <c r="G55" s="37" t="str">
        <f>G8</f>
        <v>Nov'21</v>
      </c>
      <c r="H55" s="29" t="s">
        <v>19</v>
      </c>
      <c r="I55" s="29" t="s">
        <v>20</v>
      </c>
      <c r="J55" s="29" t="s">
        <v>20</v>
      </c>
      <c r="K55" s="31" t="s">
        <v>21</v>
      </c>
      <c r="L55" s="38" t="s">
        <v>22</v>
      </c>
      <c r="M55" s="85"/>
      <c r="N55" s="86"/>
      <c r="O55" s="19"/>
    </row>
    <row r="56" spans="1:15" s="20" customFormat="1" ht="37.5" customHeight="1">
      <c r="A56" s="20">
        <v>8</v>
      </c>
      <c r="B56" s="42">
        <v>1</v>
      </c>
      <c r="C56" s="41" t="s">
        <v>78</v>
      </c>
      <c r="D56" s="59" t="s">
        <v>41</v>
      </c>
      <c r="E56" s="118">
        <v>154</v>
      </c>
      <c r="F56" s="118">
        <v>154</v>
      </c>
      <c r="G56" s="119">
        <v>154</v>
      </c>
      <c r="H56" s="90">
        <f>G56-F56</f>
        <v>0</v>
      </c>
      <c r="I56" s="42">
        <v>1800</v>
      </c>
      <c r="J56" s="42">
        <v>1400</v>
      </c>
      <c r="K56" s="120">
        <f t="shared" ref="K56:K66" si="4">J56*G56</f>
        <v>215600</v>
      </c>
      <c r="L56" s="47" t="s">
        <v>60</v>
      </c>
      <c r="M56" s="93"/>
      <c r="N56" s="55"/>
      <c r="O56" s="56"/>
    </row>
    <row r="57" spans="1:15" s="20" customFormat="1" ht="45" customHeight="1">
      <c r="B57" s="40">
        <v>2</v>
      </c>
      <c r="C57" s="106" t="s">
        <v>85</v>
      </c>
      <c r="D57" s="59" t="s">
        <v>86</v>
      </c>
      <c r="E57" s="118">
        <v>150</v>
      </c>
      <c r="F57" s="57">
        <v>150</v>
      </c>
      <c r="G57" s="58">
        <v>150</v>
      </c>
      <c r="H57" s="90">
        <f t="shared" ref="H57:H65" si="5">G57-F57</f>
        <v>0</v>
      </c>
      <c r="I57" s="42">
        <v>300</v>
      </c>
      <c r="J57" s="42">
        <v>300</v>
      </c>
      <c r="K57" s="121">
        <f t="shared" si="4"/>
        <v>45000</v>
      </c>
      <c r="L57" s="40" t="s">
        <v>60</v>
      </c>
      <c r="M57" s="85"/>
      <c r="N57" s="55"/>
      <c r="O57" s="56"/>
    </row>
    <row r="58" spans="1:15" s="20" customFormat="1" ht="33" customHeight="1">
      <c r="A58" s="19"/>
      <c r="B58" s="42">
        <v>3</v>
      </c>
      <c r="C58" s="52" t="s">
        <v>87</v>
      </c>
      <c r="D58" s="59" t="s">
        <v>25</v>
      </c>
      <c r="E58" s="57">
        <v>154</v>
      </c>
      <c r="F58" s="57">
        <v>154</v>
      </c>
      <c r="G58" s="58">
        <v>154</v>
      </c>
      <c r="H58" s="90">
        <f t="shared" si="5"/>
        <v>0</v>
      </c>
      <c r="I58" s="42">
        <v>5000</v>
      </c>
      <c r="J58" s="42">
        <v>3200</v>
      </c>
      <c r="K58" s="122">
        <f t="shared" si="4"/>
        <v>492800</v>
      </c>
      <c r="L58" s="42" t="s">
        <v>88</v>
      </c>
      <c r="M58" s="93"/>
      <c r="N58" s="123" t="s">
        <v>89</v>
      </c>
      <c r="O58" s="123"/>
    </row>
    <row r="59" spans="1:15" s="20" customFormat="1" ht="34.5" customHeight="1">
      <c r="B59" s="42">
        <v>4</v>
      </c>
      <c r="C59" s="52" t="s">
        <v>90</v>
      </c>
      <c r="D59" s="59" t="s">
        <v>25</v>
      </c>
      <c r="E59" s="57">
        <v>155</v>
      </c>
      <c r="F59" s="57">
        <v>155</v>
      </c>
      <c r="G59" s="58">
        <v>155</v>
      </c>
      <c r="H59" s="90">
        <f t="shared" si="5"/>
        <v>0</v>
      </c>
      <c r="I59" s="42">
        <v>500</v>
      </c>
      <c r="J59" s="42">
        <v>200</v>
      </c>
      <c r="K59" s="122">
        <f t="shared" si="4"/>
        <v>31000</v>
      </c>
      <c r="L59" s="40" t="s">
        <v>60</v>
      </c>
      <c r="M59" s="93"/>
      <c r="N59" s="55"/>
      <c r="O59" s="56"/>
    </row>
    <row r="60" spans="1:15" s="20" customFormat="1" ht="38.25" hidden="1" customHeight="1">
      <c r="B60" s="42">
        <v>6</v>
      </c>
      <c r="C60" s="52" t="s">
        <v>91</v>
      </c>
      <c r="D60" s="59" t="s">
        <v>41</v>
      </c>
      <c r="E60" s="57"/>
      <c r="F60" s="57"/>
      <c r="G60" s="58"/>
      <c r="H60" s="90">
        <f t="shared" si="5"/>
        <v>0</v>
      </c>
      <c r="I60" s="42"/>
      <c r="J60" s="42"/>
      <c r="K60" s="122">
        <f t="shared" si="4"/>
        <v>0</v>
      </c>
      <c r="L60" s="42" t="s">
        <v>60</v>
      </c>
      <c r="M60" s="93"/>
      <c r="N60" s="55"/>
      <c r="O60" s="56"/>
    </row>
    <row r="61" spans="1:15" s="20" customFormat="1" ht="35.25" hidden="1" customHeight="1">
      <c r="B61" s="42">
        <v>5</v>
      </c>
      <c r="C61" s="52" t="s">
        <v>92</v>
      </c>
      <c r="D61" s="59" t="s">
        <v>41</v>
      </c>
      <c r="E61" s="57"/>
      <c r="F61" s="57"/>
      <c r="G61" s="58"/>
      <c r="H61" s="90">
        <f t="shared" si="5"/>
        <v>0</v>
      </c>
      <c r="I61" s="42"/>
      <c r="J61" s="42"/>
      <c r="K61" s="122">
        <f t="shared" si="4"/>
        <v>0</v>
      </c>
      <c r="L61" s="42" t="s">
        <v>60</v>
      </c>
      <c r="M61" s="93"/>
      <c r="N61" s="49"/>
      <c r="O61" s="50"/>
    </row>
    <row r="62" spans="1:15" s="20" customFormat="1" ht="35.25" customHeight="1">
      <c r="B62" s="42">
        <v>5</v>
      </c>
      <c r="C62" s="52" t="s">
        <v>93</v>
      </c>
      <c r="D62" s="59" t="s">
        <v>25</v>
      </c>
      <c r="E62" s="57">
        <v>160</v>
      </c>
      <c r="F62" s="57">
        <v>150</v>
      </c>
      <c r="G62" s="58">
        <v>150</v>
      </c>
      <c r="H62" s="90">
        <f t="shared" si="5"/>
        <v>0</v>
      </c>
      <c r="I62" s="42">
        <v>2000</v>
      </c>
      <c r="J62" s="42">
        <v>800</v>
      </c>
      <c r="K62" s="122">
        <f t="shared" si="4"/>
        <v>120000</v>
      </c>
      <c r="L62" s="42" t="s">
        <v>60</v>
      </c>
      <c r="M62" s="93"/>
      <c r="N62" s="55"/>
      <c r="O62" s="56"/>
    </row>
    <row r="63" spans="1:15" s="20" customFormat="1" ht="35.25" hidden="1" customHeight="1">
      <c r="B63" s="42">
        <v>6</v>
      </c>
      <c r="C63" s="52" t="s">
        <v>94</v>
      </c>
      <c r="D63" s="59" t="s">
        <v>41</v>
      </c>
      <c r="E63" s="57"/>
      <c r="F63" s="57"/>
      <c r="G63" s="58"/>
      <c r="H63" s="90">
        <f t="shared" si="5"/>
        <v>0</v>
      </c>
      <c r="I63" s="42"/>
      <c r="J63" s="42"/>
      <c r="K63" s="122">
        <f t="shared" si="4"/>
        <v>0</v>
      </c>
      <c r="L63" s="42" t="s">
        <v>60</v>
      </c>
      <c r="M63" s="93"/>
      <c r="N63" s="124"/>
      <c r="O63" s="124"/>
    </row>
    <row r="64" spans="1:15" s="20" customFormat="1" ht="35.25" customHeight="1">
      <c r="B64" s="42">
        <v>6</v>
      </c>
      <c r="C64" s="52" t="s">
        <v>95</v>
      </c>
      <c r="D64" s="59" t="s">
        <v>25</v>
      </c>
      <c r="E64" s="57">
        <v>150</v>
      </c>
      <c r="F64" s="57">
        <v>150</v>
      </c>
      <c r="G64" s="58">
        <v>150</v>
      </c>
      <c r="H64" s="90">
        <f t="shared" si="5"/>
        <v>0</v>
      </c>
      <c r="I64" s="42">
        <v>500</v>
      </c>
      <c r="J64" s="42">
        <v>100</v>
      </c>
      <c r="K64" s="122">
        <f>J64*G64</f>
        <v>15000</v>
      </c>
      <c r="L64" s="42" t="s">
        <v>88</v>
      </c>
      <c r="M64" s="93"/>
      <c r="N64" s="125" t="s">
        <v>96</v>
      </c>
      <c r="O64" s="125"/>
    </row>
    <row r="65" spans="2:15" s="20" customFormat="1" ht="35.25" customHeight="1">
      <c r="B65" s="42">
        <v>7</v>
      </c>
      <c r="C65" s="52" t="s">
        <v>97</v>
      </c>
      <c r="D65" s="59" t="s">
        <v>41</v>
      </c>
      <c r="E65" s="57">
        <v>155</v>
      </c>
      <c r="F65" s="57">
        <v>155</v>
      </c>
      <c r="G65" s="58">
        <v>155</v>
      </c>
      <c r="H65" s="90">
        <f t="shared" si="5"/>
        <v>0</v>
      </c>
      <c r="I65" s="42">
        <v>200</v>
      </c>
      <c r="J65" s="42">
        <v>100</v>
      </c>
      <c r="K65" s="122">
        <f>J65*G65</f>
        <v>15500</v>
      </c>
      <c r="L65" s="42" t="s">
        <v>60</v>
      </c>
      <c r="M65" s="93"/>
      <c r="N65" s="124"/>
      <c r="O65" s="124"/>
    </row>
    <row r="66" spans="2:15" s="20" customFormat="1" ht="35.25" customHeight="1">
      <c r="B66" s="42">
        <v>8</v>
      </c>
      <c r="C66" s="52" t="s">
        <v>98</v>
      </c>
      <c r="D66" s="59" t="s">
        <v>41</v>
      </c>
      <c r="E66" s="57">
        <v>0</v>
      </c>
      <c r="F66" s="57">
        <v>0</v>
      </c>
      <c r="G66" s="58">
        <v>153</v>
      </c>
      <c r="H66" s="90">
        <v>0</v>
      </c>
      <c r="I66" s="42">
        <v>400</v>
      </c>
      <c r="J66" s="42">
        <v>200</v>
      </c>
      <c r="K66" s="122">
        <f t="shared" si="4"/>
        <v>30600</v>
      </c>
      <c r="L66" s="42" t="s">
        <v>60</v>
      </c>
      <c r="M66" s="93"/>
      <c r="N66" s="125" t="s">
        <v>99</v>
      </c>
      <c r="O66" s="125"/>
    </row>
    <row r="67" spans="2:15" s="20" customFormat="1" ht="32.25" customHeight="1">
      <c r="B67" s="40"/>
      <c r="C67" s="52"/>
      <c r="D67" s="52"/>
      <c r="E67" s="126" t="s">
        <v>100</v>
      </c>
      <c r="F67" s="126"/>
      <c r="G67" s="126"/>
      <c r="H67" s="57"/>
      <c r="I67" s="60">
        <f>SUM(I56:I66)</f>
        <v>10700</v>
      </c>
      <c r="J67" s="60">
        <f>SUM(J56:J66)</f>
        <v>6300</v>
      </c>
      <c r="K67" s="60">
        <f>SUM(K56:K66)</f>
        <v>965500</v>
      </c>
      <c r="L67" s="40"/>
      <c r="M67" s="85"/>
      <c r="N67" s="127"/>
      <c r="O67" s="127"/>
    </row>
    <row r="68" spans="2:15" s="20" customFormat="1" ht="32.25" customHeight="1">
      <c r="B68" s="40"/>
      <c r="C68" s="128"/>
      <c r="D68" s="128"/>
      <c r="E68" s="128"/>
      <c r="F68" s="128"/>
      <c r="G68" s="128"/>
      <c r="H68" s="128"/>
      <c r="I68" s="63" t="s">
        <v>50</v>
      </c>
      <c r="J68" s="63"/>
      <c r="K68" s="64">
        <f>K67/J67</f>
        <v>153.25396825396825</v>
      </c>
      <c r="L68" s="106" t="str">
        <f>L22</f>
        <v>(Nov'21)</v>
      </c>
      <c r="M68" s="107"/>
      <c r="N68" s="129" t="s">
        <v>52</v>
      </c>
      <c r="O68" s="129"/>
    </row>
    <row r="69" spans="2:15" s="20" customFormat="1" ht="32.25" customHeight="1">
      <c r="B69" s="40"/>
      <c r="C69" s="66" t="s">
        <v>101</v>
      </c>
      <c r="D69" s="66"/>
      <c r="E69" s="66"/>
      <c r="F69" s="66"/>
      <c r="G69" s="66"/>
      <c r="H69" s="66"/>
      <c r="I69" s="57"/>
      <c r="J69" s="57"/>
      <c r="K69" s="64">
        <v>153.4</v>
      </c>
      <c r="L69" s="106" t="str">
        <f>L23</f>
        <v>(Oct'21)</v>
      </c>
      <c r="M69" s="110"/>
      <c r="N69" s="67">
        <f>(K68-K69)/K69</f>
        <v>-9.5196705366201186E-4</v>
      </c>
      <c r="O69" s="130">
        <v>945</v>
      </c>
    </row>
    <row r="70" spans="2:15" s="20" customFormat="1" ht="38.25" hidden="1" customHeight="1">
      <c r="B70" s="85"/>
      <c r="C70" s="131"/>
      <c r="D70" s="131"/>
      <c r="E70" s="131"/>
      <c r="F70" s="131"/>
      <c r="G70" s="131"/>
      <c r="H70" s="131"/>
      <c r="I70" s="132"/>
      <c r="J70" s="133"/>
      <c r="K70" s="134"/>
      <c r="L70" s="135">
        <f>L24</f>
        <v>0</v>
      </c>
      <c r="M70" s="110"/>
      <c r="N70" s="136"/>
      <c r="O70" s="137"/>
    </row>
    <row r="71" spans="2:15" s="20" customFormat="1" ht="18" hidden="1" customHeight="1">
      <c r="B71" s="85"/>
      <c r="C71" s="131"/>
      <c r="D71" s="131"/>
      <c r="E71" s="131"/>
      <c r="F71" s="131"/>
      <c r="G71" s="131"/>
      <c r="H71" s="131"/>
      <c r="I71" s="132"/>
      <c r="J71" s="133"/>
      <c r="K71" s="134"/>
      <c r="L71" s="138">
        <f t="shared" ref="L71:L79" si="6">L26</f>
        <v>0</v>
      </c>
      <c r="M71" s="110"/>
      <c r="N71" s="86"/>
      <c r="O71" s="19"/>
    </row>
    <row r="72" spans="2:15" ht="24.75" hidden="1" customHeight="1">
      <c r="B72" s="139" t="s">
        <v>102</v>
      </c>
      <c r="C72" s="139"/>
      <c r="D72" s="139"/>
      <c r="E72" s="139"/>
      <c r="F72" s="8" t="s">
        <v>103</v>
      </c>
      <c r="G72" s="8"/>
      <c r="H72" s="8"/>
      <c r="L72" s="138">
        <f t="shared" si="6"/>
        <v>0</v>
      </c>
    </row>
    <row r="73" spans="2:15" ht="24.75" hidden="1" customHeight="1">
      <c r="B73" s="140"/>
      <c r="C73" s="140"/>
      <c r="D73" s="140"/>
      <c r="E73" s="140"/>
      <c r="F73" s="141"/>
      <c r="G73" s="141"/>
      <c r="L73" s="138" t="str">
        <f t="shared" si="6"/>
        <v xml:space="preserve">Payment </v>
      </c>
    </row>
    <row r="74" spans="2:15" ht="24.75" hidden="1" customHeight="1">
      <c r="B74" s="140"/>
      <c r="C74" s="142" t="s">
        <v>83</v>
      </c>
      <c r="D74" s="142"/>
      <c r="E74" s="143"/>
      <c r="F74" s="20"/>
      <c r="G74" s="20"/>
      <c r="I74" s="144" t="s">
        <v>4</v>
      </c>
      <c r="J74" s="114">
        <v>400</v>
      </c>
      <c r="K74" s="145" t="s">
        <v>57</v>
      </c>
      <c r="L74" s="138" t="str">
        <f t="shared" si="6"/>
        <v>Term</v>
      </c>
    </row>
    <row r="75" spans="2:15" ht="24.75" hidden="1" customHeight="1">
      <c r="B75" s="146" t="s">
        <v>6</v>
      </c>
      <c r="C75" s="146" t="s">
        <v>7</v>
      </c>
      <c r="D75" s="146"/>
      <c r="E75" s="147" t="s">
        <v>9</v>
      </c>
      <c r="F75" s="147"/>
      <c r="G75" s="147"/>
      <c r="H75" s="148" t="s">
        <v>10</v>
      </c>
      <c r="I75" s="146" t="s">
        <v>104</v>
      </c>
      <c r="J75" s="149" t="s">
        <v>12</v>
      </c>
      <c r="K75" s="149" t="s">
        <v>13</v>
      </c>
      <c r="L75" s="138" t="str">
        <f t="shared" si="6"/>
        <v>30days</v>
      </c>
    </row>
    <row r="76" spans="2:15" ht="24.75" hidden="1" customHeight="1">
      <c r="B76" s="150"/>
      <c r="C76" s="150"/>
      <c r="D76" s="151"/>
      <c r="E76" s="152" t="s">
        <v>105</v>
      </c>
      <c r="F76" s="152" t="s">
        <v>106</v>
      </c>
      <c r="G76" s="153" t="s">
        <v>107</v>
      </c>
      <c r="H76" s="154" t="s">
        <v>19</v>
      </c>
      <c r="I76" s="155" t="s">
        <v>20</v>
      </c>
      <c r="J76" s="156" t="s">
        <v>108</v>
      </c>
      <c r="K76" s="156" t="s">
        <v>21</v>
      </c>
      <c r="L76" s="138" t="str">
        <f t="shared" si="6"/>
        <v>30days</v>
      </c>
    </row>
    <row r="77" spans="2:15" s="20" customFormat="1" ht="64.5" hidden="1" customHeight="1">
      <c r="B77" s="29">
        <v>1</v>
      </c>
      <c r="C77" s="157" t="s">
        <v>109</v>
      </c>
      <c r="D77" s="157"/>
      <c r="E77" s="158">
        <v>112</v>
      </c>
      <c r="F77" s="158">
        <v>112</v>
      </c>
      <c r="G77" s="159">
        <v>112</v>
      </c>
      <c r="H77" s="160">
        <f>G77-F77</f>
        <v>0</v>
      </c>
      <c r="I77" s="46">
        <v>400</v>
      </c>
      <c r="J77" s="46">
        <v>400</v>
      </c>
      <c r="K77" s="46">
        <f>J77*G77</f>
        <v>44800</v>
      </c>
      <c r="L77" s="138" t="str">
        <f t="shared" si="6"/>
        <v>60 days</v>
      </c>
      <c r="M77" s="85"/>
      <c r="N77" s="161" t="s">
        <v>110</v>
      </c>
      <c r="O77" s="161"/>
    </row>
    <row r="78" spans="2:15" s="20" customFormat="1" ht="27.75" hidden="1" customHeight="1">
      <c r="B78" s="162"/>
      <c r="C78" s="163"/>
      <c r="D78" s="163"/>
      <c r="E78" s="163"/>
      <c r="F78" s="164"/>
      <c r="G78" s="164"/>
      <c r="H78" s="164"/>
      <c r="I78" s="165" t="s">
        <v>50</v>
      </c>
      <c r="J78" s="165"/>
      <c r="K78" s="166">
        <f>K77/J77</f>
        <v>112</v>
      </c>
      <c r="L78" s="138" t="str">
        <f t="shared" si="6"/>
        <v>30 days</v>
      </c>
      <c r="M78" s="85"/>
      <c r="N78" s="167" t="s">
        <v>52</v>
      </c>
      <c r="O78" s="168"/>
    </row>
    <row r="79" spans="2:15" s="20" customFormat="1" ht="27.75" hidden="1" customHeight="1">
      <c r="B79" s="162"/>
      <c r="C79" s="169" t="s">
        <v>111</v>
      </c>
      <c r="D79" s="170"/>
      <c r="E79" s="170"/>
      <c r="F79" s="170"/>
      <c r="G79" s="170"/>
      <c r="H79" s="171"/>
      <c r="I79" s="164"/>
      <c r="J79" s="172"/>
      <c r="K79" s="173">
        <v>112</v>
      </c>
      <c r="L79" s="138" t="str">
        <f t="shared" si="6"/>
        <v>30 days</v>
      </c>
      <c r="M79" s="85"/>
      <c r="N79" s="174">
        <f>(K78-K79)/K79</f>
        <v>0</v>
      </c>
      <c r="O79" s="175">
        <f>(K78-K79)*J77</f>
        <v>0</v>
      </c>
    </row>
    <row r="80" spans="2:15" s="20" customFormat="1" ht="56.25" hidden="1" customHeight="1">
      <c r="B80" s="176" t="s">
        <v>112</v>
      </c>
      <c r="C80" s="176"/>
      <c r="D80" s="176"/>
      <c r="E80" s="176"/>
      <c r="F80" s="176"/>
      <c r="G80" s="176"/>
      <c r="H80" s="176"/>
      <c r="I80" s="176"/>
      <c r="J80" s="176"/>
      <c r="K80" s="176"/>
      <c r="L80" s="176"/>
      <c r="M80" s="176"/>
      <c r="N80" s="176"/>
      <c r="O80" s="176"/>
    </row>
    <row r="81" spans="1:15" s="20" customFormat="1" ht="18" customHeight="1">
      <c r="B81" s="85"/>
      <c r="C81" s="131"/>
      <c r="D81" s="131"/>
      <c r="E81" s="131"/>
      <c r="F81" s="131"/>
      <c r="G81" s="131"/>
      <c r="H81" s="131"/>
      <c r="I81" s="132"/>
      <c r="J81" s="133"/>
      <c r="K81" s="134"/>
      <c r="L81" s="110"/>
      <c r="M81" s="85"/>
      <c r="N81" s="177"/>
      <c r="O81" s="19"/>
    </row>
    <row r="82" spans="1:15" ht="20.25" customHeight="1">
      <c r="B82" s="113"/>
      <c r="C82" s="11" t="s">
        <v>113</v>
      </c>
      <c r="D82" s="11"/>
      <c r="E82" s="13"/>
      <c r="F82" s="10"/>
      <c r="G82" s="10"/>
      <c r="H82" s="1"/>
      <c r="I82" s="14" t="s">
        <v>4</v>
      </c>
      <c r="J82" s="114">
        <v>600</v>
      </c>
      <c r="K82" s="16" t="s">
        <v>84</v>
      </c>
      <c r="L82" s="178"/>
      <c r="N82" s="116"/>
      <c r="O82" s="19"/>
    </row>
    <row r="83" spans="1:15" ht="18">
      <c r="B83" s="80"/>
      <c r="J83" s="117"/>
      <c r="N83" s="86"/>
      <c r="O83" s="19"/>
    </row>
    <row r="84" spans="1:15" ht="33.75" customHeight="1">
      <c r="B84" s="29" t="s">
        <v>6</v>
      </c>
      <c r="C84" s="28" t="s">
        <v>7</v>
      </c>
      <c r="D84" s="28" t="s">
        <v>8</v>
      </c>
      <c r="E84" s="28" t="s">
        <v>9</v>
      </c>
      <c r="F84" s="28"/>
      <c r="G84" s="28"/>
      <c r="H84" s="29" t="s">
        <v>10</v>
      </c>
      <c r="I84" s="29" t="s">
        <v>11</v>
      </c>
      <c r="J84" s="30" t="s">
        <v>12</v>
      </c>
      <c r="K84" s="31" t="s">
        <v>13</v>
      </c>
      <c r="L84" s="32" t="s">
        <v>14</v>
      </c>
      <c r="M84" s="85"/>
      <c r="N84" s="86"/>
      <c r="O84" s="19"/>
    </row>
    <row r="85" spans="1:15" ht="32.25" customHeight="1">
      <c r="B85" s="29"/>
      <c r="C85" s="28"/>
      <c r="D85" s="28"/>
      <c r="E85" s="36" t="str">
        <f>E8</f>
        <v>Sept'21</v>
      </c>
      <c r="F85" s="36" t="str">
        <f>F8</f>
        <v>Oct'21</v>
      </c>
      <c r="G85" s="87" t="str">
        <f>G8</f>
        <v>Nov'21</v>
      </c>
      <c r="H85" s="29" t="s">
        <v>19</v>
      </c>
      <c r="I85" s="29" t="s">
        <v>20</v>
      </c>
      <c r="J85" s="29" t="s">
        <v>20</v>
      </c>
      <c r="K85" s="31" t="s">
        <v>21</v>
      </c>
      <c r="L85" s="38" t="s">
        <v>22</v>
      </c>
      <c r="M85" s="85"/>
      <c r="N85" s="86"/>
      <c r="O85" s="19"/>
    </row>
    <row r="86" spans="1:15" ht="36" customHeight="1">
      <c r="B86" s="40">
        <v>1</v>
      </c>
      <c r="C86" s="106" t="s">
        <v>85</v>
      </c>
      <c r="D86" s="59" t="s">
        <v>86</v>
      </c>
      <c r="E86" s="118">
        <v>150</v>
      </c>
      <c r="F86" s="57">
        <v>150</v>
      </c>
      <c r="G86" s="58">
        <v>150</v>
      </c>
      <c r="H86" s="90">
        <f>G86-F86</f>
        <v>0</v>
      </c>
      <c r="I86" s="42">
        <v>200</v>
      </c>
      <c r="J86" s="42">
        <v>200</v>
      </c>
      <c r="K86" s="121">
        <f>J86*G86</f>
        <v>30000</v>
      </c>
      <c r="L86" s="92" t="s">
        <v>60</v>
      </c>
      <c r="M86" s="85"/>
      <c r="N86" s="179"/>
      <c r="O86" s="179"/>
    </row>
    <row r="87" spans="1:15" ht="36" hidden="1" customHeight="1">
      <c r="B87" s="40">
        <v>2</v>
      </c>
      <c r="C87" s="106" t="s">
        <v>90</v>
      </c>
      <c r="D87" s="59" t="s">
        <v>25</v>
      </c>
      <c r="E87" s="118"/>
      <c r="F87" s="57"/>
      <c r="G87" s="58"/>
      <c r="H87" s="90">
        <f>G87-F87</f>
        <v>0</v>
      </c>
      <c r="I87" s="42"/>
      <c r="J87" s="42"/>
      <c r="K87" s="121">
        <f>J87*G87</f>
        <v>0</v>
      </c>
      <c r="L87" s="40" t="s">
        <v>60</v>
      </c>
      <c r="M87" s="85"/>
      <c r="N87" s="180"/>
      <c r="O87" s="180"/>
    </row>
    <row r="88" spans="1:15" ht="36" customHeight="1">
      <c r="B88" s="42">
        <v>2</v>
      </c>
      <c r="C88" s="41" t="s">
        <v>78</v>
      </c>
      <c r="D88" s="59" t="s">
        <v>41</v>
      </c>
      <c r="E88" s="57">
        <v>0</v>
      </c>
      <c r="F88" s="57">
        <v>154</v>
      </c>
      <c r="G88" s="58">
        <v>154</v>
      </c>
      <c r="H88" s="90">
        <f>G88-F88</f>
        <v>0</v>
      </c>
      <c r="I88" s="42">
        <v>500</v>
      </c>
      <c r="J88" s="42">
        <v>200</v>
      </c>
      <c r="K88" s="122">
        <f>J88*G88</f>
        <v>30800</v>
      </c>
      <c r="L88" s="42" t="s">
        <v>60</v>
      </c>
      <c r="M88" s="93"/>
      <c r="N88" s="181"/>
      <c r="O88" s="181"/>
    </row>
    <row r="89" spans="1:15" ht="36" customHeight="1">
      <c r="B89" s="42">
        <v>3</v>
      </c>
      <c r="C89" s="52" t="s">
        <v>87</v>
      </c>
      <c r="D89" s="59" t="s">
        <v>25</v>
      </c>
      <c r="E89" s="57">
        <v>154</v>
      </c>
      <c r="F89" s="57">
        <v>154</v>
      </c>
      <c r="G89" s="58">
        <v>154</v>
      </c>
      <c r="H89" s="90">
        <f>G89-F89</f>
        <v>0</v>
      </c>
      <c r="I89" s="42">
        <v>400</v>
      </c>
      <c r="J89" s="42">
        <v>100</v>
      </c>
      <c r="K89" s="122">
        <f>J89*G89</f>
        <v>15400</v>
      </c>
      <c r="L89" s="42" t="s">
        <v>88</v>
      </c>
      <c r="M89" s="93"/>
      <c r="N89" s="179"/>
      <c r="O89" s="179"/>
    </row>
    <row r="90" spans="1:15" ht="36" customHeight="1">
      <c r="B90" s="42">
        <v>4</v>
      </c>
      <c r="C90" s="52" t="s">
        <v>98</v>
      </c>
      <c r="D90" s="59" t="s">
        <v>41</v>
      </c>
      <c r="E90" s="57">
        <v>0</v>
      </c>
      <c r="F90" s="57">
        <v>0</v>
      </c>
      <c r="G90" s="58">
        <v>153</v>
      </c>
      <c r="H90" s="90">
        <v>0</v>
      </c>
      <c r="I90" s="42">
        <v>150</v>
      </c>
      <c r="J90" s="42">
        <v>100</v>
      </c>
      <c r="K90" s="122">
        <f>J90*G90</f>
        <v>15300</v>
      </c>
      <c r="L90" s="42" t="s">
        <v>60</v>
      </c>
      <c r="M90" s="93"/>
      <c r="N90" s="125" t="s">
        <v>99</v>
      </c>
      <c r="O90" s="125"/>
    </row>
    <row r="91" spans="1:15" ht="36" customHeight="1">
      <c r="B91" s="40"/>
      <c r="C91" s="52"/>
      <c r="D91" s="52"/>
      <c r="E91" s="126" t="s">
        <v>100</v>
      </c>
      <c r="F91" s="126"/>
      <c r="G91" s="126"/>
      <c r="H91" s="57"/>
      <c r="I91" s="60">
        <f>SUM(I86:I90)</f>
        <v>1250</v>
      </c>
      <c r="J91" s="60">
        <f>SUM(J86:J90)</f>
        <v>600</v>
      </c>
      <c r="K91" s="60">
        <f>SUM(K86:K90)</f>
        <v>91500</v>
      </c>
      <c r="L91" s="40"/>
      <c r="M91" s="85"/>
      <c r="N91" s="127"/>
      <c r="O91" s="127"/>
    </row>
    <row r="92" spans="1:15" ht="36" customHeight="1">
      <c r="B92" s="40"/>
      <c r="C92" s="128"/>
      <c r="D92" s="128"/>
      <c r="E92" s="128"/>
      <c r="F92" s="128"/>
      <c r="G92" s="128"/>
      <c r="H92" s="128"/>
      <c r="I92" s="63" t="s">
        <v>50</v>
      </c>
      <c r="J92" s="63"/>
      <c r="K92" s="64">
        <f>K91/J91</f>
        <v>152.5</v>
      </c>
      <c r="L92" s="106" t="str">
        <f>L22</f>
        <v>(Nov'21)</v>
      </c>
      <c r="M92" s="107"/>
      <c r="N92" s="129" t="s">
        <v>52</v>
      </c>
      <c r="O92" s="129"/>
    </row>
    <row r="93" spans="1:15" ht="34.5" customHeight="1">
      <c r="B93" s="40"/>
      <c r="C93" s="66" t="s">
        <v>114</v>
      </c>
      <c r="D93" s="66"/>
      <c r="E93" s="66"/>
      <c r="F93" s="66"/>
      <c r="G93" s="66"/>
      <c r="H93" s="66"/>
      <c r="I93" s="57"/>
      <c r="J93" s="57"/>
      <c r="K93" s="109">
        <v>152.66999999999999</v>
      </c>
      <c r="L93" s="106" t="str">
        <f>L23</f>
        <v>(Oct'21)</v>
      </c>
      <c r="M93" s="110"/>
      <c r="N93" s="67">
        <f>(K92-K93)/K93</f>
        <v>-1.1135128053971803E-3</v>
      </c>
      <c r="O93" s="130">
        <v>102</v>
      </c>
    </row>
    <row r="94" spans="1:15" ht="12" customHeight="1"/>
    <row r="95" spans="1:15" ht="21" customHeight="1">
      <c r="A95" s="5"/>
      <c r="B95" s="5" t="s">
        <v>115</v>
      </c>
      <c r="C95" s="5"/>
      <c r="D95" s="5"/>
      <c r="E95" s="5"/>
      <c r="F95" s="5" t="s">
        <v>116</v>
      </c>
      <c r="G95" s="5"/>
      <c r="H95" s="5"/>
      <c r="I95" s="5"/>
      <c r="J95" s="5" t="s">
        <v>117</v>
      </c>
      <c r="K95" s="5"/>
      <c r="L95" s="5"/>
      <c r="M95" s="5"/>
    </row>
    <row r="96" spans="1:15">
      <c r="A96" s="5"/>
      <c r="B96" s="5" t="s">
        <v>118</v>
      </c>
      <c r="C96" s="182"/>
      <c r="D96" s="182"/>
      <c r="E96" s="5"/>
      <c r="F96" s="5" t="s">
        <v>119</v>
      </c>
      <c r="G96" s="5"/>
      <c r="H96" s="5"/>
      <c r="I96" s="5"/>
      <c r="J96" s="5"/>
      <c r="K96" s="5"/>
      <c r="L96" s="5"/>
      <c r="M96" s="5"/>
    </row>
  </sheetData>
  <sheetProtection selectLockedCells="1" selectUnlockedCells="1"/>
  <mergeCells count="85">
    <mergeCell ref="C93:H93"/>
    <mergeCell ref="N88:O88"/>
    <mergeCell ref="N89:O89"/>
    <mergeCell ref="N90:O90"/>
    <mergeCell ref="E91:G91"/>
    <mergeCell ref="N91:O91"/>
    <mergeCell ref="C92:H92"/>
    <mergeCell ref="I92:J92"/>
    <mergeCell ref="N92:O92"/>
    <mergeCell ref="C79:H79"/>
    <mergeCell ref="B80:O80"/>
    <mergeCell ref="C84:C85"/>
    <mergeCell ref="D84:D85"/>
    <mergeCell ref="E84:G84"/>
    <mergeCell ref="N86:O86"/>
    <mergeCell ref="C69:H69"/>
    <mergeCell ref="B72:E72"/>
    <mergeCell ref="F72:H72"/>
    <mergeCell ref="E75:G75"/>
    <mergeCell ref="N77:O77"/>
    <mergeCell ref="I78:J78"/>
    <mergeCell ref="N78:O78"/>
    <mergeCell ref="N64:O64"/>
    <mergeCell ref="N65:O65"/>
    <mergeCell ref="N66:O66"/>
    <mergeCell ref="E67:G67"/>
    <mergeCell ref="N67:O67"/>
    <mergeCell ref="C68:H68"/>
    <mergeCell ref="I68:J68"/>
    <mergeCell ref="N68:O68"/>
    <mergeCell ref="N58:O58"/>
    <mergeCell ref="N59:O59"/>
    <mergeCell ref="N60:O60"/>
    <mergeCell ref="N61:O61"/>
    <mergeCell ref="N62:O62"/>
    <mergeCell ref="N63:O63"/>
    <mergeCell ref="B54:B55"/>
    <mergeCell ref="C54:C55"/>
    <mergeCell ref="D54:D55"/>
    <mergeCell ref="E54:G54"/>
    <mergeCell ref="N56:O56"/>
    <mergeCell ref="N57:O57"/>
    <mergeCell ref="N45:O45"/>
    <mergeCell ref="N46:O46"/>
    <mergeCell ref="N47:O47"/>
    <mergeCell ref="I49:J49"/>
    <mergeCell ref="N49:O49"/>
    <mergeCell ref="C50:J50"/>
    <mergeCell ref="N36:O36"/>
    <mergeCell ref="N37:O37"/>
    <mergeCell ref="N41:O41"/>
    <mergeCell ref="N42:O42"/>
    <mergeCell ref="N43:O43"/>
    <mergeCell ref="N44:O44"/>
    <mergeCell ref="N30:O30"/>
    <mergeCell ref="N31:O31"/>
    <mergeCell ref="N32:O32"/>
    <mergeCell ref="N33:O33"/>
    <mergeCell ref="N34:O34"/>
    <mergeCell ref="N35:O35"/>
    <mergeCell ref="I22:J22"/>
    <mergeCell ref="N22:O22"/>
    <mergeCell ref="C23:H23"/>
    <mergeCell ref="B28:B29"/>
    <mergeCell ref="C28:C29"/>
    <mergeCell ref="D28:D29"/>
    <mergeCell ref="E28:G28"/>
    <mergeCell ref="N15:O15"/>
    <mergeCell ref="N16:O16"/>
    <mergeCell ref="N17:O17"/>
    <mergeCell ref="N18:O18"/>
    <mergeCell ref="N19:O19"/>
    <mergeCell ref="N20:O20"/>
    <mergeCell ref="N9:O9"/>
    <mergeCell ref="N10:O10"/>
    <mergeCell ref="N11:O11"/>
    <mergeCell ref="N12:O12"/>
    <mergeCell ref="N13:O13"/>
    <mergeCell ref="N14:O14"/>
    <mergeCell ref="B3:E3"/>
    <mergeCell ref="F3:H3"/>
    <mergeCell ref="B7:B8"/>
    <mergeCell ref="C7:C8"/>
    <mergeCell ref="D7:D8"/>
    <mergeCell ref="E7:G7"/>
  </mergeCells>
  <printOptions horizontalCentered="1"/>
  <pageMargins left="0.25" right="0.25" top="0.75" bottom="0.75" header="0.3" footer="0.3"/>
  <pageSetup paperSize="9" scale="33" firstPageNumber="0" fitToHeight="0"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pageSetUpPr fitToPage="1"/>
  </sheetPr>
  <dimension ref="B1:Q30"/>
  <sheetViews>
    <sheetView topLeftCell="B1" zoomScale="55" zoomScaleNormal="55" zoomScaleSheetLayoutView="75" workbookViewId="0">
      <selection activeCell="D14" sqref="D14"/>
    </sheetView>
  </sheetViews>
  <sheetFormatPr defaultColWidth="8.7109375" defaultRowHeight="15"/>
  <cols>
    <col min="1" max="1" width="4.140625" style="3" customWidth="1"/>
    <col min="2" max="2" width="6.42578125" style="3" customWidth="1"/>
    <col min="3" max="4" width="32.28515625" style="3" customWidth="1"/>
    <col min="5" max="5" width="12.7109375" style="3" customWidth="1"/>
    <col min="6" max="6" width="12.85546875" style="3" customWidth="1"/>
    <col min="7" max="8" width="13.140625" style="3" customWidth="1"/>
    <col min="9" max="9" width="26" style="3" customWidth="1"/>
    <col min="10" max="10" width="19.7109375" style="3" customWidth="1"/>
    <col min="11" max="11" width="16.7109375" style="3" customWidth="1"/>
    <col min="12" max="12" width="17.140625" style="189" customWidth="1"/>
    <col min="13" max="13" width="33.85546875" style="5" customWidth="1"/>
    <col min="14" max="14" width="20" style="5" customWidth="1"/>
    <col min="15" max="15" width="29.42578125" style="5" customWidth="1"/>
    <col min="16" max="16" width="21.140625" style="3" customWidth="1"/>
    <col min="17" max="16384" width="8.7109375" style="3"/>
  </cols>
  <sheetData>
    <row r="1" spans="2:17" ht="20.100000000000001" customHeight="1">
      <c r="B1" s="2" t="s">
        <v>0</v>
      </c>
      <c r="C1" s="1"/>
      <c r="D1" s="1"/>
      <c r="E1" s="1"/>
      <c r="F1" s="1"/>
      <c r="G1" s="1"/>
      <c r="H1" s="1"/>
      <c r="I1" s="1"/>
      <c r="J1" s="1"/>
      <c r="K1" s="1"/>
      <c r="L1" s="2"/>
    </row>
    <row r="2" spans="2:17" ht="20.100000000000001" customHeight="1">
      <c r="B2" s="2"/>
      <c r="C2" s="1"/>
      <c r="D2" s="1"/>
      <c r="E2" s="1"/>
      <c r="F2" s="1"/>
      <c r="G2" s="1"/>
      <c r="H2" s="1"/>
      <c r="I2" s="1"/>
      <c r="J2" s="1"/>
      <c r="K2" s="1"/>
      <c r="L2" s="2"/>
    </row>
    <row r="3" spans="2:17" ht="20.100000000000001" customHeight="1">
      <c r="B3" s="113" t="s">
        <v>120</v>
      </c>
      <c r="C3" s="2"/>
      <c r="D3" s="2"/>
      <c r="E3" s="2"/>
      <c r="F3" s="183" t="str">
        <f>WC!F3</f>
        <v>: NOV 2021</v>
      </c>
      <c r="G3" s="184"/>
      <c r="H3" s="184"/>
      <c r="I3" s="1"/>
      <c r="J3" s="1"/>
      <c r="K3" s="1"/>
      <c r="L3" s="2"/>
    </row>
    <row r="4" spans="2:17" ht="20.100000000000001" customHeight="1">
      <c r="B4" s="9"/>
      <c r="C4" s="1"/>
      <c r="D4" s="1"/>
      <c r="E4" s="1"/>
      <c r="F4" s="1"/>
      <c r="G4" s="1"/>
      <c r="H4" s="1"/>
      <c r="I4" s="1"/>
      <c r="J4" s="1"/>
      <c r="K4" s="1"/>
      <c r="L4" s="2"/>
    </row>
    <row r="5" spans="2:17" ht="27" customHeight="1">
      <c r="B5" s="113"/>
      <c r="C5" s="11" t="s">
        <v>3</v>
      </c>
      <c r="D5" s="12"/>
      <c r="E5" s="13"/>
      <c r="F5" s="10"/>
      <c r="G5" s="10"/>
      <c r="H5" s="1"/>
      <c r="I5" s="185" t="s">
        <v>4</v>
      </c>
      <c r="J5" s="186">
        <v>1150</v>
      </c>
      <c r="K5" s="16" t="s">
        <v>57</v>
      </c>
      <c r="L5" s="16" t="s">
        <v>121</v>
      </c>
    </row>
    <row r="6" spans="2:17" ht="26.25" customHeight="1">
      <c r="B6" s="80"/>
      <c r="I6" s="187"/>
      <c r="J6" s="188"/>
    </row>
    <row r="7" spans="2:17" ht="33" customHeight="1">
      <c r="B7" s="190" t="s">
        <v>6</v>
      </c>
      <c r="C7" s="190" t="s">
        <v>7</v>
      </c>
      <c r="D7" s="191" t="s">
        <v>8</v>
      </c>
      <c r="E7" s="147" t="s">
        <v>9</v>
      </c>
      <c r="F7" s="147"/>
      <c r="G7" s="192"/>
      <c r="H7" s="29" t="s">
        <v>10</v>
      </c>
      <c r="I7" s="29" t="s">
        <v>104</v>
      </c>
      <c r="J7" s="29" t="s">
        <v>12</v>
      </c>
      <c r="K7" s="29" t="s">
        <v>13</v>
      </c>
      <c r="L7" s="149" t="s">
        <v>14</v>
      </c>
      <c r="M7" s="193"/>
      <c r="N7" s="194"/>
      <c r="O7" s="194"/>
    </row>
    <row r="8" spans="2:17" ht="33" customHeight="1">
      <c r="B8" s="195"/>
      <c r="C8" s="195"/>
      <c r="D8" s="196"/>
      <c r="E8" s="152" t="str">
        <f>WC!E8</f>
        <v>Sept'21</v>
      </c>
      <c r="F8" s="152" t="str">
        <f>WC!F8</f>
        <v>Oct'21</v>
      </c>
      <c r="G8" s="153" t="str">
        <f>WC!G8</f>
        <v>Nov'21</v>
      </c>
      <c r="H8" s="155" t="s">
        <v>19</v>
      </c>
      <c r="I8" s="155" t="s">
        <v>122</v>
      </c>
      <c r="J8" s="156" t="s">
        <v>122</v>
      </c>
      <c r="K8" s="156" t="s">
        <v>21</v>
      </c>
      <c r="L8" s="150" t="s">
        <v>22</v>
      </c>
      <c r="M8" s="193"/>
      <c r="N8" s="197"/>
      <c r="O8" s="197"/>
    </row>
    <row r="9" spans="2:17" ht="52.5" customHeight="1">
      <c r="B9" s="198">
        <v>1</v>
      </c>
      <c r="C9" s="199" t="s">
        <v>34</v>
      </c>
      <c r="D9" s="200" t="s">
        <v>41</v>
      </c>
      <c r="E9" s="200">
        <v>48</v>
      </c>
      <c r="F9" s="200">
        <v>48</v>
      </c>
      <c r="G9" s="201">
        <v>48</v>
      </c>
      <c r="H9" s="202">
        <f t="shared" ref="H9:H17" si="0">G9-F9</f>
        <v>0</v>
      </c>
      <c r="I9" s="203">
        <v>500</v>
      </c>
      <c r="J9" s="203">
        <v>100</v>
      </c>
      <c r="K9" s="204">
        <f t="shared" ref="K9:K17" si="1">J9*G9</f>
        <v>4800</v>
      </c>
      <c r="L9" s="40" t="s">
        <v>26</v>
      </c>
      <c r="M9" s="205"/>
      <c r="N9" s="206"/>
      <c r="O9" s="206"/>
      <c r="P9" s="207"/>
    </row>
    <row r="10" spans="2:17" ht="78.75" customHeight="1">
      <c r="B10" s="198">
        <v>2</v>
      </c>
      <c r="C10" s="199" t="s">
        <v>123</v>
      </c>
      <c r="D10" s="42" t="s">
        <v>25</v>
      </c>
      <c r="E10" s="200">
        <v>53</v>
      </c>
      <c r="F10" s="200">
        <v>53</v>
      </c>
      <c r="G10" s="201">
        <v>53</v>
      </c>
      <c r="H10" s="202">
        <f t="shared" si="0"/>
        <v>0</v>
      </c>
      <c r="I10" s="208">
        <v>600</v>
      </c>
      <c r="J10" s="203">
        <v>600</v>
      </c>
      <c r="K10" s="204">
        <f t="shared" si="1"/>
        <v>31800</v>
      </c>
      <c r="L10" s="40" t="s">
        <v>26</v>
      </c>
      <c r="M10" s="209" t="s">
        <v>124</v>
      </c>
      <c r="N10" s="209"/>
      <c r="O10" s="209"/>
    </row>
    <row r="11" spans="2:17" ht="33.75" hidden="1" customHeight="1">
      <c r="B11" s="198">
        <v>3</v>
      </c>
      <c r="C11" s="199" t="s">
        <v>125</v>
      </c>
      <c r="D11" s="42" t="s">
        <v>25</v>
      </c>
      <c r="E11" s="200"/>
      <c r="F11" s="200"/>
      <c r="G11" s="201"/>
      <c r="H11" s="202">
        <f t="shared" si="0"/>
        <v>0</v>
      </c>
      <c r="I11" s="203"/>
      <c r="J11" s="203"/>
      <c r="K11" s="204">
        <f t="shared" si="1"/>
        <v>0</v>
      </c>
      <c r="L11" s="40" t="s">
        <v>26</v>
      </c>
      <c r="M11" s="209"/>
      <c r="N11" s="209"/>
      <c r="O11" s="209"/>
      <c r="P11" s="210"/>
      <c r="Q11" s="210"/>
    </row>
    <row r="12" spans="2:17" ht="34.5" hidden="1" customHeight="1">
      <c r="B12" s="198">
        <v>4</v>
      </c>
      <c r="C12" s="199" t="s">
        <v>126</v>
      </c>
      <c r="D12" s="200" t="s">
        <v>41</v>
      </c>
      <c r="E12" s="200"/>
      <c r="F12" s="200"/>
      <c r="G12" s="201"/>
      <c r="H12" s="202">
        <f t="shared" si="0"/>
        <v>0</v>
      </c>
      <c r="I12" s="203"/>
      <c r="J12" s="203"/>
      <c r="K12" s="204">
        <f t="shared" si="1"/>
        <v>0</v>
      </c>
      <c r="L12" s="40" t="s">
        <v>26</v>
      </c>
      <c r="M12" s="56" t="s">
        <v>127</v>
      </c>
      <c r="N12" s="56"/>
      <c r="O12" s="56"/>
    </row>
    <row r="13" spans="2:17" ht="48" customHeight="1">
      <c r="B13" s="198">
        <v>3</v>
      </c>
      <c r="C13" s="199" t="s">
        <v>98</v>
      </c>
      <c r="D13" s="200" t="s">
        <v>41</v>
      </c>
      <c r="E13" s="200">
        <v>48</v>
      </c>
      <c r="F13" s="200">
        <v>48</v>
      </c>
      <c r="G13" s="201">
        <v>48</v>
      </c>
      <c r="H13" s="202">
        <f t="shared" si="0"/>
        <v>0</v>
      </c>
      <c r="I13" s="203">
        <v>500</v>
      </c>
      <c r="J13" s="203">
        <v>100</v>
      </c>
      <c r="K13" s="204">
        <f t="shared" si="1"/>
        <v>4800</v>
      </c>
      <c r="L13" s="40" t="s">
        <v>60</v>
      </c>
      <c r="M13" s="56"/>
      <c r="N13" s="56"/>
      <c r="O13" s="56"/>
    </row>
    <row r="14" spans="2:17" ht="48" customHeight="1">
      <c r="B14" s="198">
        <v>4</v>
      </c>
      <c r="C14" s="199" t="s">
        <v>128</v>
      </c>
      <c r="D14" s="42" t="s">
        <v>25</v>
      </c>
      <c r="E14" s="200">
        <v>0</v>
      </c>
      <c r="F14" s="200">
        <v>40</v>
      </c>
      <c r="G14" s="201">
        <v>40</v>
      </c>
      <c r="H14" s="202">
        <f t="shared" si="0"/>
        <v>0</v>
      </c>
      <c r="I14" s="203">
        <v>500</v>
      </c>
      <c r="J14" s="203">
        <v>250</v>
      </c>
      <c r="K14" s="211">
        <f>J14*G14</f>
        <v>10000</v>
      </c>
      <c r="L14" s="212" t="s">
        <v>60</v>
      </c>
      <c r="M14" s="55"/>
      <c r="N14" s="56"/>
      <c r="O14" s="56"/>
    </row>
    <row r="15" spans="2:17" ht="48" customHeight="1">
      <c r="B15" s="198">
        <v>5</v>
      </c>
      <c r="C15" s="199" t="s">
        <v>48</v>
      </c>
      <c r="D15" s="42" t="s">
        <v>25</v>
      </c>
      <c r="E15" s="200">
        <v>48</v>
      </c>
      <c r="F15" s="200">
        <v>48</v>
      </c>
      <c r="G15" s="201">
        <v>48</v>
      </c>
      <c r="H15" s="202">
        <f t="shared" si="0"/>
        <v>0</v>
      </c>
      <c r="I15" s="203">
        <v>500</v>
      </c>
      <c r="J15" s="203">
        <v>100</v>
      </c>
      <c r="K15" s="211">
        <f>J15*G15</f>
        <v>4800</v>
      </c>
      <c r="L15" s="213" t="s">
        <v>26</v>
      </c>
      <c r="M15" s="97"/>
      <c r="N15" s="98"/>
      <c r="O15" s="98"/>
    </row>
    <row r="16" spans="2:17" ht="48" hidden="1" customHeight="1">
      <c r="B16" s="198">
        <v>5</v>
      </c>
      <c r="C16" s="199" t="s">
        <v>78</v>
      </c>
      <c r="D16" s="42" t="s">
        <v>41</v>
      </c>
      <c r="E16" s="200">
        <v>0</v>
      </c>
      <c r="F16" s="200">
        <v>0</v>
      </c>
      <c r="G16" s="201">
        <v>48</v>
      </c>
      <c r="H16" s="202">
        <v>0</v>
      </c>
      <c r="I16" s="203"/>
      <c r="J16" s="203"/>
      <c r="K16" s="211">
        <f>J16*G16</f>
        <v>0</v>
      </c>
      <c r="L16" s="213" t="s">
        <v>26</v>
      </c>
      <c r="M16" s="97"/>
      <c r="N16" s="98"/>
      <c r="O16" s="98"/>
    </row>
    <row r="17" spans="2:15" ht="48" hidden="1" customHeight="1">
      <c r="B17" s="198">
        <v>6</v>
      </c>
      <c r="C17" s="199" t="s">
        <v>32</v>
      </c>
      <c r="D17" s="200" t="s">
        <v>41</v>
      </c>
      <c r="E17" s="200">
        <v>0</v>
      </c>
      <c r="F17" s="200">
        <v>0</v>
      </c>
      <c r="G17" s="201"/>
      <c r="H17" s="202">
        <f t="shared" si="0"/>
        <v>0</v>
      </c>
      <c r="I17" s="203"/>
      <c r="J17" s="203"/>
      <c r="K17" s="211">
        <f t="shared" si="1"/>
        <v>0</v>
      </c>
      <c r="L17" s="213" t="s">
        <v>39</v>
      </c>
      <c r="M17" s="214"/>
      <c r="N17" s="215"/>
      <c r="O17" s="215"/>
    </row>
    <row r="18" spans="2:15" ht="32.25" customHeight="1">
      <c r="B18" s="198"/>
      <c r="C18" s="216"/>
      <c r="D18" s="216"/>
      <c r="E18" s="217" t="s">
        <v>100</v>
      </c>
      <c r="F18" s="217"/>
      <c r="G18" s="217"/>
      <c r="H18" s="217"/>
      <c r="I18" s="218">
        <f>SUM(I9:I17)</f>
        <v>2600</v>
      </c>
      <c r="J18" s="218">
        <f>SUM(J9:J17)</f>
        <v>1150</v>
      </c>
      <c r="K18" s="218">
        <f>SUM(K9:K17)</f>
        <v>56200</v>
      </c>
      <c r="L18" s="213" t="s">
        <v>26</v>
      </c>
      <c r="M18" s="219"/>
      <c r="N18" s="220"/>
    </row>
    <row r="19" spans="2:15" ht="33" customHeight="1">
      <c r="B19" s="198"/>
      <c r="C19" s="221"/>
      <c r="D19" s="221"/>
      <c r="E19" s="221"/>
      <c r="F19" s="222"/>
      <c r="G19" s="222"/>
      <c r="H19" s="222"/>
      <c r="I19" s="223" t="s">
        <v>129</v>
      </c>
      <c r="J19" s="224"/>
      <c r="K19" s="225">
        <f>K18/J18</f>
        <v>48.869565217391305</v>
      </c>
      <c r="L19" s="226" t="str">
        <f>WC!L22</f>
        <v>(Nov'21)</v>
      </c>
      <c r="M19" s="227" t="s">
        <v>52</v>
      </c>
      <c r="N19" s="228"/>
    </row>
    <row r="20" spans="2:15" ht="33" customHeight="1">
      <c r="B20" s="213"/>
      <c r="C20" s="66" t="s">
        <v>130</v>
      </c>
      <c r="D20" s="66"/>
      <c r="E20" s="66"/>
      <c r="F20" s="66"/>
      <c r="G20" s="66"/>
      <c r="H20" s="66"/>
      <c r="I20" s="229"/>
      <c r="J20" s="230"/>
      <c r="K20" s="231">
        <v>53</v>
      </c>
      <c r="L20" s="138" t="str">
        <f>WC!L23</f>
        <v>(Oct'21)</v>
      </c>
      <c r="M20" s="67">
        <f>(K19-K20)/K20</f>
        <v>-7.793273174733388E-2</v>
      </c>
      <c r="N20" s="68">
        <v>4749.5</v>
      </c>
    </row>
    <row r="21" spans="2:15" ht="18" customHeight="1">
      <c r="B21" s="85"/>
      <c r="C21" s="232"/>
      <c r="D21" s="232"/>
      <c r="E21" s="232"/>
      <c r="F21" s="232"/>
      <c r="G21" s="232"/>
      <c r="H21" s="232"/>
      <c r="I21" s="233"/>
      <c r="J21" s="234"/>
      <c r="K21" s="235"/>
      <c r="L21" s="107"/>
      <c r="M21" s="236"/>
      <c r="N21" s="236"/>
    </row>
    <row r="22" spans="2:15" ht="15.75">
      <c r="B22" s="5" t="str">
        <f>WC!B95</f>
        <v>Prepared by: Yi Hong (22/10/2021)</v>
      </c>
      <c r="C22" s="5"/>
      <c r="D22" s="5"/>
      <c r="E22" s="5"/>
      <c r="F22" s="5"/>
      <c r="G22" s="5" t="s">
        <v>116</v>
      </c>
      <c r="H22" s="5"/>
      <c r="I22" s="5"/>
      <c r="J22" s="5"/>
      <c r="K22" s="5" t="s">
        <v>117</v>
      </c>
      <c r="L22" s="239"/>
    </row>
    <row r="23" spans="2:15" ht="15.75">
      <c r="B23" s="5" t="s">
        <v>118</v>
      </c>
      <c r="C23" s="182"/>
      <c r="D23" s="182"/>
      <c r="E23" s="5"/>
      <c r="F23" s="5"/>
      <c r="G23" s="5" t="s">
        <v>119</v>
      </c>
      <c r="H23" s="5"/>
      <c r="I23" s="5"/>
      <c r="J23" s="5"/>
      <c r="K23" s="5"/>
      <c r="L23" s="239"/>
    </row>
    <row r="24" spans="2:15" ht="15.75">
      <c r="B24" s="5"/>
      <c r="C24" s="5"/>
      <c r="D24" s="5"/>
      <c r="E24" s="5"/>
      <c r="F24" s="5"/>
      <c r="G24" s="5"/>
      <c r="H24" s="5"/>
      <c r="I24" s="5"/>
      <c r="J24" s="5"/>
      <c r="K24" s="5"/>
      <c r="L24" s="239"/>
    </row>
    <row r="25" spans="2:15" ht="15.75">
      <c r="B25" s="5"/>
      <c r="C25" s="5"/>
      <c r="D25" s="5"/>
      <c r="E25" s="5"/>
      <c r="F25" s="5"/>
      <c r="G25" s="5"/>
      <c r="H25" s="5"/>
      <c r="I25" s="5"/>
      <c r="J25" s="5"/>
      <c r="K25" s="5"/>
      <c r="L25" s="239"/>
    </row>
    <row r="26" spans="2:15" ht="15.75">
      <c r="B26" s="5"/>
      <c r="C26" s="5"/>
      <c r="D26" s="5"/>
      <c r="E26" s="5"/>
      <c r="F26" s="5"/>
      <c r="G26" s="5"/>
      <c r="H26" s="5"/>
      <c r="I26" s="5"/>
      <c r="J26" s="5"/>
      <c r="K26" s="5"/>
      <c r="L26" s="239"/>
    </row>
    <row r="27" spans="2:15" ht="15.75">
      <c r="B27" s="240"/>
      <c r="C27" s="240"/>
      <c r="D27" s="4"/>
      <c r="E27" s="241"/>
      <c r="F27" s="110"/>
      <c r="G27" s="110"/>
      <c r="H27" s="110"/>
      <c r="I27" s="110"/>
      <c r="J27" s="234"/>
      <c r="K27" s="234"/>
      <c r="L27" s="110"/>
    </row>
    <row r="28" spans="2:15">
      <c r="C28" s="242"/>
      <c r="D28" s="242"/>
      <c r="G28" s="243"/>
      <c r="K28" s="243"/>
    </row>
    <row r="29" spans="2:15">
      <c r="G29" s="243"/>
      <c r="K29" s="243"/>
    </row>
    <row r="30" spans="2:15">
      <c r="G30" s="243"/>
      <c r="K30" s="243"/>
    </row>
  </sheetData>
  <sheetProtection selectLockedCells="1" selectUnlockedCells="1"/>
  <mergeCells count="20">
    <mergeCell ref="B27:C27"/>
    <mergeCell ref="C21:I21"/>
    <mergeCell ref="M16:O16"/>
    <mergeCell ref="M17:O17"/>
    <mergeCell ref="M18:N18"/>
    <mergeCell ref="I19:J19"/>
    <mergeCell ref="M19:N19"/>
    <mergeCell ref="C20:H20"/>
    <mergeCell ref="M9:O9"/>
    <mergeCell ref="M10:O11"/>
    <mergeCell ref="M12:O12"/>
    <mergeCell ref="M13:O13"/>
    <mergeCell ref="M14:O14"/>
    <mergeCell ref="M15:O15"/>
    <mergeCell ref="B7:B8"/>
    <mergeCell ref="C7:C8"/>
    <mergeCell ref="D7:D8"/>
    <mergeCell ref="E7:G7"/>
    <mergeCell ref="M7:O7"/>
    <mergeCell ref="M8:O8"/>
  </mergeCells>
  <pageMargins left="0.45" right="0.25" top="0.39027777777777778" bottom="0.2298611111111111" header="0.51180555555555551" footer="0.51180555555555551"/>
  <pageSetup paperSize="9" scale="34" firstPageNumber="0" fitToHeight="0"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pageSetUpPr fitToPage="1"/>
  </sheetPr>
  <dimension ref="B1:R40"/>
  <sheetViews>
    <sheetView topLeftCell="A33" zoomScale="55" zoomScaleNormal="55" zoomScaleSheetLayoutView="75" workbookViewId="0">
      <selection activeCell="C49" sqref="C49"/>
    </sheetView>
  </sheetViews>
  <sheetFormatPr defaultColWidth="8.7109375" defaultRowHeight="18"/>
  <cols>
    <col min="1" max="1" width="1.5703125" style="18" customWidth="1"/>
    <col min="2" max="2" width="5" style="18" customWidth="1"/>
    <col min="3" max="3" width="42.7109375" style="18" customWidth="1"/>
    <col min="4" max="4" width="19.28515625" style="18" customWidth="1"/>
    <col min="5" max="5" width="18" style="18" customWidth="1"/>
    <col min="6" max="6" width="19.28515625" style="18" customWidth="1"/>
    <col min="7" max="7" width="16" style="18" bestFit="1" customWidth="1"/>
    <col min="8" max="8" width="23" style="18" customWidth="1"/>
    <col min="9" max="9" width="20" style="18" customWidth="1"/>
    <col min="10" max="10" width="21.140625" style="18" customWidth="1"/>
    <col min="11" max="11" width="17" style="293" customWidth="1"/>
    <col min="12" max="12" width="22.140625" style="244" customWidth="1"/>
    <col min="13" max="13" width="24.85546875" style="5" customWidth="1"/>
    <col min="14" max="14" width="26.85546875" style="18" customWidth="1"/>
    <col min="15" max="16384" width="8.7109375" style="18"/>
  </cols>
  <sheetData>
    <row r="1" spans="2:18" s="1" customFormat="1" ht="20.100000000000001" customHeight="1">
      <c r="B1" s="2" t="s">
        <v>0</v>
      </c>
      <c r="K1" s="2"/>
      <c r="L1" s="244"/>
      <c r="M1" s="5"/>
    </row>
    <row r="2" spans="2:18" s="1" customFormat="1" ht="20.100000000000001" customHeight="1">
      <c r="B2" s="2"/>
      <c r="K2" s="2"/>
      <c r="L2" s="244"/>
      <c r="M2" s="5"/>
    </row>
    <row r="3" spans="2:18" ht="39.75" customHeight="1">
      <c r="B3" s="269" t="s">
        <v>134</v>
      </c>
      <c r="C3" s="269"/>
      <c r="D3" s="269"/>
      <c r="E3" s="270" t="str">
        <f>WC!F3</f>
        <v>: NOV 2021</v>
      </c>
      <c r="F3" s="271"/>
      <c r="G3" s="271"/>
      <c r="H3" s="271"/>
      <c r="I3" s="248"/>
      <c r="J3" s="249"/>
      <c r="K3" s="250"/>
      <c r="O3" s="260"/>
    </row>
    <row r="4" spans="2:18" ht="14.25" customHeight="1">
      <c r="B4" s="272"/>
      <c r="C4" s="2"/>
      <c r="D4" s="271"/>
      <c r="E4" s="271"/>
      <c r="F4" s="271"/>
      <c r="G4" s="271"/>
      <c r="H4" s="271"/>
      <c r="I4" s="248"/>
      <c r="J4" s="249"/>
      <c r="K4" s="250"/>
      <c r="O4" s="260"/>
    </row>
    <row r="5" spans="2:18" ht="27.75" customHeight="1">
      <c r="B5" s="113"/>
      <c r="C5" s="11" t="s">
        <v>56</v>
      </c>
      <c r="D5" s="13"/>
      <c r="E5" s="10"/>
      <c r="F5" s="10"/>
      <c r="G5" s="1"/>
      <c r="H5" s="185" t="s">
        <v>4</v>
      </c>
      <c r="I5" s="114">
        <v>2700</v>
      </c>
      <c r="J5" s="16" t="s">
        <v>57</v>
      </c>
      <c r="K5" s="2"/>
      <c r="O5" s="260"/>
    </row>
    <row r="6" spans="2:18" ht="33" customHeight="1">
      <c r="B6" s="9"/>
      <c r="C6" s="1"/>
      <c r="D6" s="1"/>
      <c r="E6" s="1"/>
      <c r="F6" s="1"/>
      <c r="G6" s="1"/>
      <c r="H6" s="273"/>
      <c r="I6" s="273"/>
      <c r="J6" s="273"/>
      <c r="K6" s="253"/>
      <c r="O6" s="260"/>
    </row>
    <row r="7" spans="2:18" ht="33" customHeight="1">
      <c r="B7" s="146" t="s">
        <v>6</v>
      </c>
      <c r="C7" s="146" t="s">
        <v>7</v>
      </c>
      <c r="D7" s="147" t="s">
        <v>9</v>
      </c>
      <c r="E7" s="147"/>
      <c r="F7" s="192"/>
      <c r="G7" s="29" t="s">
        <v>10</v>
      </c>
      <c r="H7" s="29" t="s">
        <v>104</v>
      </c>
      <c r="I7" s="29" t="s">
        <v>12</v>
      </c>
      <c r="J7" s="29" t="s">
        <v>13</v>
      </c>
      <c r="K7" s="149" t="s">
        <v>14</v>
      </c>
      <c r="O7" s="260"/>
    </row>
    <row r="8" spans="2:18" ht="33" customHeight="1">
      <c r="B8" s="150"/>
      <c r="C8" s="150"/>
      <c r="D8" s="254" t="str">
        <f>WC!E8</f>
        <v>Sept'21</v>
      </c>
      <c r="E8" s="254" t="str">
        <f>WC!F8</f>
        <v>Oct'21</v>
      </c>
      <c r="F8" s="153" t="str">
        <f>WC!G8</f>
        <v>Nov'21</v>
      </c>
      <c r="G8" s="155" t="s">
        <v>19</v>
      </c>
      <c r="H8" s="155" t="s">
        <v>122</v>
      </c>
      <c r="I8" s="255" t="s">
        <v>122</v>
      </c>
      <c r="J8" s="156" t="s">
        <v>21</v>
      </c>
      <c r="K8" s="150" t="s">
        <v>22</v>
      </c>
      <c r="O8" s="260"/>
    </row>
    <row r="9" spans="2:18" ht="44.25" hidden="1" customHeight="1">
      <c r="B9" s="198">
        <v>1</v>
      </c>
      <c r="C9" s="216" t="s">
        <v>135</v>
      </c>
      <c r="D9" s="217">
        <v>55</v>
      </c>
      <c r="E9" s="217">
        <v>55</v>
      </c>
      <c r="F9" s="274"/>
      <c r="G9" s="90">
        <f t="shared" ref="G9:G21" si="0">F9-E9</f>
        <v>-55</v>
      </c>
      <c r="H9" s="203"/>
      <c r="I9" s="203"/>
      <c r="J9" s="211">
        <f>I9*F9</f>
        <v>0</v>
      </c>
      <c r="K9" s="198" t="s">
        <v>60</v>
      </c>
      <c r="L9" s="49" t="s">
        <v>136</v>
      </c>
      <c r="M9" s="50"/>
      <c r="N9" s="275"/>
      <c r="O9" s="260"/>
      <c r="P9" s="275"/>
    </row>
    <row r="10" spans="2:18" ht="45.75" hidden="1" customHeight="1">
      <c r="B10" s="198"/>
      <c r="C10" s="199" t="s">
        <v>137</v>
      </c>
      <c r="D10" s="276">
        <v>0</v>
      </c>
      <c r="E10" s="276">
        <v>0</v>
      </c>
      <c r="F10" s="277"/>
      <c r="G10" s="90">
        <f t="shared" si="0"/>
        <v>0</v>
      </c>
      <c r="H10" s="203"/>
      <c r="I10" s="203"/>
      <c r="J10" s="211">
        <f>I10*F10</f>
        <v>0</v>
      </c>
      <c r="K10" s="278" t="s">
        <v>60</v>
      </c>
      <c r="L10" s="49"/>
      <c r="M10" s="251"/>
      <c r="N10" s="279"/>
      <c r="O10" s="280"/>
      <c r="P10" s="280"/>
      <c r="Q10" s="280"/>
      <c r="R10" s="280"/>
    </row>
    <row r="11" spans="2:18" ht="38.25" customHeight="1">
      <c r="B11" s="198">
        <v>1</v>
      </c>
      <c r="C11" s="256" t="s">
        <v>132</v>
      </c>
      <c r="D11" s="217">
        <v>46</v>
      </c>
      <c r="E11" s="217">
        <v>46</v>
      </c>
      <c r="F11" s="274">
        <v>40</v>
      </c>
      <c r="G11" s="281">
        <f t="shared" si="0"/>
        <v>-6</v>
      </c>
      <c r="H11" s="203">
        <v>600</v>
      </c>
      <c r="I11" s="203">
        <v>0</v>
      </c>
      <c r="J11" s="211">
        <f t="shared" ref="J11:J16" si="1">I11*F11</f>
        <v>0</v>
      </c>
      <c r="K11" s="198" t="s">
        <v>60</v>
      </c>
      <c r="L11" s="49" t="s">
        <v>96</v>
      </c>
      <c r="M11" s="50"/>
      <c r="N11" s="282"/>
      <c r="O11" s="282"/>
      <c r="P11" s="282"/>
      <c r="Q11" s="282"/>
      <c r="R11" s="282"/>
    </row>
    <row r="12" spans="2:18" ht="51" hidden="1" customHeight="1">
      <c r="B12" s="198">
        <v>4</v>
      </c>
      <c r="C12" s="256" t="s">
        <v>138</v>
      </c>
      <c r="D12" s="217"/>
      <c r="E12" s="217"/>
      <c r="F12" s="274"/>
      <c r="G12" s="90">
        <f t="shared" si="0"/>
        <v>0</v>
      </c>
      <c r="H12" s="203"/>
      <c r="I12" s="203"/>
      <c r="J12" s="211">
        <f t="shared" si="1"/>
        <v>0</v>
      </c>
      <c r="K12" s="198" t="s">
        <v>60</v>
      </c>
      <c r="L12" s="49"/>
      <c r="M12" s="50"/>
      <c r="N12" s="279"/>
      <c r="O12" s="280"/>
      <c r="P12" s="280"/>
      <c r="Q12" s="280"/>
      <c r="R12" s="280"/>
    </row>
    <row r="13" spans="2:18" ht="49.5" hidden="1" customHeight="1">
      <c r="B13" s="198">
        <v>5</v>
      </c>
      <c r="C13" s="256" t="s">
        <v>131</v>
      </c>
      <c r="D13" s="217"/>
      <c r="E13" s="217"/>
      <c r="F13" s="274"/>
      <c r="G13" s="90">
        <f t="shared" si="0"/>
        <v>0</v>
      </c>
      <c r="H13" s="203"/>
      <c r="I13" s="203"/>
      <c r="J13" s="211">
        <f t="shared" si="1"/>
        <v>0</v>
      </c>
      <c r="K13" s="198" t="s">
        <v>60</v>
      </c>
      <c r="L13" s="283"/>
      <c r="M13" s="177"/>
      <c r="O13" s="260"/>
    </row>
    <row r="14" spans="2:18" ht="49.5" hidden="1" customHeight="1">
      <c r="B14" s="198">
        <v>5</v>
      </c>
      <c r="C14" s="256" t="s">
        <v>139</v>
      </c>
      <c r="D14" s="217"/>
      <c r="E14" s="217"/>
      <c r="F14" s="274"/>
      <c r="G14" s="90">
        <f t="shared" si="0"/>
        <v>0</v>
      </c>
      <c r="H14" s="203"/>
      <c r="I14" s="203"/>
      <c r="J14" s="211">
        <f t="shared" si="1"/>
        <v>0</v>
      </c>
      <c r="K14" s="198" t="s">
        <v>60</v>
      </c>
      <c r="L14" s="283"/>
      <c r="M14" s="177"/>
      <c r="O14" s="260"/>
    </row>
    <row r="15" spans="2:18" ht="49.5" hidden="1" customHeight="1">
      <c r="B15" s="198">
        <v>5</v>
      </c>
      <c r="C15" s="216" t="s">
        <v>140</v>
      </c>
      <c r="D15" s="261"/>
      <c r="E15" s="261"/>
      <c r="F15" s="284"/>
      <c r="G15" s="90">
        <f t="shared" si="0"/>
        <v>0</v>
      </c>
      <c r="H15" s="203"/>
      <c r="I15" s="203"/>
      <c r="J15" s="211">
        <f t="shared" si="1"/>
        <v>0</v>
      </c>
      <c r="K15" s="198" t="s">
        <v>60</v>
      </c>
      <c r="L15" s="283"/>
      <c r="M15" s="177"/>
      <c r="O15" s="260"/>
    </row>
    <row r="16" spans="2:18" ht="49.5" hidden="1" customHeight="1">
      <c r="B16" s="198">
        <v>4</v>
      </c>
      <c r="C16" s="256" t="s">
        <v>141</v>
      </c>
      <c r="D16" s="217"/>
      <c r="E16" s="217"/>
      <c r="F16" s="274"/>
      <c r="G16" s="90">
        <f t="shared" si="0"/>
        <v>0</v>
      </c>
      <c r="H16" s="203"/>
      <c r="I16" s="203"/>
      <c r="J16" s="211">
        <f t="shared" si="1"/>
        <v>0</v>
      </c>
      <c r="K16" s="198" t="s">
        <v>60</v>
      </c>
      <c r="L16" s="49" t="s">
        <v>142</v>
      </c>
      <c r="M16" s="251"/>
      <c r="O16" s="260"/>
    </row>
    <row r="17" spans="2:17" ht="59.25" hidden="1" customHeight="1">
      <c r="B17" s="198">
        <v>5</v>
      </c>
      <c r="C17" s="256" t="s">
        <v>133</v>
      </c>
      <c r="D17" s="261"/>
      <c r="E17" s="261"/>
      <c r="F17" s="284"/>
      <c r="G17" s="90">
        <f t="shared" si="0"/>
        <v>0</v>
      </c>
      <c r="H17" s="203"/>
      <c r="I17" s="203"/>
      <c r="J17" s="211">
        <f>I17*F17</f>
        <v>0</v>
      </c>
      <c r="K17" s="285"/>
      <c r="L17" s="49"/>
      <c r="M17" s="50"/>
      <c r="O17" s="260"/>
    </row>
    <row r="18" spans="2:17" ht="47.25" customHeight="1">
      <c r="B18" s="198">
        <v>2</v>
      </c>
      <c r="C18" s="256" t="s">
        <v>143</v>
      </c>
      <c r="D18" s="217">
        <v>65</v>
      </c>
      <c r="E18" s="217">
        <v>65</v>
      </c>
      <c r="F18" s="274">
        <v>65</v>
      </c>
      <c r="G18" s="90">
        <f t="shared" si="0"/>
        <v>0</v>
      </c>
      <c r="H18" s="203">
        <v>2000</v>
      </c>
      <c r="I18" s="203">
        <v>400</v>
      </c>
      <c r="J18" s="211">
        <f>I18*F18</f>
        <v>26000</v>
      </c>
      <c r="K18" s="198" t="s">
        <v>60</v>
      </c>
      <c r="L18" s="286" t="s">
        <v>144</v>
      </c>
      <c r="M18" s="50"/>
      <c r="N18" s="258"/>
      <c r="O18" s="258"/>
      <c r="P18" s="258"/>
      <c r="Q18" s="258"/>
    </row>
    <row r="19" spans="2:17" ht="49.5" customHeight="1">
      <c r="B19" s="198">
        <v>3</v>
      </c>
      <c r="C19" s="256" t="s">
        <v>80</v>
      </c>
      <c r="D19" s="217">
        <v>57</v>
      </c>
      <c r="E19" s="217">
        <v>56</v>
      </c>
      <c r="F19" s="274">
        <v>56</v>
      </c>
      <c r="G19" s="90">
        <f t="shared" si="0"/>
        <v>0</v>
      </c>
      <c r="H19" s="203">
        <v>2000</v>
      </c>
      <c r="I19" s="203">
        <v>1800</v>
      </c>
      <c r="J19" s="211">
        <f>I19*F19</f>
        <v>100800</v>
      </c>
      <c r="K19" s="198" t="s">
        <v>60</v>
      </c>
      <c r="L19" s="49" t="s">
        <v>145</v>
      </c>
      <c r="M19" s="251"/>
      <c r="N19" s="275"/>
      <c r="O19" s="260"/>
      <c r="P19" s="275"/>
    </row>
    <row r="20" spans="2:17" ht="49.5" customHeight="1">
      <c r="B20" s="198">
        <v>4</v>
      </c>
      <c r="C20" s="256" t="s">
        <v>146</v>
      </c>
      <c r="D20" s="217">
        <v>57</v>
      </c>
      <c r="E20" s="217">
        <v>56</v>
      </c>
      <c r="F20" s="274">
        <v>56</v>
      </c>
      <c r="G20" s="90">
        <f t="shared" si="0"/>
        <v>0</v>
      </c>
      <c r="H20" s="203">
        <v>1000</v>
      </c>
      <c r="I20" s="203">
        <v>500</v>
      </c>
      <c r="J20" s="211">
        <f>I20*F20</f>
        <v>28000</v>
      </c>
      <c r="K20" s="198" t="s">
        <v>60</v>
      </c>
      <c r="L20" s="49"/>
      <c r="M20" s="251"/>
      <c r="N20" s="275"/>
      <c r="O20" s="260"/>
      <c r="P20" s="275"/>
    </row>
    <row r="21" spans="2:17" ht="53.25" customHeight="1">
      <c r="B21" s="198">
        <v>5</v>
      </c>
      <c r="C21" s="256" t="s">
        <v>147</v>
      </c>
      <c r="D21" s="217">
        <v>60</v>
      </c>
      <c r="E21" s="217">
        <v>60</v>
      </c>
      <c r="F21" s="274">
        <v>60</v>
      </c>
      <c r="G21" s="90">
        <f t="shared" si="0"/>
        <v>0</v>
      </c>
      <c r="H21" s="203">
        <v>500</v>
      </c>
      <c r="I21" s="203">
        <v>0</v>
      </c>
      <c r="J21" s="211">
        <f>I21*F21</f>
        <v>0</v>
      </c>
      <c r="K21" s="198" t="s">
        <v>60</v>
      </c>
      <c r="L21" s="286" t="s">
        <v>148</v>
      </c>
      <c r="M21" s="50"/>
      <c r="N21" s="275"/>
      <c r="O21" s="260"/>
      <c r="P21" s="275"/>
    </row>
    <row r="22" spans="2:17" ht="42" customHeight="1">
      <c r="B22" s="198"/>
      <c r="C22" s="216"/>
      <c r="D22" s="216"/>
      <c r="E22" s="217" t="s">
        <v>100</v>
      </c>
      <c r="F22" s="217"/>
      <c r="G22" s="217"/>
      <c r="H22" s="259">
        <f>SUM(H9:H21)</f>
        <v>6100</v>
      </c>
      <c r="I22" s="259">
        <f>SUM(I9:I21)</f>
        <v>2700</v>
      </c>
      <c r="J22" s="211">
        <f>SUM(J9:J21)</f>
        <v>154800</v>
      </c>
      <c r="K22" s="198"/>
      <c r="L22" s="49"/>
      <c r="M22" s="251"/>
      <c r="O22" s="260"/>
    </row>
    <row r="23" spans="2:17" ht="33" customHeight="1">
      <c r="B23" s="198"/>
      <c r="C23" s="216"/>
      <c r="D23" s="216"/>
      <c r="E23" s="237"/>
      <c r="F23" s="237"/>
      <c r="G23" s="237"/>
      <c r="H23" s="223" t="s">
        <v>129</v>
      </c>
      <c r="I23" s="223"/>
      <c r="J23" s="261">
        <f>J22/I22</f>
        <v>57.333333333333336</v>
      </c>
      <c r="K23" s="262" t="str">
        <f>WC!L22</f>
        <v>(Nov'21)</v>
      </c>
      <c r="L23" s="247" t="s">
        <v>52</v>
      </c>
      <c r="M23" s="168"/>
      <c r="O23" s="260"/>
    </row>
    <row r="24" spans="2:17" ht="33" customHeight="1">
      <c r="B24" s="198"/>
      <c r="C24" s="287" t="s">
        <v>149</v>
      </c>
      <c r="D24" s="288"/>
      <c r="E24" s="288"/>
      <c r="F24" s="288"/>
      <c r="G24" s="289"/>
      <c r="H24" s="164"/>
      <c r="I24" s="172"/>
      <c r="J24" s="264">
        <v>57.57</v>
      </c>
      <c r="K24" s="262" t="str">
        <f>WC!L23</f>
        <v>(Oct'21)</v>
      </c>
      <c r="L24" s="290">
        <f>(J23-J24)/J24</f>
        <v>-4.1109374095303908E-3</v>
      </c>
      <c r="M24" s="291" t="s">
        <v>150</v>
      </c>
      <c r="O24" s="260"/>
    </row>
    <row r="25" spans="2:17" ht="16.5" customHeight="1">
      <c r="B25" s="70"/>
      <c r="C25" s="265"/>
      <c r="D25" s="265"/>
      <c r="E25" s="265"/>
      <c r="F25" s="265"/>
      <c r="G25" s="265"/>
      <c r="H25" s="132"/>
      <c r="I25" s="133"/>
      <c r="J25" s="266"/>
      <c r="K25" s="74"/>
      <c r="L25" s="267"/>
      <c r="M25" s="268"/>
      <c r="O25" s="260"/>
    </row>
    <row r="26" spans="2:17">
      <c r="C26" s="292"/>
    </row>
    <row r="27" spans="2:17" ht="20.25">
      <c r="B27" s="113"/>
      <c r="C27" s="11" t="s">
        <v>83</v>
      </c>
      <c r="D27" s="13"/>
      <c r="E27" s="10"/>
      <c r="F27" s="10"/>
      <c r="G27" s="1"/>
      <c r="H27" s="185" t="s">
        <v>4</v>
      </c>
      <c r="I27" s="114">
        <v>250</v>
      </c>
      <c r="J27" s="16" t="s">
        <v>57</v>
      </c>
      <c r="K27" s="2"/>
      <c r="L27" s="294"/>
    </row>
    <row r="28" spans="2:17" ht="20.25">
      <c r="B28" s="9"/>
      <c r="C28" s="1"/>
      <c r="D28" s="1"/>
      <c r="E28" s="1"/>
      <c r="F28" s="1"/>
      <c r="G28" s="1"/>
      <c r="H28" s="273"/>
      <c r="I28" s="273"/>
      <c r="J28" s="273"/>
      <c r="K28" s="273"/>
    </row>
    <row r="29" spans="2:17" ht="34.5" customHeight="1">
      <c r="B29" s="146" t="s">
        <v>6</v>
      </c>
      <c r="C29" s="146" t="s">
        <v>7</v>
      </c>
      <c r="D29" s="147" t="s">
        <v>9</v>
      </c>
      <c r="E29" s="147"/>
      <c r="F29" s="192"/>
      <c r="G29" s="29" t="s">
        <v>10</v>
      </c>
      <c r="H29" s="29" t="s">
        <v>104</v>
      </c>
      <c r="I29" s="29" t="s">
        <v>12</v>
      </c>
      <c r="J29" s="31" t="s">
        <v>13</v>
      </c>
      <c r="K29" s="32" t="s">
        <v>14</v>
      </c>
    </row>
    <row r="30" spans="2:17" ht="36" customHeight="1">
      <c r="B30" s="150"/>
      <c r="C30" s="150"/>
      <c r="D30" s="254" t="str">
        <f>D8</f>
        <v>Sept'21</v>
      </c>
      <c r="E30" s="254" t="str">
        <f>E8</f>
        <v>Oct'21</v>
      </c>
      <c r="F30" s="153" t="str">
        <f>F8</f>
        <v>Nov'21</v>
      </c>
      <c r="G30" s="155" t="s">
        <v>19</v>
      </c>
      <c r="H30" s="155" t="s">
        <v>122</v>
      </c>
      <c r="I30" s="295" t="s">
        <v>122</v>
      </c>
      <c r="J30" s="31" t="s">
        <v>21</v>
      </c>
      <c r="K30" s="38" t="s">
        <v>22</v>
      </c>
    </row>
    <row r="31" spans="2:17" ht="50.25" hidden="1" customHeight="1">
      <c r="B31" s="198">
        <v>1</v>
      </c>
      <c r="C31" s="216" t="s">
        <v>151</v>
      </c>
      <c r="D31" s="217">
        <v>0</v>
      </c>
      <c r="E31" s="217">
        <v>0</v>
      </c>
      <c r="F31" s="274"/>
      <c r="G31" s="90">
        <f>F31-E31</f>
        <v>0</v>
      </c>
      <c r="H31" s="203"/>
      <c r="I31" s="296"/>
      <c r="J31" s="297">
        <f>I31*F31</f>
        <v>0</v>
      </c>
      <c r="K31" s="40" t="s">
        <v>60</v>
      </c>
      <c r="L31" s="50"/>
      <c r="M31" s="50"/>
      <c r="N31" s="298"/>
      <c r="O31" s="298"/>
    </row>
    <row r="32" spans="2:17" ht="50.25" customHeight="1">
      <c r="B32" s="198">
        <v>1</v>
      </c>
      <c r="C32" s="216" t="s">
        <v>152</v>
      </c>
      <c r="D32" s="217">
        <v>38</v>
      </c>
      <c r="E32" s="217">
        <v>37</v>
      </c>
      <c r="F32" s="274">
        <v>37</v>
      </c>
      <c r="G32" s="90">
        <f>F32-E32</f>
        <v>0</v>
      </c>
      <c r="H32" s="203">
        <v>500</v>
      </c>
      <c r="I32" s="296">
        <v>0</v>
      </c>
      <c r="J32" s="297">
        <f>I32*F32</f>
        <v>0</v>
      </c>
      <c r="K32" s="40" t="s">
        <v>60</v>
      </c>
      <c r="L32" s="50"/>
      <c r="M32" s="50"/>
      <c r="N32" s="298"/>
      <c r="O32" s="298"/>
    </row>
    <row r="33" spans="2:15" ht="45.75" customHeight="1">
      <c r="B33" s="198">
        <v>2</v>
      </c>
      <c r="C33" s="199" t="s">
        <v>153</v>
      </c>
      <c r="D33" s="276">
        <v>34</v>
      </c>
      <c r="E33" s="276">
        <v>34</v>
      </c>
      <c r="F33" s="277">
        <v>34</v>
      </c>
      <c r="G33" s="90">
        <f>F33-E33</f>
        <v>0</v>
      </c>
      <c r="H33" s="203">
        <v>300</v>
      </c>
      <c r="I33" s="296">
        <v>250</v>
      </c>
      <c r="J33" s="297">
        <f>I33*F33</f>
        <v>8500</v>
      </c>
      <c r="K33" s="42" t="s">
        <v>60</v>
      </c>
      <c r="L33" s="50"/>
      <c r="M33" s="50"/>
      <c r="N33" s="298"/>
      <c r="O33" s="298"/>
    </row>
    <row r="34" spans="2:15" ht="45.75" customHeight="1">
      <c r="B34" s="198">
        <v>3</v>
      </c>
      <c r="C34" s="199" t="s">
        <v>154</v>
      </c>
      <c r="D34" s="276">
        <v>0</v>
      </c>
      <c r="E34" s="276">
        <v>0</v>
      </c>
      <c r="F34" s="277">
        <v>35</v>
      </c>
      <c r="G34" s="90">
        <v>0</v>
      </c>
      <c r="H34" s="203">
        <v>100</v>
      </c>
      <c r="I34" s="296">
        <v>0</v>
      </c>
      <c r="J34" s="297">
        <f>I34*F34</f>
        <v>0</v>
      </c>
      <c r="K34" s="42" t="s">
        <v>155</v>
      </c>
      <c r="L34" s="50"/>
      <c r="M34" s="50"/>
      <c r="N34" s="298"/>
      <c r="O34" s="298"/>
    </row>
    <row r="35" spans="2:15" ht="34.5" customHeight="1">
      <c r="B35" s="198"/>
      <c r="C35" s="216"/>
      <c r="D35" s="216"/>
      <c r="E35" s="217" t="s">
        <v>100</v>
      </c>
      <c r="F35" s="217"/>
      <c r="G35" s="217"/>
      <c r="H35" s="259">
        <f>SUM(H31:H34)</f>
        <v>900</v>
      </c>
      <c r="I35" s="299">
        <f>SUM(I31:I34)</f>
        <v>250</v>
      </c>
      <c r="J35" s="297">
        <f>SUM(J31:J34)</f>
        <v>8500</v>
      </c>
      <c r="K35" s="40"/>
      <c r="L35" s="50"/>
      <c r="M35" s="251"/>
    </row>
    <row r="36" spans="2:15" ht="36.75" customHeight="1">
      <c r="B36" s="198"/>
      <c r="C36" s="216"/>
      <c r="D36" s="216"/>
      <c r="E36" s="237"/>
      <c r="F36" s="237"/>
      <c r="G36" s="237"/>
      <c r="H36" s="223" t="s">
        <v>129</v>
      </c>
      <c r="I36" s="300"/>
      <c r="J36" s="301">
        <f>J35/I35</f>
        <v>34</v>
      </c>
      <c r="K36" s="41" t="str">
        <f>K23</f>
        <v>(Nov'21)</v>
      </c>
      <c r="L36" s="247" t="s">
        <v>52</v>
      </c>
      <c r="M36" s="168"/>
    </row>
    <row r="37" spans="2:15" ht="36" customHeight="1">
      <c r="B37" s="198"/>
      <c r="C37" s="263" t="s">
        <v>156</v>
      </c>
      <c r="D37" s="302"/>
      <c r="E37" s="302"/>
      <c r="F37" s="302"/>
      <c r="G37" s="303"/>
      <c r="H37" s="164"/>
      <c r="I37" s="304"/>
      <c r="J37" s="231">
        <v>34</v>
      </c>
      <c r="K37" s="41" t="str">
        <f>K24</f>
        <v>(Oct'21)</v>
      </c>
      <c r="L37" s="305">
        <v>0</v>
      </c>
      <c r="M37" s="306">
        <v>0</v>
      </c>
    </row>
    <row r="39" spans="2:15" s="5" customFormat="1" ht="15.75">
      <c r="B39" s="5" t="str">
        <f>WC!B95</f>
        <v>Prepared by: Yi Hong (22/10/2021)</v>
      </c>
      <c r="F39" s="5" t="s">
        <v>116</v>
      </c>
      <c r="J39" s="5" t="s">
        <v>117</v>
      </c>
      <c r="K39" s="239"/>
      <c r="L39" s="244"/>
      <c r="O39" s="307"/>
    </row>
    <row r="40" spans="2:15" s="5" customFormat="1" ht="15.75">
      <c r="B40" s="5" t="s">
        <v>118</v>
      </c>
      <c r="F40" s="5" t="s">
        <v>119</v>
      </c>
      <c r="K40" s="239"/>
      <c r="L40" s="244"/>
    </row>
  </sheetData>
  <sheetProtection selectLockedCells="1" selectUnlockedCells="1"/>
  <mergeCells count="29">
    <mergeCell ref="L34:M34"/>
    <mergeCell ref="L35:M35"/>
    <mergeCell ref="H36:I36"/>
    <mergeCell ref="L36:M36"/>
    <mergeCell ref="C37:G37"/>
    <mergeCell ref="C24:G24"/>
    <mergeCell ref="H28:K28"/>
    <mergeCell ref="D29:F29"/>
    <mergeCell ref="L31:M31"/>
    <mergeCell ref="L32:M32"/>
    <mergeCell ref="L33:M33"/>
    <mergeCell ref="L18:M18"/>
    <mergeCell ref="L19:M19"/>
    <mergeCell ref="L20:M20"/>
    <mergeCell ref="L21:M21"/>
    <mergeCell ref="L22:M22"/>
    <mergeCell ref="H23:I23"/>
    <mergeCell ref="L23:M23"/>
    <mergeCell ref="N10:R10"/>
    <mergeCell ref="L11:M11"/>
    <mergeCell ref="L12:M12"/>
    <mergeCell ref="N12:R12"/>
    <mergeCell ref="L16:M16"/>
    <mergeCell ref="L17:M17"/>
    <mergeCell ref="B3:D3"/>
    <mergeCell ref="H6:K6"/>
    <mergeCell ref="D7:F7"/>
    <mergeCell ref="L9:M9"/>
    <mergeCell ref="L10:M10"/>
  </mergeCells>
  <pageMargins left="0.45" right="0.17" top="0.39027777777777778" bottom="0.2298611111111111" header="0.51180555555555551" footer="0.51180555555555551"/>
  <pageSetup paperSize="9" scale="39" firstPageNumber="0" fitToHeight="0"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pageSetUpPr fitToPage="1"/>
  </sheetPr>
  <dimension ref="B1:P21"/>
  <sheetViews>
    <sheetView topLeftCell="B1" zoomScale="70" zoomScaleNormal="70" zoomScaleSheetLayoutView="75" workbookViewId="0">
      <selection activeCell="C24" sqref="C24"/>
    </sheetView>
  </sheetViews>
  <sheetFormatPr defaultColWidth="8.7109375" defaultRowHeight="12.75"/>
  <cols>
    <col min="1" max="1" width="0" style="3" hidden="1" customWidth="1"/>
    <col min="2" max="2" width="6.42578125" style="3" customWidth="1"/>
    <col min="3" max="3" width="36" style="3" customWidth="1"/>
    <col min="4" max="4" width="10" style="3" bestFit="1" customWidth="1"/>
    <col min="5" max="6" width="11.85546875" style="3" customWidth="1"/>
    <col min="7" max="7" width="16.42578125" style="3" customWidth="1"/>
    <col min="8" max="8" width="22.7109375" style="3" customWidth="1"/>
    <col min="9" max="11" width="17.28515625" style="3" customWidth="1"/>
    <col min="12" max="12" width="16.42578125" style="3" customWidth="1"/>
    <col min="13" max="13" width="16.28515625" style="3" customWidth="1"/>
    <col min="14" max="16384" width="8.7109375" style="3"/>
  </cols>
  <sheetData>
    <row r="1" spans="2:16" ht="20.100000000000001" customHeight="1">
      <c r="B1" s="293" t="s">
        <v>0</v>
      </c>
    </row>
    <row r="2" spans="2:16" ht="20.100000000000001" customHeight="1">
      <c r="B2" s="293"/>
    </row>
    <row r="3" spans="2:16" ht="20.100000000000001" customHeight="1">
      <c r="B3" s="308" t="s">
        <v>157</v>
      </c>
      <c r="G3" s="309" t="str">
        <f>WC!F3</f>
        <v>: NOV 2021</v>
      </c>
    </row>
    <row r="4" spans="2:16" ht="20.100000000000001" customHeight="1">
      <c r="B4" s="80"/>
    </row>
    <row r="5" spans="2:16" ht="18.75" customHeight="1">
      <c r="B5" s="308"/>
      <c r="C5" s="310" t="s">
        <v>83</v>
      </c>
      <c r="D5" s="143"/>
      <c r="E5" s="20"/>
      <c r="F5" s="20"/>
      <c r="H5" s="144" t="s">
        <v>158</v>
      </c>
      <c r="I5" s="311">
        <v>200</v>
      </c>
      <c r="J5" s="145" t="s">
        <v>57</v>
      </c>
    </row>
    <row r="6" spans="2:16" ht="20.100000000000001" customHeight="1">
      <c r="B6" s="80"/>
    </row>
    <row r="7" spans="2:16" s="20" customFormat="1" ht="32.25" customHeight="1">
      <c r="B7" s="312" t="s">
        <v>6</v>
      </c>
      <c r="C7" s="312" t="s">
        <v>7</v>
      </c>
      <c r="D7" s="313" t="s">
        <v>9</v>
      </c>
      <c r="E7" s="313"/>
      <c r="F7" s="314"/>
      <c r="G7" s="30" t="s">
        <v>52</v>
      </c>
      <c r="H7" s="30" t="s">
        <v>104</v>
      </c>
      <c r="I7" s="30" t="s">
        <v>12</v>
      </c>
      <c r="J7" s="30" t="s">
        <v>13</v>
      </c>
      <c r="K7" s="315" t="s">
        <v>14</v>
      </c>
      <c r="L7" s="316"/>
      <c r="M7" s="316"/>
      <c r="N7" s="19"/>
      <c r="O7" s="19"/>
      <c r="P7" s="19"/>
    </row>
    <row r="8" spans="2:16" s="20" customFormat="1" ht="32.25" customHeight="1">
      <c r="B8" s="317"/>
      <c r="C8" s="318"/>
      <c r="D8" s="319" t="str">
        <f>WC!E8</f>
        <v>Sept'21</v>
      </c>
      <c r="E8" s="319" t="str">
        <f>WC!F8</f>
        <v>Oct'21</v>
      </c>
      <c r="F8" s="320" t="str">
        <f>WC!G8</f>
        <v>Nov'21</v>
      </c>
      <c r="G8" s="321" t="s">
        <v>19</v>
      </c>
      <c r="H8" s="317" t="s">
        <v>122</v>
      </c>
      <c r="I8" s="255" t="s">
        <v>159</v>
      </c>
      <c r="J8" s="255" t="s">
        <v>21</v>
      </c>
      <c r="K8" s="318" t="s">
        <v>22</v>
      </c>
      <c r="L8" s="316"/>
      <c r="M8" s="316"/>
      <c r="N8" s="19"/>
      <c r="O8" s="19"/>
      <c r="P8" s="19"/>
    </row>
    <row r="9" spans="2:16" s="20" customFormat="1" ht="32.25" customHeight="1">
      <c r="B9" s="322">
        <v>1</v>
      </c>
      <c r="C9" s="216" t="s">
        <v>78</v>
      </c>
      <c r="D9" s="323">
        <v>195</v>
      </c>
      <c r="E9" s="323">
        <v>195</v>
      </c>
      <c r="F9" s="324">
        <v>195</v>
      </c>
      <c r="G9" s="45">
        <f>F9-E9</f>
        <v>0</v>
      </c>
      <c r="H9" s="325">
        <v>200</v>
      </c>
      <c r="I9" s="325">
        <v>200</v>
      </c>
      <c r="J9" s="325">
        <f>I9*F9</f>
        <v>39000</v>
      </c>
      <c r="K9" s="326" t="s">
        <v>60</v>
      </c>
      <c r="L9" s="49"/>
      <c r="M9" s="50"/>
      <c r="N9" s="19"/>
      <c r="O9" s="19"/>
      <c r="P9" s="19"/>
    </row>
    <row r="10" spans="2:16" s="20" customFormat="1" ht="31.5" customHeight="1">
      <c r="B10" s="327">
        <v>2</v>
      </c>
      <c r="C10" s="328" t="s">
        <v>40</v>
      </c>
      <c r="D10" s="323">
        <v>0</v>
      </c>
      <c r="E10" s="323">
        <v>0</v>
      </c>
      <c r="F10" s="324">
        <v>0</v>
      </c>
      <c r="G10" s="45">
        <f>F10-E10</f>
        <v>0</v>
      </c>
      <c r="H10" s="325">
        <v>0</v>
      </c>
      <c r="I10" s="325">
        <v>0</v>
      </c>
      <c r="J10" s="325">
        <f>I10*F10</f>
        <v>0</v>
      </c>
      <c r="K10" s="326" t="s">
        <v>60</v>
      </c>
      <c r="L10" s="329"/>
      <c r="M10" s="330"/>
      <c r="N10" s="19"/>
      <c r="O10" s="19"/>
      <c r="P10" s="19"/>
    </row>
    <row r="11" spans="2:16" s="20" customFormat="1" ht="31.5" hidden="1" customHeight="1">
      <c r="B11" s="327">
        <v>2</v>
      </c>
      <c r="C11" s="331" t="s">
        <v>160</v>
      </c>
      <c r="D11" s="323">
        <v>0</v>
      </c>
      <c r="E11" s="323">
        <v>0</v>
      </c>
      <c r="F11" s="324">
        <v>0</v>
      </c>
      <c r="G11" s="332">
        <v>0</v>
      </c>
      <c r="H11" s="325">
        <v>0</v>
      </c>
      <c r="I11" s="325"/>
      <c r="J11" s="325">
        <f>I11*F11</f>
        <v>0</v>
      </c>
      <c r="K11" s="326" t="s">
        <v>60</v>
      </c>
      <c r="L11" s="49"/>
      <c r="M11" s="251"/>
      <c r="N11" s="19"/>
      <c r="O11" s="19"/>
      <c r="P11" s="19"/>
    </row>
    <row r="12" spans="2:16" s="20" customFormat="1" ht="32.25" customHeight="1">
      <c r="B12" s="333"/>
      <c r="C12" s="216"/>
      <c r="D12" s="216"/>
      <c r="E12" s="334" t="s">
        <v>100</v>
      </c>
      <c r="F12" s="334"/>
      <c r="G12" s="334"/>
      <c r="H12" s="335">
        <f>SUM(H9:H11)</f>
        <v>200</v>
      </c>
      <c r="I12" s="335">
        <f>SUM(I9:I11)</f>
        <v>200</v>
      </c>
      <c r="J12" s="325">
        <f>SUM(J9:J11)</f>
        <v>39000</v>
      </c>
      <c r="K12" s="336"/>
      <c r="L12" s="316"/>
      <c r="M12" s="316"/>
      <c r="N12" s="19"/>
      <c r="O12" s="19"/>
      <c r="P12" s="19"/>
    </row>
    <row r="13" spans="2:16" s="20" customFormat="1" ht="32.25" customHeight="1">
      <c r="B13" s="326"/>
      <c r="C13" s="216"/>
      <c r="D13" s="216"/>
      <c r="E13" s="337"/>
      <c r="F13" s="338"/>
      <c r="G13" s="338"/>
      <c r="H13" s="339" t="s">
        <v>161</v>
      </c>
      <c r="I13" s="339"/>
      <c r="J13" s="340">
        <f>J12/I12</f>
        <v>195</v>
      </c>
      <c r="K13" s="216" t="str">
        <f>WC!L22</f>
        <v>(Nov'21)</v>
      </c>
      <c r="L13" s="341" t="s">
        <v>52</v>
      </c>
      <c r="M13" s="342"/>
      <c r="N13" s="19"/>
      <c r="O13" s="19"/>
      <c r="P13" s="19"/>
    </row>
    <row r="14" spans="2:16" s="20" customFormat="1" ht="32.25" customHeight="1">
      <c r="B14" s="326"/>
      <c r="C14" s="343" t="s">
        <v>162</v>
      </c>
      <c r="D14" s="343"/>
      <c r="E14" s="343"/>
      <c r="F14" s="343"/>
      <c r="G14" s="343"/>
      <c r="H14" s="344"/>
      <c r="I14" s="344"/>
      <c r="J14" s="345">
        <v>195</v>
      </c>
      <c r="K14" s="216" t="str">
        <f>WC!L23</f>
        <v>(Oct'21)</v>
      </c>
      <c r="L14" s="346">
        <v>0</v>
      </c>
      <c r="M14" s="347">
        <v>0</v>
      </c>
      <c r="N14" s="19"/>
      <c r="O14" s="19"/>
      <c r="P14" s="19"/>
    </row>
    <row r="15" spans="2:16" s="20" customFormat="1" ht="18">
      <c r="B15" s="85"/>
      <c r="C15" s="348"/>
      <c r="D15" s="348"/>
      <c r="E15" s="348"/>
      <c r="F15" s="349"/>
      <c r="G15" s="349"/>
      <c r="H15" s="350"/>
      <c r="I15" s="350"/>
      <c r="J15" s="351"/>
      <c r="K15" s="110"/>
      <c r="L15" s="19"/>
      <c r="M15" s="19"/>
      <c r="N15" s="19"/>
      <c r="O15" s="19"/>
      <c r="P15" s="19"/>
    </row>
    <row r="16" spans="2:16" ht="15.75" customHeight="1">
      <c r="B16" s="243" t="str">
        <f>WC!B95</f>
        <v>Prepared by: Yi Hong (22/10/2021)</v>
      </c>
      <c r="F16" s="243" t="s">
        <v>116</v>
      </c>
      <c r="J16" s="243" t="s">
        <v>117</v>
      </c>
    </row>
    <row r="17" spans="2:10" ht="15.75" customHeight="1">
      <c r="B17" s="243" t="s">
        <v>118</v>
      </c>
      <c r="F17" s="243" t="s">
        <v>119</v>
      </c>
      <c r="J17" s="243"/>
    </row>
    <row r="21" spans="2:10">
      <c r="B21" s="243"/>
    </row>
  </sheetData>
  <mergeCells count="8">
    <mergeCell ref="C14:G14"/>
    <mergeCell ref="C15:E15"/>
    <mergeCell ref="D7:F7"/>
    <mergeCell ref="L9:M9"/>
    <mergeCell ref="L10:M10"/>
    <mergeCell ref="L11:M11"/>
    <mergeCell ref="H13:I13"/>
    <mergeCell ref="L13:M13"/>
  </mergeCells>
  <pageMargins left="0.7" right="0.7" top="0.75" bottom="0.75" header="0.3" footer="0.3"/>
  <pageSetup paperSize="9" scale="44" fitToHeight="0"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pageSetUpPr fitToPage="1"/>
  </sheetPr>
  <dimension ref="A1:Y100"/>
  <sheetViews>
    <sheetView topLeftCell="B1" zoomScale="60" zoomScaleNormal="60" zoomScaleSheetLayoutView="70" workbookViewId="0">
      <selection activeCell="C111" sqref="C111"/>
    </sheetView>
  </sheetViews>
  <sheetFormatPr defaultColWidth="8.7109375" defaultRowHeight="15"/>
  <cols>
    <col min="1" max="1" width="0" style="3" hidden="1" customWidth="1"/>
    <col min="2" max="2" width="5.42578125" style="3" customWidth="1"/>
    <col min="3" max="3" width="55" style="3" customWidth="1"/>
    <col min="4" max="4" width="32.85546875" style="3" customWidth="1"/>
    <col min="5" max="5" width="13.85546875" style="3" customWidth="1"/>
    <col min="6" max="6" width="13.28515625" style="3" customWidth="1"/>
    <col min="7" max="7" width="14.140625" style="3" customWidth="1"/>
    <col min="8" max="8" width="18" style="3" customWidth="1"/>
    <col min="9" max="9" width="25" style="3" customWidth="1"/>
    <col min="10" max="10" width="23.5703125" style="3" customWidth="1"/>
    <col min="11" max="11" width="24.42578125" style="3" customWidth="1"/>
    <col min="12" max="12" width="28" style="3" customWidth="1"/>
    <col min="13" max="13" width="24.140625" style="5" customWidth="1"/>
    <col min="14" max="14" width="27.42578125" style="5" customWidth="1"/>
    <col min="15" max="15" width="26.140625" style="3" bestFit="1" customWidth="1"/>
    <col min="16" max="16384" width="8.7109375" style="3"/>
  </cols>
  <sheetData>
    <row r="1" spans="2:25" ht="20.100000000000001" customHeight="1">
      <c r="B1" s="2" t="s">
        <v>163</v>
      </c>
      <c r="C1" s="1"/>
      <c r="D1" s="1"/>
      <c r="E1" s="1"/>
      <c r="F1" s="1"/>
      <c r="G1" s="1"/>
      <c r="H1" s="1"/>
      <c r="I1" s="1"/>
      <c r="J1" s="1"/>
      <c r="K1" s="1"/>
    </row>
    <row r="2" spans="2:25" ht="20.100000000000001" customHeight="1">
      <c r="B2" s="2"/>
      <c r="C2" s="1"/>
      <c r="D2" s="1"/>
      <c r="E2" s="1"/>
      <c r="F2" s="1"/>
      <c r="G2" s="1"/>
      <c r="H2" s="1"/>
      <c r="I2" s="1"/>
      <c r="J2" s="1"/>
      <c r="K2" s="1"/>
    </row>
    <row r="3" spans="2:25" ht="20.100000000000001" customHeight="1">
      <c r="B3" s="113" t="s">
        <v>164</v>
      </c>
      <c r="C3" s="1"/>
      <c r="D3" s="1"/>
      <c r="E3" s="352" t="str">
        <f>WC!F3</f>
        <v>: NOV 2021</v>
      </c>
      <c r="F3" s="1"/>
      <c r="G3" s="1"/>
      <c r="H3" s="1"/>
      <c r="I3" s="1"/>
      <c r="J3" s="1"/>
      <c r="K3" s="1"/>
    </row>
    <row r="4" spans="2:25" s="20" customFormat="1" ht="19.5" customHeight="1">
      <c r="B4" s="250"/>
      <c r="C4" s="353"/>
      <c r="D4" s="353"/>
      <c r="E4" s="353"/>
      <c r="F4" s="252"/>
      <c r="G4" s="252"/>
      <c r="H4" s="252"/>
      <c r="I4" s="354"/>
      <c r="J4" s="355"/>
      <c r="K4" s="356"/>
      <c r="L4" s="110"/>
      <c r="M4" s="19"/>
      <c r="N4" s="19"/>
      <c r="O4" s="19"/>
      <c r="P4" s="19"/>
    </row>
    <row r="5" spans="2:25" s="20" customFormat="1" ht="22.5" customHeight="1">
      <c r="B5" s="77"/>
      <c r="C5" s="357" t="s">
        <v>165</v>
      </c>
      <c r="D5" s="358"/>
      <c r="E5" s="358"/>
      <c r="F5" s="12"/>
      <c r="G5" s="245"/>
      <c r="H5" s="1"/>
      <c r="I5" s="185" t="s">
        <v>158</v>
      </c>
      <c r="J5" s="359">
        <v>1000</v>
      </c>
      <c r="K5" s="16" t="s">
        <v>57</v>
      </c>
      <c r="L5" s="360"/>
      <c r="M5" s="236"/>
      <c r="N5" s="5"/>
      <c r="O5" s="19"/>
      <c r="P5" s="19"/>
    </row>
    <row r="6" spans="2:25" s="20" customFormat="1" ht="19.5" customHeight="1">
      <c r="B6" s="80"/>
      <c r="C6" s="3"/>
      <c r="D6" s="3"/>
      <c r="E6" s="3"/>
      <c r="F6" s="3"/>
      <c r="G6" s="3"/>
      <c r="H6" s="3"/>
      <c r="I6" s="3"/>
      <c r="J6" s="361"/>
      <c r="K6" s="3"/>
      <c r="L6" s="3"/>
      <c r="M6" s="5"/>
      <c r="N6" s="5"/>
      <c r="O6" s="19"/>
      <c r="P6" s="19"/>
    </row>
    <row r="7" spans="2:25" s="19" customFormat="1" ht="32.25" customHeight="1">
      <c r="B7" s="190" t="s">
        <v>6</v>
      </c>
      <c r="C7" s="362" t="s">
        <v>7</v>
      </c>
      <c r="D7" s="191" t="s">
        <v>8</v>
      </c>
      <c r="E7" s="363" t="s">
        <v>9</v>
      </c>
      <c r="F7" s="147"/>
      <c r="G7" s="192"/>
      <c r="H7" s="30" t="s">
        <v>52</v>
      </c>
      <c r="I7" s="29" t="s">
        <v>104</v>
      </c>
      <c r="J7" s="29" t="s">
        <v>12</v>
      </c>
      <c r="K7" s="29" t="s">
        <v>13</v>
      </c>
      <c r="L7" s="149" t="s">
        <v>14</v>
      </c>
    </row>
    <row r="8" spans="2:25" s="19" customFormat="1" ht="32.25" customHeight="1">
      <c r="B8" s="195"/>
      <c r="C8" s="364"/>
      <c r="D8" s="196"/>
      <c r="E8" s="365" t="str">
        <f>WC!E8</f>
        <v>Sept'21</v>
      </c>
      <c r="F8" s="254" t="str">
        <f>WC!F8</f>
        <v>Oct'21</v>
      </c>
      <c r="G8" s="153" t="str">
        <f>WC!G8</f>
        <v>Nov'21</v>
      </c>
      <c r="H8" s="154" t="s">
        <v>19</v>
      </c>
      <c r="I8" s="155" t="s">
        <v>122</v>
      </c>
      <c r="J8" s="156" t="s">
        <v>159</v>
      </c>
      <c r="K8" s="156" t="s">
        <v>21</v>
      </c>
      <c r="L8" s="150" t="s">
        <v>22</v>
      </c>
    </row>
    <row r="9" spans="2:25" s="20" customFormat="1" ht="32.25" customHeight="1">
      <c r="B9" s="150">
        <v>1</v>
      </c>
      <c r="C9" s="366" t="s">
        <v>151</v>
      </c>
      <c r="D9" s="59" t="s">
        <v>25</v>
      </c>
      <c r="E9" s="367">
        <v>260</v>
      </c>
      <c r="F9" s="368">
        <v>250</v>
      </c>
      <c r="G9" s="369">
        <v>250</v>
      </c>
      <c r="H9" s="45">
        <f t="shared" ref="H9:H23" si="0">G9-F9</f>
        <v>0</v>
      </c>
      <c r="I9" s="370">
        <v>300</v>
      </c>
      <c r="J9" s="370">
        <v>300</v>
      </c>
      <c r="K9" s="370">
        <f t="shared" ref="K9:K22" si="1">J9*G9</f>
        <v>75000</v>
      </c>
      <c r="L9" s="162" t="s">
        <v>26</v>
      </c>
      <c r="M9" s="49"/>
      <c r="N9" s="50"/>
      <c r="O9" s="258"/>
      <c r="P9" s="19"/>
    </row>
    <row r="10" spans="2:25" s="20" customFormat="1" ht="31.5" hidden="1" customHeight="1">
      <c r="B10" s="371">
        <v>2</v>
      </c>
      <c r="C10" s="366" t="s">
        <v>166</v>
      </c>
      <c r="D10" s="372" t="s">
        <v>41</v>
      </c>
      <c r="E10" s="367"/>
      <c r="F10" s="368"/>
      <c r="G10" s="369"/>
      <c r="H10" s="45">
        <f t="shared" si="0"/>
        <v>0</v>
      </c>
      <c r="I10" s="370"/>
      <c r="J10" s="370"/>
      <c r="K10" s="370">
        <f t="shared" si="1"/>
        <v>0</v>
      </c>
      <c r="L10" s="162" t="s">
        <v>26</v>
      </c>
      <c r="M10" s="49"/>
      <c r="N10" s="50"/>
      <c r="O10" s="373"/>
      <c r="P10" s="374"/>
    </row>
    <row r="11" spans="2:25" s="20" customFormat="1" ht="31.5" customHeight="1">
      <c r="B11" s="371">
        <v>2</v>
      </c>
      <c r="C11" s="366" t="s">
        <v>152</v>
      </c>
      <c r="D11" s="372" t="s">
        <v>41</v>
      </c>
      <c r="E11" s="367">
        <v>260</v>
      </c>
      <c r="F11" s="368">
        <v>259</v>
      </c>
      <c r="G11" s="369">
        <v>0</v>
      </c>
      <c r="H11" s="45">
        <v>0</v>
      </c>
      <c r="I11" s="370">
        <v>0</v>
      </c>
      <c r="J11" s="370">
        <v>0</v>
      </c>
      <c r="K11" s="370">
        <f t="shared" si="1"/>
        <v>0</v>
      </c>
      <c r="L11" s="162" t="s">
        <v>26</v>
      </c>
      <c r="M11" s="49"/>
      <c r="N11" s="50"/>
      <c r="O11" s="373"/>
      <c r="P11" s="375"/>
      <c r="Q11" s="375"/>
      <c r="R11" s="375"/>
      <c r="S11" s="375"/>
      <c r="T11" s="375"/>
      <c r="U11" s="375"/>
      <c r="V11" s="375"/>
      <c r="W11" s="375"/>
      <c r="X11" s="375"/>
      <c r="Y11" s="375"/>
    </row>
    <row r="12" spans="2:25" s="20" customFormat="1" ht="32.25" customHeight="1">
      <c r="B12" s="371">
        <v>3</v>
      </c>
      <c r="C12" s="366" t="s">
        <v>167</v>
      </c>
      <c r="D12" s="372" t="s">
        <v>41</v>
      </c>
      <c r="E12" s="367">
        <v>292</v>
      </c>
      <c r="F12" s="368">
        <v>285</v>
      </c>
      <c r="G12" s="369">
        <v>280</v>
      </c>
      <c r="H12" s="53">
        <f t="shared" si="0"/>
        <v>-5</v>
      </c>
      <c r="I12" s="370">
        <v>80</v>
      </c>
      <c r="J12" s="370">
        <v>0</v>
      </c>
      <c r="K12" s="370">
        <f t="shared" si="1"/>
        <v>0</v>
      </c>
      <c r="L12" s="162" t="s">
        <v>26</v>
      </c>
      <c r="M12" s="49"/>
      <c r="N12" s="50"/>
      <c r="O12" s="373"/>
      <c r="P12" s="19"/>
    </row>
    <row r="13" spans="2:25" s="20" customFormat="1" ht="40.5" customHeight="1">
      <c r="B13" s="371">
        <v>4</v>
      </c>
      <c r="C13" s="366" t="s">
        <v>168</v>
      </c>
      <c r="D13" s="372" t="s">
        <v>169</v>
      </c>
      <c r="E13" s="367">
        <v>260</v>
      </c>
      <c r="F13" s="368">
        <v>250</v>
      </c>
      <c r="G13" s="369">
        <v>250</v>
      </c>
      <c r="H13" s="45">
        <f t="shared" si="0"/>
        <v>0</v>
      </c>
      <c r="I13" s="370">
        <v>300</v>
      </c>
      <c r="J13" s="370">
        <v>300</v>
      </c>
      <c r="K13" s="370">
        <f t="shared" si="1"/>
        <v>75000</v>
      </c>
      <c r="L13" s="162" t="s">
        <v>26</v>
      </c>
      <c r="M13" s="49"/>
      <c r="N13" s="50"/>
      <c r="O13" s="258"/>
      <c r="P13" s="258"/>
      <c r="Q13" s="258"/>
      <c r="R13" s="258"/>
      <c r="S13" s="258"/>
    </row>
    <row r="14" spans="2:25" s="20" customFormat="1" ht="33.75" customHeight="1">
      <c r="B14" s="371">
        <v>5</v>
      </c>
      <c r="C14" s="376" t="s">
        <v>154</v>
      </c>
      <c r="D14" s="372" t="s">
        <v>41</v>
      </c>
      <c r="E14" s="377">
        <v>0</v>
      </c>
      <c r="F14" s="368">
        <v>272</v>
      </c>
      <c r="G14" s="369">
        <v>263</v>
      </c>
      <c r="H14" s="45">
        <v>0</v>
      </c>
      <c r="I14" s="370">
        <v>200</v>
      </c>
      <c r="J14" s="370">
        <v>200</v>
      </c>
      <c r="K14" s="378">
        <f t="shared" si="1"/>
        <v>52600</v>
      </c>
      <c r="L14" s="149" t="s">
        <v>26</v>
      </c>
      <c r="M14" s="49" t="s">
        <v>170</v>
      </c>
      <c r="N14" s="50"/>
      <c r="O14" s="379"/>
      <c r="P14" s="19"/>
    </row>
    <row r="15" spans="2:25" s="20" customFormat="1" ht="33.75" hidden="1" customHeight="1">
      <c r="B15" s="371">
        <v>6</v>
      </c>
      <c r="C15" s="380" t="s">
        <v>171</v>
      </c>
      <c r="D15" s="372" t="s">
        <v>41</v>
      </c>
      <c r="E15" s="158">
        <v>0</v>
      </c>
      <c r="F15" s="368">
        <v>0</v>
      </c>
      <c r="G15" s="369"/>
      <c r="H15" s="45">
        <f t="shared" si="0"/>
        <v>0</v>
      </c>
      <c r="I15" s="370"/>
      <c r="J15" s="370"/>
      <c r="K15" s="46">
        <f t="shared" si="1"/>
        <v>0</v>
      </c>
      <c r="L15" s="29" t="s">
        <v>26</v>
      </c>
      <c r="M15" s="49"/>
      <c r="N15" s="50"/>
      <c r="O15" s="258"/>
      <c r="P15" s="258"/>
      <c r="Q15" s="258"/>
    </row>
    <row r="16" spans="2:25" s="20" customFormat="1" ht="39" customHeight="1">
      <c r="B16" s="371">
        <v>6</v>
      </c>
      <c r="C16" s="380" t="s">
        <v>172</v>
      </c>
      <c r="D16" s="372" t="s">
        <v>169</v>
      </c>
      <c r="E16" s="158">
        <v>280</v>
      </c>
      <c r="F16" s="158">
        <v>275</v>
      </c>
      <c r="G16" s="159">
        <v>263</v>
      </c>
      <c r="H16" s="53">
        <f t="shared" si="0"/>
        <v>-12</v>
      </c>
      <c r="I16" s="46">
        <v>200</v>
      </c>
      <c r="J16" s="46">
        <v>200</v>
      </c>
      <c r="K16" s="46">
        <f t="shared" si="1"/>
        <v>52600</v>
      </c>
      <c r="L16" s="29" t="s">
        <v>26</v>
      </c>
      <c r="M16" s="49" t="s">
        <v>170</v>
      </c>
      <c r="N16" s="50"/>
      <c r="O16" s="246"/>
      <c r="P16" s="19"/>
    </row>
    <row r="17" spans="2:16" s="20" customFormat="1" ht="33" hidden="1" customHeight="1">
      <c r="B17" s="371">
        <v>9</v>
      </c>
      <c r="C17" s="380" t="s">
        <v>173</v>
      </c>
      <c r="D17" s="380"/>
      <c r="E17" s="158"/>
      <c r="F17" s="158"/>
      <c r="G17" s="159"/>
      <c r="H17" s="45">
        <f t="shared" si="0"/>
        <v>0</v>
      </c>
      <c r="I17" s="46"/>
      <c r="J17" s="46"/>
      <c r="K17" s="46">
        <f t="shared" si="1"/>
        <v>0</v>
      </c>
      <c r="L17" s="29" t="s">
        <v>39</v>
      </c>
      <c r="M17" s="55"/>
      <c r="N17" s="56"/>
      <c r="O17" s="246"/>
      <c r="P17" s="19"/>
    </row>
    <row r="18" spans="2:16" s="20" customFormat="1" ht="33" hidden="1" customHeight="1">
      <c r="B18" s="371">
        <v>11</v>
      </c>
      <c r="C18" s="380" t="s">
        <v>174</v>
      </c>
      <c r="D18" s="380"/>
      <c r="E18" s="158"/>
      <c r="F18" s="158"/>
      <c r="G18" s="159"/>
      <c r="H18" s="45">
        <f t="shared" si="0"/>
        <v>0</v>
      </c>
      <c r="I18" s="46"/>
      <c r="J18" s="46"/>
      <c r="K18" s="46">
        <f t="shared" si="1"/>
        <v>0</v>
      </c>
      <c r="L18" s="29" t="s">
        <v>26</v>
      </c>
      <c r="M18" s="49"/>
      <c r="N18" s="50"/>
      <c r="O18" s="246"/>
      <c r="P18" s="19"/>
    </row>
    <row r="19" spans="2:16" s="20" customFormat="1" ht="33" hidden="1" customHeight="1">
      <c r="B19" s="371">
        <v>7</v>
      </c>
      <c r="C19" s="380" t="s">
        <v>175</v>
      </c>
      <c r="D19" s="380"/>
      <c r="E19" s="158"/>
      <c r="F19" s="158"/>
      <c r="G19" s="369"/>
      <c r="H19" s="45">
        <f t="shared" si="0"/>
        <v>0</v>
      </c>
      <c r="I19" s="370"/>
      <c r="J19" s="370"/>
      <c r="K19" s="46">
        <f t="shared" si="1"/>
        <v>0</v>
      </c>
      <c r="L19" s="29" t="s">
        <v>26</v>
      </c>
      <c r="M19" s="49"/>
      <c r="N19" s="50"/>
      <c r="O19" s="246"/>
      <c r="P19" s="19"/>
    </row>
    <row r="20" spans="2:16" s="20" customFormat="1" ht="33" hidden="1" customHeight="1">
      <c r="B20" s="371">
        <v>8</v>
      </c>
      <c r="C20" s="381" t="s">
        <v>146</v>
      </c>
      <c r="D20" s="372" t="s">
        <v>41</v>
      </c>
      <c r="E20" s="158">
        <v>0</v>
      </c>
      <c r="F20" s="158"/>
      <c r="G20" s="159"/>
      <c r="H20" s="45">
        <f t="shared" si="0"/>
        <v>0</v>
      </c>
      <c r="I20" s="46"/>
      <c r="J20" s="46"/>
      <c r="K20" s="46">
        <f t="shared" si="1"/>
        <v>0</v>
      </c>
      <c r="L20" s="29" t="s">
        <v>26</v>
      </c>
      <c r="M20" s="49"/>
      <c r="N20" s="50"/>
      <c r="O20" s="246"/>
      <c r="P20" s="19"/>
    </row>
    <row r="21" spans="2:16" s="20" customFormat="1" ht="33" customHeight="1">
      <c r="B21" s="371">
        <v>7</v>
      </c>
      <c r="C21" s="382" t="s">
        <v>176</v>
      </c>
      <c r="D21" s="372" t="s">
        <v>41</v>
      </c>
      <c r="E21" s="158">
        <v>295</v>
      </c>
      <c r="F21" s="158">
        <v>285</v>
      </c>
      <c r="G21" s="159">
        <v>295</v>
      </c>
      <c r="H21" s="383">
        <f t="shared" si="0"/>
        <v>10</v>
      </c>
      <c r="I21" s="46">
        <v>500</v>
      </c>
      <c r="J21" s="46">
        <v>0</v>
      </c>
      <c r="K21" s="46">
        <f t="shared" si="1"/>
        <v>0</v>
      </c>
      <c r="L21" s="29" t="s">
        <v>26</v>
      </c>
      <c r="M21" s="49"/>
      <c r="N21" s="50"/>
      <c r="O21" s="246"/>
      <c r="P21" s="19"/>
    </row>
    <row r="22" spans="2:16" s="20" customFormat="1" ht="42.75" hidden="1" customHeight="1">
      <c r="B22" s="371">
        <v>9</v>
      </c>
      <c r="C22" s="380" t="s">
        <v>177</v>
      </c>
      <c r="D22" s="59" t="s">
        <v>86</v>
      </c>
      <c r="E22" s="158">
        <v>0</v>
      </c>
      <c r="F22" s="158">
        <v>0</v>
      </c>
      <c r="G22" s="159"/>
      <c r="H22" s="45">
        <f t="shared" si="0"/>
        <v>0</v>
      </c>
      <c r="I22" s="46"/>
      <c r="J22" s="46"/>
      <c r="K22" s="46">
        <f t="shared" si="1"/>
        <v>0</v>
      </c>
      <c r="L22" s="29" t="s">
        <v>26</v>
      </c>
      <c r="M22" s="49"/>
      <c r="N22" s="50"/>
      <c r="O22" s="246"/>
      <c r="P22" s="19"/>
    </row>
    <row r="23" spans="2:16" s="20" customFormat="1" ht="33" hidden="1" customHeight="1">
      <c r="B23" s="371">
        <v>10</v>
      </c>
      <c r="C23" s="380" t="s">
        <v>178</v>
      </c>
      <c r="D23" s="372" t="s">
        <v>41</v>
      </c>
      <c r="E23" s="158">
        <v>0</v>
      </c>
      <c r="F23" s="158">
        <v>0</v>
      </c>
      <c r="G23" s="159"/>
      <c r="H23" s="45">
        <f t="shared" si="0"/>
        <v>0</v>
      </c>
      <c r="I23" s="46"/>
      <c r="J23" s="46"/>
      <c r="K23" s="46">
        <f>J23*G23</f>
        <v>0</v>
      </c>
      <c r="L23" s="29" t="s">
        <v>26</v>
      </c>
      <c r="M23" s="384"/>
      <c r="N23" s="50"/>
      <c r="O23" s="246"/>
      <c r="P23" s="19"/>
    </row>
    <row r="24" spans="2:16" s="20" customFormat="1" ht="33.75" customHeight="1">
      <c r="B24" s="155"/>
      <c r="C24" s="385"/>
      <c r="E24" s="386" t="s">
        <v>100</v>
      </c>
      <c r="F24" s="386"/>
      <c r="G24" s="386"/>
      <c r="H24" s="386"/>
      <c r="I24" s="387">
        <f>SUM(I9:I23)</f>
        <v>1580</v>
      </c>
      <c r="J24" s="387">
        <f>SUM(J9:J23)</f>
        <v>1000</v>
      </c>
      <c r="K24" s="388">
        <f>SUM(K9:K23)</f>
        <v>255200</v>
      </c>
      <c r="L24" s="389"/>
      <c r="M24" s="390"/>
      <c r="N24" s="391"/>
      <c r="O24" s="19"/>
      <c r="P24" s="19"/>
    </row>
    <row r="25" spans="2:16" s="20" customFormat="1" ht="32.25" customHeight="1">
      <c r="B25" s="162"/>
      <c r="C25" s="163"/>
      <c r="D25" s="163"/>
      <c r="E25" s="237"/>
      <c r="F25" s="392"/>
      <c r="G25" s="392"/>
      <c r="H25" s="392"/>
      <c r="I25" s="393" t="s">
        <v>161</v>
      </c>
      <c r="J25" s="393"/>
      <c r="K25" s="166">
        <f>K24/J24</f>
        <v>255.2</v>
      </c>
      <c r="L25" s="394" t="str">
        <f>WC!L22</f>
        <v>(Nov'21)</v>
      </c>
      <c r="M25" s="247" t="s">
        <v>52</v>
      </c>
      <c r="N25" s="168"/>
      <c r="O25" s="19"/>
      <c r="P25" s="19"/>
    </row>
    <row r="26" spans="2:16" s="20" customFormat="1" ht="32.25" customHeight="1">
      <c r="B26" s="162"/>
      <c r="C26" s="395" t="s">
        <v>179</v>
      </c>
      <c r="D26" s="395"/>
      <c r="E26" s="395"/>
      <c r="F26" s="395"/>
      <c r="G26" s="395"/>
      <c r="H26" s="395"/>
      <c r="I26" s="396"/>
      <c r="J26" s="396"/>
      <c r="K26" s="166">
        <v>252</v>
      </c>
      <c r="L26" s="394" t="str">
        <f>WC!L23</f>
        <v>(Oct'21)</v>
      </c>
      <c r="M26" s="111">
        <f>(K25-K26)/K26</f>
        <v>1.2698412698412653E-2</v>
      </c>
      <c r="N26" s="112">
        <v>3200</v>
      </c>
      <c r="O26" s="19"/>
      <c r="P26" s="19"/>
    </row>
    <row r="27" spans="2:16" s="20" customFormat="1" ht="19.5" customHeight="1">
      <c r="B27" s="85"/>
      <c r="C27" s="397"/>
      <c r="D27" s="397"/>
      <c r="E27" s="397"/>
      <c r="F27" s="349"/>
      <c r="G27" s="349"/>
      <c r="H27" s="349"/>
      <c r="I27" s="350"/>
      <c r="J27" s="350"/>
      <c r="K27" s="351"/>
      <c r="L27" s="110"/>
      <c r="M27" s="19"/>
      <c r="N27" s="19"/>
      <c r="O27" s="19"/>
      <c r="P27" s="19"/>
    </row>
    <row r="28" spans="2:16" s="10" customFormat="1" ht="19.5" hidden="1" customHeight="1">
      <c r="B28" s="398"/>
      <c r="C28" s="399" t="s">
        <v>180</v>
      </c>
      <c r="D28" s="399"/>
      <c r="E28" s="399"/>
      <c r="F28" s="245"/>
      <c r="G28" s="245"/>
      <c r="H28" s="1"/>
      <c r="I28" s="185" t="s">
        <v>158</v>
      </c>
      <c r="J28" s="400">
        <v>0</v>
      </c>
      <c r="K28" s="16" t="s">
        <v>57</v>
      </c>
      <c r="L28" s="1"/>
      <c r="M28" s="5"/>
      <c r="N28" s="5"/>
    </row>
    <row r="29" spans="2:16" s="20" customFormat="1" ht="19.5" hidden="1" customHeight="1">
      <c r="B29" s="80"/>
      <c r="C29" s="3"/>
      <c r="D29" s="3"/>
      <c r="E29" s="3"/>
      <c r="F29" s="3"/>
      <c r="G29" s="3"/>
      <c r="H29" s="3"/>
      <c r="L29" s="3"/>
      <c r="M29" s="5"/>
      <c r="N29" s="5"/>
      <c r="O29" s="19"/>
      <c r="P29" s="19"/>
    </row>
    <row r="30" spans="2:16" s="19" customFormat="1" ht="33" hidden="1" customHeight="1">
      <c r="B30" s="148" t="s">
        <v>6</v>
      </c>
      <c r="C30" s="32" t="s">
        <v>7</v>
      </c>
      <c r="D30" s="85"/>
      <c r="E30" s="147"/>
      <c r="F30" s="147"/>
      <c r="G30" s="401"/>
      <c r="H30" s="148" t="s">
        <v>52</v>
      </c>
      <c r="I30" s="146" t="s">
        <v>104</v>
      </c>
      <c r="J30" s="149" t="s">
        <v>12</v>
      </c>
      <c r="K30" s="149" t="s">
        <v>13</v>
      </c>
      <c r="L30" s="146" t="s">
        <v>14</v>
      </c>
    </row>
    <row r="31" spans="2:16" s="19" customFormat="1" ht="33" hidden="1" customHeight="1">
      <c r="B31" s="154"/>
      <c r="C31" s="38"/>
      <c r="D31" s="85"/>
      <c r="E31" s="152" t="s">
        <v>181</v>
      </c>
      <c r="F31" s="254" t="s">
        <v>182</v>
      </c>
      <c r="G31" s="87" t="s">
        <v>183</v>
      </c>
      <c r="H31" s="154" t="s">
        <v>19</v>
      </c>
      <c r="I31" s="155" t="s">
        <v>122</v>
      </c>
      <c r="J31" s="156" t="s">
        <v>159</v>
      </c>
      <c r="K31" s="156" t="s">
        <v>21</v>
      </c>
      <c r="L31" s="150" t="s">
        <v>22</v>
      </c>
    </row>
    <row r="32" spans="2:16" s="275" customFormat="1" ht="33" hidden="1" customHeight="1">
      <c r="B32" s="402">
        <v>1</v>
      </c>
      <c r="C32" s="403" t="s">
        <v>184</v>
      </c>
      <c r="D32" s="404"/>
      <c r="E32" s="276">
        <v>216</v>
      </c>
      <c r="F32" s="217">
        <v>216</v>
      </c>
      <c r="G32" s="257">
        <v>0</v>
      </c>
      <c r="H32" s="405">
        <f>G32-F32</f>
        <v>-216</v>
      </c>
      <c r="I32" s="370">
        <v>0</v>
      </c>
      <c r="J32" s="370">
        <v>200</v>
      </c>
      <c r="K32" s="370">
        <f>J32*G32</f>
        <v>0</v>
      </c>
      <c r="L32" s="198" t="s">
        <v>26</v>
      </c>
      <c r="M32" s="49"/>
      <c r="N32" s="50"/>
    </row>
    <row r="33" spans="2:16" s="275" customFormat="1" ht="33" hidden="1" customHeight="1">
      <c r="B33" s="406">
        <v>2</v>
      </c>
      <c r="C33" s="407" t="s">
        <v>177</v>
      </c>
      <c r="D33" s="408"/>
      <c r="E33" s="409">
        <v>217</v>
      </c>
      <c r="F33" s="410">
        <v>217</v>
      </c>
      <c r="G33" s="89">
        <v>0</v>
      </c>
      <c r="H33" s="411">
        <f>G33-F33</f>
        <v>-217</v>
      </c>
      <c r="I33" s="370">
        <v>0</v>
      </c>
      <c r="J33" s="370">
        <v>200</v>
      </c>
      <c r="K33" s="412">
        <f>J33*G33</f>
        <v>0</v>
      </c>
      <c r="L33" s="413" t="s">
        <v>26</v>
      </c>
      <c r="M33" s="49"/>
      <c r="N33" s="50"/>
    </row>
    <row r="34" spans="2:16" s="275" customFormat="1" ht="33" hidden="1" customHeight="1">
      <c r="B34" s="40">
        <v>3</v>
      </c>
      <c r="C34" s="414" t="s">
        <v>185</v>
      </c>
      <c r="D34" s="414"/>
      <c r="E34" s="415">
        <v>0</v>
      </c>
      <c r="F34" s="57">
        <v>0</v>
      </c>
      <c r="G34" s="89">
        <v>0</v>
      </c>
      <c r="H34" s="416">
        <v>0</v>
      </c>
      <c r="I34" s="412">
        <v>0</v>
      </c>
      <c r="J34" s="412">
        <v>0</v>
      </c>
      <c r="K34" s="46">
        <f>J34*G34</f>
        <v>0</v>
      </c>
      <c r="L34" s="40" t="s">
        <v>26</v>
      </c>
      <c r="M34" s="384"/>
      <c r="N34" s="50"/>
    </row>
    <row r="35" spans="2:16" s="275" customFormat="1" ht="33" hidden="1" customHeight="1">
      <c r="B35" s="40">
        <v>4</v>
      </c>
      <c r="C35" s="414" t="s">
        <v>186</v>
      </c>
      <c r="D35" s="414"/>
      <c r="E35" s="415">
        <v>0</v>
      </c>
      <c r="F35" s="57">
        <v>0</v>
      </c>
      <c r="G35" s="89">
        <v>0</v>
      </c>
      <c r="H35" s="417">
        <v>0</v>
      </c>
      <c r="I35" s="46">
        <v>0</v>
      </c>
      <c r="J35" s="46">
        <v>0</v>
      </c>
      <c r="K35" s="46">
        <f>J35*G35</f>
        <v>0</v>
      </c>
      <c r="L35" s="40" t="s">
        <v>26</v>
      </c>
      <c r="M35" s="384"/>
      <c r="N35" s="50"/>
    </row>
    <row r="36" spans="2:16" s="275" customFormat="1" ht="33" hidden="1" customHeight="1">
      <c r="B36" s="418"/>
      <c r="C36" s="419"/>
      <c r="D36" s="419"/>
      <c r="E36" s="386" t="s">
        <v>100</v>
      </c>
      <c r="F36" s="386"/>
      <c r="G36" s="386"/>
      <c r="H36" s="386"/>
      <c r="I36" s="387">
        <f>SUM(I32:I35)</f>
        <v>0</v>
      </c>
      <c r="J36" s="387">
        <f>SUM(J32:J35)</f>
        <v>400</v>
      </c>
      <c r="K36" s="388">
        <f>SUM(K32:K35)</f>
        <v>0</v>
      </c>
      <c r="L36" s="420"/>
      <c r="M36" s="19"/>
      <c r="N36" s="19"/>
    </row>
    <row r="37" spans="2:16" s="275" customFormat="1" ht="33" hidden="1" customHeight="1">
      <c r="B37" s="198"/>
      <c r="C37" s="216"/>
      <c r="D37" s="216"/>
      <c r="E37" s="237"/>
      <c r="F37" s="392"/>
      <c r="G37" s="392"/>
      <c r="H37" s="392"/>
      <c r="I37" s="393" t="s">
        <v>161</v>
      </c>
      <c r="J37" s="393"/>
      <c r="K37" s="173">
        <f>K36/J36</f>
        <v>0</v>
      </c>
      <c r="L37" s="138" t="str">
        <f>WC!L22</f>
        <v>(Nov'21)</v>
      </c>
      <c r="M37" s="247" t="s">
        <v>52</v>
      </c>
      <c r="N37" s="168"/>
    </row>
    <row r="38" spans="2:16" s="275" customFormat="1" ht="33" hidden="1" customHeight="1">
      <c r="B38" s="198"/>
      <c r="C38" s="421" t="s">
        <v>187</v>
      </c>
      <c r="D38" s="421"/>
      <c r="E38" s="421"/>
      <c r="F38" s="421"/>
      <c r="G38" s="421"/>
      <c r="H38" s="421"/>
      <c r="I38" s="396"/>
      <c r="J38" s="396"/>
      <c r="K38" s="173">
        <v>216.5</v>
      </c>
      <c r="L38" s="138" t="str">
        <f>WC!L23</f>
        <v>(Oct'21)</v>
      </c>
      <c r="M38" s="422">
        <f>(K37-K38)/K38</f>
        <v>-1</v>
      </c>
      <c r="N38" s="423">
        <v>200</v>
      </c>
    </row>
    <row r="39" spans="2:16" s="20" customFormat="1" ht="19.5" hidden="1" customHeight="1">
      <c r="B39" s="85"/>
      <c r="C39" s="397"/>
      <c r="D39" s="397"/>
      <c r="E39" s="397"/>
      <c r="F39" s="349"/>
      <c r="G39" s="349"/>
      <c r="H39" s="349"/>
      <c r="I39" s="350"/>
      <c r="J39" s="350"/>
      <c r="K39" s="351"/>
      <c r="L39" s="110"/>
      <c r="M39" s="19"/>
      <c r="N39" s="19"/>
      <c r="O39" s="19"/>
      <c r="P39" s="19"/>
    </row>
    <row r="40" spans="2:16" s="19" customFormat="1" ht="19.5" hidden="1" customHeight="1">
      <c r="B40" s="110" t="str">
        <f>WC!B95</f>
        <v>Prepared by: Yi Hong (22/10/2021)</v>
      </c>
      <c r="C40" s="397"/>
      <c r="D40" s="397"/>
      <c r="E40" s="424" t="s">
        <v>188</v>
      </c>
      <c r="F40" s="424"/>
      <c r="G40" s="424"/>
      <c r="H40" s="424"/>
      <c r="I40" s="424"/>
      <c r="J40" s="425"/>
      <c r="K40" s="426" t="s">
        <v>189</v>
      </c>
      <c r="L40" s="110" t="s">
        <v>190</v>
      </c>
    </row>
    <row r="41" spans="2:16" s="5" customFormat="1" ht="15.75" hidden="1">
      <c r="B41" s="239" t="str">
        <f>WC!B96</f>
        <v>Checked : Ms. Adeline</v>
      </c>
      <c r="C41" s="427"/>
      <c r="D41" s="427"/>
      <c r="E41" s="428" t="s">
        <v>191</v>
      </c>
      <c r="F41" s="427"/>
      <c r="G41" s="429"/>
      <c r="H41" s="430"/>
      <c r="I41" s="430"/>
      <c r="J41" s="430"/>
      <c r="K41" s="428" t="s">
        <v>191</v>
      </c>
      <c r="L41" s="430"/>
    </row>
    <row r="42" spans="2:16" s="5" customFormat="1" hidden="1"/>
    <row r="43" spans="2:16" ht="20.100000000000001" hidden="1" customHeight="1">
      <c r="B43" s="2" t="s">
        <v>163</v>
      </c>
      <c r="C43" s="1"/>
      <c r="D43" s="1"/>
      <c r="E43" s="1"/>
      <c r="F43" s="1"/>
    </row>
    <row r="44" spans="2:16" ht="20.100000000000001" hidden="1" customHeight="1">
      <c r="B44" s="2"/>
      <c r="C44" s="1"/>
      <c r="D44" s="1"/>
      <c r="E44" s="1"/>
      <c r="F44" s="1"/>
    </row>
    <row r="45" spans="2:16" ht="19.5" hidden="1" customHeight="1">
      <c r="B45" s="113" t="s">
        <v>164</v>
      </c>
      <c r="C45" s="1"/>
      <c r="D45" s="1"/>
      <c r="E45" s="184" t="s">
        <v>192</v>
      </c>
      <c r="F45" s="184"/>
    </row>
    <row r="46" spans="2:16" ht="15" hidden="1" customHeight="1">
      <c r="L46" s="238"/>
      <c r="M46" s="236"/>
    </row>
    <row r="47" spans="2:16" s="1" customFormat="1" ht="24" customHeight="1">
      <c r="B47" s="398"/>
      <c r="C47" s="357" t="s">
        <v>193</v>
      </c>
      <c r="D47" s="358"/>
      <c r="E47" s="358"/>
      <c r="F47" s="245"/>
      <c r="G47" s="245"/>
      <c r="I47" s="185" t="s">
        <v>58</v>
      </c>
      <c r="J47" s="359">
        <v>1000</v>
      </c>
      <c r="K47" s="16" t="s">
        <v>57</v>
      </c>
      <c r="L47" s="360"/>
      <c r="M47" s="360"/>
    </row>
    <row r="48" spans="2:16" ht="23.25" customHeight="1">
      <c r="B48" s="80"/>
      <c r="D48" s="238"/>
      <c r="E48" s="238"/>
      <c r="J48" s="431"/>
      <c r="K48" s="432"/>
      <c r="M48" s="5" t="s">
        <v>58</v>
      </c>
    </row>
    <row r="49" spans="1:16" ht="33" customHeight="1">
      <c r="B49" s="362" t="s">
        <v>6</v>
      </c>
      <c r="C49" s="191" t="s">
        <v>7</v>
      </c>
      <c r="D49" s="191" t="s">
        <v>8</v>
      </c>
      <c r="E49" s="433" t="s">
        <v>9</v>
      </c>
      <c r="F49" s="28"/>
      <c r="G49" s="28"/>
      <c r="H49" s="30" t="s">
        <v>52</v>
      </c>
      <c r="I49" s="29" t="s">
        <v>104</v>
      </c>
      <c r="J49" s="29" t="s">
        <v>12</v>
      </c>
      <c r="K49" s="29" t="s">
        <v>13</v>
      </c>
      <c r="L49" s="149" t="s">
        <v>14</v>
      </c>
      <c r="M49" s="19"/>
      <c r="N49" s="19"/>
    </row>
    <row r="50" spans="1:16" ht="33" customHeight="1">
      <c r="B50" s="364"/>
      <c r="C50" s="196"/>
      <c r="D50" s="196"/>
      <c r="E50" s="434" t="str">
        <f>WC!E8</f>
        <v>Sept'21</v>
      </c>
      <c r="F50" s="152" t="str">
        <f>WC!F8</f>
        <v>Oct'21</v>
      </c>
      <c r="G50" s="153" t="str">
        <f>WC!G8</f>
        <v>Nov'21</v>
      </c>
      <c r="H50" s="154" t="s">
        <v>19</v>
      </c>
      <c r="I50" s="155" t="s">
        <v>122</v>
      </c>
      <c r="J50" s="156" t="s">
        <v>159</v>
      </c>
      <c r="K50" s="156" t="s">
        <v>21</v>
      </c>
      <c r="L50" s="150" t="s">
        <v>22</v>
      </c>
      <c r="M50" s="19"/>
      <c r="N50" s="19"/>
    </row>
    <row r="51" spans="1:16" ht="31.5" customHeight="1">
      <c r="A51" s="435"/>
      <c r="B51" s="40">
        <v>1</v>
      </c>
      <c r="C51" s="436" t="s">
        <v>151</v>
      </c>
      <c r="D51" s="59" t="s">
        <v>25</v>
      </c>
      <c r="E51" s="437">
        <v>260</v>
      </c>
      <c r="F51" s="57">
        <v>250</v>
      </c>
      <c r="G51" s="58">
        <v>250</v>
      </c>
      <c r="H51" s="45">
        <f t="shared" ref="H51:H70" si="2">G51-F51</f>
        <v>0</v>
      </c>
      <c r="I51" s="46">
        <v>300</v>
      </c>
      <c r="J51" s="46">
        <v>300</v>
      </c>
      <c r="K51" s="378">
        <f t="shared" ref="K51:K70" si="3">J51*G51</f>
        <v>75000</v>
      </c>
      <c r="L51" s="40" t="s">
        <v>26</v>
      </c>
      <c r="M51" s="49"/>
      <c r="N51" s="50"/>
      <c r="O51" s="438"/>
    </row>
    <row r="52" spans="1:16" ht="32.25" customHeight="1">
      <c r="A52" s="439"/>
      <c r="B52" s="40">
        <v>2</v>
      </c>
      <c r="C52" s="436" t="s">
        <v>152</v>
      </c>
      <c r="D52" s="372" t="s">
        <v>41</v>
      </c>
      <c r="E52" s="437">
        <v>260</v>
      </c>
      <c r="F52" s="57">
        <v>259</v>
      </c>
      <c r="G52" s="58">
        <v>263</v>
      </c>
      <c r="H52" s="383">
        <f t="shared" si="2"/>
        <v>4</v>
      </c>
      <c r="I52" s="46">
        <v>400</v>
      </c>
      <c r="J52" s="46">
        <v>400</v>
      </c>
      <c r="K52" s="378">
        <f t="shared" si="3"/>
        <v>105200</v>
      </c>
      <c r="L52" s="40" t="s">
        <v>26</v>
      </c>
      <c r="M52" s="49" t="s">
        <v>194</v>
      </c>
      <c r="N52" s="50"/>
      <c r="O52" s="438"/>
    </row>
    <row r="53" spans="1:16" ht="33.75" customHeight="1">
      <c r="A53" s="439"/>
      <c r="B53" s="40">
        <v>3</v>
      </c>
      <c r="C53" s="376" t="s">
        <v>154</v>
      </c>
      <c r="D53" s="372" t="s">
        <v>41</v>
      </c>
      <c r="E53" s="437">
        <v>275</v>
      </c>
      <c r="F53" s="57">
        <v>272</v>
      </c>
      <c r="G53" s="58">
        <v>0</v>
      </c>
      <c r="H53" s="45">
        <v>0</v>
      </c>
      <c r="I53" s="46">
        <v>0</v>
      </c>
      <c r="J53" s="46">
        <v>0</v>
      </c>
      <c r="K53" s="378">
        <f t="shared" si="3"/>
        <v>0</v>
      </c>
      <c r="L53" s="40" t="s">
        <v>26</v>
      </c>
      <c r="M53" s="49"/>
      <c r="N53" s="50"/>
      <c r="O53" s="438"/>
    </row>
    <row r="54" spans="1:16" ht="30" customHeight="1">
      <c r="A54" s="439"/>
      <c r="B54" s="40">
        <v>4</v>
      </c>
      <c r="C54" s="380" t="s">
        <v>171</v>
      </c>
      <c r="D54" s="372" t="s">
        <v>41</v>
      </c>
      <c r="E54" s="437">
        <v>278</v>
      </c>
      <c r="F54" s="57">
        <v>278</v>
      </c>
      <c r="G54" s="58">
        <v>280</v>
      </c>
      <c r="H54" s="383">
        <f t="shared" si="2"/>
        <v>2</v>
      </c>
      <c r="I54" s="46">
        <v>120</v>
      </c>
      <c r="J54" s="46">
        <v>0</v>
      </c>
      <c r="K54" s="46">
        <f t="shared" si="3"/>
        <v>0</v>
      </c>
      <c r="L54" s="440" t="s">
        <v>26</v>
      </c>
      <c r="M54" s="49"/>
      <c r="N54" s="50"/>
      <c r="O54" s="438"/>
    </row>
    <row r="55" spans="1:16" ht="39.75" customHeight="1">
      <c r="A55" s="439"/>
      <c r="B55" s="40">
        <v>5</v>
      </c>
      <c r="C55" s="380" t="s">
        <v>172</v>
      </c>
      <c r="D55" s="372" t="s">
        <v>169</v>
      </c>
      <c r="E55" s="437">
        <v>280</v>
      </c>
      <c r="F55" s="57">
        <v>0</v>
      </c>
      <c r="G55" s="58">
        <v>0</v>
      </c>
      <c r="H55" s="45">
        <f t="shared" si="2"/>
        <v>0</v>
      </c>
      <c r="I55" s="46">
        <v>0</v>
      </c>
      <c r="J55" s="46">
        <v>0</v>
      </c>
      <c r="K55" s="46">
        <f t="shared" si="3"/>
        <v>0</v>
      </c>
      <c r="L55" s="40" t="s">
        <v>26</v>
      </c>
      <c r="M55" s="49"/>
      <c r="N55" s="50"/>
      <c r="O55" s="438"/>
    </row>
    <row r="56" spans="1:16" ht="39">
      <c r="A56" s="439"/>
      <c r="B56" s="40">
        <v>6</v>
      </c>
      <c r="C56" s="376" t="s">
        <v>168</v>
      </c>
      <c r="D56" s="372" t="s">
        <v>169</v>
      </c>
      <c r="E56" s="415">
        <v>260</v>
      </c>
      <c r="F56" s="57">
        <v>250</v>
      </c>
      <c r="G56" s="58">
        <v>250</v>
      </c>
      <c r="H56" s="45">
        <f t="shared" si="2"/>
        <v>0</v>
      </c>
      <c r="I56" s="46">
        <v>300</v>
      </c>
      <c r="J56" s="46">
        <v>300</v>
      </c>
      <c r="K56" s="46">
        <f t="shared" si="3"/>
        <v>75000</v>
      </c>
      <c r="L56" s="40" t="s">
        <v>26</v>
      </c>
      <c r="M56" s="49"/>
      <c r="N56" s="50"/>
      <c r="O56" s="438"/>
    </row>
    <row r="57" spans="1:16" ht="36" hidden="1">
      <c r="A57" s="439"/>
      <c r="B57" s="40">
        <v>7</v>
      </c>
      <c r="C57" s="380" t="s">
        <v>177</v>
      </c>
      <c r="D57" s="59" t="s">
        <v>86</v>
      </c>
      <c r="E57" s="415">
        <v>0</v>
      </c>
      <c r="F57" s="57">
        <v>0</v>
      </c>
      <c r="G57" s="58"/>
      <c r="H57" s="45">
        <f t="shared" si="2"/>
        <v>0</v>
      </c>
      <c r="I57" s="46"/>
      <c r="J57" s="46"/>
      <c r="K57" s="46">
        <f t="shared" si="3"/>
        <v>0</v>
      </c>
      <c r="L57" s="40" t="s">
        <v>26</v>
      </c>
      <c r="M57" s="49"/>
      <c r="N57" s="50"/>
    </row>
    <row r="58" spans="1:16" ht="34.5" hidden="1" customHeight="1">
      <c r="A58" s="439"/>
      <c r="B58" s="40">
        <v>8</v>
      </c>
      <c r="C58" s="376" t="s">
        <v>195</v>
      </c>
      <c r="D58" s="376"/>
      <c r="E58" s="415"/>
      <c r="F58" s="57"/>
      <c r="G58" s="58"/>
      <c r="H58" s="45">
        <f t="shared" si="2"/>
        <v>0</v>
      </c>
      <c r="I58" s="46"/>
      <c r="J58" s="46"/>
      <c r="K58" s="46">
        <f t="shared" si="3"/>
        <v>0</v>
      </c>
      <c r="L58" s="40" t="s">
        <v>26</v>
      </c>
      <c r="M58" s="49"/>
      <c r="N58" s="50"/>
      <c r="O58" s="438"/>
    </row>
    <row r="59" spans="1:16" ht="33" hidden="1" customHeight="1">
      <c r="A59" s="439"/>
      <c r="B59" s="40">
        <v>6</v>
      </c>
      <c r="C59" s="380" t="s">
        <v>166</v>
      </c>
      <c r="D59" s="372" t="s">
        <v>41</v>
      </c>
      <c r="E59" s="415"/>
      <c r="F59" s="57"/>
      <c r="G59" s="58"/>
      <c r="H59" s="45">
        <f t="shared" si="2"/>
        <v>0</v>
      </c>
      <c r="I59" s="46"/>
      <c r="J59" s="46"/>
      <c r="K59" s="46">
        <f t="shared" si="3"/>
        <v>0</v>
      </c>
      <c r="L59" s="40" t="s">
        <v>88</v>
      </c>
      <c r="M59" s="49"/>
      <c r="N59" s="50"/>
    </row>
    <row r="60" spans="1:16" s="20" customFormat="1" ht="32.25" hidden="1" customHeight="1">
      <c r="B60" s="40">
        <v>8</v>
      </c>
      <c r="C60" s="436" t="s">
        <v>178</v>
      </c>
      <c r="D60" s="372" t="s">
        <v>41</v>
      </c>
      <c r="E60" s="441">
        <v>0</v>
      </c>
      <c r="F60" s="368">
        <v>0</v>
      </c>
      <c r="G60" s="274"/>
      <c r="H60" s="45">
        <f t="shared" si="2"/>
        <v>0</v>
      </c>
      <c r="I60" s="370"/>
      <c r="J60" s="370"/>
      <c r="K60" s="370">
        <f t="shared" si="3"/>
        <v>0</v>
      </c>
      <c r="L60" s="40" t="s">
        <v>26</v>
      </c>
      <c r="M60" s="55"/>
      <c r="N60" s="56"/>
      <c r="O60" s="373"/>
      <c r="P60" s="19"/>
    </row>
    <row r="61" spans="1:16" ht="33" customHeight="1">
      <c r="A61" s="439"/>
      <c r="B61" s="40">
        <v>7</v>
      </c>
      <c r="C61" s="380" t="s">
        <v>176</v>
      </c>
      <c r="D61" s="372" t="s">
        <v>41</v>
      </c>
      <c r="E61" s="415">
        <v>295</v>
      </c>
      <c r="F61" s="57">
        <v>285</v>
      </c>
      <c r="G61" s="58">
        <v>295</v>
      </c>
      <c r="H61" s="383">
        <f t="shared" si="2"/>
        <v>10</v>
      </c>
      <c r="I61" s="46">
        <v>500</v>
      </c>
      <c r="J61" s="46">
        <v>0</v>
      </c>
      <c r="K61" s="46">
        <f t="shared" si="3"/>
        <v>0</v>
      </c>
      <c r="L61" s="440" t="s">
        <v>26</v>
      </c>
      <c r="M61" s="49"/>
      <c r="N61" s="50"/>
    </row>
    <row r="62" spans="1:16" ht="33" hidden="1" customHeight="1">
      <c r="A62" s="439"/>
      <c r="B62" s="40">
        <v>12</v>
      </c>
      <c r="C62" s="380" t="s">
        <v>196</v>
      </c>
      <c r="D62" s="380"/>
      <c r="E62" s="415"/>
      <c r="F62" s="57"/>
      <c r="G62" s="58"/>
      <c r="H62" s="45">
        <f t="shared" si="2"/>
        <v>0</v>
      </c>
      <c r="I62" s="46"/>
      <c r="J62" s="46"/>
      <c r="K62" s="46">
        <f t="shared" si="3"/>
        <v>0</v>
      </c>
      <c r="L62" s="440" t="s">
        <v>26</v>
      </c>
      <c r="M62" s="49"/>
      <c r="N62" s="50"/>
    </row>
    <row r="63" spans="1:16" ht="33" hidden="1" customHeight="1">
      <c r="A63" s="439"/>
      <c r="B63" s="40">
        <v>10</v>
      </c>
      <c r="C63" s="380" t="s">
        <v>146</v>
      </c>
      <c r="D63" s="372" t="s">
        <v>41</v>
      </c>
      <c r="E63" s="415">
        <v>0</v>
      </c>
      <c r="F63" s="57">
        <v>0</v>
      </c>
      <c r="G63" s="58"/>
      <c r="H63" s="45">
        <f t="shared" si="2"/>
        <v>0</v>
      </c>
      <c r="I63" s="46"/>
      <c r="J63" s="46"/>
      <c r="K63" s="46">
        <f t="shared" si="3"/>
        <v>0</v>
      </c>
      <c r="L63" s="440" t="s">
        <v>26</v>
      </c>
      <c r="M63" s="49"/>
      <c r="N63" s="50"/>
    </row>
    <row r="64" spans="1:16" ht="33" hidden="1" customHeight="1">
      <c r="A64" s="439"/>
      <c r="B64" s="40">
        <v>11</v>
      </c>
      <c r="C64" s="380" t="s">
        <v>173</v>
      </c>
      <c r="D64" s="380"/>
      <c r="E64" s="415"/>
      <c r="F64" s="57"/>
      <c r="G64" s="58"/>
      <c r="H64" s="45">
        <f t="shared" si="2"/>
        <v>0</v>
      </c>
      <c r="I64" s="46"/>
      <c r="J64" s="46"/>
      <c r="K64" s="46">
        <f t="shared" si="3"/>
        <v>0</v>
      </c>
      <c r="L64" s="440" t="s">
        <v>26</v>
      </c>
      <c r="M64" s="55"/>
      <c r="N64" s="56"/>
    </row>
    <row r="65" spans="1:14" ht="33" hidden="1" customHeight="1">
      <c r="A65" s="439"/>
      <c r="B65" s="40">
        <v>12</v>
      </c>
      <c r="C65" s="380" t="s">
        <v>174</v>
      </c>
      <c r="D65" s="380"/>
      <c r="E65" s="415"/>
      <c r="F65" s="57"/>
      <c r="G65" s="58"/>
      <c r="H65" s="45">
        <f t="shared" si="2"/>
        <v>0</v>
      </c>
      <c r="I65" s="46"/>
      <c r="J65" s="46"/>
      <c r="K65" s="46">
        <f t="shared" si="3"/>
        <v>0</v>
      </c>
      <c r="L65" s="440" t="s">
        <v>26</v>
      </c>
      <c r="M65" s="49"/>
      <c r="N65" s="50"/>
    </row>
    <row r="66" spans="1:14" ht="33" hidden="1" customHeight="1">
      <c r="A66" s="439"/>
      <c r="B66" s="40">
        <v>10</v>
      </c>
      <c r="C66" s="380" t="s">
        <v>175</v>
      </c>
      <c r="D66" s="380"/>
      <c r="E66" s="415"/>
      <c r="F66" s="57"/>
      <c r="G66" s="58"/>
      <c r="H66" s="45">
        <f t="shared" si="2"/>
        <v>0</v>
      </c>
      <c r="I66" s="46"/>
      <c r="J66" s="46"/>
      <c r="K66" s="46">
        <f t="shared" si="3"/>
        <v>0</v>
      </c>
      <c r="L66" s="440" t="s">
        <v>26</v>
      </c>
      <c r="M66" s="49"/>
      <c r="N66" s="50"/>
    </row>
    <row r="67" spans="1:14" ht="33" hidden="1" customHeight="1">
      <c r="A67" s="439"/>
      <c r="B67" s="40">
        <v>7</v>
      </c>
      <c r="C67" s="380" t="s">
        <v>34</v>
      </c>
      <c r="D67" s="372" t="s">
        <v>41</v>
      </c>
      <c r="E67" s="415"/>
      <c r="F67" s="57"/>
      <c r="G67" s="58"/>
      <c r="H67" s="45">
        <f t="shared" si="2"/>
        <v>0</v>
      </c>
      <c r="I67" s="46"/>
      <c r="J67" s="46"/>
      <c r="K67" s="46">
        <f t="shared" si="3"/>
        <v>0</v>
      </c>
      <c r="L67" s="440" t="s">
        <v>26</v>
      </c>
      <c r="M67" s="49"/>
      <c r="N67" s="50"/>
    </row>
    <row r="68" spans="1:14" ht="33" customHeight="1">
      <c r="A68" s="439"/>
      <c r="B68" s="40">
        <v>8</v>
      </c>
      <c r="C68" s="380" t="s">
        <v>167</v>
      </c>
      <c r="D68" s="372" t="s">
        <v>41</v>
      </c>
      <c r="E68" s="415">
        <v>292</v>
      </c>
      <c r="F68" s="57">
        <v>285</v>
      </c>
      <c r="G68" s="58">
        <v>280</v>
      </c>
      <c r="H68" s="53">
        <f t="shared" si="2"/>
        <v>-5</v>
      </c>
      <c r="I68" s="46">
        <v>80</v>
      </c>
      <c r="J68" s="46">
        <v>0</v>
      </c>
      <c r="K68" s="46">
        <f t="shared" si="3"/>
        <v>0</v>
      </c>
      <c r="L68" s="440" t="s">
        <v>26</v>
      </c>
      <c r="M68" s="49"/>
      <c r="N68" s="50"/>
    </row>
    <row r="69" spans="1:14" ht="33" hidden="1" customHeight="1">
      <c r="A69" s="439"/>
      <c r="B69" s="40">
        <v>11</v>
      </c>
      <c r="C69" s="380" t="s">
        <v>197</v>
      </c>
      <c r="D69" s="372" t="s">
        <v>41</v>
      </c>
      <c r="E69" s="415"/>
      <c r="F69" s="57"/>
      <c r="G69" s="58"/>
      <c r="H69" s="45">
        <f t="shared" si="2"/>
        <v>0</v>
      </c>
      <c r="I69" s="46"/>
      <c r="J69" s="46"/>
      <c r="K69" s="46">
        <f t="shared" si="3"/>
        <v>0</v>
      </c>
      <c r="L69" s="440" t="s">
        <v>26</v>
      </c>
      <c r="M69" s="49"/>
      <c r="N69" s="50"/>
    </row>
    <row r="70" spans="1:14" ht="39">
      <c r="A70" s="439"/>
      <c r="B70" s="40">
        <v>9</v>
      </c>
      <c r="C70" s="380" t="s">
        <v>153</v>
      </c>
      <c r="D70" s="372" t="s">
        <v>169</v>
      </c>
      <c r="E70" s="415">
        <v>270</v>
      </c>
      <c r="F70" s="57">
        <v>0</v>
      </c>
      <c r="G70" s="58">
        <v>0</v>
      </c>
      <c r="H70" s="45">
        <f t="shared" si="2"/>
        <v>0</v>
      </c>
      <c r="I70" s="46">
        <v>0</v>
      </c>
      <c r="J70" s="46">
        <v>0</v>
      </c>
      <c r="K70" s="46">
        <f t="shared" si="3"/>
        <v>0</v>
      </c>
      <c r="L70" s="440" t="s">
        <v>26</v>
      </c>
      <c r="M70" s="49"/>
      <c r="N70" s="50"/>
    </row>
    <row r="71" spans="1:14" ht="33" customHeight="1">
      <c r="B71" s="418"/>
      <c r="C71" s="419"/>
      <c r="D71" s="419"/>
      <c r="E71" s="386" t="s">
        <v>100</v>
      </c>
      <c r="F71" s="386"/>
      <c r="G71" s="386"/>
      <c r="H71" s="442"/>
      <c r="I71" s="387">
        <f>SUM(I51:I70)</f>
        <v>1700</v>
      </c>
      <c r="J71" s="387">
        <f>SUM(J51:J70)</f>
        <v>1000</v>
      </c>
      <c r="K71" s="387">
        <f>SUM(K51:K70)</f>
        <v>255200</v>
      </c>
      <c r="L71" s="420"/>
      <c r="M71" s="443"/>
      <c r="N71" s="444"/>
    </row>
    <row r="72" spans="1:14" ht="33" customHeight="1">
      <c r="B72" s="198"/>
      <c r="C72" s="216"/>
      <c r="D72" s="216"/>
      <c r="E72" s="237"/>
      <c r="F72" s="392"/>
      <c r="G72" s="392"/>
      <c r="H72" s="392"/>
      <c r="I72" s="393" t="s">
        <v>161</v>
      </c>
      <c r="J72" s="393"/>
      <c r="K72" s="445">
        <f>K71/J71</f>
        <v>255.2</v>
      </c>
      <c r="L72" s="138" t="str">
        <f>WC!L22</f>
        <v>(Nov'21)</v>
      </c>
      <c r="M72" s="247" t="s">
        <v>52</v>
      </c>
      <c r="N72" s="168"/>
    </row>
    <row r="73" spans="1:14" ht="33" customHeight="1">
      <c r="B73" s="198"/>
      <c r="C73" s="395" t="s">
        <v>198</v>
      </c>
      <c r="D73" s="395"/>
      <c r="E73" s="395"/>
      <c r="F73" s="395"/>
      <c r="G73" s="395"/>
      <c r="H73" s="395"/>
      <c r="I73" s="396"/>
      <c r="J73" s="396"/>
      <c r="K73" s="166">
        <v>253</v>
      </c>
      <c r="L73" s="138" t="str">
        <f>WC!L23</f>
        <v>(Oct'21)</v>
      </c>
      <c r="M73" s="111">
        <f>(K72-K73)/K73</f>
        <v>8.6956521739129985E-3</v>
      </c>
      <c r="N73" s="446">
        <v>2200</v>
      </c>
    </row>
    <row r="74" spans="1:14" ht="18">
      <c r="B74" s="85"/>
      <c r="C74" s="397"/>
      <c r="D74" s="397"/>
      <c r="E74" s="397"/>
      <c r="F74" s="349"/>
      <c r="G74" s="349"/>
      <c r="H74" s="349"/>
      <c r="I74" s="350"/>
      <c r="J74" s="350"/>
      <c r="K74" s="351"/>
      <c r="L74" s="110"/>
      <c r="M74" s="19"/>
      <c r="N74" s="19"/>
    </row>
    <row r="75" spans="1:14" ht="18.75" customHeight="1">
      <c r="B75" s="70"/>
      <c r="C75" s="447"/>
      <c r="D75" s="447"/>
      <c r="E75" s="447"/>
      <c r="F75" s="447"/>
      <c r="G75" s="447"/>
      <c r="H75" s="447"/>
      <c r="I75" s="448"/>
      <c r="J75" s="448"/>
      <c r="K75" s="134"/>
      <c r="L75" s="449"/>
      <c r="M75" s="450"/>
    </row>
    <row r="76" spans="1:14" s="1" customFormat="1" ht="24" customHeight="1">
      <c r="B76" s="398"/>
      <c r="C76" s="357" t="s">
        <v>199</v>
      </c>
      <c r="D76" s="358"/>
      <c r="E76" s="358"/>
      <c r="F76" s="245"/>
      <c r="G76" s="245"/>
      <c r="I76" s="185" t="s">
        <v>58</v>
      </c>
      <c r="J76" s="359">
        <v>700</v>
      </c>
      <c r="K76" s="16" t="s">
        <v>57</v>
      </c>
      <c r="L76" s="2" t="s">
        <v>121</v>
      </c>
      <c r="M76" s="360"/>
    </row>
    <row r="77" spans="1:14" ht="23.25" customHeight="1">
      <c r="B77" s="80"/>
      <c r="J77" s="431"/>
      <c r="K77" s="432"/>
      <c r="M77" s="5" t="s">
        <v>58</v>
      </c>
    </row>
    <row r="78" spans="1:14" ht="33" customHeight="1">
      <c r="B78" s="362" t="s">
        <v>6</v>
      </c>
      <c r="C78" s="191" t="s">
        <v>7</v>
      </c>
      <c r="D78" s="191" t="s">
        <v>8</v>
      </c>
      <c r="E78" s="451" t="s">
        <v>9</v>
      </c>
      <c r="F78" s="452"/>
      <c r="G78" s="433"/>
      <c r="H78" s="30" t="s">
        <v>52</v>
      </c>
      <c r="I78" s="29" t="s">
        <v>104</v>
      </c>
      <c r="J78" s="29" t="s">
        <v>12</v>
      </c>
      <c r="K78" s="29" t="s">
        <v>13</v>
      </c>
      <c r="L78" s="149" t="s">
        <v>14</v>
      </c>
      <c r="M78" s="19"/>
      <c r="N78" s="3"/>
    </row>
    <row r="79" spans="1:14" ht="29.25" customHeight="1">
      <c r="B79" s="364"/>
      <c r="C79" s="196"/>
      <c r="D79" s="196"/>
      <c r="E79" s="453" t="str">
        <f>WC!E8</f>
        <v>Sept'21</v>
      </c>
      <c r="F79" s="453" t="str">
        <f>WC!F8</f>
        <v>Oct'21</v>
      </c>
      <c r="G79" s="37" t="str">
        <f>WC!G8</f>
        <v>Nov'21</v>
      </c>
      <c r="H79" s="454" t="s">
        <v>19</v>
      </c>
      <c r="I79" s="155" t="s">
        <v>122</v>
      </c>
      <c r="J79" s="156" t="s">
        <v>159</v>
      </c>
      <c r="K79" s="156" t="s">
        <v>21</v>
      </c>
      <c r="L79" s="150" t="s">
        <v>22</v>
      </c>
      <c r="M79" s="3"/>
      <c r="N79" s="3"/>
    </row>
    <row r="80" spans="1:14" ht="31.5" hidden="1" customHeight="1">
      <c r="A80" s="435"/>
      <c r="B80" s="40">
        <v>1</v>
      </c>
      <c r="C80" s="436" t="s">
        <v>151</v>
      </c>
      <c r="D80" s="372" t="s">
        <v>25</v>
      </c>
      <c r="E80" s="437">
        <v>0</v>
      </c>
      <c r="F80" s="57">
        <v>0</v>
      </c>
      <c r="G80" s="58"/>
      <c r="H80" s="46">
        <v>0</v>
      </c>
      <c r="I80" s="46">
        <v>0</v>
      </c>
      <c r="J80" s="46">
        <v>0</v>
      </c>
      <c r="K80" s="378">
        <f>G80*J80</f>
        <v>0</v>
      </c>
      <c r="L80" s="40" t="s">
        <v>26</v>
      </c>
      <c r="M80" s="438"/>
      <c r="N80" s="3"/>
    </row>
    <row r="81" spans="1:14" ht="39" hidden="1">
      <c r="A81" s="435"/>
      <c r="B81" s="40">
        <v>2</v>
      </c>
      <c r="C81" s="436" t="s">
        <v>172</v>
      </c>
      <c r="D81" s="372" t="s">
        <v>169</v>
      </c>
      <c r="E81" s="437">
        <v>0</v>
      </c>
      <c r="F81" s="57"/>
      <c r="G81" s="58"/>
      <c r="H81" s="46">
        <f>G81-F81</f>
        <v>0</v>
      </c>
      <c r="I81" s="46"/>
      <c r="J81" s="46"/>
      <c r="K81" s="378">
        <f t="shared" ref="K81:K89" si="4">G81*J81</f>
        <v>0</v>
      </c>
      <c r="L81" s="40" t="s">
        <v>26</v>
      </c>
      <c r="M81" s="438"/>
      <c r="N81" s="3"/>
    </row>
    <row r="82" spans="1:14" ht="32.25" hidden="1" customHeight="1">
      <c r="A82" s="439"/>
      <c r="B82" s="40">
        <v>1</v>
      </c>
      <c r="C82" s="436" t="s">
        <v>152</v>
      </c>
      <c r="D82" s="372" t="s">
        <v>41</v>
      </c>
      <c r="E82" s="437">
        <v>0</v>
      </c>
      <c r="F82" s="57">
        <v>0</v>
      </c>
      <c r="G82" s="58"/>
      <c r="H82" s="455">
        <f>G82-F82</f>
        <v>0</v>
      </c>
      <c r="I82" s="46"/>
      <c r="J82" s="46"/>
      <c r="K82" s="378">
        <f t="shared" si="4"/>
        <v>0</v>
      </c>
      <c r="L82" s="40" t="s">
        <v>26</v>
      </c>
      <c r="M82" s="438"/>
      <c r="N82" s="3"/>
    </row>
    <row r="83" spans="1:14" ht="32.25" customHeight="1">
      <c r="A83" s="439"/>
      <c r="B83" s="40">
        <v>1</v>
      </c>
      <c r="C83" s="436" t="s">
        <v>34</v>
      </c>
      <c r="D83" s="372" t="s">
        <v>41</v>
      </c>
      <c r="E83" s="437">
        <v>258</v>
      </c>
      <c r="F83" s="57">
        <v>268</v>
      </c>
      <c r="G83" s="58">
        <v>248</v>
      </c>
      <c r="H83" s="456">
        <f t="shared" ref="H83:H89" si="5">G83-F83</f>
        <v>-20</v>
      </c>
      <c r="I83" s="46">
        <v>700</v>
      </c>
      <c r="J83" s="46">
        <v>700</v>
      </c>
      <c r="K83" s="378">
        <f t="shared" si="4"/>
        <v>173600</v>
      </c>
      <c r="L83" s="40" t="s">
        <v>26</v>
      </c>
      <c r="M83" s="457" t="s">
        <v>200</v>
      </c>
      <c r="N83" s="458"/>
    </row>
    <row r="84" spans="1:14" ht="33.75" customHeight="1">
      <c r="A84" s="439"/>
      <c r="B84" s="40">
        <v>2</v>
      </c>
      <c r="C84" s="380" t="s">
        <v>201</v>
      </c>
      <c r="D84" s="372" t="s">
        <v>25</v>
      </c>
      <c r="E84" s="437">
        <v>290</v>
      </c>
      <c r="F84" s="57">
        <v>275</v>
      </c>
      <c r="G84" s="58">
        <v>0</v>
      </c>
      <c r="H84" s="455">
        <v>0</v>
      </c>
      <c r="I84" s="46">
        <v>0</v>
      </c>
      <c r="J84" s="46">
        <v>0</v>
      </c>
      <c r="K84" s="378">
        <f t="shared" si="4"/>
        <v>0</v>
      </c>
      <c r="L84" s="440" t="s">
        <v>26</v>
      </c>
      <c r="M84" s="458"/>
      <c r="N84" s="3"/>
    </row>
    <row r="85" spans="1:14" ht="32.25" customHeight="1">
      <c r="A85" s="439"/>
      <c r="B85" s="40">
        <v>3</v>
      </c>
      <c r="C85" s="380" t="s">
        <v>202</v>
      </c>
      <c r="D85" s="372" t="s">
        <v>25</v>
      </c>
      <c r="E85" s="437">
        <v>290</v>
      </c>
      <c r="F85" s="57">
        <v>255</v>
      </c>
      <c r="G85" s="58">
        <v>265</v>
      </c>
      <c r="H85" s="459">
        <f t="shared" si="5"/>
        <v>10</v>
      </c>
      <c r="I85" s="46">
        <v>300</v>
      </c>
      <c r="J85" s="46">
        <v>0</v>
      </c>
      <c r="K85" s="378">
        <f t="shared" si="4"/>
        <v>0</v>
      </c>
      <c r="L85" s="440" t="s">
        <v>26</v>
      </c>
      <c r="M85" s="458"/>
      <c r="N85" s="3"/>
    </row>
    <row r="86" spans="1:14" ht="33" customHeight="1">
      <c r="A86" s="439"/>
      <c r="B86" s="40">
        <v>4</v>
      </c>
      <c r="C86" s="380" t="s">
        <v>167</v>
      </c>
      <c r="D86" s="372" t="s">
        <v>41</v>
      </c>
      <c r="E86" s="437">
        <v>292</v>
      </c>
      <c r="F86" s="57">
        <v>290</v>
      </c>
      <c r="G86" s="58">
        <v>285</v>
      </c>
      <c r="H86" s="456">
        <f t="shared" si="5"/>
        <v>-5</v>
      </c>
      <c r="I86" s="46">
        <v>200</v>
      </c>
      <c r="J86" s="46">
        <v>0</v>
      </c>
      <c r="K86" s="378">
        <f t="shared" si="4"/>
        <v>0</v>
      </c>
      <c r="L86" s="40" t="s">
        <v>26</v>
      </c>
      <c r="M86" s="458"/>
      <c r="N86" s="3"/>
    </row>
    <row r="87" spans="1:14" ht="33" hidden="1" customHeight="1">
      <c r="A87" s="439"/>
      <c r="B87" s="40">
        <v>5</v>
      </c>
      <c r="C87" s="380" t="s">
        <v>197</v>
      </c>
      <c r="D87" s="372" t="s">
        <v>41</v>
      </c>
      <c r="E87" s="415">
        <v>0</v>
      </c>
      <c r="F87" s="57"/>
      <c r="G87" s="58"/>
      <c r="H87" s="455">
        <f t="shared" si="5"/>
        <v>0</v>
      </c>
      <c r="I87" s="46"/>
      <c r="J87" s="460"/>
      <c r="K87" s="46">
        <f t="shared" si="4"/>
        <v>0</v>
      </c>
      <c r="L87" s="461" t="s">
        <v>26</v>
      </c>
      <c r="M87" s="462" t="s">
        <v>203</v>
      </c>
      <c r="N87" s="463"/>
    </row>
    <row r="88" spans="1:14" ht="33" customHeight="1">
      <c r="A88" s="439"/>
      <c r="B88" s="40">
        <v>5</v>
      </c>
      <c r="C88" s="380" t="s">
        <v>204</v>
      </c>
      <c r="D88" s="372" t="s">
        <v>41</v>
      </c>
      <c r="E88" s="415">
        <v>258</v>
      </c>
      <c r="F88" s="57">
        <v>248</v>
      </c>
      <c r="G88" s="58">
        <v>265</v>
      </c>
      <c r="H88" s="459">
        <f t="shared" si="5"/>
        <v>17</v>
      </c>
      <c r="I88" s="46">
        <v>300</v>
      </c>
      <c r="J88" s="460">
        <v>0</v>
      </c>
      <c r="K88" s="46">
        <f t="shared" si="4"/>
        <v>0</v>
      </c>
      <c r="L88" s="464" t="s">
        <v>26</v>
      </c>
      <c r="M88" s="458"/>
      <c r="N88" s="458"/>
    </row>
    <row r="89" spans="1:14" ht="33" customHeight="1">
      <c r="A89" s="439"/>
      <c r="B89" s="40">
        <v>6</v>
      </c>
      <c r="C89" s="380" t="s">
        <v>40</v>
      </c>
      <c r="D89" s="372" t="s">
        <v>41</v>
      </c>
      <c r="E89" s="415">
        <v>295</v>
      </c>
      <c r="F89" s="57">
        <v>0</v>
      </c>
      <c r="G89" s="58">
        <v>0</v>
      </c>
      <c r="H89" s="455">
        <f t="shared" si="5"/>
        <v>0</v>
      </c>
      <c r="I89" s="46">
        <v>0</v>
      </c>
      <c r="J89" s="460">
        <v>0</v>
      </c>
      <c r="K89" s="46">
        <f t="shared" si="4"/>
        <v>0</v>
      </c>
      <c r="L89" s="464" t="s">
        <v>26</v>
      </c>
      <c r="M89" s="3"/>
      <c r="N89" s="3"/>
    </row>
    <row r="90" spans="1:14" ht="33" customHeight="1">
      <c r="B90" s="418"/>
      <c r="C90" s="419"/>
      <c r="D90" s="419"/>
      <c r="E90" s="386" t="s">
        <v>100</v>
      </c>
      <c r="F90" s="386"/>
      <c r="G90" s="386"/>
      <c r="H90" s="442"/>
      <c r="I90" s="387">
        <f>SUM(I80:I89)</f>
        <v>1500</v>
      </c>
      <c r="J90" s="465">
        <f>SUM(J80:J89)</f>
        <v>700</v>
      </c>
      <c r="K90" s="60">
        <f>SUM(K80:K89)</f>
        <v>173600</v>
      </c>
      <c r="L90" s="466"/>
      <c r="M90" s="443"/>
      <c r="N90" s="444"/>
    </row>
    <row r="91" spans="1:14" ht="33" customHeight="1">
      <c r="B91" s="198"/>
      <c r="C91" s="216"/>
      <c r="D91" s="216"/>
      <c r="E91" s="237"/>
      <c r="F91" s="392"/>
      <c r="G91" s="392"/>
      <c r="H91" s="392"/>
      <c r="I91" s="393" t="s">
        <v>161</v>
      </c>
      <c r="J91" s="393"/>
      <c r="K91" s="467">
        <f>K90/J90</f>
        <v>248</v>
      </c>
      <c r="L91" s="138" t="str">
        <f>WC!L22</f>
        <v>(Nov'21)</v>
      </c>
      <c r="M91" s="247" t="s">
        <v>52</v>
      </c>
      <c r="N91" s="168"/>
    </row>
    <row r="92" spans="1:14" ht="33" customHeight="1">
      <c r="B92" s="198"/>
      <c r="C92" s="468" t="s">
        <v>205</v>
      </c>
      <c r="D92" s="468"/>
      <c r="E92" s="468"/>
      <c r="F92" s="468"/>
      <c r="G92" s="468"/>
      <c r="H92" s="468"/>
      <c r="I92" s="396"/>
      <c r="J92" s="396"/>
      <c r="K92" s="166">
        <v>250</v>
      </c>
      <c r="L92" s="138" t="str">
        <f>WC!L23</f>
        <v>(Oct'21)</v>
      </c>
      <c r="M92" s="469">
        <f>(K91-K92)/K92</f>
        <v>-8.0000000000000002E-3</v>
      </c>
      <c r="N92" s="470">
        <v>1400</v>
      </c>
    </row>
    <row r="93" spans="1:14" ht="3" customHeight="1">
      <c r="B93" s="70"/>
      <c r="C93" s="265"/>
      <c r="D93" s="265"/>
      <c r="E93" s="265"/>
      <c r="F93" s="265"/>
      <c r="G93" s="265"/>
      <c r="H93" s="265"/>
      <c r="I93" s="448"/>
      <c r="J93" s="448"/>
      <c r="K93" s="73"/>
      <c r="L93" s="449"/>
      <c r="M93" s="471"/>
      <c r="N93" s="472"/>
    </row>
    <row r="94" spans="1:14" ht="9.75" customHeight="1">
      <c r="B94" s="70"/>
      <c r="C94" s="265"/>
      <c r="D94" s="265"/>
      <c r="E94" s="265"/>
      <c r="F94" s="265"/>
      <c r="G94" s="265"/>
      <c r="H94" s="265"/>
      <c r="I94" s="448"/>
      <c r="J94" s="448"/>
      <c r="K94" s="73"/>
      <c r="L94" s="449"/>
      <c r="M94" s="471"/>
      <c r="N94" s="472"/>
    </row>
    <row r="95" spans="1:14" s="473" customFormat="1" ht="15.75">
      <c r="B95" s="474" t="s">
        <v>115</v>
      </c>
      <c r="C95" s="475"/>
      <c r="D95" s="475"/>
      <c r="E95" s="50" t="s">
        <v>188</v>
      </c>
      <c r="F95" s="50"/>
      <c r="G95" s="50"/>
      <c r="H95" s="50"/>
      <c r="I95" s="50"/>
      <c r="J95" s="425"/>
      <c r="K95" s="476" t="s">
        <v>189</v>
      </c>
      <c r="L95" s="474" t="s">
        <v>190</v>
      </c>
      <c r="M95" s="19"/>
      <c r="N95" s="5"/>
    </row>
    <row r="96" spans="1:14" s="473" customFormat="1">
      <c r="B96" s="240" t="str">
        <f>WC!B96</f>
        <v>Checked : Ms. Adeline</v>
      </c>
      <c r="C96" s="240"/>
      <c r="D96" s="4"/>
      <c r="E96" s="240" t="s">
        <v>119</v>
      </c>
      <c r="F96" s="240"/>
      <c r="G96" s="240"/>
      <c r="H96" s="240"/>
      <c r="I96" s="240"/>
      <c r="J96" s="430"/>
      <c r="K96" s="477"/>
      <c r="L96" s="430"/>
      <c r="M96" s="5"/>
      <c r="N96" s="5"/>
    </row>
    <row r="97" spans="2:14">
      <c r="B97" s="5"/>
      <c r="C97" s="5"/>
      <c r="D97" s="5"/>
      <c r="E97" s="5"/>
      <c r="F97" s="5"/>
      <c r="G97" s="5"/>
      <c r="H97" s="5"/>
      <c r="I97" s="5"/>
      <c r="J97" s="5"/>
      <c r="K97" s="5"/>
      <c r="L97" s="5"/>
    </row>
    <row r="98" spans="2:14" ht="15.75">
      <c r="B98" s="110"/>
      <c r="C98" s="397"/>
      <c r="D98" s="397"/>
      <c r="F98" s="243"/>
      <c r="G98" s="243"/>
      <c r="K98" s="243"/>
      <c r="L98" s="478"/>
    </row>
    <row r="99" spans="2:14" ht="15.75">
      <c r="B99" s="239"/>
      <c r="C99" s="479"/>
      <c r="D99" s="479"/>
    </row>
    <row r="100" spans="2:14" ht="20.25">
      <c r="B100" s="480"/>
      <c r="C100" s="480"/>
      <c r="D100" s="480"/>
      <c r="E100" s="480"/>
      <c r="F100" s="480"/>
      <c r="G100" s="480"/>
      <c r="H100" s="480"/>
      <c r="I100" s="480"/>
      <c r="J100" s="480"/>
      <c r="K100" s="480"/>
      <c r="L100" s="480"/>
      <c r="M100" s="480"/>
      <c r="N100" s="480"/>
    </row>
  </sheetData>
  <mergeCells count="73">
    <mergeCell ref="E95:I95"/>
    <mergeCell ref="B96:C96"/>
    <mergeCell ref="E96:I96"/>
    <mergeCell ref="B100:N100"/>
    <mergeCell ref="M87:N87"/>
    <mergeCell ref="I91:J91"/>
    <mergeCell ref="M91:N91"/>
    <mergeCell ref="C92:H92"/>
    <mergeCell ref="M69:N69"/>
    <mergeCell ref="M70:N70"/>
    <mergeCell ref="I72:J72"/>
    <mergeCell ref="M72:N72"/>
    <mergeCell ref="C73:H73"/>
    <mergeCell ref="B78:B79"/>
    <mergeCell ref="C78:C79"/>
    <mergeCell ref="D78:D79"/>
    <mergeCell ref="E78:G78"/>
    <mergeCell ref="M63:N63"/>
    <mergeCell ref="M64:N64"/>
    <mergeCell ref="M65:N65"/>
    <mergeCell ref="M66:N66"/>
    <mergeCell ref="M67:N67"/>
    <mergeCell ref="M68:N68"/>
    <mergeCell ref="M57:N57"/>
    <mergeCell ref="M58:N58"/>
    <mergeCell ref="M59:N59"/>
    <mergeCell ref="M60:N60"/>
    <mergeCell ref="M61:N61"/>
    <mergeCell ref="M62:N62"/>
    <mergeCell ref="M51:N51"/>
    <mergeCell ref="M52:N52"/>
    <mergeCell ref="M53:N53"/>
    <mergeCell ref="M54:N54"/>
    <mergeCell ref="M55:N55"/>
    <mergeCell ref="M56:N56"/>
    <mergeCell ref="I37:J37"/>
    <mergeCell ref="M37:N37"/>
    <mergeCell ref="C38:H38"/>
    <mergeCell ref="E40:I40"/>
    <mergeCell ref="B49:B50"/>
    <mergeCell ref="C49:C50"/>
    <mergeCell ref="D49:D50"/>
    <mergeCell ref="E49:G49"/>
    <mergeCell ref="C28:E28"/>
    <mergeCell ref="E30:F30"/>
    <mergeCell ref="M32:N32"/>
    <mergeCell ref="M33:N33"/>
    <mergeCell ref="M34:N34"/>
    <mergeCell ref="M35:N35"/>
    <mergeCell ref="M22:N22"/>
    <mergeCell ref="M23:N23"/>
    <mergeCell ref="M24:N24"/>
    <mergeCell ref="I25:J25"/>
    <mergeCell ref="M25:N25"/>
    <mergeCell ref="C26:H26"/>
    <mergeCell ref="M16:N16"/>
    <mergeCell ref="M17:N17"/>
    <mergeCell ref="M18:N18"/>
    <mergeCell ref="M19:N19"/>
    <mergeCell ref="M20:N20"/>
    <mergeCell ref="M21:N21"/>
    <mergeCell ref="M10:N10"/>
    <mergeCell ref="M11:N11"/>
    <mergeCell ref="M12:N12"/>
    <mergeCell ref="M13:N13"/>
    <mergeCell ref="M14:N14"/>
    <mergeCell ref="M15:N15"/>
    <mergeCell ref="C4:E4"/>
    <mergeCell ref="B7:B8"/>
    <mergeCell ref="C7:C8"/>
    <mergeCell ref="D7:D8"/>
    <mergeCell ref="E7:G7"/>
    <mergeCell ref="M9:N9"/>
  </mergeCells>
  <pageMargins left="0.7" right="0.28000000000000003" top="0.61" bottom="0.17" header="0.3" footer="0.17"/>
  <pageSetup paperSize="9" scale="31" fitToHeight="0"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C0DCB5A47E1CA4084B2900BF9FE0B07" ma:contentTypeVersion="13" ma:contentTypeDescription="Create a new document." ma:contentTypeScope="" ma:versionID="da7a3d93e8b89991e02f1da8cfe203a6">
  <xsd:schema xmlns:xsd="http://www.w3.org/2001/XMLSchema" xmlns:xs="http://www.w3.org/2001/XMLSchema" xmlns:p="http://schemas.microsoft.com/office/2006/metadata/properties" xmlns:ns3="ef922dab-be10-465a-80dd-776870f32ac1" xmlns:ns4="3bd76564-f255-4d94-9667-3f5409839fcc" targetNamespace="http://schemas.microsoft.com/office/2006/metadata/properties" ma:root="true" ma:fieldsID="03f437c5ab2671f2f84487ec2606b4dc" ns3:_="" ns4:_="">
    <xsd:import namespace="ef922dab-be10-465a-80dd-776870f32ac1"/>
    <xsd:import namespace="3bd76564-f255-4d94-9667-3f5409839fcc"/>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DateTaken" minOccurs="0"/>
                <xsd:element ref="ns4:MediaServiceAutoTags" minOccurs="0"/>
                <xsd:element ref="ns4:MediaServiceOCR" minOccurs="0"/>
                <xsd:element ref="ns4:MediaServiceGenerationTime" minOccurs="0"/>
                <xsd:element ref="ns4:MediaServiceEventHashCode" minOccurs="0"/>
                <xsd:element ref="ns4:MediaLengthInSeconds" minOccurs="0"/>
                <xsd:element ref="ns4:MediaServiceAutoKeyPoints" minOccurs="0"/>
                <xsd:element ref="ns4: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f922dab-be10-465a-80dd-776870f32ac1"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SharingHintHash" ma:index="10" nillable="true" ma:displayName="Sharing Hint Hash"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3bd76564-f255-4d94-9667-3f5409839fcc"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DateTaken" ma:index="13" nillable="true" ma:displayName="MediaServiceDateTaken" ma:hidden="true" ma:internalName="MediaServiceDateTaken" ma:readOnly="true">
      <xsd:simpleType>
        <xsd:restriction base="dms:Text"/>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LengthInSeconds" ma:index="18" nillable="true" ma:displayName="Length (seconds)" ma:internalName="MediaLengthInSeconds" ma:readOnly="true">
      <xsd:simpleType>
        <xsd:restriction base="dms:Unknown"/>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911048C4-1321-46F9-A834-AC1D74C0E81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f922dab-be10-465a-80dd-776870f32ac1"/>
    <ds:schemaRef ds:uri="3bd76564-f255-4d94-9667-3f5409839fc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B58F8F8B-F5A2-4683-BF45-2A33C5D31996}">
  <ds:schemaRefs>
    <ds:schemaRef ds:uri="http://schemas.microsoft.com/sharepoint/v3/contenttype/forms"/>
  </ds:schemaRefs>
</ds:datastoreItem>
</file>

<file path=customXml/itemProps3.xml><?xml version="1.0" encoding="utf-8"?>
<ds:datastoreItem xmlns:ds="http://schemas.openxmlformats.org/officeDocument/2006/customXml" ds:itemID="{47EDF3D9-2377-4153-B579-7F45C402105D}">
  <ds:schemaRefs>
    <ds:schemaRef ds:uri="3bd76564-f255-4d94-9667-3f5409839fcc"/>
    <ds:schemaRef ds:uri="http://www.w3.org/XML/1998/namespace"/>
    <ds:schemaRef ds:uri="http://schemas.microsoft.com/office/2006/documentManagement/types"/>
    <ds:schemaRef ds:uri="http://purl.org/dc/dcmitype/"/>
    <ds:schemaRef ds:uri="http://schemas.microsoft.com/office/infopath/2007/PartnerControls"/>
    <ds:schemaRef ds:uri="http://purl.org/dc/elements/1.1/"/>
    <ds:schemaRef ds:uri="http://purl.org/dc/terms/"/>
    <ds:schemaRef ds:uri="http://schemas.openxmlformats.org/package/2006/metadata/core-properties"/>
    <ds:schemaRef ds:uri="ef922dab-be10-465a-80dd-776870f32ac1"/>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4</vt:i4>
      </vt:variant>
    </vt:vector>
  </HeadingPairs>
  <TitlesOfParts>
    <vt:vector size="9" baseType="lpstr">
      <vt:lpstr>WC</vt:lpstr>
      <vt:lpstr>Short EFB</vt:lpstr>
      <vt:lpstr>EFB</vt:lpstr>
      <vt:lpstr>PKS Granule</vt:lpstr>
      <vt:lpstr>PKS</vt:lpstr>
      <vt:lpstr>EFB!Print_Area</vt:lpstr>
      <vt:lpstr>PKS!Print_Area</vt:lpstr>
      <vt:lpstr>'Short EFB'!Print_Area</vt:lpstr>
      <vt:lpstr>WC!Print_Area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Chuah Yi Hong (Top Glove - F09)</dc:creator>
  <cp:lastModifiedBy>Chuah Yi Hong (Top Glove - F09)</cp:lastModifiedBy>
  <dcterms:created xsi:type="dcterms:W3CDTF">2021-10-27T09:44:29Z</dcterms:created>
  <dcterms:modified xsi:type="dcterms:W3CDTF">2021-10-27T09:45:54Z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0x010100AC0DCB5A47E1CA4084B2900BF9FE0B07</vt:lpwstr>
  </property>
</Properties>
</file>