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0" yWindow="60" windowWidth="25960" windowHeight="15340" activeTab="2"/>
  </bookViews>
  <sheets>
    <sheet name="Customers" sheetId="1" r:id="rId1"/>
    <sheet name="Products" sheetId="2" r:id="rId2"/>
    <sheet name="invoice" sheetId="13" r:id="rId3"/>
    <sheet name="Demo- Find customer and address" sheetId="15" r:id="rId4"/>
    <sheet name="Demo - Payment Method" sheetId="1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6" l="1"/>
  <c r="B15" i="16"/>
  <c r="B13" i="16"/>
  <c r="B12" i="16"/>
  <c r="B10" i="16"/>
  <c r="D11" i="15"/>
  <c r="C12" i="15"/>
  <c r="C11" i="15"/>
  <c r="C10" i="15"/>
  <c r="C8" i="15"/>
  <c r="B10" i="15"/>
  <c r="C7" i="15"/>
  <c r="C6" i="15"/>
  <c r="F12" i="13"/>
  <c r="E13" i="13"/>
  <c r="C13" i="13"/>
  <c r="B13" i="13"/>
  <c r="B2" i="13"/>
  <c r="A18" i="13"/>
  <c r="B8" i="13"/>
  <c r="B7" i="13"/>
  <c r="B9" i="13"/>
  <c r="B6" i="13"/>
  <c r="B5" i="13"/>
  <c r="B23" i="13"/>
  <c r="B22" i="13"/>
  <c r="C12" i="13"/>
  <c r="E12" i="13"/>
  <c r="B12" i="13"/>
  <c r="E16" i="13"/>
  <c r="E17" i="13"/>
  <c r="E19" i="13"/>
</calcChain>
</file>

<file path=xl/comments1.xml><?xml version="1.0" encoding="utf-8"?>
<comments xmlns="http://schemas.openxmlformats.org/spreadsheetml/2006/main">
  <authors>
    <author>Shohreh Hadian</author>
  </authors>
  <commentList>
    <comment ref="B10" authorId="0">
      <text>
        <r>
          <rPr>
            <b/>
            <sz val="9"/>
            <color indexed="81"/>
            <rFont val="Verdana"/>
          </rPr>
          <t>Shohreh Hadian:</t>
        </r>
        <r>
          <rPr>
            <sz val="9"/>
            <color indexed="81"/>
            <rFont val="Verdana"/>
          </rPr>
          <t xml:space="preserve">
Look up table cannot find the correct answer</t>
        </r>
      </text>
    </comment>
  </commentList>
</comments>
</file>

<file path=xl/sharedStrings.xml><?xml version="1.0" encoding="utf-8"?>
<sst xmlns="http://schemas.openxmlformats.org/spreadsheetml/2006/main" count="1393" uniqueCount="1130">
  <si>
    <t>company</t>
  </si>
  <si>
    <t>name</t>
  </si>
  <si>
    <t>street</t>
  </si>
  <si>
    <t>city</t>
  </si>
  <si>
    <t>postal</t>
  </si>
  <si>
    <t>province</t>
  </si>
  <si>
    <t>purchases</t>
  </si>
  <si>
    <t>credit card</t>
  </si>
  <si>
    <t>A Auctor Non Institute</t>
  </si>
  <si>
    <t>Petty, Gay V.</t>
  </si>
  <si>
    <t>Ap #149-2665 Tristique Road</t>
  </si>
  <si>
    <t>Windsor</t>
  </si>
  <si>
    <t>N1G 8J3</t>
  </si>
  <si>
    <t>Ontario</t>
  </si>
  <si>
    <t>A Company</t>
  </si>
  <si>
    <t>Ward, Gray F.</t>
  </si>
  <si>
    <t>8700 Quis, Ave</t>
  </si>
  <si>
    <t>Baie-Saint-Paul</t>
  </si>
  <si>
    <t>H0J 9G4</t>
  </si>
  <si>
    <t>Quebec</t>
  </si>
  <si>
    <t>A Institute</t>
  </si>
  <si>
    <t>Pope, Azalia V.</t>
  </si>
  <si>
    <t>138-6807 Dignissim Road</t>
  </si>
  <si>
    <t>J6L 3H6</t>
  </si>
  <si>
    <t>Ac Fermentum Vel LLP</t>
  </si>
  <si>
    <t>Gutierrez, Philip D.</t>
  </si>
  <si>
    <t>Ap #529-7942 Donec Avenue</t>
  </si>
  <si>
    <t>Richmond Hill</t>
  </si>
  <si>
    <t>K0X 7P8</t>
  </si>
  <si>
    <t>Ac Nulla In Company</t>
  </si>
  <si>
    <t>Grimes, Zenia C.</t>
  </si>
  <si>
    <t>703-3055 Posuere Av.</t>
  </si>
  <si>
    <t>Saint-Honore</t>
  </si>
  <si>
    <t>H3L 7A7</t>
  </si>
  <si>
    <t>Ac Risus LLP</t>
  </si>
  <si>
    <t>Holmes, Francis M.</t>
  </si>
  <si>
    <t>6425 Orci. St.</t>
  </si>
  <si>
    <t>Westmount</t>
  </si>
  <si>
    <t>H0S 0X7</t>
  </si>
  <si>
    <t>Adipiscing Enim Ltd</t>
  </si>
  <si>
    <t>Bright, Charissa O.</t>
  </si>
  <si>
    <t>186-7912 Curabitur Av.</t>
  </si>
  <si>
    <t>McCallum</t>
  </si>
  <si>
    <t>A0V 8S2</t>
  </si>
  <si>
    <t>Newfoundland and Labrador</t>
  </si>
  <si>
    <t>Aliquam Eros Ltd</t>
  </si>
  <si>
    <t>Ware, Micah J.</t>
  </si>
  <si>
    <t>3419 Rutrum Street</t>
  </si>
  <si>
    <t>Malahide</t>
  </si>
  <si>
    <t>M1Y 4T2</t>
  </si>
  <si>
    <t>Aliquet Diam Corporation</t>
  </si>
  <si>
    <t>Houston, Ima V.</t>
  </si>
  <si>
    <t>2688 Pede. Ave</t>
  </si>
  <si>
    <t>Lloydminster</t>
  </si>
  <si>
    <t>T0G 3T2</t>
  </si>
  <si>
    <t>Alberta</t>
  </si>
  <si>
    <t>Aliquet Libero Integer Limited</t>
  </si>
  <si>
    <t>Pennington, Helen S.</t>
  </si>
  <si>
    <t>8230 Enim Ave</t>
  </si>
  <si>
    <t>Charlottetown</t>
  </si>
  <si>
    <t>C8V 5G4</t>
  </si>
  <si>
    <t>Prince Edward Island</t>
  </si>
  <si>
    <t>Aliquet Metus Corp.</t>
  </si>
  <si>
    <t>Cotton, Germaine W.</t>
  </si>
  <si>
    <t>355-1479 Vehicula Rd.</t>
  </si>
  <si>
    <t>Kingston</t>
  </si>
  <si>
    <t>P1N 2E4</t>
  </si>
  <si>
    <t>Aliquet Molestie Tellus LLC</t>
  </si>
  <si>
    <t>Pearson, Jared J.</t>
  </si>
  <si>
    <t>273-8458 Feugiat St.</t>
  </si>
  <si>
    <t>Dollard-des-Ormeaux</t>
  </si>
  <si>
    <t>H9P 3K9</t>
  </si>
  <si>
    <t>Amet Consulting</t>
  </si>
  <si>
    <t>Perry, Ursa K.</t>
  </si>
  <si>
    <t>P.O. Box 485, 5067 Ut Rd.</t>
  </si>
  <si>
    <t>Batiscan</t>
  </si>
  <si>
    <t>G2S 9P8</t>
  </si>
  <si>
    <t>Amet Metus Aliquam Inc.</t>
  </si>
  <si>
    <t>Mcknight, Jolene U.</t>
  </si>
  <si>
    <t>P.O. Box 636, 3277 Nulla Avenue</t>
  </si>
  <si>
    <t>Caledon</t>
  </si>
  <si>
    <t>L6A 0E1</t>
  </si>
  <si>
    <t>Ante Ipsum Company</t>
  </si>
  <si>
    <t>Shaw, Mari B.</t>
  </si>
  <si>
    <t>257-4254 Et Rd.</t>
  </si>
  <si>
    <t>Valleyview</t>
  </si>
  <si>
    <t>T1K 8R3</t>
  </si>
  <si>
    <t>Ante Lectus Convallis Corp.</t>
  </si>
  <si>
    <t>Crane, Frances A.</t>
  </si>
  <si>
    <t>P.O. Box 426, 8336 Ornare. Av.</t>
  </si>
  <si>
    <t>Smithers</t>
  </si>
  <si>
    <t>V2A 4P4</t>
  </si>
  <si>
    <t>British Columbia</t>
  </si>
  <si>
    <t>Ante Nunc Mauris Associates</t>
  </si>
  <si>
    <t>Harding, Audra K.</t>
  </si>
  <si>
    <t>384-5400 Duis St.</t>
  </si>
  <si>
    <t>North Bay</t>
  </si>
  <si>
    <t>P8E 3G5</t>
  </si>
  <si>
    <t>Arcu Ac Orci Limited</t>
  </si>
  <si>
    <t>Padilla, Alexander J.</t>
  </si>
  <si>
    <t>338-4188 Augue Av.</t>
  </si>
  <si>
    <t>Red Deer</t>
  </si>
  <si>
    <t>T0E 8X2</t>
  </si>
  <si>
    <t>Arcu Consulting</t>
  </si>
  <si>
    <t>Hardy, Faith R.</t>
  </si>
  <si>
    <t>120-434 A, Street</t>
  </si>
  <si>
    <t>Raymond</t>
  </si>
  <si>
    <t>T3K 1S9</t>
  </si>
  <si>
    <t>At LLC</t>
  </si>
  <si>
    <t>Burris, Honorato F.</t>
  </si>
  <si>
    <t>P.O. Box 109, 7561 Orci. Ave</t>
  </si>
  <si>
    <t>Lanark County</t>
  </si>
  <si>
    <t>P5A 4Z1</t>
  </si>
  <si>
    <t>Auctor Corporation</t>
  </si>
  <si>
    <t>Frazier, Nathan G.</t>
  </si>
  <si>
    <t>192-3303 Mauris. Av.</t>
  </si>
  <si>
    <t>Leamington</t>
  </si>
  <si>
    <t>P1Y 1K1</t>
  </si>
  <si>
    <t>Bibendum Fermentum Incorporated</t>
  </si>
  <si>
    <t>Newton, Xander L.</t>
  </si>
  <si>
    <t>3657 Eleifend. St.</t>
  </si>
  <si>
    <t>North Vancouver</t>
  </si>
  <si>
    <t>V6L 1G4</t>
  </si>
  <si>
    <t>Blandit Viverra Donec Industries</t>
  </si>
  <si>
    <t>Mann, Porter B.</t>
  </si>
  <si>
    <t>345-6783 Gravida. St.</t>
  </si>
  <si>
    <t>Kawartha Lakes</t>
  </si>
  <si>
    <t>M3N 1V5</t>
  </si>
  <si>
    <t>Commodo Auctor LLC</t>
  </si>
  <si>
    <t>Mack, Cruz M.</t>
  </si>
  <si>
    <t>Ap #679-646 Nunc Av.</t>
  </si>
  <si>
    <t>Burns Lake</t>
  </si>
  <si>
    <t>V9Y 9R7</t>
  </si>
  <si>
    <t>Commodo Hendrerit Donec Foundation</t>
  </si>
  <si>
    <t>Frederick, Amos N.</t>
  </si>
  <si>
    <t>593-2859 Posuere Avenue</t>
  </si>
  <si>
    <t>King Township</t>
  </si>
  <si>
    <t>K9T 7E7</t>
  </si>
  <si>
    <t>Commodo Ipsum Suspendisse Associates</t>
  </si>
  <si>
    <t>Whitehead, Kim G.</t>
  </si>
  <si>
    <t>P.O. Box 121, 7055 Aenean St.</t>
  </si>
  <si>
    <t>Pointe-aux-Trembles</t>
  </si>
  <si>
    <t>G2S 8R6</t>
  </si>
  <si>
    <t>Congue Inc.</t>
  </si>
  <si>
    <t>Barker, Basil X.</t>
  </si>
  <si>
    <t>6250 Consectetuer Rd.</t>
  </si>
  <si>
    <t>Pierrefonds</t>
  </si>
  <si>
    <t>J0X 0W2</t>
  </si>
  <si>
    <t>Congue Turpis In Inc.</t>
  </si>
  <si>
    <t>Terry, Zephr K.</t>
  </si>
  <si>
    <t>Ap #852-750 Odio. Rd.</t>
  </si>
  <si>
    <t>Ottawa</t>
  </si>
  <si>
    <t>N3E 3C3</t>
  </si>
  <si>
    <t>Consectetuer Associates</t>
  </si>
  <si>
    <t>Watson, Zachery I.</t>
  </si>
  <si>
    <t>827-1848 Commodo Street</t>
  </si>
  <si>
    <t>Port Hope</t>
  </si>
  <si>
    <t>M0C 3V8</t>
  </si>
  <si>
    <t>Consectetuer LLC</t>
  </si>
  <si>
    <t>Zamora, Aspen V.</t>
  </si>
  <si>
    <t>Ap #312-7381 Penatibus Ave</t>
  </si>
  <si>
    <t>Vaughan</t>
  </si>
  <si>
    <t>M8J 1H0</t>
  </si>
  <si>
    <t>Consequat Inc.</t>
  </si>
  <si>
    <t>Luna, Keiko D.</t>
  </si>
  <si>
    <t>4095 Accumsan Street</t>
  </si>
  <si>
    <t>Burin</t>
  </si>
  <si>
    <t>A4S 5X5</t>
  </si>
  <si>
    <t>Consequat Nec Mollis Company</t>
  </si>
  <si>
    <t>Evans, April R.</t>
  </si>
  <si>
    <t>3870 Maecenas Av.</t>
  </si>
  <si>
    <t>M4A 5H9</t>
  </si>
  <si>
    <t>Convallis Ltd</t>
  </si>
  <si>
    <t>Stephenson, Hunter N.</t>
  </si>
  <si>
    <t>8570 Nibh. Street</t>
  </si>
  <si>
    <t>Lac-Serent</t>
  </si>
  <si>
    <t>H0R 6W4</t>
  </si>
  <si>
    <t>Cras Eget Industries</t>
  </si>
  <si>
    <t>Cobb, Hu B.</t>
  </si>
  <si>
    <t>1247 Consectetuer Ave</t>
  </si>
  <si>
    <t>P2P 6N4</t>
  </si>
  <si>
    <t>Cras Interdum Foundation</t>
  </si>
  <si>
    <t>Merritt, Philip J.</t>
  </si>
  <si>
    <t>P.O. Box 697, 3609 Pede Street</t>
  </si>
  <si>
    <t>Hearst</t>
  </si>
  <si>
    <t>L6L 2Z8</t>
  </si>
  <si>
    <t>Dapibus Id Blandit Institute</t>
  </si>
  <si>
    <t>Medina, Kaye K.</t>
  </si>
  <si>
    <t>1216 Nulla Ave</t>
  </si>
  <si>
    <t>La Matapedia</t>
  </si>
  <si>
    <t>J8C 3W2</t>
  </si>
  <si>
    <t>Diam Proin Dolor LLC</t>
  </si>
  <si>
    <t>Nunez, Jelani Q.</t>
  </si>
  <si>
    <t>Ap #528-8458 Tempus Rd.</t>
  </si>
  <si>
    <t>Fogo</t>
  </si>
  <si>
    <t>A9G 2W7</t>
  </si>
  <si>
    <t>Dictum Company</t>
  </si>
  <si>
    <t>Pacheco, Donovan S.</t>
  </si>
  <si>
    <t>8789 Pharetra Street</t>
  </si>
  <si>
    <t>Rimouski</t>
  </si>
  <si>
    <t>H5W 5T4</t>
  </si>
  <si>
    <t>Dictum Cursus Industries</t>
  </si>
  <si>
    <t>Tate, Curran S.</t>
  </si>
  <si>
    <t>940 Massa. Av.</t>
  </si>
  <si>
    <t>Halifax</t>
  </si>
  <si>
    <t>B3N 3V7</t>
  </si>
  <si>
    <t>Nova Scotia</t>
  </si>
  <si>
    <t>Dictum LLC</t>
  </si>
  <si>
    <t>Combs, Ivory U.</t>
  </si>
  <si>
    <t>Ap #453-7554 Mattis St.</t>
  </si>
  <si>
    <t>Stonewall</t>
  </si>
  <si>
    <t>R8J 0Y4</t>
  </si>
  <si>
    <t>Manitoba</t>
  </si>
  <si>
    <t>Dignissim Tempor Arcu Limited</t>
  </si>
  <si>
    <t>Galloway, Chiquita L.</t>
  </si>
  <si>
    <t>8798 Amet Avenue</t>
  </si>
  <si>
    <t>Minto</t>
  </si>
  <si>
    <t>P5X 3E5</t>
  </si>
  <si>
    <t>Dolor Vitae LLC</t>
  </si>
  <si>
    <t>Galloway, Alma K.</t>
  </si>
  <si>
    <t>783-6409 Ut Rd.</t>
  </si>
  <si>
    <t>Verdun</t>
  </si>
  <si>
    <t>G3J 6X6</t>
  </si>
  <si>
    <t>Donec Dignissim Magna LLP</t>
  </si>
  <si>
    <t>Torres, Doris W.</t>
  </si>
  <si>
    <t>Ap #486-1779 Quisque Rd.</t>
  </si>
  <si>
    <t>Nanaimo</t>
  </si>
  <si>
    <t>V7A 2A0</t>
  </si>
  <si>
    <t>Donec Est Nunc Incorporated</t>
  </si>
  <si>
    <t>Albert, Nadine L.</t>
  </si>
  <si>
    <t>502-9294 Cras Rd.</t>
  </si>
  <si>
    <t>Langenburg</t>
  </si>
  <si>
    <t>S5C 5Z7</t>
  </si>
  <si>
    <t>Saskatchewan</t>
  </si>
  <si>
    <t>Donec Nibh Enim Corp.</t>
  </si>
  <si>
    <t>Hess, Iris X.</t>
  </si>
  <si>
    <t>Ap #778-9267 Diam Road</t>
  </si>
  <si>
    <t>Whitewater Region Township</t>
  </si>
  <si>
    <t>P7A 1R7</t>
  </si>
  <si>
    <t>Duis Corporation</t>
  </si>
  <si>
    <t>Palmer, Ayanna O.</t>
  </si>
  <si>
    <t>4490 Lorem, Rd.</t>
  </si>
  <si>
    <t>N5C 2R1</t>
  </si>
  <si>
    <t>Duis Cursus Diam Associates</t>
  </si>
  <si>
    <t>Cole, Martha C.</t>
  </si>
  <si>
    <t>4165 Felis. Street</t>
  </si>
  <si>
    <t>Oxford County</t>
  </si>
  <si>
    <t>K5C 9R0</t>
  </si>
  <si>
    <t>Duis Limited</t>
  </si>
  <si>
    <t>Trevino, Zia C.</t>
  </si>
  <si>
    <t>987-2806 Proin St.</t>
  </si>
  <si>
    <t>P6S 9E3</t>
  </si>
  <si>
    <t>Duis LLP</t>
  </si>
  <si>
    <t>Gilliam, Whitney I.</t>
  </si>
  <si>
    <t>Ap #516-365 Natoque St.</t>
  </si>
  <si>
    <t>Saint-Urbain</t>
  </si>
  <si>
    <t>G9L 6E5</t>
  </si>
  <si>
    <t>Duis Risus Odio Inc.</t>
  </si>
  <si>
    <t>Mays, Solomon T.</t>
  </si>
  <si>
    <t>669-8238 Tempus St.</t>
  </si>
  <si>
    <t>Stratford</t>
  </si>
  <si>
    <t>C9K 0G9</t>
  </si>
  <si>
    <t>Duis Volutpat Nunc Associates</t>
  </si>
  <si>
    <t>Hodge, Blossom Z.</t>
  </si>
  <si>
    <t>P.O. Box 584, 3159 Malesuada St.</t>
  </si>
  <si>
    <t>East Gwillimbury</t>
  </si>
  <si>
    <t>N5K 2V4</t>
  </si>
  <si>
    <t>Egestas Industries</t>
  </si>
  <si>
    <t>Workman, Nyssa B.</t>
  </si>
  <si>
    <t>Ap #114-3733 Curabitur Avenue</t>
  </si>
  <si>
    <t>Kearny</t>
  </si>
  <si>
    <t>L6V 7T8</t>
  </si>
  <si>
    <t>Egestas LLP</t>
  </si>
  <si>
    <t>Patterson, Igor W.</t>
  </si>
  <si>
    <t>6868 Aptent Avenue</t>
  </si>
  <si>
    <t>P5K 5R8</t>
  </si>
  <si>
    <t>Egestas Nunc Sed Corporation</t>
  </si>
  <si>
    <t>Freeman, Howard O.</t>
  </si>
  <si>
    <t>264-2400 Dictum Avenue</t>
  </si>
  <si>
    <t>Hope</t>
  </si>
  <si>
    <t>V7H 0W5</t>
  </si>
  <si>
    <t>Eleifend Nec Malesuada Foundation</t>
  </si>
  <si>
    <t>Berger, Wesley A.</t>
  </si>
  <si>
    <t>P.O. Box 274, 2588 Scelerisque Road</t>
  </si>
  <si>
    <t>Chilliwack</t>
  </si>
  <si>
    <t>V5N 9L2</t>
  </si>
  <si>
    <t>Eleifend Nunc Industries</t>
  </si>
  <si>
    <t>Stewart, Kieran N.</t>
  </si>
  <si>
    <t>409-6906 Massa Ave</t>
  </si>
  <si>
    <t>P3W 4N4</t>
  </si>
  <si>
    <t>Enim Institute</t>
  </si>
  <si>
    <t>Larsen, Adara Z.</t>
  </si>
  <si>
    <t>P.O. Box 167, 2339 Maecenas Street</t>
  </si>
  <si>
    <t>N3E 4R8</t>
  </si>
  <si>
    <t>Erat Vitae Industries</t>
  </si>
  <si>
    <t>Woodward, Grady Z.</t>
  </si>
  <si>
    <t>P.O. Box 590, 1494 Et St.</t>
  </si>
  <si>
    <t>Etobicoke</t>
  </si>
  <si>
    <t>L3J 0S0</t>
  </si>
  <si>
    <t>Est Vitae Associates</t>
  </si>
  <si>
    <t>Buck, Darryl M.</t>
  </si>
  <si>
    <t>543-7934 Vestibulum Rd.</t>
  </si>
  <si>
    <t>Ancaster Town</t>
  </si>
  <si>
    <t>L2J 4J3</t>
  </si>
  <si>
    <t>Et Associates</t>
  </si>
  <si>
    <t>Francis, Chadwick J.</t>
  </si>
  <si>
    <t>Ap #572-9954 Nulla Rd.</t>
  </si>
  <si>
    <t>Goderich</t>
  </si>
  <si>
    <t>M0S 4V9</t>
  </si>
  <si>
    <t>Et Commodo LLP</t>
  </si>
  <si>
    <t>Mcclure, Elliott U.</t>
  </si>
  <si>
    <t>Ap #750-2642 Facilisis. Street</t>
  </si>
  <si>
    <t>Notre-Dame-du-Nord</t>
  </si>
  <si>
    <t>G6P 1X8</t>
  </si>
  <si>
    <t>Et Magnis Incorporated</t>
  </si>
  <si>
    <t>Huber, Zelenia M.</t>
  </si>
  <si>
    <t>P.O. Box 222, 3058 Quis Rd.</t>
  </si>
  <si>
    <t>Pointe-Claire</t>
  </si>
  <si>
    <t>G4Z 1P9</t>
  </si>
  <si>
    <t>Et Ultrices Posuere Ltd</t>
  </si>
  <si>
    <t>Molina, Macon V.</t>
  </si>
  <si>
    <t>1600 Mollis Avenue</t>
  </si>
  <si>
    <t>Lourdes</t>
  </si>
  <si>
    <t>R5X 6Y1</t>
  </si>
  <si>
    <t>Etiam Bibendum Ltd</t>
  </si>
  <si>
    <t>Schwartz, Adria T.</t>
  </si>
  <si>
    <t>7099 Amet Avenue</t>
  </si>
  <si>
    <t>Parkland County</t>
  </si>
  <si>
    <t>T3X 5Y3</t>
  </si>
  <si>
    <t>Eu Institute</t>
  </si>
  <si>
    <t>Alexander, Zeus Y.</t>
  </si>
  <si>
    <t>564-9416 Sed Rd.</t>
  </si>
  <si>
    <t>L7W 5R3</t>
  </si>
  <si>
    <t>Eu LLC</t>
  </si>
  <si>
    <t>Gould, Lawrence X.</t>
  </si>
  <si>
    <t>8899 Integer Rd.</t>
  </si>
  <si>
    <t>Bath</t>
  </si>
  <si>
    <t>P7Y 0C0</t>
  </si>
  <si>
    <t>Euismod Associates</t>
  </si>
  <si>
    <t>Rogers, Willa N.</t>
  </si>
  <si>
    <t>Ap #843-6700 Bibendum. Av.</t>
  </si>
  <si>
    <t>Pitt Meadows</t>
  </si>
  <si>
    <t>V8V 2G4</t>
  </si>
  <si>
    <t>Euismod Et PC</t>
  </si>
  <si>
    <t>Short, Julian G.</t>
  </si>
  <si>
    <t>9805 Nullam Road</t>
  </si>
  <si>
    <t>Saint-Prime</t>
  </si>
  <si>
    <t>J6M 8M7</t>
  </si>
  <si>
    <t>Facilisi Corp.</t>
  </si>
  <si>
    <t>Bolton, Brandon H.</t>
  </si>
  <si>
    <t>P.O. Box 907, 6845 Phasellus Avenue</t>
  </si>
  <si>
    <t>L8R 5G2</t>
  </si>
  <si>
    <t>Facilisis Eget Company</t>
  </si>
  <si>
    <t>Rhodes, Amethyst E.</t>
  </si>
  <si>
    <t>556-5878 Convallis Street</t>
  </si>
  <si>
    <t>Whitehorse</t>
  </si>
  <si>
    <t>Y2P 1C1</t>
  </si>
  <si>
    <t>Yukon</t>
  </si>
  <si>
    <t>Facilisis Limited</t>
  </si>
  <si>
    <t>Day, Garth T.</t>
  </si>
  <si>
    <t>Ap #106-5215 Euismod Ave</t>
  </si>
  <si>
    <t>Owen Sound</t>
  </si>
  <si>
    <t>K3N 5M3</t>
  </si>
  <si>
    <t>Facilisis Vitae Ltd</t>
  </si>
  <si>
    <t>Clark, Ahmed I.</t>
  </si>
  <si>
    <t>P.O. Box 494, 5010 Sit Street</t>
  </si>
  <si>
    <t>Saint-Leonard</t>
  </si>
  <si>
    <t>E8Y 1R5</t>
  </si>
  <si>
    <t>New Brunswick</t>
  </si>
  <si>
    <t>Felis Consulting</t>
  </si>
  <si>
    <t>Walls, Brenden O.</t>
  </si>
  <si>
    <t>Ap #567-3511 Nec, Street</t>
  </si>
  <si>
    <t>Nelson</t>
  </si>
  <si>
    <t>V4M 6Z5</t>
  </si>
  <si>
    <t>Feugiat Metus Sit LLP</t>
  </si>
  <si>
    <t>Hunter, Claire B.</t>
  </si>
  <si>
    <t>548-9104 Aliquam St.</t>
  </si>
  <si>
    <t>K9G 9W0</t>
  </si>
  <si>
    <t>Fringilla Porttitor Vulputate Industries</t>
  </si>
  <si>
    <t>Albert, Adele O.</t>
  </si>
  <si>
    <t>Ap #404-7513 Nulla St.</t>
  </si>
  <si>
    <t>Y7B 6N1</t>
  </si>
  <si>
    <t>Fusce Diam Nunc Consulting</t>
  </si>
  <si>
    <t>Hill, Benjamin R.</t>
  </si>
  <si>
    <t>P.O. Box 977, 5405 Semper St.</t>
  </si>
  <si>
    <t>Shipshaw</t>
  </si>
  <si>
    <t>G1K 4W7</t>
  </si>
  <si>
    <t>Gravida Sit Institute</t>
  </si>
  <si>
    <t>Thornton, Jessamine O.</t>
  </si>
  <si>
    <t>P.O. Box 322, 5282 Nunc Street</t>
  </si>
  <si>
    <t>Renfrew</t>
  </si>
  <si>
    <t>N8L 7P6</t>
  </si>
  <si>
    <t>Iaculis Nec Consulting</t>
  </si>
  <si>
    <t>Farley, Rana L.</t>
  </si>
  <si>
    <t>P.O. Box 446, 2649 In Rd.</t>
  </si>
  <si>
    <t>Charny</t>
  </si>
  <si>
    <t>J2W 7X1</t>
  </si>
  <si>
    <t>Id Industries</t>
  </si>
  <si>
    <t>Doyle, Upton B.</t>
  </si>
  <si>
    <t>Ap #910-2635 Varius. Ave</t>
  </si>
  <si>
    <t>Grey County</t>
  </si>
  <si>
    <t>L7S 1L0</t>
  </si>
  <si>
    <t>Id Ltd</t>
  </si>
  <si>
    <t>Justice, Jayme F.</t>
  </si>
  <si>
    <t>760-7997 Malesuada. Street</t>
  </si>
  <si>
    <t>Whitchurch-Stouffville</t>
  </si>
  <si>
    <t>N2E 2L2</t>
  </si>
  <si>
    <t>Id Sapien Company</t>
  </si>
  <si>
    <t>Moon, Kyla D.</t>
  </si>
  <si>
    <t>762-2188 Sed Road</t>
  </si>
  <si>
    <t>Dorval</t>
  </si>
  <si>
    <t>G2H 9V7</t>
  </si>
  <si>
    <t>In Corp.</t>
  </si>
  <si>
    <t>Wall, Troy C.</t>
  </si>
  <si>
    <t>394 Accumsan Street</t>
  </si>
  <si>
    <t>Ramara</t>
  </si>
  <si>
    <t>M5Y 6L1</t>
  </si>
  <si>
    <t>In Dolor Fusce Institute</t>
  </si>
  <si>
    <t>Irwin, Buffy S.</t>
  </si>
  <si>
    <t>706-5543 Dolor. Av.</t>
  </si>
  <si>
    <t>Orilla</t>
  </si>
  <si>
    <t>M4A 6P7</t>
  </si>
  <si>
    <t>Interdum Sed Auctor LLP</t>
  </si>
  <si>
    <t>Patel, Beck C.</t>
  </si>
  <si>
    <t>P.O. Box 863, 9222 Dui. Rd.</t>
  </si>
  <si>
    <t>Wekweti</t>
  </si>
  <si>
    <t>X2K 0S1</t>
  </si>
  <si>
    <t>Northwest Territories</t>
  </si>
  <si>
    <t>Ipsum Ac Mi Inc.</t>
  </si>
  <si>
    <t>Wells, Britanney P.</t>
  </si>
  <si>
    <t>Ap #241-9612 Vel Avenue</t>
  </si>
  <si>
    <t>West Vancouver</t>
  </si>
  <si>
    <t>V4A 0N7</t>
  </si>
  <si>
    <t>Ipsum Leo Consulting</t>
  </si>
  <si>
    <t>Herring, Dieter L.</t>
  </si>
  <si>
    <t>Ap #847-3629 Mattis. Rd.</t>
  </si>
  <si>
    <t>Paradise</t>
  </si>
  <si>
    <t>A3L 0X2</t>
  </si>
  <si>
    <t>Ipsum PC</t>
  </si>
  <si>
    <t>Osborn, Sebastian U.</t>
  </si>
  <si>
    <t>959-2866 Sodales Rd.</t>
  </si>
  <si>
    <t>Gloucester</t>
  </si>
  <si>
    <t>L7B 2J4</t>
  </si>
  <si>
    <t>Ipsum Sodales Company</t>
  </si>
  <si>
    <t>Harrington, Xenos N.</t>
  </si>
  <si>
    <t>5301 Ut, Av.</t>
  </si>
  <si>
    <t>Ottawa-Carleton</t>
  </si>
  <si>
    <t>M7L 8T9</t>
  </si>
  <si>
    <t>Lacinia At Iaculis Company</t>
  </si>
  <si>
    <t>Chavez, Drake T.</t>
  </si>
  <si>
    <t>P.O. Box 358, 2198 Enim. St.</t>
  </si>
  <si>
    <t>Beausejour</t>
  </si>
  <si>
    <t>R0T 4X7</t>
  </si>
  <si>
    <t>Lacinia Industries</t>
  </si>
  <si>
    <t>Wooten, Hoyt Y.</t>
  </si>
  <si>
    <t>P.O. Box 305, 5272 Nunc Av.</t>
  </si>
  <si>
    <t>Lakeshore</t>
  </si>
  <si>
    <t>P0S 4N4</t>
  </si>
  <si>
    <t>Laoreet Libero Et Corp.</t>
  </si>
  <si>
    <t>Mcconnell, Seth C.</t>
  </si>
  <si>
    <t>231-9885 Lacus. St.</t>
  </si>
  <si>
    <t>Winnipeg</t>
  </si>
  <si>
    <t>R5H 8H5</t>
  </si>
  <si>
    <t>Lectus Nullam Suscipit LLP</t>
  </si>
  <si>
    <t>Guy, Serina F.</t>
  </si>
  <si>
    <t>Ap #439-7819 Ut Av.</t>
  </si>
  <si>
    <t>Armstrong</t>
  </si>
  <si>
    <t>V5P 4G0</t>
  </si>
  <si>
    <t>Leo Vivamus Nibh Industries</t>
  </si>
  <si>
    <t>Christian, Tiger H.</t>
  </si>
  <si>
    <t>P.O. Box 188, 8152 Ullamcorper Ave</t>
  </si>
  <si>
    <t>Daly</t>
  </si>
  <si>
    <t>R8V 2T8</t>
  </si>
  <si>
    <t>Libero At Auctor Industries</t>
  </si>
  <si>
    <t>Cox, Eden R.</t>
  </si>
  <si>
    <t>608-625 Morbi Rd.</t>
  </si>
  <si>
    <t>Collines-de-l'Outaouais</t>
  </si>
  <si>
    <t>J9A 6M5</t>
  </si>
  <si>
    <t>Libero Et Tristique Foundation</t>
  </si>
  <si>
    <t>Gill, Imani S.</t>
  </si>
  <si>
    <t>P.O. Box 172, 5093 Taciti Rd.</t>
  </si>
  <si>
    <t>S4K 4P9</t>
  </si>
  <si>
    <t>Libero Inc.</t>
  </si>
  <si>
    <t>Petty, Savannah K.</t>
  </si>
  <si>
    <t>6787 Enim St.</t>
  </si>
  <si>
    <t>Kapuskasing</t>
  </si>
  <si>
    <t>M2K 9Y0</t>
  </si>
  <si>
    <t>Ligula LLP</t>
  </si>
  <si>
    <t>Fuentes, Pandora G.</t>
  </si>
  <si>
    <t>Ap #529-3489 Turpis Road</t>
  </si>
  <si>
    <t>T5B 7B5</t>
  </si>
  <si>
    <t>Lobortis Quam Inc.</t>
  </si>
  <si>
    <t>Mccoy, Shana W.</t>
  </si>
  <si>
    <t>228-7555 Mauris Rd.</t>
  </si>
  <si>
    <t>Cantley</t>
  </si>
  <si>
    <t>G4K 3T2</t>
  </si>
  <si>
    <t>Magnis Dis Parturient Institute</t>
  </si>
  <si>
    <t>Fleming, Cedric H.</t>
  </si>
  <si>
    <t>Ap #632-1781 At Road</t>
  </si>
  <si>
    <t>Trois-Rivieres</t>
  </si>
  <si>
    <t>G7J 8B4</t>
  </si>
  <si>
    <t>Malesuada Associates</t>
  </si>
  <si>
    <t>Barton, Patrick U.</t>
  </si>
  <si>
    <t>437-9993 Sapien Street</t>
  </si>
  <si>
    <t>N0Y 4H8</t>
  </si>
  <si>
    <t>Malesuada Fringilla Incorporated</t>
  </si>
  <si>
    <t>Peck, Mohammad F.</t>
  </si>
  <si>
    <t>P.O. Box 898, 4126 Turpis Avenue</t>
  </si>
  <si>
    <t>Vancouver</t>
  </si>
  <si>
    <t>V2T 1C0</t>
  </si>
  <si>
    <t>Malesuada LLP</t>
  </si>
  <si>
    <t>Mccarthy, Ezekiel Q.</t>
  </si>
  <si>
    <t>P.O. Box 156, 6559 Nunc Street</t>
  </si>
  <si>
    <t>Tay</t>
  </si>
  <si>
    <t>M7T 6Z0</t>
  </si>
  <si>
    <t>Mattis Cras Eget Institute</t>
  </si>
  <si>
    <t>Mcgowan, Galvin N.</t>
  </si>
  <si>
    <t>6576 Risus. St.</t>
  </si>
  <si>
    <t>Guelph</t>
  </si>
  <si>
    <t>K3V 6T2</t>
  </si>
  <si>
    <t>Mauris Aliquam Eu Limited</t>
  </si>
  <si>
    <t>Hinton, Sierra K.</t>
  </si>
  <si>
    <t>P.O. Box 718, 8561 Consectetuer Ave</t>
  </si>
  <si>
    <t>Levis</t>
  </si>
  <si>
    <t>H8L 5K7</t>
  </si>
  <si>
    <t>Mauris Foundation</t>
  </si>
  <si>
    <t>Velazquez, Kirsten X.</t>
  </si>
  <si>
    <t>1574 Blandit Street</t>
  </si>
  <si>
    <t>C7E 3T0</t>
  </si>
  <si>
    <t>Mauris Vestibulum Neque Company</t>
  </si>
  <si>
    <t>Deleon, Zena L.</t>
  </si>
  <si>
    <t>1461 Consectetuer St.</t>
  </si>
  <si>
    <t>N8K 0M4</t>
  </si>
  <si>
    <t>Metus Aenean Sed Consulting</t>
  </si>
  <si>
    <t>Andrews, Jonas A.</t>
  </si>
  <si>
    <t>9417 Sociosqu Rd.</t>
  </si>
  <si>
    <t>Rocky Mountain House</t>
  </si>
  <si>
    <t>T5M 9Y2</t>
  </si>
  <si>
    <t>Metus Corporation</t>
  </si>
  <si>
    <t>Kline, Bert G.</t>
  </si>
  <si>
    <t>Ap #424-476 Adipiscing Avenue</t>
  </si>
  <si>
    <t>Malartic</t>
  </si>
  <si>
    <t>G2J 3M5</t>
  </si>
  <si>
    <t>Mi Felis LLC</t>
  </si>
  <si>
    <t>Nixon, Maxine N.</t>
  </si>
  <si>
    <t>439-2449 Libero. Rd.</t>
  </si>
  <si>
    <t>Whitby</t>
  </si>
  <si>
    <t>K6J 2B9</t>
  </si>
  <si>
    <t>Mi Tempor Lorem Consulting</t>
  </si>
  <si>
    <t>Mcgee, Trevor G.</t>
  </si>
  <si>
    <t>9728 Tempor St.</t>
  </si>
  <si>
    <t>Ponoka</t>
  </si>
  <si>
    <t>T7A 4S1</t>
  </si>
  <si>
    <t>Mollis Inc.</t>
  </si>
  <si>
    <t>Brock, Sonya T.</t>
  </si>
  <si>
    <t>P.O. Box 743, 1896 Mauris Avenue</t>
  </si>
  <si>
    <t>Colwood</t>
  </si>
  <si>
    <t>V3L 1X3</t>
  </si>
  <si>
    <t>Montes Consulting</t>
  </si>
  <si>
    <t>Garrett, Nola W.</t>
  </si>
  <si>
    <t>1226 Nisi Av.</t>
  </si>
  <si>
    <t>Milestone</t>
  </si>
  <si>
    <t>S1P 5P1</t>
  </si>
  <si>
    <t>Mus Proin Limited</t>
  </si>
  <si>
    <t>Mcclure, Vanna K.</t>
  </si>
  <si>
    <t>4981 Enim Rd.</t>
  </si>
  <si>
    <t>Alix</t>
  </si>
  <si>
    <t>T5G 5J4</t>
  </si>
  <si>
    <t>Nam Tempor Company</t>
  </si>
  <si>
    <t>Salinas, Patrick F.</t>
  </si>
  <si>
    <t>Ap #729-352 Ipsum. Rd.</t>
  </si>
  <si>
    <t>Russell</t>
  </si>
  <si>
    <t>M2V 8X7</t>
  </si>
  <si>
    <t>Nam Tempor Diam Corp.</t>
  </si>
  <si>
    <t>Harrison, George M.</t>
  </si>
  <si>
    <t>312 Amet, Rd.</t>
  </si>
  <si>
    <t>Jonquiere</t>
  </si>
  <si>
    <t>G2B 3N9</t>
  </si>
  <si>
    <t>Nascetur Ridiculus Limited</t>
  </si>
  <si>
    <t>Ellis, Aretha K.</t>
  </si>
  <si>
    <t>Ap #922-8160 Molestie Road</t>
  </si>
  <si>
    <t>Baie-Comeau</t>
  </si>
  <si>
    <t>G2E 3Y1</t>
  </si>
  <si>
    <t>Natoque Penatibus Et Institute</t>
  </si>
  <si>
    <t>Reed, Kameko F.</t>
  </si>
  <si>
    <t>P.O. Box 216, 6041 Nisi. Ave</t>
  </si>
  <si>
    <t>Ucluelet</t>
  </si>
  <si>
    <t>V3J 2L3</t>
  </si>
  <si>
    <t>Nec Diam Corp.</t>
  </si>
  <si>
    <t>Forbes, Abbot Y.</t>
  </si>
  <si>
    <t>749 Mauris Rd.</t>
  </si>
  <si>
    <t>Coquitlam</t>
  </si>
  <si>
    <t>V7B 6M3</t>
  </si>
  <si>
    <t>Nec Euismod In Institute</t>
  </si>
  <si>
    <t>Franks, Maris Z.</t>
  </si>
  <si>
    <t>P.O. Box 896, 1650 Pellentesque Street</t>
  </si>
  <si>
    <t>N5N 9E7</t>
  </si>
  <si>
    <t>Nec Inc.</t>
  </si>
  <si>
    <t>Spears, Jolene V.</t>
  </si>
  <si>
    <t>246-4447 Sed Avenue</t>
  </si>
  <si>
    <t>Montpellier</t>
  </si>
  <si>
    <t>G3J 0C6</t>
  </si>
  <si>
    <t>Nec Tempus Scelerisque Associates</t>
  </si>
  <si>
    <t>Hubbard, Hanae A.</t>
  </si>
  <si>
    <t>Ap #289-9895 Pellentesque. Ave</t>
  </si>
  <si>
    <t>Picture Butte</t>
  </si>
  <si>
    <t>T8Y 8J3</t>
  </si>
  <si>
    <t>Neque Incorporated</t>
  </si>
  <si>
    <t>Cline, Kaseem Y.</t>
  </si>
  <si>
    <t>Ap #987-8872 Facilisis Road</t>
  </si>
  <si>
    <t>Toronto</t>
  </si>
  <si>
    <t>L0X 6Z5</t>
  </si>
  <si>
    <t>Neque Non Ltd</t>
  </si>
  <si>
    <t>Mullins, Kristen Q.</t>
  </si>
  <si>
    <t>9661 Vehicula Road</t>
  </si>
  <si>
    <t>Saint-Hilarion</t>
  </si>
  <si>
    <t>H9V 0E5</t>
  </si>
  <si>
    <t>Neque Nullam Corporation</t>
  </si>
  <si>
    <t>Mayo, Tyler V.</t>
  </si>
  <si>
    <t>9900 Vel Road</t>
  </si>
  <si>
    <t>G3N 1K8</t>
  </si>
  <si>
    <t>Neque Nullam Ut Ltd</t>
  </si>
  <si>
    <t>Baxter, Nayda F.</t>
  </si>
  <si>
    <t>9062 Donec Rd.</t>
  </si>
  <si>
    <t>K2H 9T8</t>
  </si>
  <si>
    <t>Neque Sed Dictum Associates</t>
  </si>
  <si>
    <t>Carr, Rosalyn N.</t>
  </si>
  <si>
    <t>P.O. Box 809, 7948 Fringilla. Ave</t>
  </si>
  <si>
    <t>Strathcona County</t>
  </si>
  <si>
    <t>T5A 4T8</t>
  </si>
  <si>
    <t>Neque Tellus PC</t>
  </si>
  <si>
    <t>Mays, Russell X.</t>
  </si>
  <si>
    <t>853-6634 Massa Rd.</t>
  </si>
  <si>
    <t>Montague</t>
  </si>
  <si>
    <t>C2A 1L6</t>
  </si>
  <si>
    <t>Nibh Aliquam LLC</t>
  </si>
  <si>
    <t>Norton, Paula B.</t>
  </si>
  <si>
    <t>Ap #749-2931 Cras St.</t>
  </si>
  <si>
    <t>R9S 3Y7</t>
  </si>
  <si>
    <t>Nisl Quisque LLP</t>
  </si>
  <si>
    <t>Maynard, Cain J.</t>
  </si>
  <si>
    <t>Ap #117-6829 Donec Rd.</t>
  </si>
  <si>
    <t>Fernie</t>
  </si>
  <si>
    <t>V7R 5Y2</t>
  </si>
  <si>
    <t>Non Institute</t>
  </si>
  <si>
    <t>Clayton, Carson U.</t>
  </si>
  <si>
    <t>Ap #291-2273 Lorem Street</t>
  </si>
  <si>
    <t>Lang</t>
  </si>
  <si>
    <t>S7C 4B3</t>
  </si>
  <si>
    <t>Non Magna LLP</t>
  </si>
  <si>
    <t>Holden, Carson U.</t>
  </si>
  <si>
    <t>944-5060 Eleifend Av.</t>
  </si>
  <si>
    <t>Thorold</t>
  </si>
  <si>
    <t>L0G 0R8</t>
  </si>
  <si>
    <t>Non Quam Pellentesque Consulting</t>
  </si>
  <si>
    <t>Dickerson, Marah U.</t>
  </si>
  <si>
    <t>P.O. Box 602, 6646 Aenean Rd.</t>
  </si>
  <si>
    <t>V6Y 7E4</t>
  </si>
  <si>
    <t>Nulla Facilisis Incorporated</t>
  </si>
  <si>
    <t>Wade, Bree J.</t>
  </si>
  <si>
    <t>Ap #560-9496 Nunc. Ave</t>
  </si>
  <si>
    <t>Surrey</t>
  </si>
  <si>
    <t>V1N 7N5</t>
  </si>
  <si>
    <t>Nulla Industries</t>
  </si>
  <si>
    <t>Greene, Rhiannon S.</t>
  </si>
  <si>
    <t>496-5844 Curabitur Avenue</t>
  </si>
  <si>
    <t>Tsiigehtchic</t>
  </si>
  <si>
    <t>X2V 7A4</t>
  </si>
  <si>
    <t>Nulla Institute</t>
  </si>
  <si>
    <t>Murphy, Ursa X.</t>
  </si>
  <si>
    <t>Ap #121-4174 Tincidunt St.</t>
  </si>
  <si>
    <t>J5B 9M5</t>
  </si>
  <si>
    <t>Nullam Ut Ltd</t>
  </si>
  <si>
    <t>Pacheco, Charles T.</t>
  </si>
  <si>
    <t>116-3771 Taciti Ave</t>
  </si>
  <si>
    <t>Oromocto</t>
  </si>
  <si>
    <t>E2S 6M4</t>
  </si>
  <si>
    <t>Nunc Company</t>
  </si>
  <si>
    <t>Harper, Alyssa J.</t>
  </si>
  <si>
    <t>288-2828 Ullamcorper, Rd.</t>
  </si>
  <si>
    <t>L2B 6T7</t>
  </si>
  <si>
    <t>Nunc In Consulting</t>
  </si>
  <si>
    <t>Dillon, Erica Y.</t>
  </si>
  <si>
    <t>P.O. Box 994, 970 Rutrum Rd.</t>
  </si>
  <si>
    <t>Murdochville</t>
  </si>
  <si>
    <t>G5W 1T5</t>
  </si>
  <si>
    <t>Nunc Lectus Incorporated</t>
  </si>
  <si>
    <t>Chandler, Audra P.</t>
  </si>
  <si>
    <t>Ap #559-3483 Feugiat. Rd.</t>
  </si>
  <si>
    <t>Malbaie</t>
  </si>
  <si>
    <t>H1J 6K2</t>
  </si>
  <si>
    <t>Nunc LLP</t>
  </si>
  <si>
    <t>Wolfe, Phelan P.</t>
  </si>
  <si>
    <t>674-7803 Mollis Ave</t>
  </si>
  <si>
    <t>J4N 9T7</t>
  </si>
  <si>
    <t>Nunc Nulla Vulputate Limited</t>
  </si>
  <si>
    <t>Guzman, Jerome E.</t>
  </si>
  <si>
    <t>236-4063 Amet, St.</t>
  </si>
  <si>
    <t>Matagami</t>
  </si>
  <si>
    <t>G5T 8V0</t>
  </si>
  <si>
    <t>Nunc Ullamcorper Consulting</t>
  </si>
  <si>
    <t>Singleton, Lucy E.</t>
  </si>
  <si>
    <t>3775 Etiam Ave</t>
  </si>
  <si>
    <t>Langley</t>
  </si>
  <si>
    <t>V3J 5R9</t>
  </si>
  <si>
    <t>Odio Sagittis Ltd</t>
  </si>
  <si>
    <t>Welch, Burton K.</t>
  </si>
  <si>
    <t>632-3445 Ut Rd.</t>
  </si>
  <si>
    <t>Beaconsfield</t>
  </si>
  <si>
    <t>G3W 3P0</t>
  </si>
  <si>
    <t>Orci Ltd</t>
  </si>
  <si>
    <t>Curry, Nadine Q.</t>
  </si>
  <si>
    <t>322-7951 Lacus. St.</t>
  </si>
  <si>
    <t>Hull</t>
  </si>
  <si>
    <t>J4N 4Z8</t>
  </si>
  <si>
    <t>Ornare Facilisis Company</t>
  </si>
  <si>
    <t>Terry, Noble M.</t>
  </si>
  <si>
    <t>P.O. Box 916, 1238 Felis Rd.</t>
  </si>
  <si>
    <t>Norfolk County</t>
  </si>
  <si>
    <t>P1N 8M5</t>
  </si>
  <si>
    <t>Pede Blandit Ltd</t>
  </si>
  <si>
    <t>Molina, Dahlia C.</t>
  </si>
  <si>
    <t>P.O. Box 617, 606 Nunc. Ave</t>
  </si>
  <si>
    <t>LaSalle</t>
  </si>
  <si>
    <t>M7S 8K3</t>
  </si>
  <si>
    <t>Pede Industries</t>
  </si>
  <si>
    <t>Vaughan, Griffin J.</t>
  </si>
  <si>
    <t>P.O. Box 387, 9773 Vulputate Avenue</t>
  </si>
  <si>
    <t>Woodstock</t>
  </si>
  <si>
    <t>L8P 9X6</t>
  </si>
  <si>
    <t>Pellentesque Industries</t>
  </si>
  <si>
    <t>Powers, Gillian S.</t>
  </si>
  <si>
    <t>186-3691 Nullam St.</t>
  </si>
  <si>
    <t>Minitonas</t>
  </si>
  <si>
    <t>R0E 8C5</t>
  </si>
  <si>
    <t>Phasellus Associates</t>
  </si>
  <si>
    <t>Gates, Hanna U.</t>
  </si>
  <si>
    <t>Ap #829-3831 In Ave</t>
  </si>
  <si>
    <t>Blind River</t>
  </si>
  <si>
    <t>N1Z 8M2</t>
  </si>
  <si>
    <t>Phasellus Elit Pede Ltd</t>
  </si>
  <si>
    <t>Carver, Wang F.</t>
  </si>
  <si>
    <t>4843 Eu Street</t>
  </si>
  <si>
    <t>T4Z 1Z1</t>
  </si>
  <si>
    <t>Phasellus Fermentum Convallis PC</t>
  </si>
  <si>
    <t>Crosby, Darryl P.</t>
  </si>
  <si>
    <t>4339 Eros. St.</t>
  </si>
  <si>
    <t>Cap-Saint-Ignace</t>
  </si>
  <si>
    <t>J0Z 1X6</t>
  </si>
  <si>
    <t>Pretium Et LLP</t>
  </si>
  <si>
    <t>Cunningham, Carson C.</t>
  </si>
  <si>
    <t>710-9444 Fusce Rd.</t>
  </si>
  <si>
    <t>Vanderhoof</t>
  </si>
  <si>
    <t>V6L 0E0</t>
  </si>
  <si>
    <t>Pretium LLC</t>
  </si>
  <si>
    <t>Watkins, Adara C.</t>
  </si>
  <si>
    <t>P.O. Box 916, 6432 Diam. Street</t>
  </si>
  <si>
    <t>H2Z 5S3</t>
  </si>
  <si>
    <t>Proin Dolor Nulla Company</t>
  </si>
  <si>
    <t>Pace, Aristotle Y.</t>
  </si>
  <si>
    <t>1085 Nascetur Street</t>
  </si>
  <si>
    <t>Midlands</t>
  </si>
  <si>
    <t>M0A 7S6</t>
  </si>
  <si>
    <t>Proin LLP</t>
  </si>
  <si>
    <t>Rush, Galena B.</t>
  </si>
  <si>
    <t>Ap #254-7031 Quisque Av.</t>
  </si>
  <si>
    <t>M1M 8M9</t>
  </si>
  <si>
    <t>Proin Ltd</t>
  </si>
  <si>
    <t>Hull, Felicia J.</t>
  </si>
  <si>
    <t>969-1642 Quisque Rd.</t>
  </si>
  <si>
    <t>Degelis</t>
  </si>
  <si>
    <t>J6W 5A0</t>
  </si>
  <si>
    <t>Purus Associates</t>
  </si>
  <si>
    <t>Everett, Fritz O.</t>
  </si>
  <si>
    <t>545 Tellus. Av.</t>
  </si>
  <si>
    <t>Herouxville</t>
  </si>
  <si>
    <t>H4C 1V9</t>
  </si>
  <si>
    <t>Quis Accumsan Convallis Consulting</t>
  </si>
  <si>
    <t>Burch, Palmer T.</t>
  </si>
  <si>
    <t>675-4520 Sit St.</t>
  </si>
  <si>
    <t>H8A 1G9</t>
  </si>
  <si>
    <t>Quis Consulting</t>
  </si>
  <si>
    <t>Merritt, Mason F.</t>
  </si>
  <si>
    <t>644-1481 Rutrum Avenue</t>
  </si>
  <si>
    <t>Barrie</t>
  </si>
  <si>
    <t>N5N 3Y1</t>
  </si>
  <si>
    <t>Quis Institute</t>
  </si>
  <si>
    <t>Chapman, Zeph D.</t>
  </si>
  <si>
    <t>487-7020 Viverra. Street</t>
  </si>
  <si>
    <t>P5N 3J5</t>
  </si>
  <si>
    <t>Quis Lectus Nullam Institute</t>
  </si>
  <si>
    <t>Dean, Ishmael R.</t>
  </si>
  <si>
    <t>P.O. Box 139, 1760 Nibh. Rd.</t>
  </si>
  <si>
    <t>Thurso</t>
  </si>
  <si>
    <t>G3B 1G4</t>
  </si>
  <si>
    <t>Quis LLP</t>
  </si>
  <si>
    <t>Clements, Veda E.</t>
  </si>
  <si>
    <t>8939 Facilisi. Avenue</t>
  </si>
  <si>
    <t>Scarborough</t>
  </si>
  <si>
    <t>K1Y 6W9</t>
  </si>
  <si>
    <t>Risus Corporation</t>
  </si>
  <si>
    <t>Blanchard, Eve O.</t>
  </si>
  <si>
    <t>Ap #853-5048 Elit Rd.</t>
  </si>
  <si>
    <t>Clare</t>
  </si>
  <si>
    <t>E3V 3T5</t>
  </si>
  <si>
    <t>Risus Institute</t>
  </si>
  <si>
    <t>Burns, Melinda Y.</t>
  </si>
  <si>
    <t>Ap #311-3605 Laoreet, Rd.</t>
  </si>
  <si>
    <t>Chetwynd</t>
  </si>
  <si>
    <t>V8N 8R1</t>
  </si>
  <si>
    <t>Sagittis Limited</t>
  </si>
  <si>
    <t>Thompson, Lewis W.</t>
  </si>
  <si>
    <t>522-3501 Montes, Ave</t>
  </si>
  <si>
    <t>Cache Creek</t>
  </si>
  <si>
    <t>V4T 8Y2</t>
  </si>
  <si>
    <t>Scelerisque Neque Industries</t>
  </si>
  <si>
    <t>Hull, Ignatius H.</t>
  </si>
  <si>
    <t>P.O. Box 372, 4047 Fermentum Rd.</t>
  </si>
  <si>
    <t>J5G 4P0</t>
  </si>
  <si>
    <t>Sed Dictum Eleifend Associates</t>
  </si>
  <si>
    <t>Nelson, Derek M.</t>
  </si>
  <si>
    <t>2531 Netus Avenue</t>
  </si>
  <si>
    <t>V5M 5L2</t>
  </si>
  <si>
    <t>Sed Inc.</t>
  </si>
  <si>
    <t>Sullivan, Quinn B.</t>
  </si>
  <si>
    <t>7689 Ac Av.</t>
  </si>
  <si>
    <t>Osgoode</t>
  </si>
  <si>
    <t>N0V 9G0</t>
  </si>
  <si>
    <t>Sed LLP</t>
  </si>
  <si>
    <t>Jacobs, Audrey G.</t>
  </si>
  <si>
    <t>P.O. Box 293, 4020 Eu Ave</t>
  </si>
  <si>
    <t>K1E 7W4</t>
  </si>
  <si>
    <t>Sem Foundation</t>
  </si>
  <si>
    <t>Clarke, Gabriel M.</t>
  </si>
  <si>
    <t>2054 Risus. Av.</t>
  </si>
  <si>
    <t>Ajax</t>
  </si>
  <si>
    <t>N9A 1E5</t>
  </si>
  <si>
    <t>Semper Et Inc.</t>
  </si>
  <si>
    <t>Duncan, Zenia D.</t>
  </si>
  <si>
    <t>P.O. Box 287, 8691 Vel, St.</t>
  </si>
  <si>
    <t>Buckingham</t>
  </si>
  <si>
    <t>H3X 6S6</t>
  </si>
  <si>
    <t>Semper Institute</t>
  </si>
  <si>
    <t>Johns, Shaeleigh F.</t>
  </si>
  <si>
    <t>107-3265 Primis St.</t>
  </si>
  <si>
    <t>J9H 6K9</t>
  </si>
  <si>
    <t>Sit Amet Associates</t>
  </si>
  <si>
    <t>Velazquez, Lillian N.</t>
  </si>
  <si>
    <t>505-5006 Semper St.</t>
  </si>
  <si>
    <t>R0W 7L6</t>
  </si>
  <si>
    <t>Tempus Scelerisque Lorem Corp.</t>
  </si>
  <si>
    <t>Chen, Brooke R.</t>
  </si>
  <si>
    <t>Ap #871-5895 Amet St.</t>
  </si>
  <si>
    <t>Valley East</t>
  </si>
  <si>
    <t>L2W 7K9</t>
  </si>
  <si>
    <t>Tincidunt Industries</t>
  </si>
  <si>
    <t>Strickland, Scarlett L.</t>
  </si>
  <si>
    <t>Ap #676-3552 Faucibus Ave</t>
  </si>
  <si>
    <t>K4X 4N2</t>
  </si>
  <si>
    <t>Tincidunt PC</t>
  </si>
  <si>
    <t>Juarez, Elizabeth X.</t>
  </si>
  <si>
    <t>Ap #554-5386 Tincidunt. Rd.</t>
  </si>
  <si>
    <t>Champlain</t>
  </si>
  <si>
    <t>G3A 2Z6</t>
  </si>
  <si>
    <t>Tortor Nunc Commodo Incorporated</t>
  </si>
  <si>
    <t>Orr, Patrick C.</t>
  </si>
  <si>
    <t>P.O. Box 281, 2769 Sed St.</t>
  </si>
  <si>
    <t>Amqui</t>
  </si>
  <si>
    <t>G3Y 3Z4</t>
  </si>
  <si>
    <t>Tristique Senectus LLC</t>
  </si>
  <si>
    <t>Sandoval, Evangeline G.</t>
  </si>
  <si>
    <t>4985 Ante St.</t>
  </si>
  <si>
    <t>T0N 0V1</t>
  </si>
  <si>
    <t>Turpis Nulla Aliquet Industries</t>
  </si>
  <si>
    <t>Chan, Kyle M.</t>
  </si>
  <si>
    <t>Ap #753-8712 Vestibulum Ave</t>
  </si>
  <si>
    <t>Cornwall</t>
  </si>
  <si>
    <t>L6R 9T6</t>
  </si>
  <si>
    <t>Turpis Nulla Limited</t>
  </si>
  <si>
    <t>Mack, Olympia K.</t>
  </si>
  <si>
    <t>Ap #457-5961 Dolor, Rd.</t>
  </si>
  <si>
    <t>Montreal</t>
  </si>
  <si>
    <t>H8C 1V9</t>
  </si>
  <si>
    <t>Ullamcorper Nisl Arcu Inc.</t>
  </si>
  <si>
    <t>Fuentes, Vincent K.</t>
  </si>
  <si>
    <t>461-3801 Vel, Rd.</t>
  </si>
  <si>
    <t>V6L 9L7</t>
  </si>
  <si>
    <t>Ultrices Iaculis Odio PC</t>
  </si>
  <si>
    <t>Crosby, Julie X.</t>
  </si>
  <si>
    <t>1236 Praesent Road</t>
  </si>
  <si>
    <t>Wetaskiwin</t>
  </si>
  <si>
    <t>T1N 5E0</t>
  </si>
  <si>
    <t>Ultricies Dignissim Foundation</t>
  </si>
  <si>
    <t>Maddox, Bree T.</t>
  </si>
  <si>
    <t>3508 Quam St.</t>
  </si>
  <si>
    <t>Calmar</t>
  </si>
  <si>
    <t>T6Z 5B0</t>
  </si>
  <si>
    <t>Ultricies Foundation</t>
  </si>
  <si>
    <t>Stevens, Ginger X.</t>
  </si>
  <si>
    <t>Ap #599-4885 Malesuada. Rd.</t>
  </si>
  <si>
    <t>Edmonton</t>
  </si>
  <si>
    <t>T1H 7W7</t>
  </si>
  <si>
    <t>Ultricies Industries</t>
  </si>
  <si>
    <t>Murray, Susan R.</t>
  </si>
  <si>
    <t>267-4657 Metus Av.</t>
  </si>
  <si>
    <t>J4R 8E4</t>
  </si>
  <si>
    <t>Urna Associates</t>
  </si>
  <si>
    <t>Herring, Kylan C.</t>
  </si>
  <si>
    <t>952-9959 Elementum Street</t>
  </si>
  <si>
    <t>Beauport</t>
  </si>
  <si>
    <t>H3Y 2R3</t>
  </si>
  <si>
    <t>Urna Et Arcu Industries</t>
  </si>
  <si>
    <t>Norris, Stacy A.</t>
  </si>
  <si>
    <t>P.O. Box 586, 4284 Semper Avenue</t>
  </si>
  <si>
    <t>M3N 6K5</t>
  </si>
  <si>
    <t>Urna Foundation</t>
  </si>
  <si>
    <t>Salinas, Ava B.</t>
  </si>
  <si>
    <t>636-9039 Vel, St.</t>
  </si>
  <si>
    <t>Stirling</t>
  </si>
  <si>
    <t>T3N 9K4</t>
  </si>
  <si>
    <t>Ut Corporation</t>
  </si>
  <si>
    <t>Albert, Melanie I.</t>
  </si>
  <si>
    <t>306-8992 Ut Rd.</t>
  </si>
  <si>
    <t>Saint-Pierre</t>
  </si>
  <si>
    <t>H9V 0P8</t>
  </si>
  <si>
    <t>Vehicula Limited</t>
  </si>
  <si>
    <t>Harmon, Clayton M.</t>
  </si>
  <si>
    <t>Ap #873-9975 Ligula St.</t>
  </si>
  <si>
    <t>Price</t>
  </si>
  <si>
    <t>G7H 2Y5</t>
  </si>
  <si>
    <t>Vel Institute</t>
  </si>
  <si>
    <t>Richardson, Quyn L.</t>
  </si>
  <si>
    <t>P.O. Box 533, 4505 Dui Rd.</t>
  </si>
  <si>
    <t>C2J 8S0</t>
  </si>
  <si>
    <t>Vel LLC</t>
  </si>
  <si>
    <t>Monroe, Adrian M.</t>
  </si>
  <si>
    <t>127-8627 Nec Rd.</t>
  </si>
  <si>
    <t>K6R 8S7</t>
  </si>
  <si>
    <t>Vel Mauris Integer Incorporated</t>
  </si>
  <si>
    <t>Herman, Axel K.</t>
  </si>
  <si>
    <t>Ap #971-5513 Et Avenue</t>
  </si>
  <si>
    <t>Sunshine Coast Regional District</t>
  </si>
  <si>
    <t>V1P 6L0</t>
  </si>
  <si>
    <t>Velit Ltd</t>
  </si>
  <si>
    <t>Barton, Nicholas B.</t>
  </si>
  <si>
    <t>Ap #721-5714 Orci Road</t>
  </si>
  <si>
    <t>J7H 9W9</t>
  </si>
  <si>
    <t>Velit Quisque Varius Foundation</t>
  </si>
  <si>
    <t>Lang, Joshua V.</t>
  </si>
  <si>
    <t>9572 Mauris Street</t>
  </si>
  <si>
    <t>K2V 3C5</t>
  </si>
  <si>
    <t>Vestibulum Mauris Magna Associates</t>
  </si>
  <si>
    <t>Best, Camilla R.</t>
  </si>
  <si>
    <t>890-9890 Non Street</t>
  </si>
  <si>
    <t>M1H 3X4</t>
  </si>
  <si>
    <t>Vitae Corporation</t>
  </si>
  <si>
    <t>Conley, Zenaida T.</t>
  </si>
  <si>
    <t>P.O. Box 324, 6390 Euismod Rd.</t>
  </si>
  <si>
    <t>Coldstream</t>
  </si>
  <si>
    <t>V8W 7Z3</t>
  </si>
  <si>
    <t>Vitae Mauris Consulting</t>
  </si>
  <si>
    <t>Barker, Lysandra B.</t>
  </si>
  <si>
    <t>Ap #841-1041 Sapien St.</t>
  </si>
  <si>
    <t>K5G 6E6</t>
  </si>
  <si>
    <t>Vitae Sodales Corporation</t>
  </si>
  <si>
    <t>Armstrong, Nehru Q.</t>
  </si>
  <si>
    <t>Ap #108-7003 Lectus Ave</t>
  </si>
  <si>
    <t>N4K 9Z0</t>
  </si>
  <si>
    <t>Vitae Sodales Nisi Consulting</t>
  </si>
  <si>
    <t>Reese, Hiram W.</t>
  </si>
  <si>
    <t>P.O. Box 704, 6694 Tellus. Av.</t>
  </si>
  <si>
    <t>P6R 2W0</t>
  </si>
  <si>
    <t>sku</t>
  </si>
  <si>
    <t>description</t>
  </si>
  <si>
    <t>ppu</t>
  </si>
  <si>
    <t>Samsung PN60F8500 60IN 1080p 600HZ Smart WiFi 3D Plasma TV w/ 4X3D Glasses</t>
  </si>
  <si>
    <t>Zebra P430I Color Double Sided ID Card Printer USB</t>
  </si>
  <si>
    <t>HP EliteBook 1040 G1 Intel Core I5-4200U 4GB 128GB SSD 14in HD+ WIN7/8.1PRO Ultrabook</t>
  </si>
  <si>
    <t>Samsung UN60EH6003 60IN 1080p 120Hz LED TV</t>
  </si>
  <si>
    <t>LG 60LB6000 60IN 1080p 120Hz LED TV</t>
  </si>
  <si>
    <t>ATI FireGL V8650 2GB GDDR4 2xDVI PCI-E Workstation Video Card</t>
  </si>
  <si>
    <t>Epson Powerlite 1825 Multimedia Projector XGA 1024x768 3500 Lumens 500:1 HDTV 1080I WLAN</t>
  </si>
  <si>
    <t>Toshiba 58L5400UC 1080p 240Hz Smart WiFi LED TV</t>
  </si>
  <si>
    <t>Cisco Catalyst 4500 2800 Wac Power Supply</t>
  </si>
  <si>
    <t>Toshiba 50L1460UC 50IN 1080p 60Hz LED TV and Soundbar</t>
  </si>
  <si>
    <t>Toshiba 50L3400UC 50IN 1080p 120Hz Smart WiFi LED TV</t>
  </si>
  <si>
    <t>LG 47LB6000 47IN 1080p 120Hz LED TV</t>
  </si>
  <si>
    <t>Netgear RNDU4220-100NAS 4TB (2 X 2TB) ReadyNAS Ultra 4 Desktop Storage System With iSCSI</t>
  </si>
  <si>
    <t>Nixeus 30IN WQXGA IPS High Resolution LED Monitor 2560X1600 DVI VGA HDMI Display Port Speaker</t>
  </si>
  <si>
    <t>LG 50PB6600 50IN 1080p 600HZ Plasma TV</t>
  </si>
  <si>
    <t>Silverstone Lascala LC18S Silver HTPC ATX Case 2X5.25 1X3.5 5X3.5INT W/7" Touch Screen No PS</t>
  </si>
  <si>
    <t>Silverstone Lascala LC18S-V64 Silver HTPC ATX Case 2X5.25 1X3.5 5X3.5INT w/ 7" Touch Screen No PS</t>
  </si>
  <si>
    <t>MSI NIGHTBLADE-010BUS-BXX Intel Z87 LGA1150 600W 80PLUS Gold PSU mITX DVI-D HDMI USB3.0 Barebone PC</t>
  </si>
  <si>
    <t>Samsung UN48H4005 48IN 720p 60Hz LED TV</t>
  </si>
  <si>
    <t>Fujifilm S1 - 16.4MP 50X Wide Angle 3" - Black</t>
  </si>
  <si>
    <t>Kingston KVR667D2D4F5K2/16G 16GB 667MHZ DDR2 ECC Fully Buffered CL5 DIMM (Kit of 2) Dual RANK/ X4</t>
  </si>
  <si>
    <t>Intel Server Network Adapter Dual Port PRO/1000 Pf Gigabit Ethernet 1000BASE-SX PCI Express X4</t>
  </si>
  <si>
    <t>Aposonic 8 Channel DVR Sureveillance DIY Bundle Kit H.264 Video Compression 4X Bullet Cameras</t>
  </si>
  <si>
    <t>LG 50PB560B 50IN 720p 600HZ Plasma TV</t>
  </si>
  <si>
    <t>GoPro HD HERO3+ Waterproof High-Definition Sports &amp; Helmet Camera - Black Adventure Edition</t>
  </si>
  <si>
    <t>ASUS Maximus VI Extreme ATX LGA1150 Z87 DDR3 SATA3 USB3.0 DVI HDMI Motherboard</t>
  </si>
  <si>
    <t>Aposonoic 8 Channel DVR Surveillance DIY Bundle Kit H.264 Video Compression 4X Waterproof CCD Camera</t>
  </si>
  <si>
    <t>Aposonic 8 Channel 1TB DVR Surveillance DIY Bundle Kit H.264 Video Compression 5X Bullet Cameras</t>
  </si>
  <si>
    <t>Fujifilm XQ1 - 12MP 4X Optical Zoom WI-FI Digital Camera - Black</t>
  </si>
  <si>
    <t>Samsung WB2200 - 16MP Digital Smart Camera - Black</t>
  </si>
  <si>
    <t>Samsung UN32EH5300 32IN 1080p 60Hz Smart WiFi LED TV</t>
  </si>
  <si>
    <t>Samsung WAM751 SHAPE M7 Wireless Multi-room Speaker - White</t>
  </si>
  <si>
    <t>Samsung WAM750 SHAPE M7 Wireless Multi-room Speaker - Black</t>
  </si>
  <si>
    <t>Silverstone Gemini ST42GF 840W ATX12V EPS12V 24PIN 80PLUS Bronze Power Supply Active PFC 40mm Fan</t>
  </si>
  <si>
    <t>EVGA GeForce GTX 770 1046MHZ w/ ACX Cooler 2GB GDDR5 256BIT 7010MHZ HDMI SLI Ready Graphics Card</t>
  </si>
  <si>
    <t>Samsung CLX3185FW Color Laser Printer Scanner Copier Fax USB 2.0 Wireless 1200X600DPI</t>
  </si>
  <si>
    <t>HP 512MB Flash Backed Write Cache for HP Server</t>
  </si>
  <si>
    <t>Corsair XMS3 DHX TWIN3X2048-1600C7DHXIN DDR3 2X1GB 2GB DDR3-1600 CL 7-7-7-20 XMP Memory Kit</t>
  </si>
  <si>
    <t>Logitech Harmony Ultimate Universal Remote Control w/ Harmony Hub</t>
  </si>
  <si>
    <t>Western Digital SE 4TB SATA3 7200RPM 64M Cache 3.5IN Internal NAS Hard Drive OEM</t>
  </si>
  <si>
    <t>Caselabs Mercury S5-01B mATX 7X5.25IN 2X3.5IN 4X2.5IN Aluminum Case *Visibility Configuration*</t>
  </si>
  <si>
    <t>Zojirushi THA-803S 8 Liter Stainless Steel Electric Rice Warmer w/ Rice Spatula</t>
  </si>
  <si>
    <t>Marshall Major Pitch Headphones - Black</t>
  </si>
  <si>
    <t>Linksys WUSB6300 AC1200 2X2 Dual-Band 25.4/5GHZ USB3.0 Adapter</t>
  </si>
  <si>
    <t>Beyerdynamic Dtx 710 Swivel Ear Cups Open Systems PC MP3 and Home Audio Stereo Headphones</t>
  </si>
  <si>
    <t>Corsair Vengeance 1400 Analog Gaming Headset Noise-Cancelling Microphone</t>
  </si>
  <si>
    <t>Silverstone Commander Series CMD01S-ESA ESA 5.25in Fan LED Controller Silver</t>
  </si>
  <si>
    <t>Logitech UE 4000 Noise Canceling Sound Isolating On-Ear Headphones With Travel Pouch White</t>
  </si>
  <si>
    <t>FIFA 15 - Xbox One</t>
  </si>
  <si>
    <t>Antec NSK4100 ATX 3X5.25IN 7X3.5IN 1X2.5IN 7XEXPANSION USB3.0 Computer Case</t>
  </si>
  <si>
    <t>AKG by Harman K 404 Foldable Mini Headphone With Carrying Pouch - Black</t>
  </si>
  <si>
    <t>SMS Audio Street by 50 Wired In Ear Sport Headphones - Yellow</t>
  </si>
  <si>
    <t>GoPro HERO3+ / HERO3 Slim Replacement Housing</t>
  </si>
  <si>
    <t>Lian Li PC-Q07R Red Aluminum ITX Cube SFF Case 1X5.25 1X3.5INT 1X2.5INT No PS USB</t>
  </si>
  <si>
    <t>Belkin F9K1102TT Dual Band Wireless N Gigabit Router 4 Port 802.11N 300Mbps USB</t>
  </si>
  <si>
    <t>JBL J55B J-Series On Ear Headphones - Black</t>
  </si>
  <si>
    <t>SMS Audio Street by 50 Wired In Ear Sport Headphones - Blue</t>
  </si>
  <si>
    <t>SMS Audio Street by 50 Wired In Ear Sport Headphones - Pink</t>
  </si>
  <si>
    <t>Belkin Universal Wireless HDTV Adapter Black w/ Ethernet Port / USB Power Port</t>
  </si>
  <si>
    <t>FIFA 15 - PS4</t>
  </si>
  <si>
    <t>SanDisk Saza Fuze Black 8GB Media Player Refurbished ** 30 Day Warranty **</t>
  </si>
  <si>
    <t>Patriot FUEL Ion Charging Car Mount</t>
  </si>
  <si>
    <t>Diamond GC500 HD Tgame Console Vieo Capture Device USB 2.0</t>
  </si>
  <si>
    <t>Logitech UE 4000 Noise Canceling Sound Isolating On-Ear Headphones With Travel Pouch Purple</t>
  </si>
  <si>
    <t>Razer Spectre StarCraft II Heart of The Swarm Gaming 5600 DPI Laser Sensor 5 Button Gaming Mouse</t>
  </si>
  <si>
    <t>Sapphire ATI Radeon 9700 AGP8X 128MB DDR 275/270 DVI-I w/ TV Out OEM</t>
  </si>
  <si>
    <t>Solidtek KB-5310B-BT Ultra Thin Super Mini Bluetooth 2.1 Keyboard Black</t>
  </si>
  <si>
    <t>Bitfenix Recon Touch Screen 5 Channel Fan Controller w/ iPhone &amp; Smartphone Control - White</t>
  </si>
  <si>
    <t>Metrans MWT02 Air Box Qi Wireless Charging Pad - Black</t>
  </si>
  <si>
    <t>Metrans MWT02 Air Box Qi Wireless Charging Pad - Silver</t>
  </si>
  <si>
    <t>Cables to Go HDMI Audio DE-EMBEDDER</t>
  </si>
  <si>
    <t>Transfer Belt 50K Yield for CLP-770ND</t>
  </si>
  <si>
    <t>Insteon Dual Band Access Point for RF-ONLY Device</t>
  </si>
  <si>
    <t>Linksys AE6000 Wireless Mini USB Adapter AC 580 Dual Band 802.11 A/B/G/N</t>
  </si>
  <si>
    <t>Pelican 3390 KNIFE/LITE Combo ( PM6 3320 Flashlight &amp; KB-1250 Knife)</t>
  </si>
  <si>
    <t>JBL J33B Step J-Series In Ear Headphones - Black</t>
  </si>
  <si>
    <t>Linksys Expert AE3000 Wireless Network Dual Band USB Adapter 802.11B/G/N</t>
  </si>
  <si>
    <t>Hipstreet Anti-Shock Plug &amp; Play Moisture Proof High Speed USB 2.0 64GB Flash Drive</t>
  </si>
  <si>
    <t>Sennheiser PC131 Gaming Stereo Headset 30-18000HZ 32OHMS 10FT BLACK-SILVER Noise Cancel Mic</t>
  </si>
  <si>
    <t>Patriot Xporter Axle Hi Speed 32GB USB2.0 20MB/S Read Drive - Red</t>
  </si>
  <si>
    <t>Razer Destructor 2 Battlefield 4 Expert Hard Non-Slip Rubber Base Gaming Mouse Mat</t>
  </si>
  <si>
    <t>Metrans Qi Wireless Charger Wireless Charging Receiver for Samsung Galaxy S4</t>
  </si>
  <si>
    <t>nMedia i18-C38 3.5in Bay All-in-one USB 2.0 Card Reader with USB 3.0front Port</t>
  </si>
  <si>
    <t>Kensington EVAP Wet Electronics Rescue Kit for iPhone Smartphones Electronics</t>
  </si>
  <si>
    <t>Corel Windvd Pro 2010 En Mini Box ENGLISH/FRENCH Windows</t>
  </si>
  <si>
    <t>Belkin BI-FOLD Folio Tablet Cover Multiple Viewing Angle With Stand Black for Galaxy Tab 2 7.0IN</t>
  </si>
  <si>
    <t>Imation Secure Drive 4GB USB 2.0 Software Encryption Flash Drive</t>
  </si>
  <si>
    <t>Cisco PA100-NA Power Adapter for Spa VoIP Phone</t>
  </si>
  <si>
    <t>Samsung EFC1E2NBECCAN Book Cover for Samsung Galaxy Tab 7.0</t>
  </si>
  <si>
    <t>Eagle Tech ET-CS2FSU2-BK 2.5in SATA to USB Portable HDD Enclosure USB2.0 (Special Art Edition)</t>
  </si>
  <si>
    <t>HP 16x 4.7GB DVD-R 50 Pack Blank Media Disc</t>
  </si>
  <si>
    <t>Belkin Rotating Charger + ChargeSync for Kindle</t>
  </si>
  <si>
    <t>Kensington Essentials Kit 10in Netbook Reversible Sleeve With Security Lock and Wired Mouse</t>
  </si>
  <si>
    <t>Belkin Easefit Sport BLACK/LIMELIGHT Armband for iPhone 4/4s</t>
  </si>
  <si>
    <t>Beyerdynamic Stingray Gold Covers for Custome One Pro</t>
  </si>
  <si>
    <t>Beyerdynamic Technolook Silver Covers for Custome One Pro</t>
  </si>
  <si>
    <t>Eco Alkalines Carbon Neutral C Batteries - 2 Pack</t>
  </si>
  <si>
    <t>Hipstreet 6 Outlet Power Surge - 6 X AC Power</t>
  </si>
  <si>
    <t>Xtreme Mac Pad LSL-13 Thin Sleeve for iPad iPad2 iPad3 Tablet</t>
  </si>
  <si>
    <t>Solidtek MS-021OP Optical Mouse 3 Buttons</t>
  </si>
  <si>
    <t>Eco Alkalines Carbon Neutral 9V Batteries - 1 Per Pack</t>
  </si>
  <si>
    <t>Philips 3 Wall Outlet Multiplier w/ Automatic Night Light</t>
  </si>
  <si>
    <t>Falcon Dust-Off Portable Screen Cleaning Kit 24PCS</t>
  </si>
  <si>
    <t>Bitfenix Red MESH Strips for Shinobi Chassis</t>
  </si>
  <si>
    <t>Shuttle 2GB Flash Drive</t>
  </si>
  <si>
    <t>Symantec Norton Internet Security 2010 Single User 3 PCs</t>
  </si>
  <si>
    <t>Parrot AR.Drone Accessory - Screws - Also Works With Drone V2.0</t>
  </si>
  <si>
    <t>EVGA 8PIN to 8PIN PCI-E Power Adapter for 9800GX2 Cards</t>
  </si>
  <si>
    <t>EVGA Power Boost BITCOIN/LITECOIN Mining PCI-E Adapter Cable</t>
  </si>
  <si>
    <t>Antec Cleaning Solutions 3x Strength Cleaner Wipe</t>
  </si>
  <si>
    <t>LIAN-LI F-01B Black Aluminum Floppy Drive Bezel</t>
  </si>
  <si>
    <t>LIAN-LI F-01A Silver Aluminum Floppy Drive Bezel</t>
  </si>
  <si>
    <t>Description</t>
  </si>
  <si>
    <t>COMP 152 Sales Invoice</t>
  </si>
  <si>
    <t>Product</t>
  </si>
  <si>
    <t>PPU</t>
  </si>
  <si>
    <t>Quantity</t>
  </si>
  <si>
    <t>Cost</t>
  </si>
  <si>
    <t>Tax</t>
  </si>
  <si>
    <t>Subtotal</t>
  </si>
  <si>
    <t>Taxes</t>
  </si>
  <si>
    <t>Credits</t>
  </si>
  <si>
    <t>Amount Due</t>
  </si>
  <si>
    <t>Payment Method</t>
  </si>
  <si>
    <t xml:space="preserve"> </t>
  </si>
  <si>
    <t>Date:</t>
  </si>
  <si>
    <t>Customer:</t>
  </si>
  <si>
    <t>Credit card Number</t>
  </si>
  <si>
    <t>credit</t>
  </si>
  <si>
    <t>Credit Card</t>
  </si>
  <si>
    <t>Choices</t>
  </si>
  <si>
    <t>Cash</t>
  </si>
  <si>
    <t>E-Transfer</t>
  </si>
  <si>
    <t>Street Address</t>
  </si>
  <si>
    <t>City</t>
  </si>
  <si>
    <t>Province</t>
  </si>
  <si>
    <t>Postal Code</t>
  </si>
  <si>
    <t>City, Province</t>
  </si>
  <si>
    <t>wired</t>
  </si>
  <si>
    <t xml:space="preserve">taxes </t>
  </si>
  <si>
    <t>INDEX (column to return a value from, (MATCH (lookup value, column to lookup against, 0))+G9</t>
  </si>
  <si>
    <r>
      <t xml:space="preserve">Returns the relative position of an item in an array that matches a specified value in a specified order. Use </t>
    </r>
    <r>
      <rPr>
        <b/>
        <sz val="18"/>
        <color indexed="8"/>
        <rFont val="Verdana"/>
      </rPr>
      <t>MATCH</t>
    </r>
    <r>
      <rPr>
        <sz val="18"/>
        <color indexed="8"/>
        <rFont val="Verdana"/>
      </rPr>
      <t xml:space="preserve"> instead of one of the LOOKUP functions when you need the position of an item in a range instead of the item itself.
Syntax
MATCH(lookup_value,lookup_array,match_type)</t>
    </r>
  </si>
  <si>
    <t>Customer</t>
  </si>
  <si>
    <r>
      <t xml:space="preserve">If both the row_num and column_num arguments are used, </t>
    </r>
    <r>
      <rPr>
        <b/>
        <sz val="18"/>
        <color indexed="8"/>
        <rFont val="Verdana"/>
      </rPr>
      <t>INDEX</t>
    </r>
    <r>
      <rPr>
        <sz val="18"/>
        <color indexed="8"/>
        <rFont val="Verdana"/>
      </rPr>
      <t xml:space="preserve"> returns the value in the cell at the intersection of row_num and column_num.
</t>
    </r>
  </si>
  <si>
    <t>Match will find the row number</t>
  </si>
  <si>
    <t>index will find the intersection of the row and column</t>
  </si>
  <si>
    <t>will combine the two functions together</t>
  </si>
  <si>
    <t>E-transfer</t>
  </si>
  <si>
    <t>Address</t>
  </si>
  <si>
    <t>This cell will decided what is the method of payment</t>
  </si>
  <si>
    <t>If we have the credit card, we would like to display the card number</t>
  </si>
  <si>
    <t>find and display the card</t>
  </si>
  <si>
    <t>find the length of the  card number</t>
  </si>
  <si>
    <t>repeat x four times</t>
  </si>
  <si>
    <t>Join the strings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</si>
</sst>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[$$-409]* #,##0.00_ ;_-[$$-409]* \-#,##0.00\ ;_-[$$-409]* &quot;-&quot;??_ ;_-@_ "/>
    <numFmt numFmtId="166" formatCode="[$-409]dd\-mmm\-yy;@"/>
  </numFmts>
  <fonts count="21" x14ac:knownFonts="1">
    <font>
      <sz val="12"/>
      <color indexed="8"/>
      <name val="Verdana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2"/>
      <color theme="0" tint="-4.9989318521683403E-2"/>
      <name val="Verdana"/>
      <family val="2"/>
    </font>
    <font>
      <sz val="16"/>
      <color theme="0" tint="-4.9989318521683403E-2"/>
      <name val="Verdana"/>
      <family val="2"/>
    </font>
    <font>
      <b/>
      <sz val="14"/>
      <color indexed="8"/>
      <name val="Verdana"/>
    </font>
    <font>
      <sz val="16"/>
      <color indexed="8"/>
      <name val="Verdana"/>
    </font>
    <font>
      <sz val="18"/>
      <color indexed="8"/>
      <name val="Verdana"/>
    </font>
    <font>
      <b/>
      <sz val="18"/>
      <color indexed="8"/>
      <name val="Verdana"/>
    </font>
    <font>
      <b/>
      <sz val="24"/>
      <color indexed="8"/>
      <name val="Verdana"/>
    </font>
    <font>
      <sz val="20"/>
      <color indexed="8"/>
      <name val="Verdana"/>
    </font>
    <font>
      <sz val="22"/>
      <color indexed="8"/>
      <name val="Verdana"/>
    </font>
    <font>
      <sz val="16"/>
      <color indexed="8"/>
      <name val="Calibri"/>
      <family val="2"/>
    </font>
    <font>
      <b/>
      <sz val="18"/>
      <color indexed="8"/>
      <name val="Calibri"/>
      <family val="2"/>
    </font>
    <font>
      <sz val="16"/>
      <color rgb="FF000090"/>
      <name val="Calibri"/>
      <family val="2"/>
    </font>
    <font>
      <sz val="16"/>
      <color rgb="FF000090"/>
      <name val="Verdana"/>
      <family val="2"/>
    </font>
    <font>
      <sz val="9"/>
      <color indexed="81"/>
      <name val="Verdana"/>
    </font>
    <font>
      <b/>
      <sz val="9"/>
      <color indexed="81"/>
      <name val="Verdana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E282"/>
        <bgColor rgb="FF000000"/>
      </patternFill>
    </fill>
    <fill>
      <patternFill patternType="solid">
        <fgColor rgb="FFBBFE4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6">
    <xf numFmtId="0" fontId="0" fillId="0" borderId="0" applyNumberFormat="0" applyFill="0" applyBorder="0" applyProtection="0">
      <alignment vertical="top" wrapText="1"/>
    </xf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5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1" fontId="2" fillId="0" borderId="1" xfId="0" applyNumberFormat="1" applyFont="1" applyBorder="1" applyAlignment="1">
      <alignment horizontal="right"/>
    </xf>
    <xf numFmtId="0" fontId="1" fillId="0" borderId="0" xfId="0" applyNumberFormat="1" applyFont="1" applyAlignment="1"/>
    <xf numFmtId="4" fontId="1" fillId="0" borderId="1" xfId="0" applyNumberFormat="1" applyFont="1" applyBorder="1" applyAlignment="1"/>
    <xf numFmtId="0" fontId="0" fillId="0" borderId="2" xfId="0" applyFont="1" applyBorder="1" applyAlignment="1">
      <alignment vertical="top" wrapText="1"/>
    </xf>
    <xf numFmtId="165" fontId="0" fillId="0" borderId="2" xfId="1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top" wrapText="1"/>
    </xf>
    <xf numFmtId="165" fontId="0" fillId="0" borderId="4" xfId="0" applyNumberFormat="1" applyFont="1" applyBorder="1" applyAlignment="1">
      <alignment horizontal="center" vertical="top" wrapText="1"/>
    </xf>
    <xf numFmtId="165" fontId="0" fillId="0" borderId="5" xfId="0" applyNumberFormat="1" applyFont="1" applyBorder="1" applyAlignment="1">
      <alignment horizontal="center" vertical="top" wrapText="1"/>
    </xf>
    <xf numFmtId="165" fontId="0" fillId="0" borderId="6" xfId="0" applyNumberFormat="1" applyFont="1" applyBorder="1" applyAlignment="1">
      <alignment horizontal="center" vertical="top" wrapText="1"/>
    </xf>
    <xf numFmtId="165" fontId="0" fillId="0" borderId="7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1" fontId="0" fillId="0" borderId="0" xfId="0" applyNumberFormat="1" applyFont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1" fontId="0" fillId="0" borderId="0" xfId="0" applyNumberFormat="1" applyFont="1" applyAlignment="1">
      <alignment horizontal="right" vertical="top" wrapText="1"/>
    </xf>
    <xf numFmtId="0" fontId="0" fillId="5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5" fillId="7" borderId="1" xfId="0" applyNumberFormat="1" applyFont="1" applyFill="1" applyBorder="1" applyAlignment="1"/>
    <xf numFmtId="1" fontId="9" fillId="7" borderId="1" xfId="0" applyNumberFormat="1" applyFont="1" applyFill="1" applyBorder="1" applyAlignment="1">
      <alignment horizontal="right"/>
    </xf>
    <xf numFmtId="0" fontId="16" fillId="0" borderId="1" xfId="0" applyNumberFormat="1" applyFont="1" applyBorder="1" applyAlignment="1"/>
    <xf numFmtId="0" fontId="11" fillId="0" borderId="1" xfId="0" applyNumberFormat="1" applyFont="1" applyBorder="1" applyAlignment="1">
      <alignment horizontal="right"/>
    </xf>
    <xf numFmtId="0" fontId="17" fillId="7" borderId="1" xfId="0" applyNumberFormat="1" applyFont="1" applyFill="1" applyBorder="1" applyAlignment="1"/>
    <xf numFmtId="1" fontId="18" fillId="7" borderId="1" xfId="0" applyNumberFormat="1" applyFont="1" applyFill="1" applyBorder="1" applyAlignment="1">
      <alignment horizontal="right"/>
    </xf>
    <xf numFmtId="0" fontId="13" fillId="0" borderId="0" xfId="0" applyFont="1" applyAlignment="1">
      <alignment vertical="top" wrapText="1"/>
    </xf>
    <xf numFmtId="0" fontId="17" fillId="8" borderId="10" xfId="0" applyFont="1" applyFill="1" applyBorder="1" applyAlignment="1"/>
    <xf numFmtId="0" fontId="17" fillId="8" borderId="11" xfId="0" applyFont="1" applyFill="1" applyBorder="1" applyAlignment="1"/>
    <xf numFmtId="1" fontId="18" fillId="8" borderId="11" xfId="0" applyNumberFormat="1" applyFont="1" applyFill="1" applyBorder="1" applyAlignment="1">
      <alignment horizontal="right"/>
    </xf>
    <xf numFmtId="0" fontId="0" fillId="7" borderId="0" xfId="0" applyFont="1" applyFill="1" applyAlignment="1">
      <alignment vertical="top" wrapText="1"/>
    </xf>
    <xf numFmtId="0" fontId="12" fillId="9" borderId="0" xfId="0" applyFont="1" applyFill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0" fillId="10" borderId="0" xfId="0" applyFont="1" applyFill="1" applyAlignment="1">
      <alignment vertical="top" wrapText="1"/>
    </xf>
    <xf numFmtId="0" fontId="13" fillId="10" borderId="0" xfId="0" applyFont="1" applyFill="1" applyAlignment="1">
      <alignment vertical="top" wrapText="1"/>
    </xf>
    <xf numFmtId="1" fontId="0" fillId="10" borderId="0" xfId="0" applyNumberFormat="1" applyFont="1" applyFill="1" applyAlignment="1">
      <alignment vertical="top" wrapText="1"/>
    </xf>
    <xf numFmtId="0" fontId="7" fillId="2" borderId="0" xfId="0" applyFont="1" applyFill="1" applyAlignment="1">
      <alignment horizontal="center" vertical="center" wrapText="1"/>
    </xf>
    <xf numFmtId="166" fontId="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2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IP201"/>
  <sheetViews>
    <sheetView showGridLines="0" workbookViewId="0">
      <selection activeCell="B82" sqref="B82"/>
    </sheetView>
  </sheetViews>
  <sheetFormatPr baseColWidth="10" defaultColWidth="6.625" defaultRowHeight="15" customHeight="1" x14ac:dyDescent="0"/>
  <cols>
    <col min="1" max="1" width="25.125" style="1" customWidth="1"/>
    <col min="2" max="2" width="15.5" style="1" customWidth="1"/>
    <col min="3" max="3" width="24.875" style="1" bestFit="1" customWidth="1"/>
    <col min="4" max="4" width="20.375" style="1" customWidth="1"/>
    <col min="5" max="5" width="7.875" style="1" bestFit="1" customWidth="1"/>
    <col min="6" max="6" width="18" style="1" customWidth="1"/>
    <col min="7" max="7" width="7.875" style="1" bestFit="1" customWidth="1"/>
    <col min="8" max="8" width="21.625" style="1" bestFit="1" customWidth="1"/>
    <col min="9" max="250" width="6.625" style="1" customWidth="1"/>
  </cols>
  <sheetData>
    <row r="1" spans="1:8" ht="2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4" t="s">
        <v>7</v>
      </c>
    </row>
    <row r="2" spans="1:8" ht="21">
      <c r="A2" s="31" t="s">
        <v>8</v>
      </c>
      <c r="B2" s="31" t="s">
        <v>9</v>
      </c>
      <c r="C2" s="31" t="s">
        <v>10</v>
      </c>
      <c r="D2" s="31" t="s">
        <v>11</v>
      </c>
      <c r="E2" s="31" t="s">
        <v>12</v>
      </c>
      <c r="F2" s="31" t="s">
        <v>13</v>
      </c>
      <c r="G2" s="31">
        <v>135.94999999999999</v>
      </c>
      <c r="H2" s="32">
        <v>5536535164749563</v>
      </c>
    </row>
    <row r="3" spans="1:8" ht="16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>
        <v>3016.82</v>
      </c>
      <c r="H3" s="3">
        <v>3532176181455022</v>
      </c>
    </row>
    <row r="4" spans="1:8" ht="16">
      <c r="A4" s="2" t="s">
        <v>20</v>
      </c>
      <c r="B4" s="2" t="s">
        <v>21</v>
      </c>
      <c r="C4" s="2" t="s">
        <v>22</v>
      </c>
      <c r="D4" s="2" t="s">
        <v>17</v>
      </c>
      <c r="E4" s="2" t="s">
        <v>23</v>
      </c>
      <c r="F4" s="2" t="s">
        <v>19</v>
      </c>
      <c r="G4" s="2">
        <v>1237.52</v>
      </c>
      <c r="H4" s="3">
        <v>3530882990046595</v>
      </c>
    </row>
    <row r="5" spans="1:8" ht="16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13</v>
      </c>
      <c r="G5" s="2">
        <v>452.71</v>
      </c>
      <c r="H5" s="3">
        <v>5207876370214374</v>
      </c>
    </row>
    <row r="6" spans="1:8" ht="16">
      <c r="A6" s="2" t="s">
        <v>29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19</v>
      </c>
      <c r="G6" s="2">
        <v>484.22</v>
      </c>
      <c r="H6" s="3">
        <v>5.6022375353191936E+18</v>
      </c>
    </row>
    <row r="7" spans="1:8" ht="16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19</v>
      </c>
      <c r="G7" s="2">
        <v>1.08</v>
      </c>
      <c r="H7" s="3">
        <v>3533119361189267</v>
      </c>
    </row>
    <row r="8" spans="1:8" ht="16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>
        <v>332.24</v>
      </c>
      <c r="H8" s="3">
        <v>3535203767212275</v>
      </c>
    </row>
    <row r="9" spans="1:8" ht="16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" t="s">
        <v>13</v>
      </c>
      <c r="G9" s="2">
        <v>2015.7</v>
      </c>
      <c r="H9" s="3">
        <v>3573792062042083</v>
      </c>
    </row>
    <row r="10" spans="1:8" ht="16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55</v>
      </c>
      <c r="G10" s="2">
        <v>2484.3200000000002</v>
      </c>
      <c r="H10" s="3">
        <v>3536530469184678</v>
      </c>
    </row>
    <row r="11" spans="1:8" ht="16">
      <c r="A11" s="2" t="s">
        <v>56</v>
      </c>
      <c r="B11" s="2" t="s">
        <v>57</v>
      </c>
      <c r="C11" s="2" t="s">
        <v>58</v>
      </c>
      <c r="D11" s="2" t="s">
        <v>59</v>
      </c>
      <c r="E11" s="2" t="s">
        <v>60</v>
      </c>
      <c r="F11" s="2" t="s">
        <v>61</v>
      </c>
      <c r="G11" s="2">
        <v>233.89</v>
      </c>
      <c r="H11" s="3">
        <v>3572536585383594</v>
      </c>
    </row>
    <row r="12" spans="1:8" ht="16">
      <c r="A12" s="2" t="s">
        <v>62</v>
      </c>
      <c r="B12" s="2" t="s">
        <v>63</v>
      </c>
      <c r="C12" s="2" t="s">
        <v>64</v>
      </c>
      <c r="D12" s="2" t="s">
        <v>65</v>
      </c>
      <c r="E12" s="2" t="s">
        <v>66</v>
      </c>
      <c r="F12" s="2" t="s">
        <v>13</v>
      </c>
      <c r="G12" s="2">
        <v>271.75</v>
      </c>
      <c r="H12" s="3">
        <v>201726623704274</v>
      </c>
    </row>
    <row r="13" spans="1:8" ht="16">
      <c r="A13" s="2" t="s">
        <v>67</v>
      </c>
      <c r="B13" s="2" t="s">
        <v>68</v>
      </c>
      <c r="C13" s="2" t="s">
        <v>69</v>
      </c>
      <c r="D13" s="2" t="s">
        <v>70</v>
      </c>
      <c r="E13" s="2" t="s">
        <v>71</v>
      </c>
      <c r="F13" s="2" t="s">
        <v>19</v>
      </c>
      <c r="G13" s="2">
        <v>2635.16</v>
      </c>
      <c r="H13" s="3">
        <v>3549608598006916</v>
      </c>
    </row>
    <row r="14" spans="1:8" ht="16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2" t="s">
        <v>19</v>
      </c>
      <c r="G14" s="2">
        <v>253.42</v>
      </c>
      <c r="H14" s="3">
        <v>5108755748271292</v>
      </c>
    </row>
    <row r="15" spans="1:8" ht="16">
      <c r="A15" s="2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13</v>
      </c>
      <c r="G15" s="2">
        <v>334</v>
      </c>
      <c r="H15" s="3">
        <v>6763224525002226</v>
      </c>
    </row>
    <row r="16" spans="1:8" ht="17" customHeight="1">
      <c r="A16" s="2" t="s">
        <v>82</v>
      </c>
      <c r="B16" s="2" t="s">
        <v>83</v>
      </c>
      <c r="C16" s="2" t="s">
        <v>84</v>
      </c>
      <c r="D16" s="2" t="s">
        <v>85</v>
      </c>
      <c r="E16" s="2" t="s">
        <v>86</v>
      </c>
      <c r="F16" s="2" t="s">
        <v>55</v>
      </c>
      <c r="G16" s="2">
        <v>280.07</v>
      </c>
      <c r="H16" s="3">
        <v>30519740547628</v>
      </c>
    </row>
    <row r="17" spans="1:8" ht="17" customHeight="1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91</v>
      </c>
      <c r="F17" s="2" t="s">
        <v>92</v>
      </c>
      <c r="G17" s="2">
        <v>153.84</v>
      </c>
      <c r="H17" s="3">
        <v>3564241561552995</v>
      </c>
    </row>
    <row r="18" spans="1:8" ht="17" customHeight="1">
      <c r="A18" s="2" t="s">
        <v>93</v>
      </c>
      <c r="B18" s="2" t="s">
        <v>94</v>
      </c>
      <c r="C18" s="2" t="s">
        <v>95</v>
      </c>
      <c r="D18" s="2" t="s">
        <v>96</v>
      </c>
      <c r="E18" s="2" t="s">
        <v>97</v>
      </c>
      <c r="F18" s="2" t="s">
        <v>13</v>
      </c>
      <c r="G18" s="2">
        <v>879.07</v>
      </c>
      <c r="H18" s="3">
        <v>3579948641010942</v>
      </c>
    </row>
    <row r="19" spans="1:8" ht="17" customHeight="1">
      <c r="A19" s="2" t="s">
        <v>98</v>
      </c>
      <c r="B19" s="2" t="s">
        <v>99</v>
      </c>
      <c r="C19" s="2" t="s">
        <v>100</v>
      </c>
      <c r="D19" s="2" t="s">
        <v>101</v>
      </c>
      <c r="E19" s="2" t="s">
        <v>102</v>
      </c>
      <c r="F19" s="2" t="s">
        <v>55</v>
      </c>
      <c r="G19" s="2">
        <v>257.75</v>
      </c>
      <c r="H19" s="3">
        <v>4936483823467757</v>
      </c>
    </row>
    <row r="20" spans="1:8" ht="17" customHeight="1">
      <c r="A20" s="35" t="s">
        <v>103</v>
      </c>
      <c r="B20" s="35" t="s">
        <v>104</v>
      </c>
      <c r="C20" s="35" t="s">
        <v>105</v>
      </c>
      <c r="D20" s="35" t="s">
        <v>106</v>
      </c>
      <c r="E20" s="35" t="s">
        <v>107</v>
      </c>
      <c r="F20" s="35" t="s">
        <v>55</v>
      </c>
      <c r="G20" s="35">
        <v>197.3</v>
      </c>
      <c r="H20" s="36">
        <v>3554538098383220</v>
      </c>
    </row>
    <row r="21" spans="1:8" ht="17" customHeight="1">
      <c r="A21" s="2" t="s">
        <v>108</v>
      </c>
      <c r="B21" s="2" t="s">
        <v>109</v>
      </c>
      <c r="C21" s="2" t="s">
        <v>110</v>
      </c>
      <c r="D21" s="2" t="s">
        <v>111</v>
      </c>
      <c r="E21" s="2" t="s">
        <v>112</v>
      </c>
      <c r="F21" s="2" t="s">
        <v>13</v>
      </c>
      <c r="G21" s="2">
        <v>147.94</v>
      </c>
      <c r="H21" s="3">
        <v>6304235145874246</v>
      </c>
    </row>
    <row r="22" spans="1:8" ht="17" customHeight="1">
      <c r="A22" s="2" t="s">
        <v>113</v>
      </c>
      <c r="B22" s="2" t="s">
        <v>114</v>
      </c>
      <c r="C22" s="2" t="s">
        <v>115</v>
      </c>
      <c r="D22" s="2" t="s">
        <v>116</v>
      </c>
      <c r="E22" s="2" t="s">
        <v>117</v>
      </c>
      <c r="F22" s="2" t="s">
        <v>13</v>
      </c>
      <c r="G22" s="2">
        <v>341.54</v>
      </c>
      <c r="H22" s="3">
        <v>3561427479554420</v>
      </c>
    </row>
    <row r="23" spans="1:8" ht="17" customHeight="1">
      <c r="A23" s="2" t="s">
        <v>118</v>
      </c>
      <c r="B23" s="2" t="s">
        <v>119</v>
      </c>
      <c r="C23" s="2" t="s">
        <v>120</v>
      </c>
      <c r="D23" s="2" t="s">
        <v>121</v>
      </c>
      <c r="E23" s="2" t="s">
        <v>122</v>
      </c>
      <c r="F23" s="2" t="s">
        <v>92</v>
      </c>
      <c r="G23" s="2">
        <v>79.11</v>
      </c>
      <c r="H23" s="3">
        <v>6392149671955910</v>
      </c>
    </row>
    <row r="24" spans="1:8" ht="17" customHeight="1">
      <c r="A24" s="2" t="s">
        <v>123</v>
      </c>
      <c r="B24" s="2" t="s">
        <v>124</v>
      </c>
      <c r="C24" s="2" t="s">
        <v>125</v>
      </c>
      <c r="D24" s="2" t="s">
        <v>126</v>
      </c>
      <c r="E24" s="2" t="s">
        <v>127</v>
      </c>
      <c r="F24" s="2" t="s">
        <v>13</v>
      </c>
      <c r="G24" s="2">
        <v>577.70000000000005</v>
      </c>
      <c r="H24" s="3">
        <v>5602235755895706</v>
      </c>
    </row>
    <row r="25" spans="1:8" ht="17" customHeight="1">
      <c r="A25" s="2" t="s">
        <v>128</v>
      </c>
      <c r="B25" s="2" t="s">
        <v>129</v>
      </c>
      <c r="C25" s="2" t="s">
        <v>130</v>
      </c>
      <c r="D25" s="2" t="s">
        <v>131</v>
      </c>
      <c r="E25" s="2" t="s">
        <v>132</v>
      </c>
      <c r="F25" s="2" t="s">
        <v>92</v>
      </c>
      <c r="G25" s="2">
        <v>4589.76</v>
      </c>
      <c r="H25" s="3">
        <v>3581816702212457</v>
      </c>
    </row>
    <row r="26" spans="1:8" ht="17" customHeight="1">
      <c r="A26" s="2" t="s">
        <v>133</v>
      </c>
      <c r="B26" s="2" t="s">
        <v>134</v>
      </c>
      <c r="C26" s="2" t="s">
        <v>135</v>
      </c>
      <c r="D26" s="2" t="s">
        <v>136</v>
      </c>
      <c r="E26" s="2" t="s">
        <v>137</v>
      </c>
      <c r="F26" s="2" t="s">
        <v>13</v>
      </c>
      <c r="G26" s="2">
        <v>458.46</v>
      </c>
      <c r="H26" s="3">
        <v>4108968088655</v>
      </c>
    </row>
    <row r="27" spans="1:8" ht="17" customHeight="1">
      <c r="A27" s="2" t="s">
        <v>138</v>
      </c>
      <c r="B27" s="2" t="s">
        <v>139</v>
      </c>
      <c r="C27" s="2" t="s">
        <v>140</v>
      </c>
      <c r="D27" s="2" t="s">
        <v>141</v>
      </c>
      <c r="E27" s="2" t="s">
        <v>142</v>
      </c>
      <c r="F27" s="2" t="s">
        <v>19</v>
      </c>
      <c r="G27" s="2">
        <v>1749.71</v>
      </c>
      <c r="H27" s="3">
        <v>201717955322405</v>
      </c>
    </row>
    <row r="28" spans="1:8" ht="17" customHeight="1">
      <c r="A28" s="2" t="s">
        <v>143</v>
      </c>
      <c r="B28" s="2" t="s">
        <v>144</v>
      </c>
      <c r="C28" s="2" t="s">
        <v>145</v>
      </c>
      <c r="D28" s="2" t="s">
        <v>146</v>
      </c>
      <c r="E28" s="2" t="s">
        <v>147</v>
      </c>
      <c r="F28" s="2" t="s">
        <v>19</v>
      </c>
      <c r="G28" s="2">
        <v>4732.87</v>
      </c>
      <c r="H28" s="3">
        <v>201887719279272</v>
      </c>
    </row>
    <row r="29" spans="1:8" ht="17" customHeight="1">
      <c r="A29" s="2" t="s">
        <v>148</v>
      </c>
      <c r="B29" s="2" t="s">
        <v>149</v>
      </c>
      <c r="C29" s="2" t="s">
        <v>150</v>
      </c>
      <c r="D29" s="2" t="s">
        <v>151</v>
      </c>
      <c r="E29" s="2" t="s">
        <v>152</v>
      </c>
      <c r="F29" s="2" t="s">
        <v>13</v>
      </c>
      <c r="G29" s="2">
        <v>364.81</v>
      </c>
      <c r="H29" s="3">
        <v>4405061294698555</v>
      </c>
    </row>
    <row r="30" spans="1:8" ht="17" customHeight="1">
      <c r="A30" s="2" t="s">
        <v>153</v>
      </c>
      <c r="B30" s="2" t="s">
        <v>154</v>
      </c>
      <c r="C30" s="2" t="s">
        <v>155</v>
      </c>
      <c r="D30" s="2" t="s">
        <v>156</v>
      </c>
      <c r="E30" s="2" t="s">
        <v>157</v>
      </c>
      <c r="F30" s="2" t="s">
        <v>13</v>
      </c>
      <c r="G30" s="2">
        <v>1058.73</v>
      </c>
      <c r="H30" s="3">
        <v>3548644250589957</v>
      </c>
    </row>
    <row r="31" spans="1:8" ht="17" customHeight="1">
      <c r="A31" s="2" t="s">
        <v>158</v>
      </c>
      <c r="B31" s="2" t="s">
        <v>159</v>
      </c>
      <c r="C31" s="2" t="s">
        <v>160</v>
      </c>
      <c r="D31" s="2" t="s">
        <v>161</v>
      </c>
      <c r="E31" s="2" t="s">
        <v>162</v>
      </c>
      <c r="F31" s="2" t="s">
        <v>13</v>
      </c>
      <c r="G31" s="2">
        <v>2229.17</v>
      </c>
      <c r="H31" s="3">
        <v>3541693800955496</v>
      </c>
    </row>
    <row r="32" spans="1:8" ht="17" customHeight="1">
      <c r="A32" s="2" t="s">
        <v>163</v>
      </c>
      <c r="B32" s="2" t="s">
        <v>164</v>
      </c>
      <c r="C32" s="2" t="s">
        <v>165</v>
      </c>
      <c r="D32" s="2" t="s">
        <v>166</v>
      </c>
      <c r="E32" s="2" t="s">
        <v>167</v>
      </c>
      <c r="F32" s="2" t="s">
        <v>44</v>
      </c>
      <c r="G32" s="2">
        <v>432.36</v>
      </c>
      <c r="H32" s="3">
        <v>3554057695528236</v>
      </c>
    </row>
    <row r="33" spans="1:8" ht="17" customHeight="1">
      <c r="A33" s="2" t="s">
        <v>168</v>
      </c>
      <c r="B33" s="2" t="s">
        <v>169</v>
      </c>
      <c r="C33" s="2" t="s">
        <v>170</v>
      </c>
      <c r="D33" s="2" t="s">
        <v>136</v>
      </c>
      <c r="E33" s="2" t="s">
        <v>171</v>
      </c>
      <c r="F33" s="2" t="s">
        <v>13</v>
      </c>
      <c r="G33" s="2">
        <v>2057.98</v>
      </c>
      <c r="H33" s="3">
        <v>3553293542414582</v>
      </c>
    </row>
    <row r="34" spans="1:8" ht="17" customHeight="1">
      <c r="A34" s="2" t="s">
        <v>172</v>
      </c>
      <c r="B34" s="2" t="s">
        <v>173</v>
      </c>
      <c r="C34" s="2" t="s">
        <v>174</v>
      </c>
      <c r="D34" s="2" t="s">
        <v>175</v>
      </c>
      <c r="E34" s="2" t="s">
        <v>176</v>
      </c>
      <c r="F34" s="2" t="s">
        <v>19</v>
      </c>
      <c r="G34" s="2">
        <v>371.47</v>
      </c>
      <c r="H34" s="3">
        <v>6386756523924205</v>
      </c>
    </row>
    <row r="35" spans="1:8" ht="17" customHeight="1">
      <c r="A35" s="2" t="s">
        <v>177</v>
      </c>
      <c r="B35" s="2" t="s">
        <v>178</v>
      </c>
      <c r="C35" s="2" t="s">
        <v>179</v>
      </c>
      <c r="D35" s="2" t="s">
        <v>48</v>
      </c>
      <c r="E35" s="2" t="s">
        <v>180</v>
      </c>
      <c r="F35" s="2" t="s">
        <v>13</v>
      </c>
      <c r="G35" s="2">
        <v>419.83</v>
      </c>
      <c r="H35" s="3">
        <v>3561704881611091</v>
      </c>
    </row>
    <row r="36" spans="1:8" ht="17" customHeight="1">
      <c r="A36" s="2" t="s">
        <v>181</v>
      </c>
      <c r="B36" s="2" t="s">
        <v>182</v>
      </c>
      <c r="C36" s="2" t="s">
        <v>183</v>
      </c>
      <c r="D36" s="2" t="s">
        <v>184</v>
      </c>
      <c r="E36" s="2" t="s">
        <v>185</v>
      </c>
      <c r="F36" s="2" t="s">
        <v>13</v>
      </c>
      <c r="G36" s="2">
        <v>4790.47</v>
      </c>
      <c r="H36" s="3">
        <v>3573809975181228</v>
      </c>
    </row>
    <row r="37" spans="1:8" ht="17" customHeight="1">
      <c r="A37" s="2" t="s">
        <v>186</v>
      </c>
      <c r="B37" s="2" t="s">
        <v>187</v>
      </c>
      <c r="C37" s="2" t="s">
        <v>188</v>
      </c>
      <c r="D37" s="2" t="s">
        <v>189</v>
      </c>
      <c r="E37" s="2" t="s">
        <v>190</v>
      </c>
      <c r="F37" s="2" t="s">
        <v>19</v>
      </c>
      <c r="G37" s="2">
        <v>242.58</v>
      </c>
      <c r="H37" s="3">
        <v>3548674655969223</v>
      </c>
    </row>
    <row r="38" spans="1:8" ht="17" customHeight="1">
      <c r="A38" s="2" t="s">
        <v>191</v>
      </c>
      <c r="B38" s="2" t="s">
        <v>192</v>
      </c>
      <c r="C38" s="2" t="s">
        <v>193</v>
      </c>
      <c r="D38" s="2" t="s">
        <v>194</v>
      </c>
      <c r="E38" s="2" t="s">
        <v>195</v>
      </c>
      <c r="F38" s="2" t="s">
        <v>44</v>
      </c>
      <c r="G38" s="2">
        <v>30.69</v>
      </c>
      <c r="H38" s="3">
        <v>3583451679113724</v>
      </c>
    </row>
    <row r="39" spans="1:8" ht="17" customHeight="1">
      <c r="A39" s="2" t="s">
        <v>196</v>
      </c>
      <c r="B39" s="2" t="s">
        <v>197</v>
      </c>
      <c r="C39" s="2" t="s">
        <v>198</v>
      </c>
      <c r="D39" s="2" t="s">
        <v>199</v>
      </c>
      <c r="E39" s="2" t="s">
        <v>200</v>
      </c>
      <c r="F39" s="2" t="s">
        <v>19</v>
      </c>
      <c r="G39" s="2">
        <v>425.88</v>
      </c>
      <c r="H39" s="3">
        <v>3568004322765199</v>
      </c>
    </row>
    <row r="40" spans="1:8" ht="17" customHeight="1">
      <c r="A40" s="2" t="s">
        <v>201</v>
      </c>
      <c r="B40" s="2" t="s">
        <v>202</v>
      </c>
      <c r="C40" s="2" t="s">
        <v>203</v>
      </c>
      <c r="D40" s="2" t="s">
        <v>204</v>
      </c>
      <c r="E40" s="2" t="s">
        <v>205</v>
      </c>
      <c r="F40" s="2" t="s">
        <v>206</v>
      </c>
      <c r="G40" s="2">
        <v>3628.31</v>
      </c>
      <c r="H40" s="3">
        <v>6385240651997870</v>
      </c>
    </row>
    <row r="41" spans="1:8" ht="17" customHeight="1">
      <c r="A41" s="2" t="s">
        <v>207</v>
      </c>
      <c r="B41" s="2" t="s">
        <v>208</v>
      </c>
      <c r="C41" s="2" t="s">
        <v>209</v>
      </c>
      <c r="D41" s="2" t="s">
        <v>210</v>
      </c>
      <c r="E41" s="2" t="s">
        <v>211</v>
      </c>
      <c r="F41" s="2" t="s">
        <v>212</v>
      </c>
      <c r="G41" s="2">
        <v>3553.68</v>
      </c>
      <c r="H41" s="3">
        <v>3584768438941130</v>
      </c>
    </row>
    <row r="42" spans="1:8" ht="17" customHeight="1">
      <c r="A42" s="2" t="s">
        <v>213</v>
      </c>
      <c r="B42" s="2" t="s">
        <v>214</v>
      </c>
      <c r="C42" s="2" t="s">
        <v>215</v>
      </c>
      <c r="D42" s="2" t="s">
        <v>216</v>
      </c>
      <c r="E42" s="2" t="s">
        <v>217</v>
      </c>
      <c r="F42" s="2" t="s">
        <v>13</v>
      </c>
      <c r="G42" s="2">
        <v>202.93</v>
      </c>
      <c r="H42" s="3">
        <v>3550262144654237</v>
      </c>
    </row>
    <row r="43" spans="1:8" ht="17" customHeight="1">
      <c r="A43" s="2" t="s">
        <v>218</v>
      </c>
      <c r="B43" s="2" t="s">
        <v>219</v>
      </c>
      <c r="C43" s="2" t="s">
        <v>220</v>
      </c>
      <c r="D43" s="2" t="s">
        <v>221</v>
      </c>
      <c r="E43" s="2" t="s">
        <v>222</v>
      </c>
      <c r="F43" s="2" t="s">
        <v>19</v>
      </c>
      <c r="G43" s="2">
        <v>1825.7</v>
      </c>
      <c r="H43" s="3">
        <v>3531565391387713</v>
      </c>
    </row>
    <row r="44" spans="1:8" ht="17" customHeight="1">
      <c r="A44" s="2" t="s">
        <v>223</v>
      </c>
      <c r="B44" s="2" t="s">
        <v>224</v>
      </c>
      <c r="C44" s="2" t="s">
        <v>225</v>
      </c>
      <c r="D44" s="2" t="s">
        <v>226</v>
      </c>
      <c r="E44" s="2" t="s">
        <v>227</v>
      </c>
      <c r="F44" s="2" t="s">
        <v>92</v>
      </c>
      <c r="G44" s="2">
        <v>315.29000000000002</v>
      </c>
      <c r="H44" s="3">
        <v>5602242498538726</v>
      </c>
    </row>
    <row r="45" spans="1:8" ht="17" customHeight="1">
      <c r="A45" s="2" t="s">
        <v>228</v>
      </c>
      <c r="B45" s="2" t="s">
        <v>229</v>
      </c>
      <c r="C45" s="2" t="s">
        <v>230</v>
      </c>
      <c r="D45" s="2" t="s">
        <v>231</v>
      </c>
      <c r="E45" s="2" t="s">
        <v>232</v>
      </c>
      <c r="F45" s="2" t="s">
        <v>233</v>
      </c>
      <c r="G45" s="2">
        <v>2968.07</v>
      </c>
      <c r="H45" s="3">
        <v>6.7638778995149069E+17</v>
      </c>
    </row>
    <row r="46" spans="1:8" ht="17" customHeight="1">
      <c r="A46" s="2" t="s">
        <v>234</v>
      </c>
      <c r="B46" s="2" t="s">
        <v>235</v>
      </c>
      <c r="C46" s="2" t="s">
        <v>236</v>
      </c>
      <c r="D46" s="2" t="s">
        <v>237</v>
      </c>
      <c r="E46" s="2" t="s">
        <v>238</v>
      </c>
      <c r="F46" s="2" t="s">
        <v>13</v>
      </c>
      <c r="G46" s="2">
        <v>6.34</v>
      </c>
      <c r="H46" s="3">
        <v>3546212324347109</v>
      </c>
    </row>
    <row r="47" spans="1:8" ht="17" customHeight="1">
      <c r="A47" s="2" t="s">
        <v>239</v>
      </c>
      <c r="B47" s="2" t="s">
        <v>240</v>
      </c>
      <c r="C47" s="2" t="s">
        <v>241</v>
      </c>
      <c r="D47" s="2" t="s">
        <v>216</v>
      </c>
      <c r="E47" s="2" t="s">
        <v>242</v>
      </c>
      <c r="F47" s="2" t="s">
        <v>13</v>
      </c>
      <c r="G47" s="2">
        <v>2993.89</v>
      </c>
      <c r="H47" s="3">
        <v>5.6022302809254131E+17</v>
      </c>
    </row>
    <row r="48" spans="1:8" ht="17" customHeight="1">
      <c r="A48" s="2" t="s">
        <v>243</v>
      </c>
      <c r="B48" s="2" t="s">
        <v>244</v>
      </c>
      <c r="C48" s="2" t="s">
        <v>245</v>
      </c>
      <c r="D48" s="2" t="s">
        <v>246</v>
      </c>
      <c r="E48" s="2" t="s">
        <v>247</v>
      </c>
      <c r="F48" s="2" t="s">
        <v>13</v>
      </c>
      <c r="G48" s="2">
        <v>310.83999999999997</v>
      </c>
      <c r="H48" s="3">
        <v>4175002624401656</v>
      </c>
    </row>
    <row r="49" spans="1:8" ht="17" customHeight="1">
      <c r="A49" s="2" t="s">
        <v>248</v>
      </c>
      <c r="B49" s="2" t="s">
        <v>249</v>
      </c>
      <c r="C49" s="2" t="s">
        <v>250</v>
      </c>
      <c r="D49" s="2" t="s">
        <v>156</v>
      </c>
      <c r="E49" s="2" t="s">
        <v>251</v>
      </c>
      <c r="F49" s="2" t="s">
        <v>13</v>
      </c>
      <c r="G49" s="2">
        <v>496.43</v>
      </c>
      <c r="H49" s="3">
        <v>5.6418243873525412E+18</v>
      </c>
    </row>
    <row r="50" spans="1:8" ht="17" customHeight="1">
      <c r="A50" s="2" t="s">
        <v>252</v>
      </c>
      <c r="B50" s="2" t="s">
        <v>253</v>
      </c>
      <c r="C50" s="2" t="s">
        <v>254</v>
      </c>
      <c r="D50" s="2" t="s">
        <v>255</v>
      </c>
      <c r="E50" s="2" t="s">
        <v>256</v>
      </c>
      <c r="F50" s="2" t="s">
        <v>19</v>
      </c>
      <c r="G50" s="2">
        <v>3879.97</v>
      </c>
      <c r="H50" s="3">
        <v>5002351397663448</v>
      </c>
    </row>
    <row r="51" spans="1:8" ht="17" customHeight="1">
      <c r="A51" s="2" t="s">
        <v>257</v>
      </c>
      <c r="B51" s="2" t="s">
        <v>258</v>
      </c>
      <c r="C51" s="2" t="s">
        <v>259</v>
      </c>
      <c r="D51" s="2" t="s">
        <v>260</v>
      </c>
      <c r="E51" s="2" t="s">
        <v>261</v>
      </c>
      <c r="F51" s="2" t="s">
        <v>61</v>
      </c>
      <c r="G51" s="2">
        <v>2362.5100000000002</v>
      </c>
      <c r="H51" s="3">
        <v>5301187031331762</v>
      </c>
    </row>
    <row r="52" spans="1:8" ht="17" customHeight="1">
      <c r="A52" s="2" t="s">
        <v>262</v>
      </c>
      <c r="B52" s="2" t="s">
        <v>263</v>
      </c>
      <c r="C52" s="2" t="s">
        <v>264</v>
      </c>
      <c r="D52" s="2" t="s">
        <v>265</v>
      </c>
      <c r="E52" s="2" t="s">
        <v>266</v>
      </c>
      <c r="F52" s="2" t="s">
        <v>13</v>
      </c>
      <c r="G52" s="2">
        <v>3867.78</v>
      </c>
      <c r="H52" s="3">
        <v>30433032930635</v>
      </c>
    </row>
    <row r="53" spans="1:8" ht="17" customHeight="1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13</v>
      </c>
      <c r="G53" s="2">
        <v>1181.83</v>
      </c>
      <c r="H53" s="3">
        <v>3554810391848088</v>
      </c>
    </row>
    <row r="54" spans="1:8" ht="17" customHeight="1">
      <c r="A54" s="2" t="s">
        <v>272</v>
      </c>
      <c r="B54" s="2" t="s">
        <v>273</v>
      </c>
      <c r="C54" s="2" t="s">
        <v>274</v>
      </c>
      <c r="D54" s="2" t="s">
        <v>48</v>
      </c>
      <c r="E54" s="2" t="s">
        <v>275</v>
      </c>
      <c r="F54" s="2" t="s">
        <v>13</v>
      </c>
      <c r="G54" s="2">
        <v>436.73</v>
      </c>
      <c r="H54" s="3">
        <v>3544746582932872</v>
      </c>
    </row>
    <row r="55" spans="1:8" ht="17" customHeight="1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280</v>
      </c>
      <c r="F55" s="2" t="s">
        <v>92</v>
      </c>
      <c r="G55" s="2">
        <v>17.190000000000001</v>
      </c>
      <c r="H55" s="3">
        <v>5410257634953698</v>
      </c>
    </row>
    <row r="56" spans="1:8" ht="17" customHeight="1">
      <c r="A56" s="2" t="s">
        <v>281</v>
      </c>
      <c r="B56" s="2" t="s">
        <v>282</v>
      </c>
      <c r="C56" s="2" t="s">
        <v>283</v>
      </c>
      <c r="D56" s="2" t="s">
        <v>284</v>
      </c>
      <c r="E56" s="2" t="s">
        <v>285</v>
      </c>
      <c r="F56" s="2" t="s">
        <v>92</v>
      </c>
      <c r="G56" s="2">
        <v>132.04</v>
      </c>
      <c r="H56" s="3">
        <v>3587166384753111</v>
      </c>
    </row>
    <row r="57" spans="1:8" ht="17" customHeight="1">
      <c r="A57" s="2" t="s">
        <v>286</v>
      </c>
      <c r="B57" s="2" t="s">
        <v>287</v>
      </c>
      <c r="C57" s="2" t="s">
        <v>288</v>
      </c>
      <c r="D57" s="2" t="s">
        <v>65</v>
      </c>
      <c r="E57" s="2" t="s">
        <v>289</v>
      </c>
      <c r="F57" s="2" t="s">
        <v>13</v>
      </c>
      <c r="G57" s="2">
        <v>95.14</v>
      </c>
      <c r="H57" s="3">
        <v>30216765720046</v>
      </c>
    </row>
    <row r="58" spans="1:8" ht="17" customHeight="1">
      <c r="A58" s="2" t="s">
        <v>290</v>
      </c>
      <c r="B58" s="2" t="s">
        <v>291</v>
      </c>
      <c r="C58" s="2" t="s">
        <v>292</v>
      </c>
      <c r="D58" s="2" t="s">
        <v>48</v>
      </c>
      <c r="E58" s="2" t="s">
        <v>293</v>
      </c>
      <c r="F58" s="2" t="s">
        <v>13</v>
      </c>
      <c r="G58" s="2">
        <v>187.34</v>
      </c>
      <c r="H58" s="3">
        <v>3569858148951104</v>
      </c>
    </row>
    <row r="59" spans="1:8" ht="17" customHeight="1">
      <c r="A59" s="2" t="s">
        <v>294</v>
      </c>
      <c r="B59" s="2" t="s">
        <v>295</v>
      </c>
      <c r="C59" s="2" t="s">
        <v>296</v>
      </c>
      <c r="D59" s="2" t="s">
        <v>297</v>
      </c>
      <c r="E59" s="2" t="s">
        <v>298</v>
      </c>
      <c r="F59" s="2" t="s">
        <v>13</v>
      </c>
      <c r="G59" s="2">
        <v>3416.85</v>
      </c>
      <c r="H59" s="3">
        <v>3555116013840027</v>
      </c>
    </row>
    <row r="60" spans="1:8" ht="17" customHeight="1">
      <c r="A60" s="2" t="s">
        <v>299</v>
      </c>
      <c r="B60" s="2" t="s">
        <v>300</v>
      </c>
      <c r="C60" s="2" t="s">
        <v>301</v>
      </c>
      <c r="D60" s="2" t="s">
        <v>302</v>
      </c>
      <c r="E60" s="2" t="s">
        <v>303</v>
      </c>
      <c r="F60" s="2" t="s">
        <v>13</v>
      </c>
      <c r="G60" s="2">
        <v>302.60000000000002</v>
      </c>
      <c r="H60" s="3">
        <v>5602234434550386</v>
      </c>
    </row>
    <row r="61" spans="1:8" ht="17" customHeight="1">
      <c r="A61" s="2" t="s">
        <v>304</v>
      </c>
      <c r="B61" s="2" t="s">
        <v>305</v>
      </c>
      <c r="C61" s="2" t="s">
        <v>306</v>
      </c>
      <c r="D61" s="2" t="s">
        <v>307</v>
      </c>
      <c r="E61" s="2" t="s">
        <v>308</v>
      </c>
      <c r="F61" s="2" t="s">
        <v>13</v>
      </c>
      <c r="G61" s="2">
        <v>180.89</v>
      </c>
      <c r="H61" s="3">
        <v>6759288128404598</v>
      </c>
    </row>
    <row r="62" spans="1:8" ht="17" customHeight="1">
      <c r="A62" s="2" t="s">
        <v>309</v>
      </c>
      <c r="B62" s="2" t="s">
        <v>310</v>
      </c>
      <c r="C62" s="2" t="s">
        <v>311</v>
      </c>
      <c r="D62" s="2" t="s">
        <v>312</v>
      </c>
      <c r="E62" s="2" t="s">
        <v>313</v>
      </c>
      <c r="F62" s="2" t="s">
        <v>19</v>
      </c>
      <c r="G62" s="2">
        <v>157.61000000000001</v>
      </c>
      <c r="H62" s="3">
        <v>3550285162403047</v>
      </c>
    </row>
    <row r="63" spans="1:8" ht="17" customHeight="1">
      <c r="A63" s="2" t="s">
        <v>314</v>
      </c>
      <c r="B63" s="2" t="s">
        <v>315</v>
      </c>
      <c r="C63" s="2" t="s">
        <v>316</v>
      </c>
      <c r="D63" s="2" t="s">
        <v>317</v>
      </c>
      <c r="E63" s="2" t="s">
        <v>318</v>
      </c>
      <c r="F63" s="2" t="s">
        <v>19</v>
      </c>
      <c r="G63" s="2">
        <v>45.21</v>
      </c>
      <c r="H63" s="3">
        <v>5010129192397143</v>
      </c>
    </row>
    <row r="64" spans="1:8" ht="17" customHeight="1">
      <c r="A64" s="2" t="s">
        <v>319</v>
      </c>
      <c r="B64" s="2" t="s">
        <v>320</v>
      </c>
      <c r="C64" s="2" t="s">
        <v>321</v>
      </c>
      <c r="D64" s="2" t="s">
        <v>322</v>
      </c>
      <c r="E64" s="2" t="s">
        <v>323</v>
      </c>
      <c r="F64" s="2" t="s">
        <v>212</v>
      </c>
      <c r="G64" s="2">
        <v>3512.4</v>
      </c>
      <c r="H64" s="3">
        <v>604193719382189</v>
      </c>
    </row>
    <row r="65" spans="1:8" ht="17" customHeight="1">
      <c r="A65" s="2" t="s">
        <v>324</v>
      </c>
      <c r="B65" s="2" t="s">
        <v>325</v>
      </c>
      <c r="C65" s="2" t="s">
        <v>326</v>
      </c>
      <c r="D65" s="2" t="s">
        <v>327</v>
      </c>
      <c r="E65" s="2" t="s">
        <v>328</v>
      </c>
      <c r="F65" s="2" t="s">
        <v>55</v>
      </c>
      <c r="G65" s="2">
        <v>52.75</v>
      </c>
      <c r="H65" s="3">
        <v>3546191971245610</v>
      </c>
    </row>
    <row r="66" spans="1:8" ht="17" customHeight="1">
      <c r="A66" s="2" t="s">
        <v>329</v>
      </c>
      <c r="B66" s="2" t="s">
        <v>330</v>
      </c>
      <c r="C66" s="2" t="s">
        <v>331</v>
      </c>
      <c r="D66" s="2" t="s">
        <v>216</v>
      </c>
      <c r="E66" s="2" t="s">
        <v>332</v>
      </c>
      <c r="F66" s="2" t="s">
        <v>13</v>
      </c>
      <c r="G66" s="2">
        <v>3980.63</v>
      </c>
      <c r="H66" s="3">
        <v>3535638937166770</v>
      </c>
    </row>
    <row r="67" spans="1:8" ht="17" customHeight="1">
      <c r="A67" s="2" t="s">
        <v>333</v>
      </c>
      <c r="B67" s="2" t="s">
        <v>334</v>
      </c>
      <c r="C67" s="2" t="s">
        <v>335</v>
      </c>
      <c r="D67" s="2" t="s">
        <v>336</v>
      </c>
      <c r="E67" s="2" t="s">
        <v>337</v>
      </c>
      <c r="F67" s="2" t="s">
        <v>13</v>
      </c>
      <c r="G67" s="2">
        <v>44.39</v>
      </c>
      <c r="H67" s="3">
        <v>6.7678268060373952E+17</v>
      </c>
    </row>
    <row r="68" spans="1:8" ht="17" customHeight="1">
      <c r="A68" s="2" t="s">
        <v>338</v>
      </c>
      <c r="B68" s="2" t="s">
        <v>339</v>
      </c>
      <c r="C68" s="2" t="s">
        <v>340</v>
      </c>
      <c r="D68" s="2" t="s">
        <v>341</v>
      </c>
      <c r="E68" s="2" t="s">
        <v>342</v>
      </c>
      <c r="F68" s="2" t="s">
        <v>92</v>
      </c>
      <c r="G68" s="2">
        <v>1011.49</v>
      </c>
      <c r="H68" s="3">
        <v>374283613524834</v>
      </c>
    </row>
    <row r="69" spans="1:8" ht="17" customHeight="1">
      <c r="A69" s="2" t="s">
        <v>343</v>
      </c>
      <c r="B69" s="2" t="s">
        <v>344</v>
      </c>
      <c r="C69" s="2" t="s">
        <v>345</v>
      </c>
      <c r="D69" s="2" t="s">
        <v>346</v>
      </c>
      <c r="E69" s="2" t="s">
        <v>347</v>
      </c>
      <c r="F69" s="2" t="s">
        <v>19</v>
      </c>
      <c r="G69" s="2">
        <v>325.35000000000002</v>
      </c>
      <c r="H69" s="3">
        <v>348412948608896</v>
      </c>
    </row>
    <row r="70" spans="1:8" ht="17" customHeight="1">
      <c r="A70" s="2" t="s">
        <v>348</v>
      </c>
      <c r="B70" s="2" t="s">
        <v>349</v>
      </c>
      <c r="C70" s="2" t="s">
        <v>350</v>
      </c>
      <c r="D70" s="2" t="s">
        <v>270</v>
      </c>
      <c r="E70" s="2" t="s">
        <v>351</v>
      </c>
      <c r="F70" s="2" t="s">
        <v>13</v>
      </c>
      <c r="G70" s="2">
        <v>2375.34</v>
      </c>
      <c r="H70" s="3">
        <v>3566231617721064</v>
      </c>
    </row>
    <row r="71" spans="1:8" ht="17" customHeight="1">
      <c r="A71" s="2" t="s">
        <v>352</v>
      </c>
      <c r="B71" s="2" t="s">
        <v>353</v>
      </c>
      <c r="C71" s="2" t="s">
        <v>354</v>
      </c>
      <c r="D71" s="2" t="s">
        <v>355</v>
      </c>
      <c r="E71" s="2" t="s">
        <v>356</v>
      </c>
      <c r="F71" s="2" t="s">
        <v>357</v>
      </c>
      <c r="G71" s="2">
        <v>326.69</v>
      </c>
      <c r="H71" s="3">
        <v>3565347024083335</v>
      </c>
    </row>
    <row r="72" spans="1:8" ht="17" customHeight="1">
      <c r="A72" s="2" t="s">
        <v>358</v>
      </c>
      <c r="B72" s="2" t="s">
        <v>359</v>
      </c>
      <c r="C72" s="2" t="s">
        <v>360</v>
      </c>
      <c r="D72" s="2" t="s">
        <v>361</v>
      </c>
      <c r="E72" s="2" t="s">
        <v>362</v>
      </c>
      <c r="F72" s="2" t="s">
        <v>13</v>
      </c>
      <c r="G72" s="2">
        <v>440.48</v>
      </c>
      <c r="H72" s="3">
        <v>3566144670405279</v>
      </c>
    </row>
    <row r="73" spans="1:8" ht="17" customHeight="1">
      <c r="A73" s="2" t="s">
        <v>363</v>
      </c>
      <c r="B73" s="2" t="s">
        <v>364</v>
      </c>
      <c r="C73" s="2" t="s">
        <v>365</v>
      </c>
      <c r="D73" s="2" t="s">
        <v>366</v>
      </c>
      <c r="E73" s="2" t="s">
        <v>367</v>
      </c>
      <c r="F73" s="2" t="s">
        <v>368</v>
      </c>
      <c r="G73" s="2">
        <v>2188.9699999999998</v>
      </c>
      <c r="H73" s="3">
        <v>3550120614010001</v>
      </c>
    </row>
    <row r="74" spans="1:8" ht="17" customHeight="1">
      <c r="A74" s="2" t="s">
        <v>369</v>
      </c>
      <c r="B74" s="2" t="s">
        <v>370</v>
      </c>
      <c r="C74" s="2" t="s">
        <v>371</v>
      </c>
      <c r="D74" s="2" t="s">
        <v>372</v>
      </c>
      <c r="E74" s="2" t="s">
        <v>373</v>
      </c>
      <c r="F74" s="2" t="s">
        <v>92</v>
      </c>
      <c r="G74" s="2">
        <v>969.99</v>
      </c>
      <c r="H74" s="3">
        <v>5.6022302835690803E+18</v>
      </c>
    </row>
    <row r="75" spans="1:8" ht="17" customHeight="1">
      <c r="A75" s="2" t="s">
        <v>374</v>
      </c>
      <c r="B75" s="2" t="s">
        <v>375</v>
      </c>
      <c r="C75" s="2" t="s">
        <v>376</v>
      </c>
      <c r="D75" s="2" t="s">
        <v>307</v>
      </c>
      <c r="E75" s="2" t="s">
        <v>377</v>
      </c>
      <c r="F75" s="2" t="s">
        <v>13</v>
      </c>
      <c r="G75" s="2">
        <v>3308.69</v>
      </c>
      <c r="H75" s="3">
        <v>5.6022122721107827E+17</v>
      </c>
    </row>
    <row r="76" spans="1:8" ht="17" customHeight="1">
      <c r="A76" s="2" t="s">
        <v>378</v>
      </c>
      <c r="B76" s="2" t="s">
        <v>379</v>
      </c>
      <c r="C76" s="2" t="s">
        <v>380</v>
      </c>
      <c r="D76" s="2" t="s">
        <v>355</v>
      </c>
      <c r="E76" s="2" t="s">
        <v>381</v>
      </c>
      <c r="F76" s="2" t="s">
        <v>357</v>
      </c>
      <c r="G76" s="2">
        <v>350.93</v>
      </c>
      <c r="H76" s="3">
        <v>5100177098646932</v>
      </c>
    </row>
    <row r="77" spans="1:8" ht="17" customHeight="1">
      <c r="A77" s="2" t="s">
        <v>382</v>
      </c>
      <c r="B77" s="2" t="s">
        <v>383</v>
      </c>
      <c r="C77" s="2" t="s">
        <v>384</v>
      </c>
      <c r="D77" s="2" t="s">
        <v>385</v>
      </c>
      <c r="E77" s="2" t="s">
        <v>386</v>
      </c>
      <c r="F77" s="2" t="s">
        <v>19</v>
      </c>
      <c r="G77" s="2">
        <v>4535.4799999999996</v>
      </c>
      <c r="H77" s="3">
        <v>3589301083077441</v>
      </c>
    </row>
    <row r="78" spans="1:8" ht="17" customHeight="1">
      <c r="A78" s="2" t="s">
        <v>387</v>
      </c>
      <c r="B78" s="2" t="s">
        <v>388</v>
      </c>
      <c r="C78" s="2" t="s">
        <v>389</v>
      </c>
      <c r="D78" s="2" t="s">
        <v>390</v>
      </c>
      <c r="E78" s="2" t="s">
        <v>391</v>
      </c>
      <c r="F78" s="2" t="s">
        <v>13</v>
      </c>
      <c r="G78" s="2">
        <v>1208.81</v>
      </c>
      <c r="H78" s="3">
        <v>3572084291589378</v>
      </c>
    </row>
    <row r="79" spans="1:8" ht="17" customHeight="1">
      <c r="A79" s="2" t="s">
        <v>392</v>
      </c>
      <c r="B79" s="2" t="s">
        <v>393</v>
      </c>
      <c r="C79" s="2" t="s">
        <v>394</v>
      </c>
      <c r="D79" s="2" t="s">
        <v>395</v>
      </c>
      <c r="E79" s="2" t="s">
        <v>396</v>
      </c>
      <c r="F79" s="2" t="s">
        <v>19</v>
      </c>
      <c r="G79" s="2">
        <v>1678.44</v>
      </c>
      <c r="H79" s="3">
        <v>5.893767975712342E+18</v>
      </c>
    </row>
    <row r="80" spans="1:8" ht="17" customHeight="1">
      <c r="A80" s="2" t="s">
        <v>397</v>
      </c>
      <c r="B80" s="2" t="s">
        <v>398</v>
      </c>
      <c r="C80" s="2" t="s">
        <v>399</v>
      </c>
      <c r="D80" s="2" t="s">
        <v>400</v>
      </c>
      <c r="E80" s="2" t="s">
        <v>401</v>
      </c>
      <c r="F80" s="2" t="s">
        <v>13</v>
      </c>
      <c r="G80" s="2">
        <v>3151.61</v>
      </c>
      <c r="H80" s="3">
        <v>5.0383433719955616E+16</v>
      </c>
    </row>
    <row r="81" spans="1:8" ht="17" customHeight="1">
      <c r="A81" s="2" t="s">
        <v>402</v>
      </c>
      <c r="B81" s="2" t="s">
        <v>403</v>
      </c>
      <c r="C81" s="2" t="s">
        <v>404</v>
      </c>
      <c r="D81" s="2" t="s">
        <v>405</v>
      </c>
      <c r="E81" s="2" t="s">
        <v>406</v>
      </c>
      <c r="F81" s="2" t="s">
        <v>13</v>
      </c>
      <c r="G81" s="2">
        <v>3996.93</v>
      </c>
      <c r="H81" s="3">
        <v>36940286497156</v>
      </c>
    </row>
    <row r="82" spans="1:8" ht="17" customHeight="1">
      <c r="A82" s="2" t="s">
        <v>407</v>
      </c>
      <c r="B82" s="2" t="s">
        <v>408</v>
      </c>
      <c r="C82" s="2" t="s">
        <v>409</v>
      </c>
      <c r="D82" s="2" t="s">
        <v>410</v>
      </c>
      <c r="E82" s="2" t="s">
        <v>411</v>
      </c>
      <c r="F82" s="2" t="s">
        <v>19</v>
      </c>
      <c r="G82" s="2">
        <v>371.76</v>
      </c>
      <c r="H82" s="3">
        <v>4936670358196559</v>
      </c>
    </row>
    <row r="83" spans="1:8" ht="17" customHeight="1">
      <c r="A83" s="2" t="s">
        <v>412</v>
      </c>
      <c r="B83" s="2" t="s">
        <v>413</v>
      </c>
      <c r="C83" s="2" t="s">
        <v>414</v>
      </c>
      <c r="D83" s="2" t="s">
        <v>415</v>
      </c>
      <c r="E83" s="2" t="s">
        <v>416</v>
      </c>
      <c r="F83" s="2" t="s">
        <v>13</v>
      </c>
      <c r="G83" s="2">
        <v>191.3</v>
      </c>
      <c r="H83" s="3">
        <v>3566117533449023</v>
      </c>
    </row>
    <row r="84" spans="1:8" ht="17" customHeight="1">
      <c r="A84" s="2" t="s">
        <v>417</v>
      </c>
      <c r="B84" s="2" t="s">
        <v>418</v>
      </c>
      <c r="C84" s="2" t="s">
        <v>419</v>
      </c>
      <c r="D84" s="2" t="s">
        <v>420</v>
      </c>
      <c r="E84" s="2" t="s">
        <v>421</v>
      </c>
      <c r="F84" s="2" t="s">
        <v>13</v>
      </c>
      <c r="G84" s="2">
        <v>207.32</v>
      </c>
      <c r="H84" s="3">
        <v>3578873988733537</v>
      </c>
    </row>
    <row r="85" spans="1:8" ht="17" customHeight="1">
      <c r="A85" s="2" t="s">
        <v>422</v>
      </c>
      <c r="B85" s="2" t="s">
        <v>423</v>
      </c>
      <c r="C85" s="2" t="s">
        <v>424</v>
      </c>
      <c r="D85" s="2" t="s">
        <v>425</v>
      </c>
      <c r="E85" s="2" t="s">
        <v>426</v>
      </c>
      <c r="F85" s="2" t="s">
        <v>427</v>
      </c>
      <c r="G85" s="2">
        <v>210.22</v>
      </c>
      <c r="H85" s="3">
        <v>3540611493979533</v>
      </c>
    </row>
    <row r="86" spans="1:8" ht="17" customHeight="1">
      <c r="A86" s="2" t="s">
        <v>428</v>
      </c>
      <c r="B86" s="2" t="s">
        <v>429</v>
      </c>
      <c r="C86" s="2" t="s">
        <v>430</v>
      </c>
      <c r="D86" s="2" t="s">
        <v>431</v>
      </c>
      <c r="E86" s="2" t="s">
        <v>432</v>
      </c>
      <c r="F86" s="2" t="s">
        <v>92</v>
      </c>
      <c r="G86" s="2">
        <v>4134.13</v>
      </c>
      <c r="H86" s="3">
        <v>6.7094062554474792E+16</v>
      </c>
    </row>
    <row r="87" spans="1:8" ht="17" customHeight="1">
      <c r="A87" s="2" t="s">
        <v>433</v>
      </c>
      <c r="B87" s="2" t="s">
        <v>434</v>
      </c>
      <c r="C87" s="2" t="s">
        <v>435</v>
      </c>
      <c r="D87" s="2" t="s">
        <v>436</v>
      </c>
      <c r="E87" s="2" t="s">
        <v>437</v>
      </c>
      <c r="F87" s="2" t="s">
        <v>44</v>
      </c>
      <c r="G87" s="2">
        <v>284.22000000000003</v>
      </c>
      <c r="H87" s="3">
        <v>3580726455063059</v>
      </c>
    </row>
    <row r="88" spans="1:8" ht="17" customHeight="1">
      <c r="A88" s="2" t="s">
        <v>438</v>
      </c>
      <c r="B88" s="2" t="s">
        <v>439</v>
      </c>
      <c r="C88" s="2" t="s">
        <v>440</v>
      </c>
      <c r="D88" s="2" t="s">
        <v>441</v>
      </c>
      <c r="E88" s="2" t="s">
        <v>442</v>
      </c>
      <c r="F88" s="2" t="s">
        <v>13</v>
      </c>
      <c r="G88" s="2">
        <v>262.88</v>
      </c>
      <c r="H88" s="3">
        <v>3556706065651915</v>
      </c>
    </row>
    <row r="89" spans="1:8" ht="17" customHeight="1">
      <c r="A89" s="2" t="s">
        <v>443</v>
      </c>
      <c r="B89" s="2" t="s">
        <v>444</v>
      </c>
      <c r="C89" s="2" t="s">
        <v>445</v>
      </c>
      <c r="D89" s="2" t="s">
        <v>446</v>
      </c>
      <c r="E89" s="2" t="s">
        <v>447</v>
      </c>
      <c r="F89" s="2" t="s">
        <v>13</v>
      </c>
      <c r="G89" s="2">
        <v>200.22</v>
      </c>
      <c r="H89" s="3">
        <v>4405544841864796</v>
      </c>
    </row>
    <row r="90" spans="1:8" ht="17" customHeight="1">
      <c r="A90" s="2" t="s">
        <v>448</v>
      </c>
      <c r="B90" s="2" t="s">
        <v>449</v>
      </c>
      <c r="C90" s="2" t="s">
        <v>450</v>
      </c>
      <c r="D90" s="2" t="s">
        <v>451</v>
      </c>
      <c r="E90" s="2" t="s">
        <v>452</v>
      </c>
      <c r="F90" s="2" t="s">
        <v>212</v>
      </c>
      <c r="G90" s="2">
        <v>256.64</v>
      </c>
      <c r="H90" s="3">
        <v>4041597198126995</v>
      </c>
    </row>
    <row r="91" spans="1:8" ht="17" customHeight="1">
      <c r="A91" s="2" t="s">
        <v>453</v>
      </c>
      <c r="B91" s="2" t="s">
        <v>454</v>
      </c>
      <c r="C91" s="2" t="s">
        <v>455</v>
      </c>
      <c r="D91" s="2" t="s">
        <v>456</v>
      </c>
      <c r="E91" s="2" t="s">
        <v>457</v>
      </c>
      <c r="F91" s="2" t="s">
        <v>13</v>
      </c>
      <c r="G91" s="2">
        <v>316.27999999999997</v>
      </c>
      <c r="H91" s="3">
        <v>3532143819722983</v>
      </c>
    </row>
    <row r="92" spans="1:8" ht="17" customHeight="1">
      <c r="A92" s="2" t="s">
        <v>458</v>
      </c>
      <c r="B92" s="2" t="s">
        <v>459</v>
      </c>
      <c r="C92" s="2" t="s">
        <v>460</v>
      </c>
      <c r="D92" s="2" t="s">
        <v>461</v>
      </c>
      <c r="E92" s="2" t="s">
        <v>462</v>
      </c>
      <c r="F92" s="2" t="s">
        <v>212</v>
      </c>
      <c r="G92" s="2">
        <v>452.9</v>
      </c>
      <c r="H92" s="3">
        <v>3548282395421008</v>
      </c>
    </row>
    <row r="93" spans="1:8" ht="17" customHeight="1">
      <c r="A93" s="2" t="s">
        <v>463</v>
      </c>
      <c r="B93" s="2" t="s">
        <v>464</v>
      </c>
      <c r="C93" s="2" t="s">
        <v>465</v>
      </c>
      <c r="D93" s="2" t="s">
        <v>466</v>
      </c>
      <c r="E93" s="2" t="s">
        <v>467</v>
      </c>
      <c r="F93" s="2" t="s">
        <v>92</v>
      </c>
      <c r="G93" s="2">
        <v>297.67</v>
      </c>
      <c r="H93" s="3">
        <v>3540508667533056</v>
      </c>
    </row>
    <row r="94" spans="1:8" ht="17" customHeight="1">
      <c r="A94" s="2" t="s">
        <v>468</v>
      </c>
      <c r="B94" s="2" t="s">
        <v>469</v>
      </c>
      <c r="C94" s="2" t="s">
        <v>470</v>
      </c>
      <c r="D94" s="2" t="s">
        <v>471</v>
      </c>
      <c r="E94" s="2" t="s">
        <v>472</v>
      </c>
      <c r="F94" s="2" t="s">
        <v>212</v>
      </c>
      <c r="G94" s="2">
        <v>562.29999999999995</v>
      </c>
      <c r="H94" s="3">
        <v>374283960099091</v>
      </c>
    </row>
    <row r="95" spans="1:8" ht="17" customHeight="1">
      <c r="A95" s="2" t="s">
        <v>473</v>
      </c>
      <c r="B95" s="2" t="s">
        <v>474</v>
      </c>
      <c r="C95" s="2" t="s">
        <v>475</v>
      </c>
      <c r="D95" s="2" t="s">
        <v>476</v>
      </c>
      <c r="E95" s="2" t="s">
        <v>477</v>
      </c>
      <c r="F95" s="2" t="s">
        <v>19</v>
      </c>
      <c r="G95" s="2">
        <v>401.04</v>
      </c>
      <c r="H95" s="3">
        <v>6709429278086626</v>
      </c>
    </row>
    <row r="96" spans="1:8" ht="17" customHeight="1">
      <c r="A96" s="2" t="s">
        <v>478</v>
      </c>
      <c r="B96" s="2" t="s">
        <v>479</v>
      </c>
      <c r="C96" s="2" t="s">
        <v>480</v>
      </c>
      <c r="D96" s="2" t="s">
        <v>53</v>
      </c>
      <c r="E96" s="2" t="s">
        <v>481</v>
      </c>
      <c r="F96" s="2" t="s">
        <v>233</v>
      </c>
      <c r="G96" s="2">
        <v>249.25</v>
      </c>
      <c r="H96" s="3">
        <v>3584559054205235</v>
      </c>
    </row>
    <row r="97" spans="1:8" ht="17" customHeight="1">
      <c r="A97" s="2" t="s">
        <v>482</v>
      </c>
      <c r="B97" s="2" t="s">
        <v>483</v>
      </c>
      <c r="C97" s="2" t="s">
        <v>484</v>
      </c>
      <c r="D97" s="2" t="s">
        <v>485</v>
      </c>
      <c r="E97" s="2" t="s">
        <v>486</v>
      </c>
      <c r="F97" s="2" t="s">
        <v>13</v>
      </c>
      <c r="G97" s="2">
        <v>4387.0200000000004</v>
      </c>
      <c r="H97" s="3">
        <v>374283297034365</v>
      </c>
    </row>
    <row r="98" spans="1:8" ht="17" customHeight="1">
      <c r="A98" s="2" t="s">
        <v>487</v>
      </c>
      <c r="B98" s="2" t="s">
        <v>488</v>
      </c>
      <c r="C98" s="2" t="s">
        <v>489</v>
      </c>
      <c r="D98" s="2" t="s">
        <v>327</v>
      </c>
      <c r="E98" s="2" t="s">
        <v>490</v>
      </c>
      <c r="F98" s="2" t="s">
        <v>55</v>
      </c>
      <c r="G98" s="2">
        <v>1432.96</v>
      </c>
      <c r="H98" s="3">
        <v>5602218449395150</v>
      </c>
    </row>
    <row r="99" spans="1:8" ht="17" customHeight="1">
      <c r="A99" s="2" t="s">
        <v>491</v>
      </c>
      <c r="B99" s="2" t="s">
        <v>492</v>
      </c>
      <c r="C99" s="2" t="s">
        <v>493</v>
      </c>
      <c r="D99" s="2" t="s">
        <v>494</v>
      </c>
      <c r="E99" s="2" t="s">
        <v>495</v>
      </c>
      <c r="F99" s="2" t="s">
        <v>19</v>
      </c>
      <c r="G99" s="2">
        <v>404.67</v>
      </c>
      <c r="H99" s="3">
        <v>6.771260955393451E+18</v>
      </c>
    </row>
    <row r="100" spans="1:8" ht="17" customHeight="1">
      <c r="A100" s="2" t="s">
        <v>496</v>
      </c>
      <c r="B100" s="2" t="s">
        <v>497</v>
      </c>
      <c r="C100" s="2" t="s">
        <v>498</v>
      </c>
      <c r="D100" s="2" t="s">
        <v>499</v>
      </c>
      <c r="E100" s="2" t="s">
        <v>500</v>
      </c>
      <c r="F100" s="2" t="s">
        <v>19</v>
      </c>
      <c r="G100" s="2">
        <v>93.05</v>
      </c>
      <c r="H100" s="3">
        <v>3562372311595273</v>
      </c>
    </row>
    <row r="101" spans="1:8" ht="17" customHeight="1">
      <c r="A101" s="2" t="s">
        <v>501</v>
      </c>
      <c r="B101" s="2" t="s">
        <v>502</v>
      </c>
      <c r="C101" s="2" t="s">
        <v>503</v>
      </c>
      <c r="D101" s="2" t="s">
        <v>151</v>
      </c>
      <c r="E101" s="2" t="s">
        <v>504</v>
      </c>
      <c r="F101" s="2" t="s">
        <v>13</v>
      </c>
      <c r="G101" s="2">
        <v>117.03</v>
      </c>
      <c r="H101" s="3">
        <v>5038432174973123</v>
      </c>
    </row>
    <row r="102" spans="1:8" ht="17" customHeight="1">
      <c r="A102" s="2" t="s">
        <v>505</v>
      </c>
      <c r="B102" s="2" t="s">
        <v>506</v>
      </c>
      <c r="C102" s="2" t="s">
        <v>507</v>
      </c>
      <c r="D102" s="2" t="s">
        <v>508</v>
      </c>
      <c r="E102" s="2" t="s">
        <v>509</v>
      </c>
      <c r="F102" s="2" t="s">
        <v>92</v>
      </c>
      <c r="G102" s="2">
        <v>371.06</v>
      </c>
      <c r="H102" s="3">
        <v>6374592898485751</v>
      </c>
    </row>
    <row r="103" spans="1:8" ht="17" customHeight="1">
      <c r="A103" s="2" t="s">
        <v>510</v>
      </c>
      <c r="B103" s="2" t="s">
        <v>511</v>
      </c>
      <c r="C103" s="2" t="s">
        <v>512</v>
      </c>
      <c r="D103" s="2" t="s">
        <v>513</v>
      </c>
      <c r="E103" s="2" t="s">
        <v>514</v>
      </c>
      <c r="F103" s="2" t="s">
        <v>13</v>
      </c>
      <c r="G103" s="2">
        <v>1552.22</v>
      </c>
      <c r="H103" s="3">
        <v>3541100962217863</v>
      </c>
    </row>
    <row r="104" spans="1:8" ht="17" customHeight="1">
      <c r="A104" s="2" t="s">
        <v>515</v>
      </c>
      <c r="B104" s="2" t="s">
        <v>516</v>
      </c>
      <c r="C104" s="2" t="s">
        <v>517</v>
      </c>
      <c r="D104" s="2" t="s">
        <v>518</v>
      </c>
      <c r="E104" s="2" t="s">
        <v>519</v>
      </c>
      <c r="F104" s="2" t="s">
        <v>13</v>
      </c>
      <c r="G104" s="2">
        <v>3718.44</v>
      </c>
      <c r="H104" s="3">
        <v>3582396293009876</v>
      </c>
    </row>
    <row r="105" spans="1:8" ht="17" customHeight="1">
      <c r="A105" s="2" t="s">
        <v>520</v>
      </c>
      <c r="B105" s="2" t="s">
        <v>521</v>
      </c>
      <c r="C105" s="2" t="s">
        <v>522</v>
      </c>
      <c r="D105" s="2" t="s">
        <v>523</v>
      </c>
      <c r="E105" s="2" t="s">
        <v>524</v>
      </c>
      <c r="F105" s="2" t="s">
        <v>19</v>
      </c>
      <c r="G105" s="2">
        <v>370.54</v>
      </c>
      <c r="H105" s="3">
        <v>201605824481223</v>
      </c>
    </row>
    <row r="106" spans="1:8" ht="17" customHeight="1">
      <c r="A106" s="2" t="s">
        <v>525</v>
      </c>
      <c r="B106" s="2" t="s">
        <v>526</v>
      </c>
      <c r="C106" s="2" t="s">
        <v>527</v>
      </c>
      <c r="D106" s="2" t="s">
        <v>59</v>
      </c>
      <c r="E106" s="2" t="s">
        <v>528</v>
      </c>
      <c r="F106" s="2" t="s">
        <v>61</v>
      </c>
      <c r="G106" s="2">
        <v>58.01</v>
      </c>
      <c r="H106" s="3">
        <v>201809452974554</v>
      </c>
    </row>
    <row r="107" spans="1:8" ht="17" customHeight="1">
      <c r="A107" s="2" t="s">
        <v>529</v>
      </c>
      <c r="B107" s="2" t="s">
        <v>530</v>
      </c>
      <c r="C107" s="2" t="s">
        <v>531</v>
      </c>
      <c r="D107" s="2" t="s">
        <v>446</v>
      </c>
      <c r="E107" s="2" t="s">
        <v>532</v>
      </c>
      <c r="F107" s="2" t="s">
        <v>13</v>
      </c>
      <c r="G107" s="2">
        <v>417.18</v>
      </c>
      <c r="H107" s="3">
        <v>3550502685249164</v>
      </c>
    </row>
    <row r="108" spans="1:8" ht="17" customHeight="1">
      <c r="A108" s="2" t="s">
        <v>533</v>
      </c>
      <c r="B108" s="2" t="s">
        <v>534</v>
      </c>
      <c r="C108" s="2" t="s">
        <v>535</v>
      </c>
      <c r="D108" s="2" t="s">
        <v>536</v>
      </c>
      <c r="E108" s="2" t="s">
        <v>537</v>
      </c>
      <c r="F108" s="2" t="s">
        <v>55</v>
      </c>
      <c r="G108" s="2">
        <v>383.07</v>
      </c>
      <c r="H108" s="3">
        <v>6.7626755298830003E+17</v>
      </c>
    </row>
    <row r="109" spans="1:8" ht="17" customHeight="1">
      <c r="A109" s="2" t="s">
        <v>538</v>
      </c>
      <c r="B109" s="2" t="s">
        <v>539</v>
      </c>
      <c r="C109" s="2" t="s">
        <v>540</v>
      </c>
      <c r="D109" s="2" t="s">
        <v>541</v>
      </c>
      <c r="E109" s="2" t="s">
        <v>542</v>
      </c>
      <c r="F109" s="2" t="s">
        <v>19</v>
      </c>
      <c r="G109" s="2">
        <v>2284.59</v>
      </c>
      <c r="H109" s="3">
        <v>3582692991029012</v>
      </c>
    </row>
    <row r="110" spans="1:8" ht="17" customHeight="1">
      <c r="A110" s="2" t="s">
        <v>543</v>
      </c>
      <c r="B110" s="2" t="s">
        <v>544</v>
      </c>
      <c r="C110" s="2" t="s">
        <v>545</v>
      </c>
      <c r="D110" s="2" t="s">
        <v>546</v>
      </c>
      <c r="E110" s="2" t="s">
        <v>547</v>
      </c>
      <c r="F110" s="2" t="s">
        <v>13</v>
      </c>
      <c r="G110" s="2">
        <v>330.15</v>
      </c>
      <c r="H110" s="3">
        <v>6.3311088615064566E+18</v>
      </c>
    </row>
    <row r="111" spans="1:8" ht="17" customHeight="1">
      <c r="A111" s="2" t="s">
        <v>548</v>
      </c>
      <c r="B111" s="2" t="s">
        <v>549</v>
      </c>
      <c r="C111" s="2" t="s">
        <v>550</v>
      </c>
      <c r="D111" s="2" t="s">
        <v>551</v>
      </c>
      <c r="E111" s="2" t="s">
        <v>552</v>
      </c>
      <c r="F111" s="2" t="s">
        <v>55</v>
      </c>
      <c r="G111" s="2">
        <v>3883.1</v>
      </c>
      <c r="H111" s="3">
        <v>201673645408056</v>
      </c>
    </row>
    <row r="112" spans="1:8" ht="17" customHeight="1">
      <c r="A112" s="2" t="s">
        <v>553</v>
      </c>
      <c r="B112" s="2" t="s">
        <v>554</v>
      </c>
      <c r="C112" s="2" t="s">
        <v>555</v>
      </c>
      <c r="D112" s="2" t="s">
        <v>556</v>
      </c>
      <c r="E112" s="2" t="s">
        <v>557</v>
      </c>
      <c r="F112" s="2" t="s">
        <v>92</v>
      </c>
      <c r="G112" s="2">
        <v>3190.62</v>
      </c>
      <c r="H112" s="3">
        <v>5130426705189305</v>
      </c>
    </row>
    <row r="113" spans="1:8" ht="17" customHeight="1">
      <c r="A113" s="2" t="s">
        <v>558</v>
      </c>
      <c r="B113" s="2" t="s">
        <v>559</v>
      </c>
      <c r="C113" s="2" t="s">
        <v>560</v>
      </c>
      <c r="D113" s="2" t="s">
        <v>561</v>
      </c>
      <c r="E113" s="2" t="s">
        <v>562</v>
      </c>
      <c r="F113" s="2" t="s">
        <v>233</v>
      </c>
      <c r="G113" s="2">
        <v>53.99</v>
      </c>
      <c r="H113" s="3">
        <v>3573001544285579</v>
      </c>
    </row>
    <row r="114" spans="1:8" ht="17" customHeight="1">
      <c r="A114" s="2" t="s">
        <v>563</v>
      </c>
      <c r="B114" s="2" t="s">
        <v>564</v>
      </c>
      <c r="C114" s="2" t="s">
        <v>565</v>
      </c>
      <c r="D114" s="2" t="s">
        <v>566</v>
      </c>
      <c r="E114" s="2" t="s">
        <v>567</v>
      </c>
      <c r="F114" s="2" t="s">
        <v>55</v>
      </c>
      <c r="G114" s="2">
        <v>427.1</v>
      </c>
      <c r="H114" s="3">
        <v>3560017418977765</v>
      </c>
    </row>
    <row r="115" spans="1:8" ht="17" customHeight="1">
      <c r="A115" s="2" t="s">
        <v>568</v>
      </c>
      <c r="B115" s="2" t="s">
        <v>569</v>
      </c>
      <c r="C115" s="2" t="s">
        <v>570</v>
      </c>
      <c r="D115" s="2" t="s">
        <v>571</v>
      </c>
      <c r="E115" s="2" t="s">
        <v>572</v>
      </c>
      <c r="F115" s="2" t="s">
        <v>13</v>
      </c>
      <c r="G115" s="2">
        <v>144.75</v>
      </c>
      <c r="H115" s="3">
        <v>3586766533383487</v>
      </c>
    </row>
    <row r="116" spans="1:8" ht="17" customHeight="1">
      <c r="A116" s="2" t="s">
        <v>573</v>
      </c>
      <c r="B116" s="2" t="s">
        <v>574</v>
      </c>
      <c r="C116" s="2" t="s">
        <v>575</v>
      </c>
      <c r="D116" s="2" t="s">
        <v>576</v>
      </c>
      <c r="E116" s="2" t="s">
        <v>577</v>
      </c>
      <c r="F116" s="2" t="s">
        <v>19</v>
      </c>
      <c r="G116" s="2">
        <v>4497.4799999999996</v>
      </c>
      <c r="H116" s="3">
        <v>4917083400114195</v>
      </c>
    </row>
    <row r="117" spans="1:8" ht="17" customHeight="1">
      <c r="A117" s="2" t="s">
        <v>578</v>
      </c>
      <c r="B117" s="2" t="s">
        <v>579</v>
      </c>
      <c r="C117" s="2" t="s">
        <v>580</v>
      </c>
      <c r="D117" s="2" t="s">
        <v>581</v>
      </c>
      <c r="E117" s="2" t="s">
        <v>582</v>
      </c>
      <c r="F117" s="2" t="s">
        <v>19</v>
      </c>
      <c r="G117" s="2">
        <v>311.69</v>
      </c>
      <c r="H117" s="3">
        <v>4913865198355020</v>
      </c>
    </row>
    <row r="118" spans="1:8" ht="17" customHeight="1">
      <c r="A118" s="2" t="s">
        <v>583</v>
      </c>
      <c r="B118" s="2" t="s">
        <v>584</v>
      </c>
      <c r="C118" s="2" t="s">
        <v>585</v>
      </c>
      <c r="D118" s="2" t="s">
        <v>586</v>
      </c>
      <c r="E118" s="2" t="s">
        <v>587</v>
      </c>
      <c r="F118" s="2" t="s">
        <v>92</v>
      </c>
      <c r="G118" s="2">
        <v>4532.47</v>
      </c>
      <c r="H118" s="3">
        <v>5602213409536463</v>
      </c>
    </row>
    <row r="119" spans="1:8" ht="17" customHeight="1">
      <c r="A119" s="2" t="s">
        <v>588</v>
      </c>
      <c r="B119" s="2" t="s">
        <v>589</v>
      </c>
      <c r="C119" s="2" t="s">
        <v>590</v>
      </c>
      <c r="D119" s="2" t="s">
        <v>591</v>
      </c>
      <c r="E119" s="2" t="s">
        <v>592</v>
      </c>
      <c r="F119" s="2" t="s">
        <v>92</v>
      </c>
      <c r="G119" s="2">
        <v>2732.51</v>
      </c>
      <c r="H119" s="3">
        <v>3556384040783987</v>
      </c>
    </row>
    <row r="120" spans="1:8" ht="17" customHeight="1">
      <c r="A120" s="2" t="s">
        <v>593</v>
      </c>
      <c r="B120" s="2" t="s">
        <v>594</v>
      </c>
      <c r="C120" s="2" t="s">
        <v>595</v>
      </c>
      <c r="D120" s="2" t="s">
        <v>161</v>
      </c>
      <c r="E120" s="2" t="s">
        <v>596</v>
      </c>
      <c r="F120" s="2" t="s">
        <v>13</v>
      </c>
      <c r="G120" s="2">
        <v>499.96</v>
      </c>
      <c r="H120" s="3">
        <v>374283697840700</v>
      </c>
    </row>
    <row r="121" spans="1:8" ht="17" customHeight="1">
      <c r="A121" s="2" t="s">
        <v>597</v>
      </c>
      <c r="B121" s="2" t="s">
        <v>598</v>
      </c>
      <c r="C121" s="2" t="s">
        <v>599</v>
      </c>
      <c r="D121" s="2" t="s">
        <v>600</v>
      </c>
      <c r="E121" s="2" t="s">
        <v>601</v>
      </c>
      <c r="F121" s="2" t="s">
        <v>19</v>
      </c>
      <c r="G121" s="2">
        <v>468.64</v>
      </c>
      <c r="H121" s="3">
        <v>5592673789141550</v>
      </c>
    </row>
    <row r="122" spans="1:8" ht="17" customHeight="1">
      <c r="A122" s="2" t="s">
        <v>602</v>
      </c>
      <c r="B122" s="2" t="s">
        <v>603</v>
      </c>
      <c r="C122" s="2" t="s">
        <v>604</v>
      </c>
      <c r="D122" s="2" t="s">
        <v>605</v>
      </c>
      <c r="E122" s="2" t="s">
        <v>606</v>
      </c>
      <c r="F122" s="2" t="s">
        <v>55</v>
      </c>
      <c r="G122" s="2">
        <v>459.8</v>
      </c>
      <c r="H122" s="3">
        <v>201820837794401</v>
      </c>
    </row>
    <row r="123" spans="1:8" ht="17" customHeight="1">
      <c r="A123" s="2" t="s">
        <v>607</v>
      </c>
      <c r="B123" s="2" t="s">
        <v>608</v>
      </c>
      <c r="C123" s="2" t="s">
        <v>609</v>
      </c>
      <c r="D123" s="2" t="s">
        <v>610</v>
      </c>
      <c r="E123" s="2" t="s">
        <v>611</v>
      </c>
      <c r="F123" s="2" t="s">
        <v>13</v>
      </c>
      <c r="G123" s="2">
        <v>3724.67</v>
      </c>
      <c r="H123" s="3">
        <v>5.8937356402125496E+18</v>
      </c>
    </row>
    <row r="124" spans="1:8" ht="17" customHeight="1">
      <c r="A124" s="2" t="s">
        <v>612</v>
      </c>
      <c r="B124" s="2" t="s">
        <v>613</v>
      </c>
      <c r="C124" s="2" t="s">
        <v>614</v>
      </c>
      <c r="D124" s="2" t="s">
        <v>615</v>
      </c>
      <c r="E124" s="2" t="s">
        <v>616</v>
      </c>
      <c r="F124" s="2" t="s">
        <v>19</v>
      </c>
      <c r="G124" s="2">
        <v>8.92</v>
      </c>
      <c r="H124" s="3">
        <v>4.9116177943958112E+17</v>
      </c>
    </row>
    <row r="125" spans="1:8" ht="17" customHeight="1">
      <c r="A125" s="2" t="s">
        <v>617</v>
      </c>
      <c r="B125" s="2" t="s">
        <v>618</v>
      </c>
      <c r="C125" s="2" t="s">
        <v>619</v>
      </c>
      <c r="D125" s="2" t="s">
        <v>32</v>
      </c>
      <c r="E125" s="2" t="s">
        <v>620</v>
      </c>
      <c r="F125" s="2" t="s">
        <v>19</v>
      </c>
      <c r="G125" s="2">
        <v>118.06</v>
      </c>
      <c r="H125" s="3">
        <v>30050678055749</v>
      </c>
    </row>
    <row r="126" spans="1:8" ht="17" customHeight="1">
      <c r="A126" s="2" t="s">
        <v>621</v>
      </c>
      <c r="B126" s="2" t="s">
        <v>622</v>
      </c>
      <c r="C126" s="2" t="s">
        <v>623</v>
      </c>
      <c r="D126" s="2" t="s">
        <v>441</v>
      </c>
      <c r="E126" s="2" t="s">
        <v>624</v>
      </c>
      <c r="F126" s="2" t="s">
        <v>13</v>
      </c>
      <c r="G126" s="2">
        <v>2625.38</v>
      </c>
      <c r="H126" s="3">
        <v>201810677970484</v>
      </c>
    </row>
    <row r="127" spans="1:8" ht="17" customHeight="1">
      <c r="A127" s="2" t="s">
        <v>625</v>
      </c>
      <c r="B127" s="2" t="s">
        <v>626</v>
      </c>
      <c r="C127" s="2" t="s">
        <v>627</v>
      </c>
      <c r="D127" s="2" t="s">
        <v>628</v>
      </c>
      <c r="E127" s="2" t="s">
        <v>629</v>
      </c>
      <c r="F127" s="2" t="s">
        <v>55</v>
      </c>
      <c r="G127" s="2">
        <v>1.63</v>
      </c>
      <c r="H127" s="3">
        <v>3536693517392881</v>
      </c>
    </row>
    <row r="128" spans="1:8" ht="17" customHeight="1">
      <c r="A128" s="2" t="s">
        <v>630</v>
      </c>
      <c r="B128" s="2" t="s">
        <v>631</v>
      </c>
      <c r="C128" s="2" t="s">
        <v>632</v>
      </c>
      <c r="D128" s="2" t="s">
        <v>633</v>
      </c>
      <c r="E128" s="2" t="s">
        <v>634</v>
      </c>
      <c r="F128" s="2" t="s">
        <v>61</v>
      </c>
      <c r="G128" s="2">
        <v>353.07</v>
      </c>
      <c r="H128" s="3">
        <v>4.9033595456243123E+17</v>
      </c>
    </row>
    <row r="129" spans="1:8" ht="17" customHeight="1">
      <c r="A129" s="2" t="s">
        <v>635</v>
      </c>
      <c r="B129" s="2" t="s">
        <v>636</v>
      </c>
      <c r="C129" s="2" t="s">
        <v>637</v>
      </c>
      <c r="D129" s="2" t="s">
        <v>322</v>
      </c>
      <c r="E129" s="2" t="s">
        <v>638</v>
      </c>
      <c r="F129" s="2" t="s">
        <v>212</v>
      </c>
      <c r="G129" s="2">
        <v>4036.31</v>
      </c>
      <c r="H129" s="3">
        <v>3584109787480273</v>
      </c>
    </row>
    <row r="130" spans="1:8" ht="17" customHeight="1">
      <c r="A130" s="2" t="s">
        <v>639</v>
      </c>
      <c r="B130" s="2" t="s">
        <v>640</v>
      </c>
      <c r="C130" s="2" t="s">
        <v>641</v>
      </c>
      <c r="D130" s="2" t="s">
        <v>642</v>
      </c>
      <c r="E130" s="2" t="s">
        <v>643</v>
      </c>
      <c r="F130" s="2" t="s">
        <v>92</v>
      </c>
      <c r="G130" s="2">
        <v>216.19</v>
      </c>
      <c r="H130" s="3">
        <v>5100130891994454</v>
      </c>
    </row>
    <row r="131" spans="1:8" ht="17" customHeight="1">
      <c r="A131" s="2" t="s">
        <v>644</v>
      </c>
      <c r="B131" s="2" t="s">
        <v>645</v>
      </c>
      <c r="C131" s="2" t="s">
        <v>646</v>
      </c>
      <c r="D131" s="2" t="s">
        <v>647</v>
      </c>
      <c r="E131" s="2" t="s">
        <v>648</v>
      </c>
      <c r="F131" s="2" t="s">
        <v>233</v>
      </c>
      <c r="G131" s="2">
        <v>89.68</v>
      </c>
      <c r="H131" s="3">
        <v>30348710889087</v>
      </c>
    </row>
    <row r="132" spans="1:8" ht="17" customHeight="1">
      <c r="A132" s="2" t="s">
        <v>649</v>
      </c>
      <c r="B132" s="2" t="s">
        <v>650</v>
      </c>
      <c r="C132" s="2" t="s">
        <v>651</v>
      </c>
      <c r="D132" s="2" t="s">
        <v>652</v>
      </c>
      <c r="E132" s="2" t="s">
        <v>653</v>
      </c>
      <c r="F132" s="2" t="s">
        <v>13</v>
      </c>
      <c r="G132" s="2">
        <v>3054.48</v>
      </c>
      <c r="H132" s="3">
        <v>372193370872981</v>
      </c>
    </row>
    <row r="133" spans="1:8" ht="17" customHeight="1">
      <c r="A133" s="2" t="s">
        <v>654</v>
      </c>
      <c r="B133" s="2" t="s">
        <v>655</v>
      </c>
      <c r="C133" s="2" t="s">
        <v>656</v>
      </c>
      <c r="D133" s="2" t="s">
        <v>431</v>
      </c>
      <c r="E133" s="2" t="s">
        <v>657</v>
      </c>
      <c r="F133" s="2" t="s">
        <v>92</v>
      </c>
      <c r="G133" s="2">
        <v>113.53</v>
      </c>
      <c r="H133" s="3">
        <v>5602225014466316</v>
      </c>
    </row>
    <row r="134" spans="1:8" ht="17" customHeight="1">
      <c r="A134" s="2" t="s">
        <v>658</v>
      </c>
      <c r="B134" s="2" t="s">
        <v>659</v>
      </c>
      <c r="C134" s="2" t="s">
        <v>660</v>
      </c>
      <c r="D134" s="2" t="s">
        <v>661</v>
      </c>
      <c r="E134" s="2" t="s">
        <v>662</v>
      </c>
      <c r="F134" s="2" t="s">
        <v>92</v>
      </c>
      <c r="G134" s="2">
        <v>4229.67</v>
      </c>
      <c r="H134" s="3">
        <v>3553091663848699</v>
      </c>
    </row>
    <row r="135" spans="1:8" ht="17" customHeight="1">
      <c r="A135" s="2" t="s">
        <v>663</v>
      </c>
      <c r="B135" s="2" t="s">
        <v>664</v>
      </c>
      <c r="C135" s="2" t="s">
        <v>665</v>
      </c>
      <c r="D135" s="2" t="s">
        <v>666</v>
      </c>
      <c r="E135" s="2" t="s">
        <v>667</v>
      </c>
      <c r="F135" s="2" t="s">
        <v>427</v>
      </c>
      <c r="G135" s="2">
        <v>390.48</v>
      </c>
      <c r="H135" s="3">
        <v>5.8933676118788723E+17</v>
      </c>
    </row>
    <row r="136" spans="1:8" ht="17" customHeight="1">
      <c r="A136" s="2" t="s">
        <v>668</v>
      </c>
      <c r="B136" s="2" t="s">
        <v>669</v>
      </c>
      <c r="C136" s="2" t="s">
        <v>670</v>
      </c>
      <c r="D136" s="2" t="s">
        <v>581</v>
      </c>
      <c r="E136" s="2" t="s">
        <v>671</v>
      </c>
      <c r="F136" s="2" t="s">
        <v>19</v>
      </c>
      <c r="G136" s="2">
        <v>3801.17</v>
      </c>
      <c r="H136" s="3">
        <v>3537692705890283</v>
      </c>
    </row>
    <row r="137" spans="1:8" ht="17" customHeight="1">
      <c r="A137" s="2" t="s">
        <v>672</v>
      </c>
      <c r="B137" s="2" t="s">
        <v>673</v>
      </c>
      <c r="C137" s="2" t="s">
        <v>674</v>
      </c>
      <c r="D137" s="2" t="s">
        <v>675</v>
      </c>
      <c r="E137" s="2" t="s">
        <v>676</v>
      </c>
      <c r="F137" s="2" t="s">
        <v>368</v>
      </c>
      <c r="G137" s="2">
        <v>3990.45</v>
      </c>
      <c r="H137" s="3">
        <v>6759367119097817</v>
      </c>
    </row>
    <row r="138" spans="1:8" ht="17" customHeight="1">
      <c r="A138" s="2" t="s">
        <v>677</v>
      </c>
      <c r="B138" s="2" t="s">
        <v>678</v>
      </c>
      <c r="C138" s="2" t="s">
        <v>679</v>
      </c>
      <c r="D138" s="2" t="s">
        <v>156</v>
      </c>
      <c r="E138" s="2" t="s">
        <v>680</v>
      </c>
      <c r="F138" s="2" t="s">
        <v>13</v>
      </c>
      <c r="G138" s="2">
        <v>175.83</v>
      </c>
      <c r="H138" s="3">
        <v>5.0382405517511398E+17</v>
      </c>
    </row>
    <row r="139" spans="1:8" ht="17" customHeight="1">
      <c r="A139" s="2" t="s">
        <v>681</v>
      </c>
      <c r="B139" s="2" t="s">
        <v>682</v>
      </c>
      <c r="C139" s="2" t="s">
        <v>683</v>
      </c>
      <c r="D139" s="2" t="s">
        <v>684</v>
      </c>
      <c r="E139" s="2" t="s">
        <v>685</v>
      </c>
      <c r="F139" s="2" t="s">
        <v>19</v>
      </c>
      <c r="G139" s="2">
        <v>4702.7</v>
      </c>
      <c r="H139" s="3">
        <v>3551506380413826</v>
      </c>
    </row>
    <row r="140" spans="1:8" ht="17" customHeight="1">
      <c r="A140" s="2" t="s">
        <v>686</v>
      </c>
      <c r="B140" s="2" t="s">
        <v>687</v>
      </c>
      <c r="C140" s="2" t="s">
        <v>688</v>
      </c>
      <c r="D140" s="2" t="s">
        <v>689</v>
      </c>
      <c r="E140" s="2" t="s">
        <v>690</v>
      </c>
      <c r="F140" s="2" t="s">
        <v>19</v>
      </c>
      <c r="G140" s="2">
        <v>1851</v>
      </c>
      <c r="H140" s="3">
        <v>5.6418266599053472E+17</v>
      </c>
    </row>
    <row r="141" spans="1:8" ht="17" customHeight="1">
      <c r="A141" s="2" t="s">
        <v>691</v>
      </c>
      <c r="B141" s="2" t="s">
        <v>692</v>
      </c>
      <c r="C141" s="2" t="s">
        <v>693</v>
      </c>
      <c r="D141" s="2" t="s">
        <v>684</v>
      </c>
      <c r="E141" s="2" t="s">
        <v>694</v>
      </c>
      <c r="F141" s="2" t="s">
        <v>19</v>
      </c>
      <c r="G141" s="2">
        <v>1811.05</v>
      </c>
      <c r="H141" s="3">
        <v>5472539744459111</v>
      </c>
    </row>
    <row r="142" spans="1:8" ht="17" customHeight="1">
      <c r="A142" s="2" t="s">
        <v>695</v>
      </c>
      <c r="B142" s="2" t="s">
        <v>696</v>
      </c>
      <c r="C142" s="2" t="s">
        <v>697</v>
      </c>
      <c r="D142" s="2" t="s">
        <v>698</v>
      </c>
      <c r="E142" s="2" t="s">
        <v>699</v>
      </c>
      <c r="F142" s="2" t="s">
        <v>19</v>
      </c>
      <c r="G142" s="2">
        <v>226.07</v>
      </c>
      <c r="H142" s="3">
        <v>3549140557554355</v>
      </c>
    </row>
    <row r="143" spans="1:8" ht="17" customHeight="1">
      <c r="A143" s="2" t="s">
        <v>700</v>
      </c>
      <c r="B143" s="2" t="s">
        <v>701</v>
      </c>
      <c r="C143" s="2" t="s">
        <v>702</v>
      </c>
      <c r="D143" s="2" t="s">
        <v>703</v>
      </c>
      <c r="E143" s="2" t="s">
        <v>704</v>
      </c>
      <c r="F143" s="2" t="s">
        <v>92</v>
      </c>
      <c r="G143" s="2">
        <v>487.14</v>
      </c>
      <c r="H143" s="3">
        <v>30119907658043</v>
      </c>
    </row>
    <row r="144" spans="1:8" ht="17" customHeight="1">
      <c r="A144" s="2" t="s">
        <v>705</v>
      </c>
      <c r="B144" s="2" t="s">
        <v>706</v>
      </c>
      <c r="C144" s="2" t="s">
        <v>707</v>
      </c>
      <c r="D144" s="2" t="s">
        <v>708</v>
      </c>
      <c r="E144" s="2" t="s">
        <v>709</v>
      </c>
      <c r="F144" s="2" t="s">
        <v>19</v>
      </c>
      <c r="G144" s="2">
        <v>183.39</v>
      </c>
      <c r="H144" s="3">
        <v>5.6022154262033224E+18</v>
      </c>
    </row>
    <row r="145" spans="1:8" ht="17" customHeight="1">
      <c r="A145" s="2" t="s">
        <v>710</v>
      </c>
      <c r="B145" s="2" t="s">
        <v>711</v>
      </c>
      <c r="C145" s="2" t="s">
        <v>712</v>
      </c>
      <c r="D145" s="2" t="s">
        <v>713</v>
      </c>
      <c r="E145" s="2" t="s">
        <v>714</v>
      </c>
      <c r="F145" s="2" t="s">
        <v>19</v>
      </c>
      <c r="G145" s="2">
        <v>364.99</v>
      </c>
      <c r="H145" s="3">
        <v>5.602236112138185E+17</v>
      </c>
    </row>
    <row r="146" spans="1:8" ht="17" customHeight="1">
      <c r="A146" s="2" t="s">
        <v>715</v>
      </c>
      <c r="B146" s="2" t="s">
        <v>716</v>
      </c>
      <c r="C146" s="2" t="s">
        <v>717</v>
      </c>
      <c r="D146" s="2" t="s">
        <v>718</v>
      </c>
      <c r="E146" s="2" t="s">
        <v>719</v>
      </c>
      <c r="F146" s="2" t="s">
        <v>13</v>
      </c>
      <c r="G146" s="2">
        <v>3620.14</v>
      </c>
      <c r="H146" s="3">
        <v>3575460234802259</v>
      </c>
    </row>
    <row r="147" spans="1:8" ht="17" customHeight="1">
      <c r="A147" s="2" t="s">
        <v>720</v>
      </c>
      <c r="B147" s="2" t="s">
        <v>721</v>
      </c>
      <c r="C147" s="2" t="s">
        <v>722</v>
      </c>
      <c r="D147" s="2" t="s">
        <v>723</v>
      </c>
      <c r="E147" s="2" t="s">
        <v>724</v>
      </c>
      <c r="F147" s="2" t="s">
        <v>13</v>
      </c>
      <c r="G147" s="2">
        <v>4781.09</v>
      </c>
      <c r="H147" s="3">
        <v>3563263482222558</v>
      </c>
    </row>
    <row r="148" spans="1:8" ht="17" customHeight="1">
      <c r="A148" s="2" t="s">
        <v>725</v>
      </c>
      <c r="B148" s="2" t="s">
        <v>726</v>
      </c>
      <c r="C148" s="2" t="s">
        <v>727</v>
      </c>
      <c r="D148" s="2" t="s">
        <v>728</v>
      </c>
      <c r="E148" s="2" t="s">
        <v>729</v>
      </c>
      <c r="F148" s="2" t="s">
        <v>13</v>
      </c>
      <c r="G148" s="2">
        <v>134.30000000000001</v>
      </c>
      <c r="H148" s="3">
        <v>6395640705520529</v>
      </c>
    </row>
    <row r="149" spans="1:8" ht="17" customHeight="1">
      <c r="A149" s="2" t="s">
        <v>730</v>
      </c>
      <c r="B149" s="2" t="s">
        <v>731</v>
      </c>
      <c r="C149" s="2" t="s">
        <v>732</v>
      </c>
      <c r="D149" s="2" t="s">
        <v>733</v>
      </c>
      <c r="E149" s="2" t="s">
        <v>734</v>
      </c>
      <c r="F149" s="2" t="s">
        <v>212</v>
      </c>
      <c r="G149" s="2">
        <v>88.18</v>
      </c>
      <c r="H149" s="3">
        <v>5020116376361878</v>
      </c>
    </row>
    <row r="150" spans="1:8" ht="17" customHeight="1">
      <c r="A150" s="2" t="s">
        <v>735</v>
      </c>
      <c r="B150" s="2" t="s">
        <v>736</v>
      </c>
      <c r="C150" s="2" t="s">
        <v>737</v>
      </c>
      <c r="D150" s="2" t="s">
        <v>738</v>
      </c>
      <c r="E150" s="2" t="s">
        <v>739</v>
      </c>
      <c r="F150" s="2" t="s">
        <v>13</v>
      </c>
      <c r="G150" s="2">
        <v>3835.26</v>
      </c>
      <c r="H150" s="3">
        <v>3565644712131248</v>
      </c>
    </row>
    <row r="151" spans="1:8" ht="17" customHeight="1">
      <c r="A151" s="2" t="s">
        <v>740</v>
      </c>
      <c r="B151" s="2" t="s">
        <v>741</v>
      </c>
      <c r="C151" s="2" t="s">
        <v>742</v>
      </c>
      <c r="D151" s="2" t="s">
        <v>605</v>
      </c>
      <c r="E151" s="2" t="s">
        <v>743</v>
      </c>
      <c r="F151" s="2" t="s">
        <v>55</v>
      </c>
      <c r="G151" s="2">
        <v>3866.91</v>
      </c>
      <c r="H151" s="3">
        <v>3545225654513133</v>
      </c>
    </row>
    <row r="152" spans="1:8" ht="17" customHeight="1">
      <c r="A152" s="2" t="s">
        <v>744</v>
      </c>
      <c r="B152" s="2" t="s">
        <v>745</v>
      </c>
      <c r="C152" s="2" t="s">
        <v>746</v>
      </c>
      <c r="D152" s="2" t="s">
        <v>747</v>
      </c>
      <c r="E152" s="2" t="s">
        <v>748</v>
      </c>
      <c r="F152" s="2" t="s">
        <v>19</v>
      </c>
      <c r="G152" s="2">
        <v>392.88</v>
      </c>
      <c r="H152" s="3">
        <v>4508219780798786</v>
      </c>
    </row>
    <row r="153" spans="1:8" ht="17" customHeight="1">
      <c r="A153" s="2" t="s">
        <v>749</v>
      </c>
      <c r="B153" s="2" t="s">
        <v>750</v>
      </c>
      <c r="C153" s="2" t="s">
        <v>751</v>
      </c>
      <c r="D153" s="2" t="s">
        <v>752</v>
      </c>
      <c r="E153" s="2" t="s">
        <v>753</v>
      </c>
      <c r="F153" s="2" t="s">
        <v>92</v>
      </c>
      <c r="G153" s="2">
        <v>250.21</v>
      </c>
      <c r="H153" s="3">
        <v>6.7619530813852464E+16</v>
      </c>
    </row>
    <row r="154" spans="1:8" ht="17" customHeight="1">
      <c r="A154" s="2" t="s">
        <v>754</v>
      </c>
      <c r="B154" s="2" t="s">
        <v>755</v>
      </c>
      <c r="C154" s="2" t="s">
        <v>756</v>
      </c>
      <c r="D154" s="2" t="s">
        <v>146</v>
      </c>
      <c r="E154" s="2" t="s">
        <v>757</v>
      </c>
      <c r="F154" s="2" t="s">
        <v>19</v>
      </c>
      <c r="G154" s="2">
        <v>2476.52</v>
      </c>
      <c r="H154" s="3">
        <v>5010123318900856</v>
      </c>
    </row>
    <row r="155" spans="1:8" ht="17" customHeight="1">
      <c r="A155" s="2" t="s">
        <v>758</v>
      </c>
      <c r="B155" s="2" t="s">
        <v>759</v>
      </c>
      <c r="C155" s="2" t="s">
        <v>760</v>
      </c>
      <c r="D155" s="2" t="s">
        <v>761</v>
      </c>
      <c r="E155" s="2" t="s">
        <v>762</v>
      </c>
      <c r="F155" s="2" t="s">
        <v>13</v>
      </c>
      <c r="G155" s="2">
        <v>79.989999999999995</v>
      </c>
      <c r="H155" s="3">
        <v>3545404723089975</v>
      </c>
    </row>
    <row r="156" spans="1:8" ht="17" customHeight="1">
      <c r="A156" s="2" t="s">
        <v>763</v>
      </c>
      <c r="B156" s="2" t="s">
        <v>764</v>
      </c>
      <c r="C156" s="2" t="s">
        <v>765</v>
      </c>
      <c r="D156" s="2" t="s">
        <v>415</v>
      </c>
      <c r="E156" s="2" t="s">
        <v>766</v>
      </c>
      <c r="F156" s="2" t="s">
        <v>13</v>
      </c>
      <c r="G156" s="2">
        <v>1128.32</v>
      </c>
      <c r="H156" s="3">
        <v>3540091288281447</v>
      </c>
    </row>
    <row r="157" spans="1:8" ht="17" customHeight="1">
      <c r="A157" s="2" t="s">
        <v>767</v>
      </c>
      <c r="B157" s="2" t="s">
        <v>768</v>
      </c>
      <c r="C157" s="2" t="s">
        <v>769</v>
      </c>
      <c r="D157" s="2" t="s">
        <v>770</v>
      </c>
      <c r="E157" s="2" t="s">
        <v>771</v>
      </c>
      <c r="F157" s="2" t="s">
        <v>19</v>
      </c>
      <c r="G157" s="2">
        <v>258.45</v>
      </c>
      <c r="H157" s="3">
        <v>5602235395555306</v>
      </c>
    </row>
    <row r="158" spans="1:8" ht="17" customHeight="1">
      <c r="A158" s="2" t="s">
        <v>772</v>
      </c>
      <c r="B158" s="2" t="s">
        <v>773</v>
      </c>
      <c r="C158" s="2" t="s">
        <v>774</v>
      </c>
      <c r="D158" s="2" t="s">
        <v>775</v>
      </c>
      <c r="E158" s="2" t="s">
        <v>776</v>
      </c>
      <c r="F158" s="2" t="s">
        <v>19</v>
      </c>
      <c r="G158" s="2">
        <v>43.43</v>
      </c>
      <c r="H158" s="3">
        <v>5456857505321092</v>
      </c>
    </row>
    <row r="159" spans="1:8" ht="17" customHeight="1">
      <c r="A159" s="2" t="s">
        <v>777</v>
      </c>
      <c r="B159" s="2" t="s">
        <v>778</v>
      </c>
      <c r="C159" s="2" t="s">
        <v>779</v>
      </c>
      <c r="D159" s="2" t="s">
        <v>32</v>
      </c>
      <c r="E159" s="2" t="s">
        <v>780</v>
      </c>
      <c r="F159" s="2" t="s">
        <v>19</v>
      </c>
      <c r="G159" s="2">
        <v>3025.36</v>
      </c>
      <c r="H159" s="3">
        <v>3543863451979693</v>
      </c>
    </row>
    <row r="160" spans="1:8" ht="17" customHeight="1">
      <c r="A160" s="2" t="s">
        <v>781</v>
      </c>
      <c r="B160" s="2" t="s">
        <v>782</v>
      </c>
      <c r="C160" s="2" t="s">
        <v>783</v>
      </c>
      <c r="D160" s="2" t="s">
        <v>784</v>
      </c>
      <c r="E160" s="2" t="s">
        <v>785</v>
      </c>
      <c r="F160" s="2" t="s">
        <v>13</v>
      </c>
      <c r="G160" s="2">
        <v>258.89999999999998</v>
      </c>
      <c r="H160" s="3">
        <v>3582685638158947</v>
      </c>
    </row>
    <row r="161" spans="1:8" ht="17" customHeight="1">
      <c r="A161" s="2" t="s">
        <v>786</v>
      </c>
      <c r="B161" s="2" t="s">
        <v>787</v>
      </c>
      <c r="C161" s="2" t="s">
        <v>788</v>
      </c>
      <c r="D161" s="2" t="s">
        <v>184</v>
      </c>
      <c r="E161" s="2" t="s">
        <v>789</v>
      </c>
      <c r="F161" s="2" t="s">
        <v>13</v>
      </c>
      <c r="G161" s="2">
        <v>2176.2800000000002</v>
      </c>
      <c r="H161" s="3">
        <v>4041596580548</v>
      </c>
    </row>
    <row r="162" spans="1:8" ht="17" customHeight="1">
      <c r="A162" s="2" t="s">
        <v>790</v>
      </c>
      <c r="B162" s="2" t="s">
        <v>791</v>
      </c>
      <c r="C162" s="2" t="s">
        <v>792</v>
      </c>
      <c r="D162" s="2" t="s">
        <v>793</v>
      </c>
      <c r="E162" s="2" t="s">
        <v>794</v>
      </c>
      <c r="F162" s="2" t="s">
        <v>19</v>
      </c>
      <c r="G162" s="2">
        <v>141.91999999999999</v>
      </c>
      <c r="H162" s="3">
        <v>5602227439773946</v>
      </c>
    </row>
    <row r="163" spans="1:8" ht="17" customHeight="1">
      <c r="A163" s="2" t="s">
        <v>795</v>
      </c>
      <c r="B163" s="2" t="s">
        <v>796</v>
      </c>
      <c r="C163" s="2" t="s">
        <v>797</v>
      </c>
      <c r="D163" s="2" t="s">
        <v>798</v>
      </c>
      <c r="E163" s="2" t="s">
        <v>799</v>
      </c>
      <c r="F163" s="2" t="s">
        <v>13</v>
      </c>
      <c r="G163" s="2">
        <v>52.55</v>
      </c>
      <c r="H163" s="3">
        <v>3547170976225602</v>
      </c>
    </row>
    <row r="164" spans="1:8" ht="17" customHeight="1">
      <c r="A164" s="2" t="s">
        <v>800</v>
      </c>
      <c r="B164" s="2" t="s">
        <v>801</v>
      </c>
      <c r="C164" s="2" t="s">
        <v>802</v>
      </c>
      <c r="D164" s="2" t="s">
        <v>803</v>
      </c>
      <c r="E164" s="2" t="s">
        <v>804</v>
      </c>
      <c r="F164" s="2" t="s">
        <v>368</v>
      </c>
      <c r="G164" s="2">
        <v>4683.75</v>
      </c>
      <c r="H164" s="3">
        <v>347596069041225</v>
      </c>
    </row>
    <row r="165" spans="1:8" ht="17" customHeight="1">
      <c r="A165" s="2" t="s">
        <v>805</v>
      </c>
      <c r="B165" s="2" t="s">
        <v>806</v>
      </c>
      <c r="C165" s="2" t="s">
        <v>807</v>
      </c>
      <c r="D165" s="2" t="s">
        <v>808</v>
      </c>
      <c r="E165" s="2" t="s">
        <v>809</v>
      </c>
      <c r="F165" s="2" t="s">
        <v>92</v>
      </c>
      <c r="G165" s="2">
        <v>191.48</v>
      </c>
      <c r="H165" s="3">
        <v>3535830050794567</v>
      </c>
    </row>
    <row r="166" spans="1:8" ht="17" customHeight="1">
      <c r="A166" s="2" t="s">
        <v>810</v>
      </c>
      <c r="B166" s="2" t="s">
        <v>811</v>
      </c>
      <c r="C166" s="2" t="s">
        <v>812</v>
      </c>
      <c r="D166" s="2" t="s">
        <v>813</v>
      </c>
      <c r="E166" s="2" t="s">
        <v>814</v>
      </c>
      <c r="F166" s="2" t="s">
        <v>92</v>
      </c>
      <c r="G166" s="2">
        <v>94.14</v>
      </c>
      <c r="H166" s="3">
        <v>4911642090895102</v>
      </c>
    </row>
    <row r="167" spans="1:8" ht="17" customHeight="1">
      <c r="A167" s="2" t="s">
        <v>815</v>
      </c>
      <c r="B167" s="2" t="s">
        <v>816</v>
      </c>
      <c r="C167" s="2" t="s">
        <v>817</v>
      </c>
      <c r="D167" s="2" t="s">
        <v>75</v>
      </c>
      <c r="E167" s="2" t="s">
        <v>818</v>
      </c>
      <c r="F167" s="2" t="s">
        <v>19</v>
      </c>
      <c r="G167" s="2">
        <v>3876.82</v>
      </c>
      <c r="H167" s="3">
        <v>3539593670261716</v>
      </c>
    </row>
    <row r="168" spans="1:8" ht="17" customHeight="1">
      <c r="A168" s="2" t="s">
        <v>819</v>
      </c>
      <c r="B168" s="2" t="s">
        <v>820</v>
      </c>
      <c r="C168" s="2" t="s">
        <v>821</v>
      </c>
      <c r="D168" s="2" t="s">
        <v>466</v>
      </c>
      <c r="E168" s="2" t="s">
        <v>822</v>
      </c>
      <c r="F168" s="2" t="s">
        <v>92</v>
      </c>
      <c r="G168" s="2">
        <v>4456.29</v>
      </c>
      <c r="H168" s="3">
        <v>5.6022388644730348E+18</v>
      </c>
    </row>
    <row r="169" spans="1:8" ht="17" customHeight="1">
      <c r="A169" s="2" t="s">
        <v>823</v>
      </c>
      <c r="B169" s="2" t="s">
        <v>824</v>
      </c>
      <c r="C169" s="2" t="s">
        <v>825</v>
      </c>
      <c r="D169" s="2" t="s">
        <v>826</v>
      </c>
      <c r="E169" s="2" t="s">
        <v>827</v>
      </c>
      <c r="F169" s="2" t="s">
        <v>13</v>
      </c>
      <c r="G169" s="2">
        <v>14.64</v>
      </c>
      <c r="H169" s="3">
        <v>3541093809361756</v>
      </c>
    </row>
    <row r="170" spans="1:8" ht="17" customHeight="1">
      <c r="A170" s="2" t="s">
        <v>828</v>
      </c>
      <c r="B170" s="2" t="s">
        <v>829</v>
      </c>
      <c r="C170" s="2" t="s">
        <v>830</v>
      </c>
      <c r="D170" s="2" t="s">
        <v>161</v>
      </c>
      <c r="E170" s="2" t="s">
        <v>831</v>
      </c>
      <c r="F170" s="2" t="s">
        <v>13</v>
      </c>
      <c r="G170" s="2">
        <v>378.68</v>
      </c>
      <c r="H170" s="3">
        <v>6304887868584715</v>
      </c>
    </row>
    <row r="171" spans="1:8" ht="17" customHeight="1">
      <c r="A171" s="2" t="s">
        <v>832</v>
      </c>
      <c r="B171" s="2" t="s">
        <v>833</v>
      </c>
      <c r="C171" s="2" t="s">
        <v>834</v>
      </c>
      <c r="D171" s="2" t="s">
        <v>835</v>
      </c>
      <c r="E171" s="2" t="s">
        <v>836</v>
      </c>
      <c r="F171" s="2" t="s">
        <v>13</v>
      </c>
      <c r="G171" s="2">
        <v>84.84</v>
      </c>
      <c r="H171" s="3">
        <v>374283969123454</v>
      </c>
    </row>
    <row r="172" spans="1:8" ht="17" customHeight="1">
      <c r="A172" s="2" t="s">
        <v>837</v>
      </c>
      <c r="B172" s="2" t="s">
        <v>838</v>
      </c>
      <c r="C172" s="2" t="s">
        <v>839</v>
      </c>
      <c r="D172" s="2" t="s">
        <v>840</v>
      </c>
      <c r="E172" s="2" t="s">
        <v>841</v>
      </c>
      <c r="F172" s="2" t="s">
        <v>19</v>
      </c>
      <c r="G172" s="2">
        <v>4046.56</v>
      </c>
      <c r="H172" s="3">
        <v>6.7615869423930143E+18</v>
      </c>
    </row>
    <row r="173" spans="1:8" ht="17" customHeight="1">
      <c r="A173" s="2" t="s">
        <v>842</v>
      </c>
      <c r="B173" s="2" t="s">
        <v>843</v>
      </c>
      <c r="C173" s="2" t="s">
        <v>844</v>
      </c>
      <c r="D173" s="2" t="s">
        <v>141</v>
      </c>
      <c r="E173" s="2" t="s">
        <v>845</v>
      </c>
      <c r="F173" s="2" t="s">
        <v>19</v>
      </c>
      <c r="G173" s="2">
        <v>202.53</v>
      </c>
      <c r="H173" s="3">
        <v>3555915768634216</v>
      </c>
    </row>
    <row r="174" spans="1:8" ht="17" customHeight="1">
      <c r="A174" s="2" t="s">
        <v>846</v>
      </c>
      <c r="B174" s="2" t="s">
        <v>847</v>
      </c>
      <c r="C174" s="2" t="s">
        <v>848</v>
      </c>
      <c r="D174" s="2" t="s">
        <v>461</v>
      </c>
      <c r="E174" s="2" t="s">
        <v>849</v>
      </c>
      <c r="F174" s="2" t="s">
        <v>212</v>
      </c>
      <c r="G174" s="2">
        <v>282.57</v>
      </c>
      <c r="H174" s="3">
        <v>6.3331924925532211E+18</v>
      </c>
    </row>
    <row r="175" spans="1:8" ht="17" customHeight="1">
      <c r="A175" s="2" t="s">
        <v>850</v>
      </c>
      <c r="B175" s="2" t="s">
        <v>851</v>
      </c>
      <c r="C175" s="2" t="s">
        <v>852</v>
      </c>
      <c r="D175" s="2" t="s">
        <v>853</v>
      </c>
      <c r="E175" s="2" t="s">
        <v>854</v>
      </c>
      <c r="F175" s="2" t="s">
        <v>13</v>
      </c>
      <c r="G175" s="2">
        <v>4906.8100000000004</v>
      </c>
      <c r="H175" s="3">
        <v>6.7592537056871539E+17</v>
      </c>
    </row>
    <row r="176" spans="1:8" ht="17" customHeight="1">
      <c r="A176" s="2" t="s">
        <v>855</v>
      </c>
      <c r="B176" s="2" t="s">
        <v>856</v>
      </c>
      <c r="C176" s="2" t="s">
        <v>857</v>
      </c>
      <c r="D176" s="2" t="s">
        <v>116</v>
      </c>
      <c r="E176" s="2" t="s">
        <v>858</v>
      </c>
      <c r="F176" s="2" t="s">
        <v>13</v>
      </c>
      <c r="G176" s="2">
        <v>3238.66</v>
      </c>
      <c r="H176" s="3">
        <v>3543187675864535</v>
      </c>
    </row>
    <row r="177" spans="1:8" ht="17" customHeight="1">
      <c r="A177" s="2" t="s">
        <v>859</v>
      </c>
      <c r="B177" s="2" t="s">
        <v>860</v>
      </c>
      <c r="C177" s="2" t="s">
        <v>861</v>
      </c>
      <c r="D177" s="2" t="s">
        <v>862</v>
      </c>
      <c r="E177" s="2" t="s">
        <v>863</v>
      </c>
      <c r="F177" s="2" t="s">
        <v>19</v>
      </c>
      <c r="G177" s="2">
        <v>3819.51</v>
      </c>
      <c r="H177" s="3">
        <v>5602249963559426</v>
      </c>
    </row>
    <row r="178" spans="1:8" ht="17" customHeight="1">
      <c r="A178" s="2" t="s">
        <v>864</v>
      </c>
      <c r="B178" s="2" t="s">
        <v>865</v>
      </c>
      <c r="C178" s="2" t="s">
        <v>866</v>
      </c>
      <c r="D178" s="2" t="s">
        <v>867</v>
      </c>
      <c r="E178" s="2" t="s">
        <v>868</v>
      </c>
      <c r="F178" s="2" t="s">
        <v>19</v>
      </c>
      <c r="G178" s="2">
        <v>481.25</v>
      </c>
      <c r="H178" s="3">
        <v>3573051925242426</v>
      </c>
    </row>
    <row r="179" spans="1:8" ht="17" customHeight="1">
      <c r="A179" s="2" t="s">
        <v>869</v>
      </c>
      <c r="B179" s="2" t="s">
        <v>870</v>
      </c>
      <c r="C179" s="2" t="s">
        <v>871</v>
      </c>
      <c r="D179" s="2" t="s">
        <v>566</v>
      </c>
      <c r="E179" s="2" t="s">
        <v>872</v>
      </c>
      <c r="F179" s="2" t="s">
        <v>55</v>
      </c>
      <c r="G179" s="2">
        <v>2629.49</v>
      </c>
      <c r="H179" s="3">
        <v>372301718744271</v>
      </c>
    </row>
    <row r="180" spans="1:8" ht="17" customHeight="1">
      <c r="A180" s="2" t="s">
        <v>873</v>
      </c>
      <c r="B180" s="2" t="s">
        <v>874</v>
      </c>
      <c r="C180" s="2" t="s">
        <v>875</v>
      </c>
      <c r="D180" s="2" t="s">
        <v>876</v>
      </c>
      <c r="E180" s="2" t="s">
        <v>877</v>
      </c>
      <c r="F180" s="2" t="s">
        <v>13</v>
      </c>
      <c r="G180" s="2">
        <v>3472.54</v>
      </c>
      <c r="H180" s="3">
        <v>3556149493283128</v>
      </c>
    </row>
    <row r="181" spans="1:8" ht="17" customHeight="1">
      <c r="A181" s="2" t="s">
        <v>878</v>
      </c>
      <c r="B181" s="2" t="s">
        <v>879</v>
      </c>
      <c r="C181" s="2" t="s">
        <v>880</v>
      </c>
      <c r="D181" s="2" t="s">
        <v>881</v>
      </c>
      <c r="E181" s="2" t="s">
        <v>882</v>
      </c>
      <c r="F181" s="2" t="s">
        <v>19</v>
      </c>
      <c r="G181" s="2">
        <v>68.569999999999993</v>
      </c>
      <c r="H181" s="3">
        <v>6759534511989335</v>
      </c>
    </row>
    <row r="182" spans="1:8" ht="17" customHeight="1">
      <c r="A182" s="2" t="s">
        <v>883</v>
      </c>
      <c r="B182" s="2" t="s">
        <v>884</v>
      </c>
      <c r="C182" s="2" t="s">
        <v>885</v>
      </c>
      <c r="D182" s="2" t="s">
        <v>703</v>
      </c>
      <c r="E182" s="2" t="s">
        <v>886</v>
      </c>
      <c r="F182" s="2" t="s">
        <v>92</v>
      </c>
      <c r="G182" s="2">
        <v>90.98</v>
      </c>
      <c r="H182" s="3">
        <v>3587931037584936</v>
      </c>
    </row>
    <row r="183" spans="1:8" ht="17" customHeight="1">
      <c r="A183" s="2" t="s">
        <v>887</v>
      </c>
      <c r="B183" s="2" t="s">
        <v>888</v>
      </c>
      <c r="C183" s="2" t="s">
        <v>889</v>
      </c>
      <c r="D183" s="2" t="s">
        <v>890</v>
      </c>
      <c r="E183" s="2" t="s">
        <v>891</v>
      </c>
      <c r="F183" s="2" t="s">
        <v>55</v>
      </c>
      <c r="G183" s="2">
        <v>4635.92</v>
      </c>
      <c r="H183" s="3">
        <v>5010129475559369</v>
      </c>
    </row>
    <row r="184" spans="1:8" ht="17" customHeight="1">
      <c r="A184" s="2" t="s">
        <v>892</v>
      </c>
      <c r="B184" s="2" t="s">
        <v>893</v>
      </c>
      <c r="C184" s="2" t="s">
        <v>894</v>
      </c>
      <c r="D184" s="2" t="s">
        <v>895</v>
      </c>
      <c r="E184" s="2" t="s">
        <v>896</v>
      </c>
      <c r="F184" s="2" t="s">
        <v>55</v>
      </c>
      <c r="G184" s="2">
        <v>2285.2399999999998</v>
      </c>
      <c r="H184" s="3">
        <v>3563573326013777</v>
      </c>
    </row>
    <row r="185" spans="1:8" ht="17" customHeight="1">
      <c r="A185" s="2" t="s">
        <v>897</v>
      </c>
      <c r="B185" s="2" t="s">
        <v>898</v>
      </c>
      <c r="C185" s="2" t="s">
        <v>899</v>
      </c>
      <c r="D185" s="2" t="s">
        <v>900</v>
      </c>
      <c r="E185" s="2" t="s">
        <v>901</v>
      </c>
      <c r="F185" s="2" t="s">
        <v>55</v>
      </c>
      <c r="G185" s="2">
        <v>581.46</v>
      </c>
      <c r="H185" s="3">
        <v>5586330369042694</v>
      </c>
    </row>
    <row r="186" spans="1:8" ht="17" customHeight="1">
      <c r="A186" s="2" t="s">
        <v>902</v>
      </c>
      <c r="B186" s="2" t="s">
        <v>903</v>
      </c>
      <c r="C186" s="2" t="s">
        <v>904</v>
      </c>
      <c r="D186" s="2" t="s">
        <v>141</v>
      </c>
      <c r="E186" s="2" t="s">
        <v>905</v>
      </c>
      <c r="F186" s="2" t="s">
        <v>19</v>
      </c>
      <c r="G186" s="2">
        <v>32.86</v>
      </c>
      <c r="H186" s="3">
        <v>6.7633167520750618E+17</v>
      </c>
    </row>
    <row r="187" spans="1:8" ht="17" customHeight="1">
      <c r="A187" s="2" t="s">
        <v>906</v>
      </c>
      <c r="B187" s="2" t="s">
        <v>907</v>
      </c>
      <c r="C187" s="2" t="s">
        <v>908</v>
      </c>
      <c r="D187" s="2" t="s">
        <v>909</v>
      </c>
      <c r="E187" s="2" t="s">
        <v>910</v>
      </c>
      <c r="F187" s="2" t="s">
        <v>19</v>
      </c>
      <c r="G187" s="2">
        <v>449.18</v>
      </c>
      <c r="H187" s="3">
        <v>3531933840420438</v>
      </c>
    </row>
    <row r="188" spans="1:8" ht="17" customHeight="1">
      <c r="A188" s="2" t="s">
        <v>911</v>
      </c>
      <c r="B188" s="2" t="s">
        <v>912</v>
      </c>
      <c r="C188" s="2" t="s">
        <v>913</v>
      </c>
      <c r="D188" s="2" t="s">
        <v>400</v>
      </c>
      <c r="E188" s="2" t="s">
        <v>914</v>
      </c>
      <c r="F188" s="2" t="s">
        <v>13</v>
      </c>
      <c r="G188" s="2">
        <v>290.85000000000002</v>
      </c>
      <c r="H188" s="3">
        <v>4175006924767609</v>
      </c>
    </row>
    <row r="189" spans="1:8" ht="17" customHeight="1">
      <c r="A189" s="2" t="s">
        <v>915</v>
      </c>
      <c r="B189" s="2" t="s">
        <v>916</v>
      </c>
      <c r="C189" s="2" t="s">
        <v>917</v>
      </c>
      <c r="D189" s="2" t="s">
        <v>918</v>
      </c>
      <c r="E189" s="2" t="s">
        <v>919</v>
      </c>
      <c r="F189" s="2" t="s">
        <v>55</v>
      </c>
      <c r="G189" s="2">
        <v>2068.9299999999998</v>
      </c>
      <c r="H189" s="3">
        <v>3544883180271864</v>
      </c>
    </row>
    <row r="190" spans="1:8" ht="17" customHeight="1">
      <c r="A190" s="2" t="s">
        <v>920</v>
      </c>
      <c r="B190" s="2" t="s">
        <v>921</v>
      </c>
      <c r="C190" s="2" t="s">
        <v>922</v>
      </c>
      <c r="D190" s="2" t="s">
        <v>923</v>
      </c>
      <c r="E190" s="2" t="s">
        <v>924</v>
      </c>
      <c r="F190" s="2" t="s">
        <v>19</v>
      </c>
      <c r="G190" s="2">
        <v>335.19</v>
      </c>
      <c r="H190" s="3">
        <v>4017956759300508</v>
      </c>
    </row>
    <row r="191" spans="1:8" ht="17" customHeight="1">
      <c r="A191" s="2" t="s">
        <v>925</v>
      </c>
      <c r="B191" s="2" t="s">
        <v>926</v>
      </c>
      <c r="C191" s="2" t="s">
        <v>927</v>
      </c>
      <c r="D191" s="2" t="s">
        <v>928</v>
      </c>
      <c r="E191" s="2" t="s">
        <v>929</v>
      </c>
      <c r="F191" s="2" t="s">
        <v>19</v>
      </c>
      <c r="G191" s="2">
        <v>4442.6499999999996</v>
      </c>
      <c r="H191" s="3">
        <v>6.3336047615922202E+17</v>
      </c>
    </row>
    <row r="192" spans="1:8" ht="17" customHeight="1">
      <c r="A192" s="2" t="s">
        <v>930</v>
      </c>
      <c r="B192" s="2" t="s">
        <v>931</v>
      </c>
      <c r="C192" s="2" t="s">
        <v>932</v>
      </c>
      <c r="D192" s="2" t="s">
        <v>633</v>
      </c>
      <c r="E192" s="2" t="s">
        <v>933</v>
      </c>
      <c r="F192" s="2" t="s">
        <v>61</v>
      </c>
      <c r="G192" s="2">
        <v>57.82</v>
      </c>
      <c r="H192" s="3">
        <v>30410650272458</v>
      </c>
    </row>
    <row r="193" spans="1:8" ht="17" customHeight="1">
      <c r="A193" s="2" t="s">
        <v>934</v>
      </c>
      <c r="B193" s="2" t="s">
        <v>935</v>
      </c>
      <c r="C193" s="2" t="s">
        <v>936</v>
      </c>
      <c r="D193" s="2" t="s">
        <v>784</v>
      </c>
      <c r="E193" s="2" t="s">
        <v>937</v>
      </c>
      <c r="F193" s="2" t="s">
        <v>13</v>
      </c>
      <c r="G193" s="2">
        <v>37.9</v>
      </c>
      <c r="H193" s="3">
        <v>3576951355579279</v>
      </c>
    </row>
    <row r="194" spans="1:8" ht="17" customHeight="1">
      <c r="A194" s="2" t="s">
        <v>938</v>
      </c>
      <c r="B194" s="2" t="s">
        <v>939</v>
      </c>
      <c r="C194" s="2" t="s">
        <v>940</v>
      </c>
      <c r="D194" s="2" t="s">
        <v>941</v>
      </c>
      <c r="E194" s="2" t="s">
        <v>942</v>
      </c>
      <c r="F194" s="2" t="s">
        <v>92</v>
      </c>
      <c r="G194" s="2">
        <v>43.83</v>
      </c>
      <c r="H194" s="3">
        <v>201711197623399</v>
      </c>
    </row>
    <row r="195" spans="1:8" ht="17" customHeight="1">
      <c r="A195" s="2" t="s">
        <v>943</v>
      </c>
      <c r="B195" s="2" t="s">
        <v>944</v>
      </c>
      <c r="C195" s="2" t="s">
        <v>945</v>
      </c>
      <c r="D195" s="2" t="s">
        <v>708</v>
      </c>
      <c r="E195" s="2" t="s">
        <v>946</v>
      </c>
      <c r="F195" s="2" t="s">
        <v>19</v>
      </c>
      <c r="G195" s="2">
        <v>378.02</v>
      </c>
      <c r="H195" s="3">
        <v>5100148544176410</v>
      </c>
    </row>
    <row r="196" spans="1:8" ht="17" customHeight="1">
      <c r="A196" s="2" t="s">
        <v>947</v>
      </c>
      <c r="B196" s="2" t="s">
        <v>948</v>
      </c>
      <c r="C196" s="2" t="s">
        <v>949</v>
      </c>
      <c r="D196" s="2" t="s">
        <v>420</v>
      </c>
      <c r="E196" s="2" t="s">
        <v>950</v>
      </c>
      <c r="F196" s="2" t="s">
        <v>13</v>
      </c>
      <c r="G196" s="2">
        <v>246.24</v>
      </c>
      <c r="H196" s="3">
        <v>3566316600372122</v>
      </c>
    </row>
    <row r="197" spans="1:8" ht="17" customHeight="1">
      <c r="A197" s="2" t="s">
        <v>951</v>
      </c>
      <c r="B197" s="2" t="s">
        <v>952</v>
      </c>
      <c r="C197" s="2" t="s">
        <v>953</v>
      </c>
      <c r="D197" s="2" t="s">
        <v>723</v>
      </c>
      <c r="E197" s="2" t="s">
        <v>954</v>
      </c>
      <c r="F197" s="2" t="s">
        <v>13</v>
      </c>
      <c r="G197" s="2">
        <v>119.98</v>
      </c>
      <c r="H197" s="3">
        <v>3528474148345881</v>
      </c>
    </row>
    <row r="198" spans="1:8" ht="17" customHeight="1">
      <c r="A198" s="2" t="s">
        <v>955</v>
      </c>
      <c r="B198" s="2" t="s">
        <v>956</v>
      </c>
      <c r="C198" s="2" t="s">
        <v>957</v>
      </c>
      <c r="D198" s="2" t="s">
        <v>958</v>
      </c>
      <c r="E198" s="2" t="s">
        <v>959</v>
      </c>
      <c r="F198" s="2" t="s">
        <v>92</v>
      </c>
      <c r="G198" s="2">
        <v>352.4</v>
      </c>
      <c r="H198" s="3">
        <v>5.6101143053207962E+17</v>
      </c>
    </row>
    <row r="199" spans="1:8" ht="17" customHeight="1">
      <c r="A199" s="2" t="s">
        <v>960</v>
      </c>
      <c r="B199" s="2" t="s">
        <v>961</v>
      </c>
      <c r="C199" s="2" t="s">
        <v>962</v>
      </c>
      <c r="D199" s="2" t="s">
        <v>27</v>
      </c>
      <c r="E199" s="2" t="s">
        <v>963</v>
      </c>
      <c r="F199" s="2" t="s">
        <v>13</v>
      </c>
      <c r="G199" s="2">
        <v>4306.6499999999996</v>
      </c>
      <c r="H199" s="3">
        <v>3530157638728841</v>
      </c>
    </row>
    <row r="200" spans="1:8" ht="17" customHeight="1">
      <c r="A200" s="2" t="s">
        <v>964</v>
      </c>
      <c r="B200" s="2" t="s">
        <v>965</v>
      </c>
      <c r="C200" s="2" t="s">
        <v>966</v>
      </c>
      <c r="D200" s="2" t="s">
        <v>853</v>
      </c>
      <c r="E200" s="2" t="s">
        <v>967</v>
      </c>
      <c r="F200" s="2" t="s">
        <v>13</v>
      </c>
      <c r="G200" s="2">
        <v>3554.23</v>
      </c>
      <c r="H200" s="3">
        <v>3539853409498736</v>
      </c>
    </row>
    <row r="201" spans="1:8" ht="17" customHeight="1">
      <c r="A201" s="35" t="s">
        <v>968</v>
      </c>
      <c r="B201" s="35" t="s">
        <v>969</v>
      </c>
      <c r="C201" s="35" t="s">
        <v>970</v>
      </c>
      <c r="D201" s="35" t="s">
        <v>27</v>
      </c>
      <c r="E201" s="35" t="s">
        <v>971</v>
      </c>
      <c r="F201" s="35" t="s">
        <v>13</v>
      </c>
      <c r="G201" s="35">
        <v>3289.81</v>
      </c>
      <c r="H201" s="36">
        <v>3562472180463635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IV113"/>
  <sheetViews>
    <sheetView showGridLines="0" workbookViewId="0">
      <selection activeCell="B1" sqref="B1"/>
    </sheetView>
  </sheetViews>
  <sheetFormatPr baseColWidth="10" defaultColWidth="6.625" defaultRowHeight="15" customHeight="1" x14ac:dyDescent="0"/>
  <cols>
    <col min="1" max="1" width="5.125" style="4" customWidth="1"/>
    <col min="2" max="2" width="77" style="4" customWidth="1"/>
    <col min="3" max="3" width="6" style="4" customWidth="1"/>
    <col min="4" max="256" width="6.625" style="4" customWidth="1"/>
  </cols>
  <sheetData>
    <row r="1" spans="1:3" ht="17" customHeight="1">
      <c r="A1" s="2" t="s">
        <v>972</v>
      </c>
      <c r="B1" s="2" t="s">
        <v>973</v>
      </c>
      <c r="C1" s="2" t="s">
        <v>974</v>
      </c>
    </row>
    <row r="2" spans="1:3" ht="17" customHeight="1">
      <c r="A2" s="2">
        <v>80267</v>
      </c>
      <c r="B2" s="2" t="s">
        <v>975</v>
      </c>
      <c r="C2" s="5">
        <v>2297.9899999999998</v>
      </c>
    </row>
    <row r="3" spans="1:3" ht="17" customHeight="1">
      <c r="A3" s="2">
        <v>89925</v>
      </c>
      <c r="B3" s="2" t="s">
        <v>976</v>
      </c>
      <c r="C3" s="5">
        <v>1849.98</v>
      </c>
    </row>
    <row r="4" spans="1:3" ht="17" customHeight="1">
      <c r="A4" s="2">
        <v>99252</v>
      </c>
      <c r="B4" s="2" t="s">
        <v>977</v>
      </c>
      <c r="C4" s="5">
        <v>1249.99</v>
      </c>
    </row>
    <row r="5" spans="1:3" ht="17" customHeight="1">
      <c r="A5" s="2">
        <v>80319</v>
      </c>
      <c r="B5" s="2" t="s">
        <v>978</v>
      </c>
      <c r="C5" s="2">
        <v>997.99</v>
      </c>
    </row>
    <row r="6" spans="1:3" ht="17" customHeight="1">
      <c r="A6" s="2">
        <v>95328</v>
      </c>
      <c r="B6" s="2" t="s">
        <v>979</v>
      </c>
      <c r="C6" s="2">
        <v>997.99</v>
      </c>
    </row>
    <row r="7" spans="1:3" ht="17" customHeight="1">
      <c r="A7" s="2">
        <v>62739</v>
      </c>
      <c r="B7" s="2" t="s">
        <v>980</v>
      </c>
      <c r="C7" s="2">
        <v>899.99</v>
      </c>
    </row>
    <row r="8" spans="1:3" ht="17" customHeight="1">
      <c r="A8" s="2">
        <v>39367</v>
      </c>
      <c r="B8" s="2" t="s">
        <v>981</v>
      </c>
      <c r="C8" s="2">
        <v>899.99</v>
      </c>
    </row>
    <row r="9" spans="1:3" ht="17" customHeight="1">
      <c r="A9" s="2">
        <v>94477</v>
      </c>
      <c r="B9" s="2" t="s">
        <v>982</v>
      </c>
      <c r="C9" s="2">
        <v>839.99</v>
      </c>
    </row>
    <row r="10" spans="1:3" ht="17" customHeight="1">
      <c r="A10" s="2">
        <v>45124</v>
      </c>
      <c r="B10" s="2" t="s">
        <v>983</v>
      </c>
      <c r="C10" s="2">
        <v>799.99</v>
      </c>
    </row>
    <row r="11" spans="1:3" ht="17" customHeight="1">
      <c r="A11" s="2">
        <v>94473</v>
      </c>
      <c r="B11" s="2" t="s">
        <v>984</v>
      </c>
      <c r="C11" s="2">
        <v>639.99</v>
      </c>
    </row>
    <row r="12" spans="1:3" ht="17" customHeight="1">
      <c r="A12" s="2">
        <v>94476</v>
      </c>
      <c r="B12" s="2" t="s">
        <v>985</v>
      </c>
      <c r="C12" s="2">
        <v>627.99</v>
      </c>
    </row>
    <row r="13" spans="1:3" ht="17" customHeight="1">
      <c r="A13" s="2">
        <v>95303</v>
      </c>
      <c r="B13" s="2" t="s">
        <v>986</v>
      </c>
      <c r="C13" s="2">
        <v>627.99</v>
      </c>
    </row>
    <row r="14" spans="1:3" ht="17" customHeight="1">
      <c r="A14" s="2">
        <v>65221</v>
      </c>
      <c r="B14" s="2" t="s">
        <v>987</v>
      </c>
      <c r="C14" s="2">
        <v>600</v>
      </c>
    </row>
    <row r="15" spans="1:3" ht="17" customHeight="1">
      <c r="A15" s="2">
        <v>85541</v>
      </c>
      <c r="B15" s="2" t="s">
        <v>988</v>
      </c>
      <c r="C15" s="2">
        <v>599.99</v>
      </c>
    </row>
    <row r="16" spans="1:3" ht="17" customHeight="1">
      <c r="A16" s="2">
        <v>95314</v>
      </c>
      <c r="B16" s="2" t="s">
        <v>989</v>
      </c>
      <c r="C16" s="2">
        <v>597.99</v>
      </c>
    </row>
    <row r="17" spans="1:3" ht="17" customHeight="1">
      <c r="A17" s="2">
        <v>19558</v>
      </c>
      <c r="B17" s="2" t="s">
        <v>990</v>
      </c>
      <c r="C17" s="2">
        <v>569.99</v>
      </c>
    </row>
    <row r="18" spans="1:3" ht="17" customHeight="1">
      <c r="A18" s="2">
        <v>26210</v>
      </c>
      <c r="B18" s="2" t="s">
        <v>991</v>
      </c>
      <c r="C18" s="2">
        <v>549.99</v>
      </c>
    </row>
    <row r="19" spans="1:3" ht="17" customHeight="1">
      <c r="A19" s="2">
        <v>98632</v>
      </c>
      <c r="B19" s="2" t="s">
        <v>992</v>
      </c>
      <c r="C19" s="2">
        <v>399.99</v>
      </c>
    </row>
    <row r="20" spans="1:3" ht="17" customHeight="1">
      <c r="A20" s="2">
        <v>99464</v>
      </c>
      <c r="B20" s="2" t="s">
        <v>993</v>
      </c>
      <c r="C20" s="2">
        <v>497.99</v>
      </c>
    </row>
    <row r="21" spans="1:3" ht="17" customHeight="1">
      <c r="A21" s="2">
        <v>96361</v>
      </c>
      <c r="B21" s="2" t="s">
        <v>994</v>
      </c>
      <c r="C21" s="2">
        <v>399.99</v>
      </c>
    </row>
    <row r="22" spans="1:3" ht="17" customHeight="1">
      <c r="A22" s="2">
        <v>68804</v>
      </c>
      <c r="B22" s="2" t="s">
        <v>995</v>
      </c>
      <c r="C22" s="2">
        <v>399.99</v>
      </c>
    </row>
    <row r="23" spans="1:3" ht="17" customHeight="1">
      <c r="A23" s="2">
        <v>68677</v>
      </c>
      <c r="B23" s="2" t="s">
        <v>996</v>
      </c>
      <c r="C23" s="2">
        <v>399.99</v>
      </c>
    </row>
    <row r="24" spans="1:3" ht="17" customHeight="1">
      <c r="A24" s="2">
        <v>74108</v>
      </c>
      <c r="B24" s="2" t="s">
        <v>997</v>
      </c>
      <c r="C24" s="2">
        <v>399.99</v>
      </c>
    </row>
    <row r="25" spans="1:3" ht="17" customHeight="1">
      <c r="A25" s="2">
        <v>95313</v>
      </c>
      <c r="B25" s="2" t="s">
        <v>998</v>
      </c>
      <c r="C25" s="2">
        <v>397.99</v>
      </c>
    </row>
    <row r="26" spans="1:3" ht="17" customHeight="1">
      <c r="A26" s="2">
        <v>90894</v>
      </c>
      <c r="B26" s="2" t="s">
        <v>999</v>
      </c>
      <c r="C26" s="2">
        <v>379.99</v>
      </c>
    </row>
    <row r="27" spans="1:3" ht="17" customHeight="1">
      <c r="A27" s="2">
        <v>84534</v>
      </c>
      <c r="B27" s="2" t="s">
        <v>1000</v>
      </c>
      <c r="C27" s="2">
        <v>329.99</v>
      </c>
    </row>
    <row r="28" spans="1:3" ht="17" customHeight="1">
      <c r="A28" s="2">
        <v>74109</v>
      </c>
      <c r="B28" s="2" t="s">
        <v>1001</v>
      </c>
      <c r="C28" s="2">
        <v>369.99</v>
      </c>
    </row>
    <row r="29" spans="1:3" ht="17" customHeight="1">
      <c r="A29" s="2">
        <v>64261</v>
      </c>
      <c r="B29" s="2" t="s">
        <v>1002</v>
      </c>
      <c r="C29" s="2">
        <v>369.99</v>
      </c>
    </row>
    <row r="30" spans="1:3" ht="17" customHeight="1">
      <c r="A30" s="2">
        <v>96315</v>
      </c>
      <c r="B30" s="2" t="s">
        <v>1003</v>
      </c>
      <c r="C30" s="2">
        <v>369.99</v>
      </c>
    </row>
    <row r="31" spans="1:3" ht="17" customHeight="1">
      <c r="A31" s="2">
        <v>96478</v>
      </c>
      <c r="B31" s="2" t="s">
        <v>1004</v>
      </c>
      <c r="C31" s="2">
        <v>349.99</v>
      </c>
    </row>
    <row r="32" spans="1:3" ht="17" customHeight="1">
      <c r="A32" s="2">
        <v>70620</v>
      </c>
      <c r="B32" s="2" t="s">
        <v>1005</v>
      </c>
      <c r="C32" s="2">
        <v>347.99</v>
      </c>
    </row>
    <row r="33" spans="1:3" ht="17" customHeight="1">
      <c r="A33" s="2">
        <v>96832</v>
      </c>
      <c r="B33" s="2" t="s">
        <v>1006</v>
      </c>
      <c r="C33" s="2">
        <v>347.99</v>
      </c>
    </row>
    <row r="34" spans="1:3" ht="17" customHeight="1">
      <c r="A34" s="2">
        <v>96831</v>
      </c>
      <c r="B34" s="2" t="s">
        <v>1007</v>
      </c>
      <c r="C34" s="2">
        <v>347.99</v>
      </c>
    </row>
    <row r="35" spans="1:3" ht="17" customHeight="1">
      <c r="A35" s="2">
        <v>77919</v>
      </c>
      <c r="B35" s="2" t="s">
        <v>1008</v>
      </c>
      <c r="C35" s="2">
        <v>299.99</v>
      </c>
    </row>
    <row r="36" spans="1:3" ht="17" customHeight="1">
      <c r="A36" s="2">
        <v>84734</v>
      </c>
      <c r="B36" s="2" t="s">
        <v>1009</v>
      </c>
      <c r="C36" s="2">
        <v>299.99</v>
      </c>
    </row>
    <row r="37" spans="1:3" ht="17" customHeight="1">
      <c r="A37" s="2">
        <v>56935</v>
      </c>
      <c r="B37" s="2" t="s">
        <v>1010</v>
      </c>
      <c r="C37" s="2">
        <v>299.99</v>
      </c>
    </row>
    <row r="38" spans="1:3" ht="17" customHeight="1">
      <c r="A38" s="2">
        <v>71940</v>
      </c>
      <c r="B38" s="2" t="s">
        <v>1011</v>
      </c>
      <c r="C38" s="2">
        <v>299.99</v>
      </c>
    </row>
    <row r="39" spans="1:3" ht="17" customHeight="1">
      <c r="A39" s="2">
        <v>26641</v>
      </c>
      <c r="B39" s="2" t="s">
        <v>1012</v>
      </c>
      <c r="C39" s="2">
        <v>299.99</v>
      </c>
    </row>
    <row r="40" spans="1:3" ht="17" customHeight="1">
      <c r="A40" s="2">
        <v>96239</v>
      </c>
      <c r="B40" s="2" t="s">
        <v>1013</v>
      </c>
      <c r="C40" s="2">
        <v>299.99</v>
      </c>
    </row>
    <row r="41" spans="1:3" ht="17" customHeight="1">
      <c r="A41" s="2">
        <v>87133</v>
      </c>
      <c r="B41" s="2" t="s">
        <v>1014</v>
      </c>
      <c r="C41" s="2">
        <v>289.58</v>
      </c>
    </row>
    <row r="42" spans="1:3" ht="17" customHeight="1">
      <c r="A42" s="2">
        <v>92202</v>
      </c>
      <c r="B42" s="2" t="s">
        <v>1015</v>
      </c>
      <c r="C42" s="2">
        <v>289</v>
      </c>
    </row>
    <row r="43" spans="1:3" ht="17" customHeight="1">
      <c r="A43" s="2">
        <v>69992</v>
      </c>
      <c r="B43" s="2" t="s">
        <v>1016</v>
      </c>
      <c r="C43" s="2">
        <v>279.99</v>
      </c>
    </row>
    <row r="44" spans="1:3" ht="17" customHeight="1">
      <c r="A44" s="2">
        <v>97287</v>
      </c>
      <c r="B44" s="2" t="s">
        <v>1017</v>
      </c>
      <c r="C44" s="2">
        <v>47.99</v>
      </c>
    </row>
    <row r="45" spans="1:3" ht="17" customHeight="1">
      <c r="A45" s="2">
        <v>95684</v>
      </c>
      <c r="B45" s="2" t="s">
        <v>1018</v>
      </c>
      <c r="C45" s="2">
        <v>44.99</v>
      </c>
    </row>
    <row r="46" spans="1:3" ht="17" customHeight="1">
      <c r="A46" s="2">
        <v>83158</v>
      </c>
      <c r="B46" s="2" t="s">
        <v>1019</v>
      </c>
      <c r="C46" s="2">
        <v>44.99</v>
      </c>
    </row>
    <row r="47" spans="1:3" ht="17" customHeight="1">
      <c r="A47" s="2">
        <v>89600</v>
      </c>
      <c r="B47" s="2" t="s">
        <v>1020</v>
      </c>
      <c r="C47" s="2">
        <v>44.99</v>
      </c>
    </row>
    <row r="48" spans="1:3" ht="17" customHeight="1">
      <c r="A48" s="2">
        <v>29205</v>
      </c>
      <c r="B48" s="2" t="s">
        <v>1021</v>
      </c>
      <c r="C48" s="2">
        <v>44.99</v>
      </c>
    </row>
    <row r="49" spans="1:3" ht="17" customHeight="1">
      <c r="A49" s="2">
        <v>92145</v>
      </c>
      <c r="B49" s="2" t="s">
        <v>1022</v>
      </c>
      <c r="C49" s="2">
        <v>39.99</v>
      </c>
    </row>
    <row r="50" spans="1:3" ht="17" customHeight="1">
      <c r="A50" s="2">
        <v>99892</v>
      </c>
      <c r="B50" s="2" t="s">
        <v>1023</v>
      </c>
      <c r="C50" s="2">
        <v>39.99</v>
      </c>
    </row>
    <row r="51" spans="1:3" ht="17" customHeight="1">
      <c r="A51" s="2">
        <v>92431</v>
      </c>
      <c r="B51" s="2" t="s">
        <v>1024</v>
      </c>
      <c r="C51" s="2">
        <v>39.99</v>
      </c>
    </row>
    <row r="52" spans="1:3" ht="17" customHeight="1">
      <c r="A52" s="2">
        <v>93149</v>
      </c>
      <c r="B52" s="2" t="s">
        <v>1025</v>
      </c>
      <c r="C52" s="2">
        <v>39.99</v>
      </c>
    </row>
    <row r="53" spans="1:3" ht="17" customHeight="1">
      <c r="A53" s="2">
        <v>98383</v>
      </c>
      <c r="B53" s="2" t="s">
        <v>1026</v>
      </c>
      <c r="C53" s="2">
        <v>39.99</v>
      </c>
    </row>
    <row r="54" spans="1:3" ht="17" customHeight="1">
      <c r="A54" s="2">
        <v>90897</v>
      </c>
      <c r="B54" s="2" t="s">
        <v>1027</v>
      </c>
      <c r="C54" s="2">
        <v>39.99</v>
      </c>
    </row>
    <row r="55" spans="1:3" ht="17" customHeight="1">
      <c r="A55" s="2">
        <v>41117</v>
      </c>
      <c r="B55" s="2" t="s">
        <v>1028</v>
      </c>
      <c r="C55" s="2">
        <v>39.99</v>
      </c>
    </row>
    <row r="56" spans="1:3" ht="17" customHeight="1">
      <c r="A56" s="2">
        <v>72053</v>
      </c>
      <c r="B56" s="2" t="s">
        <v>1029</v>
      </c>
      <c r="C56" s="2">
        <v>39.99</v>
      </c>
    </row>
    <row r="57" spans="1:3" ht="17" customHeight="1">
      <c r="A57" s="2">
        <v>99690</v>
      </c>
      <c r="B57" s="2" t="s">
        <v>1030</v>
      </c>
      <c r="C57" s="2">
        <v>39.99</v>
      </c>
    </row>
    <row r="58" spans="1:3" ht="17" customHeight="1">
      <c r="A58" s="2">
        <v>98381</v>
      </c>
      <c r="B58" s="2" t="s">
        <v>1031</v>
      </c>
      <c r="C58" s="2">
        <v>39.99</v>
      </c>
    </row>
    <row r="59" spans="1:3" ht="17" customHeight="1">
      <c r="A59" s="2">
        <v>98382</v>
      </c>
      <c r="B59" s="2" t="s">
        <v>1032</v>
      </c>
      <c r="C59" s="2">
        <v>39.99</v>
      </c>
    </row>
    <row r="60" spans="1:3" ht="17" customHeight="1">
      <c r="A60" s="2">
        <v>72057</v>
      </c>
      <c r="B60" s="2" t="s">
        <v>1033</v>
      </c>
      <c r="C60" s="2">
        <v>39.99</v>
      </c>
    </row>
    <row r="61" spans="1:3" ht="17" customHeight="1">
      <c r="A61" s="2">
        <v>99891</v>
      </c>
      <c r="B61" s="2" t="s">
        <v>1034</v>
      </c>
      <c r="C61" s="2">
        <v>39.99</v>
      </c>
    </row>
    <row r="62" spans="1:3" ht="17" customHeight="1">
      <c r="A62" s="2">
        <v>56669</v>
      </c>
      <c r="B62" s="2" t="s">
        <v>1035</v>
      </c>
      <c r="C62" s="2">
        <v>39.99</v>
      </c>
    </row>
    <row r="63" spans="1:3" ht="17" customHeight="1">
      <c r="A63" s="2">
        <v>98328</v>
      </c>
      <c r="B63" s="2" t="s">
        <v>1036</v>
      </c>
      <c r="C63" s="2">
        <v>39.99</v>
      </c>
    </row>
    <row r="64" spans="1:3" ht="17" customHeight="1">
      <c r="A64" s="2">
        <v>79993</v>
      </c>
      <c r="B64" s="2" t="s">
        <v>1037</v>
      </c>
      <c r="C64" s="2">
        <v>39.99</v>
      </c>
    </row>
    <row r="65" spans="1:3" ht="17" customHeight="1">
      <c r="A65" s="2">
        <v>92144</v>
      </c>
      <c r="B65" s="2" t="s">
        <v>1038</v>
      </c>
      <c r="C65" s="2">
        <v>39.99</v>
      </c>
    </row>
    <row r="66" spans="1:3" ht="17" customHeight="1">
      <c r="A66" s="2">
        <v>80279</v>
      </c>
      <c r="B66" s="2" t="s">
        <v>1039</v>
      </c>
      <c r="C66" s="2">
        <v>39.99</v>
      </c>
    </row>
    <row r="67" spans="1:3" ht="17" customHeight="1">
      <c r="A67" s="2">
        <v>8962</v>
      </c>
      <c r="B67" s="2" t="s">
        <v>1040</v>
      </c>
      <c r="C67" s="2">
        <v>39.99</v>
      </c>
    </row>
    <row r="68" spans="1:3" ht="17" customHeight="1">
      <c r="A68" s="2">
        <v>63886</v>
      </c>
      <c r="B68" s="2" t="s">
        <v>1041</v>
      </c>
      <c r="C68" s="2">
        <v>39.5</v>
      </c>
    </row>
    <row r="69" spans="1:3" ht="17" customHeight="1">
      <c r="A69" s="2">
        <v>76991</v>
      </c>
      <c r="B69" s="2" t="s">
        <v>1042</v>
      </c>
      <c r="C69" s="2">
        <v>37.99</v>
      </c>
    </row>
    <row r="70" spans="1:3" ht="17" customHeight="1">
      <c r="A70" s="2">
        <v>87098</v>
      </c>
      <c r="B70" s="2" t="s">
        <v>1043</v>
      </c>
      <c r="C70" s="2">
        <v>37.99</v>
      </c>
    </row>
    <row r="71" spans="1:3" ht="17" customHeight="1">
      <c r="A71" s="2">
        <v>87100</v>
      </c>
      <c r="B71" s="2" t="s">
        <v>1044</v>
      </c>
      <c r="C71" s="2">
        <v>37.99</v>
      </c>
    </row>
    <row r="72" spans="1:3" ht="17" customHeight="1">
      <c r="A72" s="2">
        <v>90853</v>
      </c>
      <c r="B72" s="2" t="s">
        <v>1045</v>
      </c>
      <c r="C72" s="2">
        <v>35</v>
      </c>
    </row>
    <row r="73" spans="1:3" ht="17" customHeight="1">
      <c r="A73" s="2">
        <v>75204</v>
      </c>
      <c r="B73" s="2" t="s">
        <v>1046</v>
      </c>
      <c r="C73" s="2">
        <v>34.99</v>
      </c>
    </row>
    <row r="74" spans="1:3" ht="17" customHeight="1">
      <c r="A74" s="2">
        <v>76337</v>
      </c>
      <c r="B74" s="2" t="s">
        <v>1047</v>
      </c>
      <c r="C74" s="2">
        <v>34.99</v>
      </c>
    </row>
    <row r="75" spans="1:3" ht="17" customHeight="1">
      <c r="A75" s="2">
        <v>80265</v>
      </c>
      <c r="B75" s="2" t="s">
        <v>1048</v>
      </c>
      <c r="C75" s="2">
        <v>34.99</v>
      </c>
    </row>
    <row r="76" spans="1:3" ht="17" customHeight="1">
      <c r="A76" s="2">
        <v>92415</v>
      </c>
      <c r="B76" s="2" t="s">
        <v>1049</v>
      </c>
      <c r="C76" s="2">
        <v>34.99</v>
      </c>
    </row>
    <row r="77" spans="1:3" ht="17" customHeight="1">
      <c r="A77" s="2">
        <v>99689</v>
      </c>
      <c r="B77" s="2" t="s">
        <v>1050</v>
      </c>
      <c r="C77" s="2">
        <v>34.99</v>
      </c>
    </row>
    <row r="78" spans="1:3" ht="17" customHeight="1">
      <c r="A78" s="2">
        <v>70839</v>
      </c>
      <c r="B78" s="2" t="s">
        <v>1051</v>
      </c>
      <c r="C78" s="2">
        <v>34.99</v>
      </c>
    </row>
    <row r="79" spans="1:3" ht="17" customHeight="1">
      <c r="A79" s="2">
        <v>65093</v>
      </c>
      <c r="B79" s="2" t="s">
        <v>1052</v>
      </c>
      <c r="C79" s="2">
        <v>34.99</v>
      </c>
    </row>
    <row r="80" spans="1:3" ht="17" customHeight="1">
      <c r="A80" s="2">
        <v>24618</v>
      </c>
      <c r="B80" s="2" t="s">
        <v>1053</v>
      </c>
      <c r="C80" s="2">
        <v>14.99</v>
      </c>
    </row>
    <row r="81" spans="1:3" ht="17" customHeight="1">
      <c r="A81" s="2">
        <v>67663</v>
      </c>
      <c r="B81" s="2" t="s">
        <v>1054</v>
      </c>
      <c r="C81" s="2">
        <v>14.99</v>
      </c>
    </row>
    <row r="82" spans="1:3" ht="17" customHeight="1">
      <c r="A82" s="2">
        <v>90224</v>
      </c>
      <c r="B82" s="2" t="s">
        <v>1055</v>
      </c>
      <c r="C82" s="2">
        <v>14.99</v>
      </c>
    </row>
    <row r="83" spans="1:3" ht="17" customHeight="1">
      <c r="A83" s="2">
        <v>87105</v>
      </c>
      <c r="B83" s="2" t="s">
        <v>1056</v>
      </c>
      <c r="C83" s="2">
        <v>13.99</v>
      </c>
    </row>
    <row r="84" spans="1:3" ht="17" customHeight="1">
      <c r="A84" s="2">
        <v>86230</v>
      </c>
      <c r="B84" s="2" t="s">
        <v>1057</v>
      </c>
      <c r="C84" s="2">
        <v>12.99</v>
      </c>
    </row>
    <row r="85" spans="1:3" ht="17" customHeight="1">
      <c r="A85" s="2">
        <v>82722</v>
      </c>
      <c r="B85" s="2" t="s">
        <v>1058</v>
      </c>
      <c r="C85" s="2">
        <v>12.99</v>
      </c>
    </row>
    <row r="86" spans="1:3" ht="17" customHeight="1">
      <c r="A86" s="2">
        <v>54674</v>
      </c>
      <c r="B86" s="2" t="s">
        <v>1059</v>
      </c>
      <c r="C86" s="2">
        <v>10</v>
      </c>
    </row>
    <row r="87" spans="1:3" ht="17" customHeight="1">
      <c r="A87" s="2">
        <v>86063</v>
      </c>
      <c r="B87" s="2" t="s">
        <v>1060</v>
      </c>
      <c r="C87" s="2">
        <v>9.99</v>
      </c>
    </row>
    <row r="88" spans="1:3" ht="17" customHeight="1">
      <c r="A88" s="2">
        <v>83573</v>
      </c>
      <c r="B88" s="2" t="s">
        <v>1061</v>
      </c>
      <c r="C88" s="2">
        <v>9.99</v>
      </c>
    </row>
    <row r="89" spans="1:3" ht="17" customHeight="1">
      <c r="A89" s="2">
        <v>22017</v>
      </c>
      <c r="B89" s="2" t="s">
        <v>1062</v>
      </c>
      <c r="C89" s="2">
        <v>9.99</v>
      </c>
    </row>
    <row r="90" spans="1:3" ht="17" customHeight="1">
      <c r="A90" s="2">
        <v>69906</v>
      </c>
      <c r="B90" s="2" t="s">
        <v>1063</v>
      </c>
      <c r="C90" s="2">
        <v>9.99</v>
      </c>
    </row>
    <row r="91" spans="1:3" ht="17" customHeight="1">
      <c r="A91" s="2">
        <v>50122</v>
      </c>
      <c r="B91" s="2" t="s">
        <v>1064</v>
      </c>
      <c r="C91" s="2">
        <v>9.5</v>
      </c>
    </row>
    <row r="92" spans="1:3" ht="17" customHeight="1">
      <c r="A92" s="2">
        <v>79255</v>
      </c>
      <c r="B92" s="2" t="s">
        <v>1065</v>
      </c>
      <c r="C92" s="2">
        <v>9</v>
      </c>
    </row>
    <row r="93" spans="1:3" ht="17" customHeight="1">
      <c r="A93" s="2">
        <v>86065</v>
      </c>
      <c r="B93" s="2" t="s">
        <v>1066</v>
      </c>
      <c r="C93" s="2">
        <v>8.99</v>
      </c>
    </row>
    <row r="94" spans="1:3" ht="17" customHeight="1">
      <c r="A94" s="2">
        <v>74155</v>
      </c>
      <c r="B94" s="2" t="s">
        <v>1067</v>
      </c>
      <c r="C94" s="2">
        <v>7.99</v>
      </c>
    </row>
    <row r="95" spans="1:3" ht="17" customHeight="1">
      <c r="A95" s="2">
        <v>86066</v>
      </c>
      <c r="B95" s="2" t="s">
        <v>1068</v>
      </c>
      <c r="C95" s="2">
        <v>6.99</v>
      </c>
    </row>
    <row r="96" spans="1:3" ht="17" customHeight="1">
      <c r="A96" s="2">
        <v>100447</v>
      </c>
      <c r="B96" s="2" t="s">
        <v>1069</v>
      </c>
      <c r="C96" s="2">
        <v>5</v>
      </c>
    </row>
    <row r="97" spans="1:3" ht="17" customHeight="1">
      <c r="A97" s="2">
        <v>100448</v>
      </c>
      <c r="B97" s="2" t="s">
        <v>1070</v>
      </c>
      <c r="C97" s="2">
        <v>5</v>
      </c>
    </row>
    <row r="98" spans="1:3" ht="17" customHeight="1">
      <c r="A98" s="2">
        <v>65009</v>
      </c>
      <c r="B98" s="2" t="s">
        <v>1071</v>
      </c>
      <c r="C98" s="2">
        <v>4.99</v>
      </c>
    </row>
    <row r="99" spans="1:3" ht="17" customHeight="1">
      <c r="A99" s="2">
        <v>97431</v>
      </c>
      <c r="B99" s="2" t="s">
        <v>1072</v>
      </c>
      <c r="C99" s="2">
        <v>3.99</v>
      </c>
    </row>
    <row r="100" spans="1:3" ht="17" customHeight="1">
      <c r="A100" s="2">
        <v>75814</v>
      </c>
      <c r="B100" s="2" t="s">
        <v>1073</v>
      </c>
      <c r="C100" s="2">
        <v>3.99</v>
      </c>
    </row>
    <row r="101" spans="1:3" ht="17" customHeight="1">
      <c r="A101" s="2">
        <v>75632</v>
      </c>
      <c r="B101" s="2" t="s">
        <v>1074</v>
      </c>
      <c r="C101" s="2">
        <v>3.49</v>
      </c>
    </row>
    <row r="102" spans="1:3" ht="17" customHeight="1">
      <c r="A102" s="2">
        <v>65008</v>
      </c>
      <c r="B102" s="2" t="s">
        <v>1075</v>
      </c>
      <c r="C102" s="2">
        <v>2.99</v>
      </c>
    </row>
    <row r="103" spans="1:3" ht="17" customHeight="1">
      <c r="A103" s="2">
        <v>77895</v>
      </c>
      <c r="B103" s="2" t="s">
        <v>1076</v>
      </c>
      <c r="C103" s="2">
        <v>2.99</v>
      </c>
    </row>
    <row r="104" spans="1:3" ht="17" customHeight="1">
      <c r="A104" s="2">
        <v>55063</v>
      </c>
      <c r="B104" s="2" t="s">
        <v>1077</v>
      </c>
      <c r="C104" s="2">
        <v>2.99</v>
      </c>
    </row>
    <row r="105" spans="1:3" ht="17" customHeight="1">
      <c r="A105" s="2">
        <v>67165</v>
      </c>
      <c r="B105" s="2" t="s">
        <v>1078</v>
      </c>
      <c r="C105" s="2">
        <v>2</v>
      </c>
    </row>
    <row r="106" spans="1:3" ht="17" customHeight="1">
      <c r="A106" s="2">
        <v>60825</v>
      </c>
      <c r="B106" s="2" t="s">
        <v>1079</v>
      </c>
      <c r="C106" s="2">
        <v>1.2</v>
      </c>
    </row>
    <row r="107" spans="1:3" ht="17" customHeight="1">
      <c r="A107" s="2">
        <v>44102</v>
      </c>
      <c r="B107" s="2" t="s">
        <v>1080</v>
      </c>
      <c r="C107" s="2">
        <v>1</v>
      </c>
    </row>
    <row r="108" spans="1:3" ht="17" customHeight="1">
      <c r="A108" s="2">
        <v>63218</v>
      </c>
      <c r="B108" s="2" t="s">
        <v>1081</v>
      </c>
      <c r="C108" s="2">
        <v>1</v>
      </c>
    </row>
    <row r="109" spans="1:3" ht="17" customHeight="1">
      <c r="A109" s="2">
        <v>29710</v>
      </c>
      <c r="B109" s="2" t="s">
        <v>1082</v>
      </c>
      <c r="C109" s="2">
        <v>1</v>
      </c>
    </row>
    <row r="110" spans="1:3" ht="17" customHeight="1">
      <c r="A110" s="2">
        <v>94019</v>
      </c>
      <c r="B110" s="2" t="s">
        <v>1083</v>
      </c>
      <c r="C110" s="2">
        <v>1</v>
      </c>
    </row>
    <row r="111" spans="1:3" ht="17" customHeight="1">
      <c r="A111" s="2">
        <v>70697</v>
      </c>
      <c r="B111" s="2" t="s">
        <v>1084</v>
      </c>
      <c r="C111" s="2">
        <v>0.79</v>
      </c>
    </row>
    <row r="112" spans="1:3" ht="17" customHeight="1">
      <c r="A112" s="2">
        <v>10392</v>
      </c>
      <c r="B112" s="2" t="s">
        <v>1085</v>
      </c>
      <c r="C112" s="2">
        <v>0.75</v>
      </c>
    </row>
    <row r="113" spans="1:3" ht="17" customHeight="1">
      <c r="A113" s="2">
        <v>10391</v>
      </c>
      <c r="B113" s="2" t="s">
        <v>1086</v>
      </c>
      <c r="C113" s="2">
        <v>0.75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H29"/>
  <sheetViews>
    <sheetView tabSelected="1" zoomScale="75" zoomScaleNormal="75" zoomScalePageLayoutView="75" workbookViewId="0">
      <selection activeCell="B12" sqref="B12"/>
    </sheetView>
  </sheetViews>
  <sheetFormatPr baseColWidth="10" defaultColWidth="11.25" defaultRowHeight="16" x14ac:dyDescent="0"/>
  <cols>
    <col min="1" max="1" width="13.125" customWidth="1"/>
    <col min="2" max="2" width="39.25" customWidth="1"/>
    <col min="4" max="4" width="20.25" customWidth="1"/>
    <col min="5" max="5" width="10.75" bestFit="1" customWidth="1"/>
    <col min="7" max="7" width="87.75" customWidth="1"/>
  </cols>
  <sheetData>
    <row r="1" spans="1:8" ht="48" customHeight="1">
      <c r="A1" s="47" t="s">
        <v>1088</v>
      </c>
      <c r="B1" s="47"/>
      <c r="C1" s="47"/>
      <c r="D1" s="47"/>
      <c r="E1" s="47"/>
      <c r="F1" s="47"/>
    </row>
    <row r="2" spans="1:8" ht="23" customHeight="1">
      <c r="A2" t="s">
        <v>1100</v>
      </c>
      <c r="B2" s="48">
        <f ca="1">TODAY()</f>
        <v>42472</v>
      </c>
      <c r="C2" s="48"/>
    </row>
    <row r="3" spans="1:8" ht="143" customHeight="1">
      <c r="A3" t="s">
        <v>1101</v>
      </c>
      <c r="B3" t="s">
        <v>969</v>
      </c>
      <c r="G3" s="27" t="s">
        <v>1116</v>
      </c>
    </row>
    <row r="4" spans="1:8" ht="70" customHeight="1">
      <c r="D4" s="26"/>
      <c r="E4" s="26"/>
      <c r="F4" s="26"/>
      <c r="G4" s="30"/>
      <c r="H4" s="26"/>
    </row>
    <row r="5" spans="1:8" ht="52" customHeight="1">
      <c r="A5" t="s">
        <v>1108</v>
      </c>
      <c r="B5" t="str">
        <f>VLOOKUP(B3,Customers!A1:H201,3,1)</f>
        <v>8939 Facilisi. Avenue</v>
      </c>
      <c r="G5" t="s">
        <v>1115</v>
      </c>
    </row>
    <row r="6" spans="1:8" ht="54" customHeight="1">
      <c r="A6" t="s">
        <v>1109</v>
      </c>
      <c r="B6" t="str">
        <f>VLOOKUP(B3,Customers!A1:H201,4,1)</f>
        <v>Scarborough</v>
      </c>
    </row>
    <row r="7" spans="1:8">
      <c r="A7" t="s">
        <v>1110</v>
      </c>
      <c r="B7" t="str">
        <f>VLOOKUP(B3,Customers!A1:H201,6,1)</f>
        <v>Ontario</v>
      </c>
    </row>
    <row r="8" spans="1:8">
      <c r="A8" t="s">
        <v>1112</v>
      </c>
      <c r="B8" s="28" t="str">
        <f>CONCATENATE(VLOOKUP(B3,Customers!A1:H201,4,1)," ,", VLOOKUP(B3,Customers!A1:H201,6,1))</f>
        <v>Scarborough ,Ontario</v>
      </c>
    </row>
    <row r="9" spans="1:8">
      <c r="A9" t="s">
        <v>1111</v>
      </c>
      <c r="B9" t="str">
        <f>VLOOKUP(B3,Customers!A1:H201,5,1)</f>
        <v>K1Y 6W9</v>
      </c>
    </row>
    <row r="11" spans="1:8">
      <c r="A11" s="9" t="s">
        <v>1089</v>
      </c>
      <c r="B11" s="9" t="s">
        <v>1087</v>
      </c>
      <c r="C11" s="9" t="s">
        <v>1090</v>
      </c>
      <c r="D11" s="9" t="s">
        <v>1091</v>
      </c>
      <c r="E11" s="9" t="s">
        <v>1092</v>
      </c>
      <c r="F11" s="9" t="s">
        <v>1093</v>
      </c>
    </row>
    <row r="12" spans="1:8" ht="48">
      <c r="A12" s="6">
        <v>65221</v>
      </c>
      <c r="B12" s="6" t="str">
        <f>VLOOKUP(A12,Products!$A$1:$C$113,2,0)</f>
        <v>Netgear RNDU4220-100NAS 4TB (2 X 2TB) ReadyNAS Ultra 4 Desktop Storage System With iSCSI</v>
      </c>
      <c r="C12" s="6">
        <f>VLOOKUP(A12,Products!$A$1:$C$113,3,0)</f>
        <v>600</v>
      </c>
      <c r="D12" s="6">
        <v>9</v>
      </c>
      <c r="E12" s="7">
        <f>IF((D12&lt;10), C12*D12,C12*(D12*95/100))</f>
        <v>5400</v>
      </c>
      <c r="F12" s="8">
        <f>E12*($B$20)</f>
        <v>648</v>
      </c>
    </row>
    <row r="13" spans="1:8" ht="32">
      <c r="A13" s="6">
        <v>94019</v>
      </c>
      <c r="B13" s="6" t="str">
        <f>VLOOKUP(A13,Products!$A$1:$C$113,2,0)</f>
        <v>EVGA Power Boost BITCOIN/LITECOIN Mining PCI-E Adapter Cable</v>
      </c>
      <c r="C13" s="6">
        <f>VLOOKUP(A13,Products!$A$1:$C$113,3,0)</f>
        <v>1</v>
      </c>
      <c r="D13" s="6">
        <v>10</v>
      </c>
      <c r="E13" s="7">
        <f>IF(D13&gt;=10,(C13- (C13*0.1))*D13, C13*D13)</f>
        <v>9</v>
      </c>
      <c r="F13" s="8"/>
    </row>
    <row r="14" spans="1:8">
      <c r="A14" s="6">
        <v>65221</v>
      </c>
      <c r="B14" s="6"/>
      <c r="C14" s="6"/>
      <c r="D14" s="6"/>
      <c r="E14" s="7"/>
      <c r="F14" s="8"/>
    </row>
    <row r="15" spans="1:8">
      <c r="A15" s="6"/>
      <c r="B15" s="6"/>
      <c r="C15" s="6"/>
      <c r="D15" s="6"/>
      <c r="E15" s="7"/>
      <c r="F15" s="8"/>
    </row>
    <row r="16" spans="1:8">
      <c r="D16" s="10" t="s">
        <v>1094</v>
      </c>
      <c r="E16" s="12">
        <f>SUM(E12:E15)</f>
        <v>5409</v>
      </c>
      <c r="F16" s="13"/>
    </row>
    <row r="17" spans="1:7">
      <c r="D17" s="10" t="s">
        <v>1095</v>
      </c>
      <c r="E17" s="14">
        <f>E16*(12/100)</f>
        <v>649.07999999999993</v>
      </c>
      <c r="F17" s="15"/>
    </row>
    <row r="18" spans="1:7">
      <c r="A18" t="str">
        <f>REPT("HI",1)</f>
        <v>HI</v>
      </c>
      <c r="D18" s="10" t="s">
        <v>1096</v>
      </c>
      <c r="E18" s="14"/>
      <c r="F18" s="15"/>
    </row>
    <row r="19" spans="1:7">
      <c r="D19" s="10" t="s">
        <v>1097</v>
      </c>
      <c r="E19" s="14">
        <f>E16+E17-E18</f>
        <v>6058.08</v>
      </c>
      <c r="F19" s="15"/>
    </row>
    <row r="20" spans="1:7" ht="32" customHeight="1">
      <c r="A20" s="25" t="s">
        <v>1114</v>
      </c>
      <c r="B20">
        <v>0.12</v>
      </c>
      <c r="D20" s="11" t="s">
        <v>1098</v>
      </c>
      <c r="E20" s="19" t="s">
        <v>1104</v>
      </c>
      <c r="F20" s="16"/>
      <c r="G20" t="s">
        <v>1099</v>
      </c>
    </row>
    <row r="21" spans="1:7">
      <c r="B21" t="s">
        <v>1103</v>
      </c>
    </row>
    <row r="22" spans="1:7" ht="32">
      <c r="A22" s="17" t="s">
        <v>1102</v>
      </c>
      <c r="B22" s="18">
        <f>VLOOKUP(B3,Customers!$A$1:$H$201,8,1)</f>
        <v>3547170976225602</v>
      </c>
    </row>
    <row r="23" spans="1:7">
      <c r="B23" s="20">
        <f>IF(E20="Credit Card",(VLOOKUP(B3,Customers!$A$1:$H$201,8,1)),"--")</f>
        <v>3547170976225602</v>
      </c>
    </row>
    <row r="25" spans="1:7">
      <c r="A25" s="22" t="s">
        <v>1105</v>
      </c>
      <c r="B25" s="23" t="s">
        <v>1104</v>
      </c>
    </row>
    <row r="26" spans="1:7">
      <c r="A26" s="22"/>
      <c r="B26" s="24" t="s">
        <v>1113</v>
      </c>
    </row>
    <row r="27" spans="1:7">
      <c r="A27" s="22"/>
      <c r="B27" s="23" t="s">
        <v>1107</v>
      </c>
    </row>
    <row r="28" spans="1:7">
      <c r="A28" s="21"/>
      <c r="B28" s="23" t="s">
        <v>1106</v>
      </c>
    </row>
    <row r="29" spans="1:7">
      <c r="B29" t="s">
        <v>1099</v>
      </c>
    </row>
  </sheetData>
  <mergeCells count="2">
    <mergeCell ref="A1:F1"/>
    <mergeCell ref="B2:C2"/>
  </mergeCells>
  <dataValidations count="1">
    <dataValidation type="list" allowBlank="1" showInputMessage="1" showErrorMessage="1" sqref="E20">
      <formula1>$B$25:$B$28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Customers!$B$1:$B$201</xm:f>
          </x14:formula1>
          <xm:sqref>B3</xm:sqref>
        </x14:dataValidation>
        <x14:dataValidation type="list" allowBlank="1" showInputMessage="1" showErrorMessage="1">
          <x14:formula1>
            <xm:f>Products!$A$2:$A$113</xm:f>
          </x14:formula1>
          <xm:sqref>A12:A14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2"/>
  <sheetViews>
    <sheetView topLeftCell="A6" workbookViewId="0">
      <selection activeCell="B6" sqref="B6"/>
    </sheetView>
  </sheetViews>
  <sheetFormatPr baseColWidth="10" defaultRowHeight="16" x14ac:dyDescent="0"/>
  <cols>
    <col min="2" max="2" width="25" customWidth="1"/>
    <col min="3" max="3" width="42.5" customWidth="1"/>
    <col min="4" max="4" width="26.5" customWidth="1"/>
    <col min="5" max="5" width="32.875" customWidth="1"/>
    <col min="9" max="9" width="21.625" bestFit="1" customWidth="1"/>
  </cols>
  <sheetData>
    <row r="2" spans="1:9" ht="21">
      <c r="A2">
        <v>2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>
        <v>135.94999999999999</v>
      </c>
      <c r="I2" s="32">
        <v>5536535164749563</v>
      </c>
    </row>
    <row r="3" spans="1:9" ht="21">
      <c r="A3">
        <v>20</v>
      </c>
      <c r="B3" s="38" t="s">
        <v>103</v>
      </c>
      <c r="C3" s="39" t="s">
        <v>104</v>
      </c>
      <c r="D3" s="39" t="s">
        <v>105</v>
      </c>
      <c r="E3" s="39" t="s">
        <v>106</v>
      </c>
      <c r="F3" s="39" t="s">
        <v>107</v>
      </c>
      <c r="G3" s="39" t="s">
        <v>55</v>
      </c>
      <c r="H3" s="39">
        <v>197.3</v>
      </c>
      <c r="I3" s="40">
        <v>3554538098383220</v>
      </c>
    </row>
    <row r="4" spans="1:9" ht="21">
      <c r="A4">
        <v>201</v>
      </c>
      <c r="B4" s="35" t="s">
        <v>968</v>
      </c>
      <c r="C4" s="35" t="s">
        <v>969</v>
      </c>
      <c r="D4" s="35" t="s">
        <v>970</v>
      </c>
      <c r="E4" s="35" t="s">
        <v>27</v>
      </c>
      <c r="F4" s="35" t="s">
        <v>971</v>
      </c>
      <c r="G4" s="35" t="s">
        <v>13</v>
      </c>
      <c r="H4" s="35">
        <v>3289.81</v>
      </c>
      <c r="I4" s="36">
        <v>3562472180463635</v>
      </c>
    </row>
    <row r="5" spans="1:9" ht="74" customHeight="1"/>
    <row r="6" spans="1:9" ht="202" customHeight="1">
      <c r="A6" s="29" t="s">
        <v>1117</v>
      </c>
      <c r="B6" s="37" t="s">
        <v>104</v>
      </c>
      <c r="C6" s="42">
        <f>MATCH(B6,Customers!B1:B201,0)</f>
        <v>20</v>
      </c>
      <c r="D6" t="s">
        <v>1119</v>
      </c>
      <c r="E6" s="49" t="s">
        <v>1116</v>
      </c>
      <c r="F6" s="49"/>
      <c r="G6" s="49"/>
      <c r="H6" s="49"/>
      <c r="I6" s="49"/>
    </row>
    <row r="7" spans="1:9" ht="96" customHeight="1">
      <c r="C7" s="43" t="str">
        <f>INDEX(Customers!A1:H201,2,1)</f>
        <v>A Auctor Non Institute</v>
      </c>
      <c r="D7" t="s">
        <v>1120</v>
      </c>
      <c r="E7" s="49" t="s">
        <v>1118</v>
      </c>
      <c r="F7" s="49"/>
      <c r="G7" s="49"/>
      <c r="H7" s="49"/>
      <c r="I7" s="49"/>
    </row>
    <row r="8" spans="1:9" ht="51" customHeight="1">
      <c r="C8" s="43" t="str">
        <f>INDEX(Customers!A1:H201,MATCH(B6,Customers!B1:B201,0),1)</f>
        <v>Arcu Consulting</v>
      </c>
      <c r="D8" t="s">
        <v>1121</v>
      </c>
    </row>
    <row r="9" spans="1:9" ht="23">
      <c r="A9" s="29" t="s">
        <v>1123</v>
      </c>
      <c r="C9" s="43"/>
    </row>
    <row r="10" spans="1:9" ht="43" customHeight="1">
      <c r="B10" t="str">
        <f>VLOOKUP(B6,Customers!A2:H201,3,1)</f>
        <v>P.O. Box 322, 5282 Nunc Street</v>
      </c>
      <c r="C10" s="43" t="str">
        <f>INDEX(Customers!$A$1:$H$201,MATCH($B$6,Customers!$B$1:$B$201,0),3)</f>
        <v>120-434 A, Street</v>
      </c>
    </row>
    <row r="11" spans="1:9" ht="43" customHeight="1">
      <c r="C11" s="43" t="str">
        <f>INDEX(Customers!$A$1:$H$201,MATCH($B$6,Customers!$B$1:$B$201,0),4)</f>
        <v>Raymond</v>
      </c>
      <c r="D11" s="45" t="str">
        <f>CONCATENATE(C11,", ",C12)</f>
        <v>Raymond, Alberta</v>
      </c>
    </row>
    <row r="12" spans="1:9" ht="41" customHeight="1">
      <c r="C12" s="43" t="str">
        <f>INDEX(Customers!$A$1:$H$201,MATCH($B$6,Customers!$B$1:$B$201,0),6)</f>
        <v>Alberta</v>
      </c>
    </row>
  </sheetData>
  <mergeCells count="2">
    <mergeCell ref="E6:I6"/>
    <mergeCell ref="E7:I7"/>
  </mergeCell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Customers!$B$1:$B$202</xm:f>
          </x14:formula1>
          <xm:sqref>B6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B22" sqref="B22"/>
    </sheetView>
  </sheetViews>
  <sheetFormatPr baseColWidth="10" defaultRowHeight="16" x14ac:dyDescent="0"/>
  <cols>
    <col min="2" max="2" width="28.25" customWidth="1"/>
    <col min="3" max="3" width="28.125" customWidth="1"/>
  </cols>
  <sheetData>
    <row r="2" spans="1:3" ht="32">
      <c r="B2" s="41" t="s">
        <v>1106</v>
      </c>
      <c r="C2" t="s">
        <v>1124</v>
      </c>
    </row>
    <row r="5" spans="1:3">
      <c r="A5" t="s">
        <v>1106</v>
      </c>
    </row>
    <row r="6" spans="1:3">
      <c r="A6" t="s">
        <v>1122</v>
      </c>
    </row>
    <row r="7" spans="1:3">
      <c r="A7" t="s">
        <v>1104</v>
      </c>
    </row>
    <row r="8" spans="1:3" ht="48">
      <c r="B8" s="44" t="s">
        <v>1104</v>
      </c>
      <c r="C8" t="s">
        <v>1125</v>
      </c>
    </row>
    <row r="10" spans="1:3">
      <c r="B10" s="46">
        <f>INDEX(Customers!$A$1:$H$201,MATCH('Demo- Find customer and address'!$B$6,Customers!$B$1:$B$201,0),8)</f>
        <v>3554538098383220</v>
      </c>
      <c r="C10" t="s">
        <v>1126</v>
      </c>
    </row>
    <row r="12" spans="1:3">
      <c r="B12">
        <f>LEN(B10)</f>
        <v>16</v>
      </c>
      <c r="C12" t="s">
        <v>1127</v>
      </c>
    </row>
    <row r="13" spans="1:3">
      <c r="B13" t="str">
        <f>RIGHT(B10,4)</f>
        <v>3220</v>
      </c>
    </row>
    <row r="15" spans="1:3">
      <c r="B15" t="str">
        <f>REPT("X",4)</f>
        <v>XXXX</v>
      </c>
      <c r="C15" t="s">
        <v>1128</v>
      </c>
    </row>
    <row r="17" spans="2:3">
      <c r="B17" t="str">
        <f>CONCATENATE(B15,"-",B15,"-",B15,"-",B13)</f>
        <v>XXXX-XXXX-XXXX-3220</v>
      </c>
      <c r="C17" t="s">
        <v>1129</v>
      </c>
    </row>
  </sheetData>
  <dataValidations count="1">
    <dataValidation type="list" allowBlank="1" showInputMessage="1" showErrorMessage="1" sqref="B2 B8">
      <formula1>$A$4:$A$7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invoice</vt:lpstr>
      <vt:lpstr>Demo- Find customer and address</vt:lpstr>
      <vt:lpstr>Demo - Payment Method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Shohreh Hadian</dc:creator>
  <cp:lastModifiedBy>Shohreh Hadian</cp:lastModifiedBy>
  <cp:lastPrinted>2015-03-12T21:50:37Z</cp:lastPrinted>
  <dcterms:created xsi:type="dcterms:W3CDTF">2015-03-12T08:33:03Z</dcterms:created>
  <dcterms:modified xsi:type="dcterms:W3CDTF">2016-04-12T21:41:22Z</dcterms:modified>
</cp:coreProperties>
</file>