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 1" sheetId="1" r:id="rId4"/>
    <sheet state="visible" name="wheatstone" sheetId="2" r:id="rId5"/>
  </sheets>
  <definedNames/>
  <calcPr/>
</workbook>
</file>

<file path=xl/sharedStrings.xml><?xml version="1.0" encoding="utf-8"?>
<sst xmlns="http://schemas.openxmlformats.org/spreadsheetml/2006/main" count="51" uniqueCount="36">
  <si>
    <t>misure a monte</t>
  </si>
  <si>
    <t>f</t>
  </si>
  <si>
    <t>tacche V</t>
  </si>
  <si>
    <t>tacche I</t>
  </si>
  <si>
    <t>Vx</t>
  </si>
  <si>
    <t>Ix [mA]</t>
  </si>
  <si>
    <t>V(teorico) in volt</t>
  </si>
  <si>
    <t>I(teorico) in mA</t>
  </si>
  <si>
    <t>VALLE</t>
  </si>
  <si>
    <t>r prot</t>
  </si>
  <si>
    <t>r misura</t>
  </si>
  <si>
    <t>V iniziale</t>
  </si>
  <si>
    <t>V fin</t>
  </si>
  <si>
    <t>Fondo scala Ampere [mA]</t>
  </si>
  <si>
    <t>Fondo Scala Vo.t</t>
  </si>
  <si>
    <t xml:space="preserve">tensione PROVA </t>
  </si>
  <si>
    <t>(circuito solo res prot)</t>
  </si>
  <si>
    <t>DATI PER VALORE</t>
  </si>
  <si>
    <t>Ra</t>
  </si>
  <si>
    <t>294mV/500miA</t>
  </si>
  <si>
    <t>Rv</t>
  </si>
  <si>
    <t>20 kOhm/V per Vfs</t>
  </si>
  <si>
    <t>RES RILEVATA</t>
  </si>
  <si>
    <t>DATI FIT</t>
  </si>
  <si>
    <t>Rv(ohm)</t>
  </si>
  <si>
    <t>m</t>
  </si>
  <si>
    <t>b</t>
  </si>
  <si>
    <t>WHEATSTONE</t>
  </si>
  <si>
    <t>scatoletta errore 1% e dunque trascurabile anche perché sulle x</t>
  </si>
  <si>
    <t>R1 (ohm)</t>
  </si>
  <si>
    <t>R2(ohm)</t>
  </si>
  <si>
    <t>Rx</t>
  </si>
  <si>
    <t>R3</t>
  </si>
  <si>
    <t xml:space="preserve">I </t>
  </si>
  <si>
    <t>R ricavata dal fit</t>
  </si>
  <si>
    <t>Rp(ohm)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</si>
</sst>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Fill="1" applyFont="1" applyNumberFormat="1"/>
    <xf borderId="0" fillId="2" fontId="2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5" max="5" width="18.25"/>
    <col customWidth="1" min="6" max="6" width="21.13"/>
    <col customWidth="1" min="7" max="7" width="13.75"/>
    <col customWidth="1" min="9" max="9" width="20.25"/>
    <col customWidth="1" min="15" max="15" width="6.13"/>
    <col customWidth="1" min="16" max="16" width="15.13"/>
  </cols>
  <sheetData>
    <row r="1">
      <c r="I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</row>
    <row r="2">
      <c r="K2" s="1">
        <v>7.0</v>
      </c>
      <c r="L2" s="1">
        <v>8.0</v>
      </c>
      <c r="M2" s="1">
        <v>15.0</v>
      </c>
      <c r="N2" s="2">
        <f t="shared" ref="N2:N13" si="1">($G$6/50)*L2</f>
        <v>0.32</v>
      </c>
      <c r="O2" s="3">
        <f>(($F$6)/50)*M2</f>
        <v>0.15</v>
      </c>
      <c r="P2" s="2">
        <f t="shared" ref="P2:P13" si="2">($B$4/($B$4+$A$4))*K2</f>
        <v>0.3716962999</v>
      </c>
      <c r="Q2" s="2">
        <f t="shared" ref="Q2:Q13" si="3">(K2/($A$4+$B$4))*10^3</f>
        <v>0.168188371</v>
      </c>
      <c r="S2" s="1">
        <v>7.0</v>
      </c>
      <c r="T2" s="1">
        <v>10.0</v>
      </c>
      <c r="U2" s="1">
        <v>14.0</v>
      </c>
      <c r="V2" s="2">
        <f t="shared" ref="V2:V13" si="4">($G$6/50)*T2</f>
        <v>0.4</v>
      </c>
      <c r="W2" s="4">
        <f>(($F$6)/50)*U2</f>
        <v>0.14</v>
      </c>
      <c r="X2" s="2">
        <f t="shared" ref="X2:X13" si="5">($B$4/($B$4+$A$4))*S2</f>
        <v>0.3716962999</v>
      </c>
      <c r="Y2" s="2">
        <f t="shared" ref="Y2:Y13" si="6">(S2/($A$4+$B$4))*10^3</f>
        <v>0.168188371</v>
      </c>
    </row>
    <row r="3">
      <c r="A3" s="1" t="s">
        <v>9</v>
      </c>
      <c r="B3" s="1" t="s">
        <v>10</v>
      </c>
      <c r="K3" s="1">
        <v>8.0</v>
      </c>
      <c r="L3" s="1">
        <v>9.0</v>
      </c>
      <c r="M3" s="1">
        <v>17.0</v>
      </c>
      <c r="N3" s="2">
        <f t="shared" si="1"/>
        <v>0.36</v>
      </c>
      <c r="O3" s="3">
        <f t="shared" ref="O3:O13" si="7">($F$6/50)*M3</f>
        <v>0.17</v>
      </c>
      <c r="P3" s="2">
        <f t="shared" si="2"/>
        <v>0.4247957713</v>
      </c>
      <c r="Q3" s="2">
        <f t="shared" si="3"/>
        <v>0.1922152811</v>
      </c>
      <c r="S3" s="1">
        <v>8.0</v>
      </c>
      <c r="T3" s="1">
        <v>11.0</v>
      </c>
      <c r="U3" s="1">
        <v>15.0</v>
      </c>
      <c r="V3" s="2">
        <f t="shared" si="4"/>
        <v>0.44</v>
      </c>
      <c r="W3" s="4">
        <f t="shared" ref="W3:W13" si="8">($F$6/50)*U3</f>
        <v>0.15</v>
      </c>
      <c r="X3" s="2">
        <f t="shared" si="5"/>
        <v>0.4247957713</v>
      </c>
      <c r="Y3" s="2">
        <f t="shared" si="6"/>
        <v>0.1922152811</v>
      </c>
    </row>
    <row r="4">
      <c r="A4" s="1">
        <v>39410.0</v>
      </c>
      <c r="B4" s="1">
        <v>2210.0</v>
      </c>
      <c r="K4" s="1">
        <v>9.0</v>
      </c>
      <c r="L4" s="1">
        <v>10.0</v>
      </c>
      <c r="M4" s="1">
        <v>18.5</v>
      </c>
      <c r="N4" s="2">
        <f t="shared" si="1"/>
        <v>0.4</v>
      </c>
      <c r="O4" s="3">
        <f t="shared" si="7"/>
        <v>0.185</v>
      </c>
      <c r="P4" s="2">
        <f t="shared" si="2"/>
        <v>0.4778952427</v>
      </c>
      <c r="Q4" s="2">
        <f t="shared" si="3"/>
        <v>0.2162421913</v>
      </c>
      <c r="S4" s="1">
        <v>9.0</v>
      </c>
      <c r="T4" s="1">
        <v>13.0</v>
      </c>
      <c r="U4" s="1">
        <v>17.0</v>
      </c>
      <c r="V4" s="2">
        <f t="shared" si="4"/>
        <v>0.52</v>
      </c>
      <c r="W4" s="4">
        <f t="shared" si="8"/>
        <v>0.17</v>
      </c>
      <c r="X4" s="2">
        <f t="shared" si="5"/>
        <v>0.4778952427</v>
      </c>
      <c r="Y4" s="2">
        <f t="shared" si="6"/>
        <v>0.2162421913</v>
      </c>
    </row>
    <row r="5">
      <c r="D5" s="1" t="s">
        <v>11</v>
      </c>
      <c r="E5" s="1" t="s">
        <v>12</v>
      </c>
      <c r="F5" s="1" t="s">
        <v>13</v>
      </c>
      <c r="G5" s="1" t="s">
        <v>14</v>
      </c>
      <c r="K5" s="1">
        <v>10.0</v>
      </c>
      <c r="L5" s="1">
        <v>11.0</v>
      </c>
      <c r="M5" s="1">
        <v>21.0</v>
      </c>
      <c r="N5" s="2">
        <f t="shared" si="1"/>
        <v>0.44</v>
      </c>
      <c r="O5" s="3">
        <f t="shared" si="7"/>
        <v>0.21</v>
      </c>
      <c r="P5" s="2">
        <f t="shared" si="2"/>
        <v>0.5309947141</v>
      </c>
      <c r="Q5" s="2">
        <f t="shared" si="3"/>
        <v>0.2402691014</v>
      </c>
      <c r="S5" s="1">
        <v>10.0</v>
      </c>
      <c r="T5" s="1">
        <v>14.0</v>
      </c>
      <c r="U5" s="1">
        <v>19.0</v>
      </c>
      <c r="V5" s="2">
        <f t="shared" si="4"/>
        <v>0.56</v>
      </c>
      <c r="W5" s="4">
        <f t="shared" si="8"/>
        <v>0.19</v>
      </c>
      <c r="X5" s="2">
        <f t="shared" si="5"/>
        <v>0.5309947141</v>
      </c>
      <c r="Y5" s="2">
        <f t="shared" si="6"/>
        <v>0.2402691014</v>
      </c>
    </row>
    <row r="6">
      <c r="A6" s="1" t="s">
        <v>15</v>
      </c>
      <c r="D6" s="1">
        <v>7.0</v>
      </c>
      <c r="E6" s="1">
        <v>18.0</v>
      </c>
      <c r="F6" s="1">
        <v>0.5</v>
      </c>
      <c r="G6" s="1">
        <v>2.0</v>
      </c>
      <c r="K6" s="1">
        <v>11.0</v>
      </c>
      <c r="L6" s="1">
        <v>12.0</v>
      </c>
      <c r="M6" s="1">
        <v>23.0</v>
      </c>
      <c r="N6" s="2">
        <f t="shared" si="1"/>
        <v>0.48</v>
      </c>
      <c r="O6" s="3">
        <f t="shared" si="7"/>
        <v>0.23</v>
      </c>
      <c r="P6" s="2">
        <f t="shared" si="2"/>
        <v>0.5840941855</v>
      </c>
      <c r="Q6" s="2">
        <f t="shared" si="3"/>
        <v>0.2642960115</v>
      </c>
      <c r="S6" s="1">
        <v>11.0</v>
      </c>
      <c r="T6" s="1">
        <v>16.0</v>
      </c>
      <c r="U6" s="1">
        <v>21.5</v>
      </c>
      <c r="V6" s="2">
        <f t="shared" si="4"/>
        <v>0.64</v>
      </c>
      <c r="W6" s="4">
        <f t="shared" si="8"/>
        <v>0.215</v>
      </c>
      <c r="X6" s="2">
        <f t="shared" si="5"/>
        <v>0.5840941855</v>
      </c>
      <c r="Y6" s="2">
        <f t="shared" si="6"/>
        <v>0.2642960115</v>
      </c>
    </row>
    <row r="7">
      <c r="A7" s="1">
        <v>5.0</v>
      </c>
      <c r="K7" s="1">
        <v>12.0</v>
      </c>
      <c r="L7" s="1">
        <v>14.0</v>
      </c>
      <c r="M7" s="1">
        <v>25.0</v>
      </c>
      <c r="N7" s="2">
        <f t="shared" si="1"/>
        <v>0.56</v>
      </c>
      <c r="O7" s="3">
        <f t="shared" si="7"/>
        <v>0.25</v>
      </c>
      <c r="P7" s="2">
        <f t="shared" si="2"/>
        <v>0.6371936569</v>
      </c>
      <c r="Q7" s="2">
        <f t="shared" si="3"/>
        <v>0.2883229217</v>
      </c>
      <c r="S7" s="1">
        <v>12.0</v>
      </c>
      <c r="T7" s="1">
        <v>17.5</v>
      </c>
      <c r="U7" s="1">
        <v>23.0</v>
      </c>
      <c r="V7" s="2">
        <f t="shared" si="4"/>
        <v>0.7</v>
      </c>
      <c r="W7" s="4">
        <f t="shared" si="8"/>
        <v>0.23</v>
      </c>
      <c r="X7" s="2">
        <f t="shared" si="5"/>
        <v>0.6371936569</v>
      </c>
      <c r="Y7" s="2">
        <f t="shared" si="6"/>
        <v>0.2883229217</v>
      </c>
    </row>
    <row r="8">
      <c r="A8" s="1" t="s">
        <v>16</v>
      </c>
      <c r="K8" s="1">
        <v>13.0</v>
      </c>
      <c r="L8" s="1">
        <v>15.0</v>
      </c>
      <c r="M8" s="1">
        <v>27.5</v>
      </c>
      <c r="N8" s="2">
        <f t="shared" si="1"/>
        <v>0.6</v>
      </c>
      <c r="O8" s="3">
        <f t="shared" si="7"/>
        <v>0.275</v>
      </c>
      <c r="P8" s="2">
        <f t="shared" si="2"/>
        <v>0.6902931283</v>
      </c>
      <c r="Q8" s="2">
        <f t="shared" si="3"/>
        <v>0.3123498318</v>
      </c>
      <c r="S8" s="1">
        <v>13.0</v>
      </c>
      <c r="T8" s="1">
        <v>19.0</v>
      </c>
      <c r="U8" s="1">
        <v>25.5</v>
      </c>
      <c r="V8" s="2">
        <f t="shared" si="4"/>
        <v>0.76</v>
      </c>
      <c r="W8" s="4">
        <f t="shared" si="8"/>
        <v>0.255</v>
      </c>
      <c r="X8" s="2">
        <f t="shared" si="5"/>
        <v>0.6902931283</v>
      </c>
      <c r="Y8" s="2">
        <f t="shared" si="6"/>
        <v>0.3123498318</v>
      </c>
    </row>
    <row r="9">
      <c r="A9" s="1" t="s">
        <v>17</v>
      </c>
      <c r="K9" s="1">
        <v>14.0</v>
      </c>
      <c r="L9" s="1">
        <v>16.0</v>
      </c>
      <c r="M9" s="1">
        <v>29.0</v>
      </c>
      <c r="N9" s="2">
        <f t="shared" si="1"/>
        <v>0.64</v>
      </c>
      <c r="O9" s="3">
        <f t="shared" si="7"/>
        <v>0.29</v>
      </c>
      <c r="P9" s="2">
        <f t="shared" si="2"/>
        <v>0.7433925997</v>
      </c>
      <c r="Q9" s="2">
        <f t="shared" si="3"/>
        <v>0.336376742</v>
      </c>
      <c r="S9" s="1">
        <v>14.0</v>
      </c>
      <c r="T9" s="1">
        <v>21.0</v>
      </c>
      <c r="U9" s="1">
        <v>28.0</v>
      </c>
      <c r="V9" s="2">
        <f t="shared" si="4"/>
        <v>0.84</v>
      </c>
      <c r="W9" s="4">
        <f t="shared" si="8"/>
        <v>0.28</v>
      </c>
      <c r="X9" s="2">
        <f t="shared" si="5"/>
        <v>0.7433925997</v>
      </c>
      <c r="Y9" s="2">
        <f t="shared" si="6"/>
        <v>0.336376742</v>
      </c>
    </row>
    <row r="10">
      <c r="A10" s="1" t="s">
        <v>18</v>
      </c>
      <c r="K10" s="1">
        <v>15.0</v>
      </c>
      <c r="L10" s="1">
        <v>17.0</v>
      </c>
      <c r="M10" s="1">
        <v>31.0</v>
      </c>
      <c r="N10" s="2">
        <f t="shared" si="1"/>
        <v>0.68</v>
      </c>
      <c r="O10" s="3">
        <f t="shared" si="7"/>
        <v>0.31</v>
      </c>
      <c r="P10" s="2">
        <f t="shared" si="2"/>
        <v>0.7964920711</v>
      </c>
      <c r="Q10" s="2">
        <f t="shared" si="3"/>
        <v>0.3604036521</v>
      </c>
      <c r="S10" s="1">
        <v>15.0</v>
      </c>
      <c r="T10" s="1">
        <v>22.0</v>
      </c>
      <c r="U10" s="1">
        <v>30.0</v>
      </c>
      <c r="V10" s="2">
        <f t="shared" si="4"/>
        <v>0.88</v>
      </c>
      <c r="W10" s="4">
        <f t="shared" si="8"/>
        <v>0.3</v>
      </c>
      <c r="X10" s="2">
        <f t="shared" si="5"/>
        <v>0.7964920711</v>
      </c>
      <c r="Y10" s="2">
        <f t="shared" si="6"/>
        <v>0.3604036521</v>
      </c>
    </row>
    <row r="11">
      <c r="A11" s="1" t="s">
        <v>19</v>
      </c>
      <c r="K11" s="1">
        <v>16.0</v>
      </c>
      <c r="L11" s="1">
        <v>19.0</v>
      </c>
      <c r="M11" s="1">
        <v>34.0</v>
      </c>
      <c r="N11" s="2">
        <f t="shared" si="1"/>
        <v>0.76</v>
      </c>
      <c r="O11" s="3">
        <f t="shared" si="7"/>
        <v>0.34</v>
      </c>
      <c r="P11" s="2">
        <f t="shared" si="2"/>
        <v>0.8495915425</v>
      </c>
      <c r="Q11" s="2">
        <f t="shared" si="3"/>
        <v>0.3844305622</v>
      </c>
      <c r="S11" s="1">
        <v>16.0</v>
      </c>
      <c r="T11" s="1">
        <v>24.0</v>
      </c>
      <c r="U11" s="1">
        <v>32.0</v>
      </c>
      <c r="V11" s="2">
        <f t="shared" si="4"/>
        <v>0.96</v>
      </c>
      <c r="W11" s="4">
        <f t="shared" si="8"/>
        <v>0.32</v>
      </c>
      <c r="X11" s="2">
        <f t="shared" si="5"/>
        <v>0.8495915425</v>
      </c>
      <c r="Y11" s="2">
        <f t="shared" si="6"/>
        <v>0.3844305622</v>
      </c>
    </row>
    <row r="12">
      <c r="A12" s="1" t="s">
        <v>20</v>
      </c>
      <c r="K12" s="1">
        <v>17.0</v>
      </c>
      <c r="L12" s="1">
        <v>20.0</v>
      </c>
      <c r="M12" s="1">
        <v>36.0</v>
      </c>
      <c r="N12" s="2">
        <f t="shared" si="1"/>
        <v>0.8</v>
      </c>
      <c r="O12" s="3">
        <f t="shared" si="7"/>
        <v>0.36</v>
      </c>
      <c r="P12" s="2">
        <f t="shared" si="2"/>
        <v>0.9026910139</v>
      </c>
      <c r="Q12" s="2">
        <f t="shared" si="3"/>
        <v>0.4084574724</v>
      </c>
      <c r="S12" s="1">
        <v>17.0</v>
      </c>
      <c r="T12" s="1">
        <v>25.0</v>
      </c>
      <c r="U12" s="1">
        <v>34.0</v>
      </c>
      <c r="V12" s="2">
        <f t="shared" si="4"/>
        <v>1</v>
      </c>
      <c r="W12" s="4">
        <f t="shared" si="8"/>
        <v>0.34</v>
      </c>
      <c r="X12" s="2">
        <f t="shared" si="5"/>
        <v>0.9026910139</v>
      </c>
      <c r="Y12" s="2">
        <f t="shared" si="6"/>
        <v>0.4084574724</v>
      </c>
    </row>
    <row r="13">
      <c r="A13" s="1" t="s">
        <v>21</v>
      </c>
      <c r="K13" s="1">
        <v>18.0</v>
      </c>
      <c r="L13" s="1">
        <v>21.0</v>
      </c>
      <c r="M13" s="1">
        <v>37.0</v>
      </c>
      <c r="N13" s="2">
        <f t="shared" si="1"/>
        <v>0.84</v>
      </c>
      <c r="O13" s="3">
        <f t="shared" si="7"/>
        <v>0.37</v>
      </c>
      <c r="P13" s="2">
        <f t="shared" si="2"/>
        <v>0.9557904853</v>
      </c>
      <c r="Q13" s="2">
        <f t="shared" si="3"/>
        <v>0.4324843825</v>
      </c>
      <c r="S13" s="1">
        <v>18.0</v>
      </c>
      <c r="T13" s="1">
        <v>27.0</v>
      </c>
      <c r="U13" s="1">
        <v>35.5</v>
      </c>
      <c r="V13" s="2">
        <f t="shared" si="4"/>
        <v>1.08</v>
      </c>
      <c r="W13" s="4">
        <f t="shared" si="8"/>
        <v>0.355</v>
      </c>
      <c r="X13" s="2">
        <f t="shared" si="5"/>
        <v>0.9557904853</v>
      </c>
      <c r="Y13" s="2">
        <f t="shared" si="6"/>
        <v>0.4324843825</v>
      </c>
    </row>
    <row r="16">
      <c r="L16" s="1" t="s">
        <v>22</v>
      </c>
      <c r="M16" s="1" t="s">
        <v>23</v>
      </c>
      <c r="P16" s="1" t="s">
        <v>24</v>
      </c>
      <c r="T16" s="1" t="s">
        <v>22</v>
      </c>
      <c r="U16" s="1" t="s">
        <v>23</v>
      </c>
      <c r="X16" s="1" t="s">
        <v>18</v>
      </c>
    </row>
    <row r="17">
      <c r="L17" s="2">
        <f>N17*P17/(-N17+P17)</f>
        <v>2496.679947</v>
      </c>
      <c r="M17" s="1" t="s">
        <v>25</v>
      </c>
      <c r="N17" s="5">
        <v>2350.0</v>
      </c>
      <c r="O17" s="1">
        <v>0.04</v>
      </c>
      <c r="P17" s="1">
        <v>40000.0</v>
      </c>
      <c r="T17" s="6">
        <f>V17-X17</f>
        <v>2436</v>
      </c>
      <c r="U17" s="1" t="s">
        <v>25</v>
      </c>
      <c r="V17" s="5">
        <v>3024.0</v>
      </c>
      <c r="W17" s="1">
        <v>0.05</v>
      </c>
      <c r="X17" s="2">
        <f>294000/500</f>
        <v>588</v>
      </c>
    </row>
    <row r="18">
      <c r="L18" s="1">
        <v>42.0</v>
      </c>
      <c r="M18" s="1" t="s">
        <v>26</v>
      </c>
      <c r="N18" s="5">
        <v>-0.04</v>
      </c>
      <c r="O18" s="1">
        <v>0.01</v>
      </c>
      <c r="U18" s="1" t="s">
        <v>26</v>
      </c>
      <c r="V18" s="5">
        <v>-0.01</v>
      </c>
      <c r="W18" s="1">
        <v>0.01</v>
      </c>
    </row>
    <row r="24">
      <c r="A24" s="1" t="s">
        <v>27</v>
      </c>
    </row>
    <row r="25">
      <c r="A25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30</v>
      </c>
      <c r="C1" s="1" t="s">
        <v>31</v>
      </c>
      <c r="E1" s="1" t="s">
        <v>32</v>
      </c>
      <c r="F1" s="1" t="s">
        <v>3</v>
      </c>
      <c r="G1" s="1" t="s">
        <v>33</v>
      </c>
    </row>
    <row r="2">
      <c r="A2" s="1">
        <v>216.8</v>
      </c>
      <c r="B2" s="1">
        <v>117.2</v>
      </c>
      <c r="C2" s="1">
        <v>148.3</v>
      </c>
      <c r="E2" s="1">
        <v>1.0</v>
      </c>
      <c r="F2" s="1">
        <v>26.0</v>
      </c>
      <c r="G2" s="2">
        <f t="shared" ref="G2:G27" si="1">0.5*F2/50</f>
        <v>0.26</v>
      </c>
      <c r="I2" s="1" t="s">
        <v>34</v>
      </c>
    </row>
    <row r="3">
      <c r="E3" s="1">
        <v>50.0</v>
      </c>
      <c r="F3" s="1">
        <v>19.0</v>
      </c>
      <c r="G3" s="2">
        <f t="shared" si="1"/>
        <v>0.19</v>
      </c>
      <c r="I3" s="1">
        <v>278.86</v>
      </c>
    </row>
    <row r="4">
      <c r="E4" s="1">
        <v>100.0</v>
      </c>
      <c r="F4" s="1">
        <v>13.0</v>
      </c>
      <c r="G4" s="2">
        <f t="shared" si="1"/>
        <v>0.13</v>
      </c>
    </row>
    <row r="5">
      <c r="A5" s="1" t="s">
        <v>35</v>
      </c>
      <c r="E5" s="1">
        <v>120.0</v>
      </c>
      <c r="F5" s="1">
        <v>11.0</v>
      </c>
      <c r="G5" s="2">
        <f t="shared" si="1"/>
        <v>0.11</v>
      </c>
      <c r="I5" s="1" t="s">
        <v>25</v>
      </c>
      <c r="J5" s="1">
        <v>-5.189E-4</v>
      </c>
      <c r="K5" s="7">
        <v>3.09E-5</v>
      </c>
    </row>
    <row r="6">
      <c r="A6" s="1">
        <v>4665.0</v>
      </c>
      <c r="E6" s="1">
        <v>140.0</v>
      </c>
      <c r="F6" s="1">
        <v>9.0</v>
      </c>
      <c r="G6" s="2">
        <f t="shared" si="1"/>
        <v>0.09</v>
      </c>
      <c r="I6" s="1" t="s">
        <v>26</v>
      </c>
      <c r="J6" s="1">
        <v>0.1447</v>
      </c>
      <c r="K6" s="1">
        <v>0.009</v>
      </c>
    </row>
    <row r="7">
      <c r="E7" s="1">
        <v>160.0</v>
      </c>
      <c r="F7" s="1">
        <v>7.5</v>
      </c>
      <c r="G7" s="2">
        <f t="shared" si="1"/>
        <v>0.075</v>
      </c>
    </row>
    <row r="8">
      <c r="E8" s="1">
        <v>180.0</v>
      </c>
      <c r="F8" s="1">
        <v>6.0</v>
      </c>
      <c r="G8" s="2">
        <f t="shared" si="1"/>
        <v>0.06</v>
      </c>
    </row>
    <row r="9">
      <c r="E9" s="1">
        <v>200.0</v>
      </c>
      <c r="F9" s="1">
        <v>4.5</v>
      </c>
      <c r="G9" s="2">
        <f t="shared" si="1"/>
        <v>0.045</v>
      </c>
    </row>
    <row r="10">
      <c r="E10" s="1">
        <v>220.0</v>
      </c>
      <c r="F10" s="1">
        <v>3.0</v>
      </c>
      <c r="G10" s="2">
        <f t="shared" si="1"/>
        <v>0.03</v>
      </c>
    </row>
    <row r="11">
      <c r="E11" s="1">
        <v>240.0</v>
      </c>
      <c r="F11" s="1">
        <v>2.0</v>
      </c>
      <c r="G11" s="2">
        <f t="shared" si="1"/>
        <v>0.02</v>
      </c>
    </row>
    <row r="12">
      <c r="E12" s="1">
        <v>260.0</v>
      </c>
      <c r="F12" s="1">
        <v>1.0</v>
      </c>
      <c r="G12" s="2">
        <f t="shared" si="1"/>
        <v>0.01</v>
      </c>
    </row>
    <row r="13">
      <c r="E13" s="1">
        <v>270.0</v>
      </c>
      <c r="F13" s="1">
        <v>0.5</v>
      </c>
      <c r="G13" s="2">
        <f t="shared" si="1"/>
        <v>0.005</v>
      </c>
    </row>
    <row r="14">
      <c r="E14" s="1">
        <v>275.0</v>
      </c>
      <c r="F14" s="1">
        <v>0.2</v>
      </c>
      <c r="G14" s="2">
        <f t="shared" si="1"/>
        <v>0.002</v>
      </c>
    </row>
    <row r="15">
      <c r="E15" s="1">
        <v>280.0</v>
      </c>
      <c r="F15" s="1">
        <v>0.0</v>
      </c>
      <c r="G15" s="2">
        <f t="shared" si="1"/>
        <v>0</v>
      </c>
    </row>
    <row r="16">
      <c r="E16" s="1">
        <v>285.0</v>
      </c>
      <c r="F16" s="1">
        <v>-0.5</v>
      </c>
      <c r="G16" s="2">
        <f t="shared" si="1"/>
        <v>-0.005</v>
      </c>
    </row>
    <row r="17">
      <c r="E17" s="1">
        <v>288.0</v>
      </c>
      <c r="F17" s="1">
        <v>-0.5</v>
      </c>
      <c r="G17" s="2">
        <f t="shared" si="1"/>
        <v>-0.005</v>
      </c>
    </row>
    <row r="18">
      <c r="E18" s="1">
        <v>300.0</v>
      </c>
      <c r="F18" s="1">
        <v>-1.0</v>
      </c>
      <c r="G18" s="2">
        <f t="shared" si="1"/>
        <v>-0.01</v>
      </c>
    </row>
    <row r="19">
      <c r="E19" s="1">
        <v>320.0</v>
      </c>
      <c r="F19" s="1">
        <v>-2.0</v>
      </c>
      <c r="G19" s="2">
        <f t="shared" si="1"/>
        <v>-0.02</v>
      </c>
    </row>
    <row r="20">
      <c r="E20" s="1">
        <v>340.0</v>
      </c>
      <c r="F20" s="1">
        <v>-2.5</v>
      </c>
      <c r="G20" s="2">
        <f t="shared" si="1"/>
        <v>-0.025</v>
      </c>
    </row>
    <row r="21">
      <c r="E21" s="1">
        <v>360.0</v>
      </c>
      <c r="F21" s="1">
        <v>-3.0</v>
      </c>
      <c r="G21" s="2">
        <f t="shared" si="1"/>
        <v>-0.03</v>
      </c>
    </row>
    <row r="22">
      <c r="E22" s="1">
        <v>380.0</v>
      </c>
      <c r="F22" s="1">
        <v>-4.0</v>
      </c>
      <c r="G22" s="2">
        <f t="shared" si="1"/>
        <v>-0.04</v>
      </c>
    </row>
    <row r="23">
      <c r="E23" s="1">
        <v>400.0</v>
      </c>
      <c r="F23" s="1">
        <v>-5.0</v>
      </c>
      <c r="G23" s="2">
        <f t="shared" si="1"/>
        <v>-0.05</v>
      </c>
    </row>
    <row r="24">
      <c r="E24" s="1">
        <v>420.0</v>
      </c>
      <c r="F24" s="1">
        <v>-5.5</v>
      </c>
      <c r="G24" s="2">
        <f t="shared" si="1"/>
        <v>-0.055</v>
      </c>
    </row>
    <row r="25">
      <c r="E25" s="1">
        <v>440.0</v>
      </c>
      <c r="F25" s="1">
        <v>-6.0</v>
      </c>
      <c r="G25" s="2">
        <f t="shared" si="1"/>
        <v>-0.06</v>
      </c>
    </row>
    <row r="26">
      <c r="E26" s="1">
        <v>460.0</v>
      </c>
      <c r="F26" s="1">
        <v>-7.0</v>
      </c>
      <c r="G26" s="2">
        <f t="shared" si="1"/>
        <v>-0.07</v>
      </c>
    </row>
    <row r="27">
      <c r="E27" s="1">
        <v>500.0</v>
      </c>
      <c r="F27" s="1">
        <v>-8.0</v>
      </c>
      <c r="G27" s="2">
        <f t="shared" si="1"/>
        <v>-0.08</v>
      </c>
    </row>
  </sheetData>
  <drawing r:id="rId1"/>
</worksheet>
</file>