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3CA76EA1-7CD7-47EC-B399-4B147A99A7EA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Sheet2!$A$1:$I$42</definedName>
  </definedNames>
  <calcPr calcId="162913"/>
</workbook>
</file>

<file path=xl/calcChain.xml><?xml version="1.0" encoding="utf-8"?>
<calcChain xmlns="http://schemas.openxmlformats.org/spreadsheetml/2006/main">
  <c r="F42" i="2" l="1"/>
  <c r="F38" i="2" l="1"/>
  <c r="F37" i="2"/>
  <c r="F41" i="2"/>
  <c r="F40" i="2"/>
  <c r="F39" i="2"/>
  <c r="F11" i="2"/>
  <c r="F17" i="2"/>
  <c r="F36" i="2"/>
  <c r="F24" i="2" l="1"/>
  <c r="F23" i="2"/>
  <c r="F22" i="2"/>
  <c r="F35" i="2"/>
  <c r="F34" i="2"/>
  <c r="F33" i="2"/>
  <c r="F32" i="2"/>
  <c r="F31" i="2"/>
  <c r="F30" i="2"/>
  <c r="F29" i="2"/>
  <c r="F28" i="2"/>
  <c r="F16" i="2"/>
  <c r="F15" i="2"/>
  <c r="F27" i="2"/>
  <c r="F26" i="2"/>
  <c r="F14" i="2"/>
  <c r="F13" i="2"/>
  <c r="F25" i="2"/>
  <c r="F7" i="2"/>
  <c r="F19" i="2"/>
  <c r="F20" i="2"/>
  <c r="F21" i="2"/>
  <c r="F12" i="2"/>
  <c r="F18" i="2"/>
  <c r="F6" i="2"/>
  <c r="F10" i="2"/>
  <c r="F9" i="2"/>
  <c r="F4" i="2"/>
  <c r="F3" i="2"/>
  <c r="F5" i="2"/>
  <c r="F2" i="2"/>
  <c r="F8" i="2"/>
  <c r="E14" i="1" l="1"/>
  <c r="G32" i="1" l="1"/>
  <c r="E31" i="1"/>
  <c r="G33" i="1"/>
  <c r="G31" i="1"/>
  <c r="G30" i="1"/>
  <c r="G29" i="1"/>
  <c r="E30" i="1"/>
  <c r="E2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33" i="1" s="1"/>
  <c r="E2" i="1"/>
  <c r="H2" i="1"/>
  <c r="E32" i="1" l="1"/>
  <c r="E19" i="1"/>
  <c r="E2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H12" i="1" l="1"/>
  <c r="H19" i="1" s="1"/>
  <c r="G19" i="1"/>
</calcChain>
</file>

<file path=xl/sharedStrings.xml><?xml version="1.0" encoding="utf-8"?>
<sst xmlns="http://schemas.openxmlformats.org/spreadsheetml/2006/main" count="296" uniqueCount="204">
  <si>
    <t>项目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</si>
  <si>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</si>
  <si>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</si>
  <si>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</si>
  <si>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</si>
  <si>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机翼电机</t>
    <phoneticPr fontId="1" type="noConversion"/>
  </si>
  <si>
    <t>机翼电调</t>
    <phoneticPr fontId="1" type="noConversion"/>
  </si>
  <si>
    <t>机翼螺旋桨</t>
    <phoneticPr fontId="1" type="noConversion"/>
  </si>
  <si>
    <t>备注</t>
    <phoneticPr fontId="1" type="noConversion"/>
  </si>
  <si>
    <t>舵面舵机</t>
    <phoneticPr fontId="1" type="noConversion"/>
  </si>
  <si>
    <t>接收机</t>
    <phoneticPr fontId="1" type="noConversion"/>
  </si>
  <si>
    <t>FUTABA R7008SB</t>
    <phoneticPr fontId="1" type="noConversion"/>
  </si>
  <si>
    <t>飞控</t>
    <phoneticPr fontId="1" type="noConversion"/>
  </si>
  <si>
    <t>电池</t>
    <phoneticPr fontId="1" type="noConversion"/>
  </si>
  <si>
    <t>碳纤</t>
    <phoneticPr fontId="1" type="noConversion"/>
  </si>
  <si>
    <t>碳纤管</t>
    <phoneticPr fontId="1" type="noConversion"/>
  </si>
  <si>
    <t>空速管</t>
    <phoneticPr fontId="1" type="noConversion"/>
  </si>
  <si>
    <t>数字空速计</t>
    <phoneticPr fontId="1" type="noConversion"/>
  </si>
  <si>
    <t>Pixhawk(M8NGPS,数传电台)</t>
    <phoneticPr fontId="1" type="noConversion"/>
  </si>
  <si>
    <t>板材</t>
    <phoneticPr fontId="1" type="noConversion"/>
  </si>
  <si>
    <t>2mm kt板</t>
    <phoneticPr fontId="1" type="noConversion"/>
  </si>
  <si>
    <t>银燕ES3104</t>
    <phoneticPr fontId="1" type="noConversion"/>
  </si>
  <si>
    <t>电源</t>
    <phoneticPr fontId="1" type="noConversion"/>
  </si>
  <si>
    <t>起落架</t>
    <phoneticPr fontId="1" type="noConversion"/>
  </si>
  <si>
    <t>起落架,机轮</t>
    <phoneticPr fontId="1" type="noConversion"/>
  </si>
  <si>
    <t>配件</t>
    <phoneticPr fontId="1" type="noConversion"/>
  </si>
  <si>
    <t>3D打印耗材</t>
    <phoneticPr fontId="1" type="noConversion"/>
  </si>
  <si>
    <t>其他耗材</t>
    <phoneticPr fontId="1" type="noConversion"/>
  </si>
  <si>
    <t>胶水等</t>
    <phoneticPr fontId="1" type="noConversion"/>
  </si>
  <si>
    <t>总计</t>
    <phoneticPr fontId="1" type="noConversion"/>
  </si>
  <si>
    <t>线材</t>
    <phoneticPr fontId="1" type="noConversion"/>
  </si>
  <si>
    <t>电源线,信号线,插头等</t>
    <phoneticPr fontId="1" type="noConversion"/>
  </si>
  <si>
    <t>重量</t>
    <phoneticPr fontId="1" type="noConversion"/>
  </si>
  <si>
    <t>TM 2214</t>
    <phoneticPr fontId="1" type="noConversion"/>
  </si>
  <si>
    <t>TM 20A</t>
    <phoneticPr fontId="1" type="noConversion"/>
  </si>
  <si>
    <t>TM 1045</t>
    <phoneticPr fontId="1" type="noConversion"/>
  </si>
  <si>
    <t>含税</t>
    <phoneticPr fontId="1" type="noConversion"/>
  </si>
  <si>
    <t>待定</t>
    <phoneticPr fontId="1" type="noConversion"/>
  </si>
  <si>
    <t>倾转套件</t>
    <phoneticPr fontId="1" type="noConversion"/>
  </si>
  <si>
    <t>随便估算一下</t>
    <phoneticPr fontId="1" type="noConversion"/>
  </si>
  <si>
    <t>破管子100多</t>
    <phoneticPr fontId="1" type="noConversion"/>
  </si>
  <si>
    <t>总重</t>
    <phoneticPr fontId="1" type="noConversion"/>
  </si>
  <si>
    <t>说不定用9g的就行</t>
    <phoneticPr fontId="1" type="noConversion"/>
  </si>
  <si>
    <t>好盈UBEC 3A</t>
    <phoneticPr fontId="1" type="noConversion"/>
  </si>
  <si>
    <t>2mm板，提高强度可以换成5mm打印店kt板</t>
    <phoneticPr fontId="1" type="noConversion"/>
  </si>
  <si>
    <t>成吨的硅胶线</t>
    <phoneticPr fontId="1" type="noConversion"/>
  </si>
  <si>
    <t>螺丝,钢丝和轴承等</t>
    <phoneticPr fontId="1" type="noConversion"/>
  </si>
  <si>
    <t>ABS，PLA，处理液</t>
    <phoneticPr fontId="1" type="noConversion"/>
  </si>
  <si>
    <t>假定超了20%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</si>
  <si>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</si>
  <si>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</si>
  <si>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</si>
  <si>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结构</t>
    <phoneticPr fontId="1" type="noConversion"/>
  </si>
  <si>
    <t>设备</t>
    <phoneticPr fontId="1" type="noConversion"/>
  </si>
  <si>
    <t>配件</t>
    <phoneticPr fontId="1" type="noConversion"/>
  </si>
  <si>
    <t>只留机轮</t>
    <phoneticPr fontId="1" type="noConversion"/>
  </si>
  <si>
    <t>不包括倾转用电力</t>
    <phoneticPr fontId="1" type="noConversion"/>
  </si>
  <si>
    <t>2.7kg@4s，买两套多两个或者买3套做两架</t>
    <phoneticPr fontId="1" type="noConversion"/>
  </si>
  <si>
    <t>需要校核强度</t>
    <phoneticPr fontId="1" type="noConversion"/>
  </si>
  <si>
    <t>这个重量真尴尬</t>
    <phoneticPr fontId="1" type="noConversion"/>
  </si>
  <si>
    <t>需要评估重量</t>
    <phoneticPr fontId="1" type="noConversion"/>
  </si>
  <si>
    <t>减重减配方案</t>
    <phoneticPr fontId="1" type="noConversion"/>
  </si>
  <si>
    <t>没救</t>
    <phoneticPr fontId="1" type="noConversion"/>
  </si>
  <si>
    <t>换成9g舵机</t>
    <phoneticPr fontId="1" type="noConversion"/>
  </si>
  <si>
    <t>可能还会增重</t>
    <phoneticPr fontId="1" type="noConversion"/>
  </si>
  <si>
    <t>可以换成6303或者副厂</t>
    <phoneticPr fontId="1" type="noConversion"/>
  </si>
  <si>
    <t>乐迪Mini Pix有望轻几克</t>
    <phoneticPr fontId="1" type="noConversion"/>
  </si>
  <si>
    <t>不装</t>
    <phoneticPr fontId="1" type="noConversion"/>
  </si>
  <si>
    <t>把电池里的铝板拆了</t>
    <phoneticPr fontId="1" type="noConversion"/>
  </si>
  <si>
    <t>格氏4s5300mah 30c</t>
    <phoneticPr fontId="1" type="noConversion"/>
  </si>
  <si>
    <t>最好多买两块</t>
    <phoneticPr fontId="1" type="noConversion"/>
  </si>
  <si>
    <t>自己拿kt板削</t>
    <phoneticPr fontId="1" type="noConversion"/>
  </si>
  <si>
    <t>设计高端结构</t>
    <phoneticPr fontId="1" type="noConversion"/>
  </si>
  <si>
    <t>大概可以铣薄减重？</t>
    <phoneticPr fontId="1" type="noConversion"/>
  </si>
  <si>
    <t>开减重孔</t>
    <phoneticPr fontId="1" type="noConversion"/>
  </si>
  <si>
    <t>店铺</t>
    <phoneticPr fontId="1" type="noConversion"/>
  </si>
  <si>
    <t>链接</t>
    <phoneticPr fontId="1" type="noConversion"/>
  </si>
  <si>
    <t>TM 2214套装</t>
    <phoneticPr fontId="1" type="noConversion"/>
  </si>
  <si>
    <t>动力套</t>
    <phoneticPr fontId="1" type="noConversion"/>
  </si>
  <si>
    <t>https://item.taobao.com/item.htm?spm=a1z10.5-c.w4002-4543554617.13.718966c6kBkGLw&amp;id=23668976742</t>
  </si>
  <si>
    <t>TM专门店</t>
    <phoneticPr fontId="1" type="noConversion"/>
  </si>
  <si>
    <t>https://item.taobao.com/item.htm?spm=a1z10.3-c-s.w4002-14528659884.31.cd46829cfwxorK&amp;id=21825583050</t>
  </si>
  <si>
    <t>ES3154</t>
    <phoneticPr fontId="1" type="noConversion"/>
  </si>
  <si>
    <t>新动模型</t>
    <phoneticPr fontId="1" type="noConversion"/>
  </si>
  <si>
    <t>动力电池</t>
    <phoneticPr fontId="1" type="noConversion"/>
  </si>
  <si>
    <t>格氏4s5300mah30C</t>
    <phoneticPr fontId="1" type="noConversion"/>
  </si>
  <si>
    <t>https://item.taobao.com/item.htm?spm=a1z10.5-c-s.w4002-14528659934.20.4d405656KhgVBy&amp;id=554987950181</t>
  </si>
  <si>
    <t>好盈5V3A UBEC</t>
    <phoneticPr fontId="1" type="noConversion"/>
  </si>
  <si>
    <t>https://item.taobao.com/item.htm?spm=a1z10.3-c-s.w4002-14528659884.20.14e7829caOfjAF&amp;id=567320340738</t>
  </si>
  <si>
    <t>空速计</t>
    <phoneticPr fontId="1" type="noConversion"/>
  </si>
  <si>
    <t>全套</t>
    <phoneticPr fontId="1" type="noConversion"/>
  </si>
  <si>
    <t>CUAV</t>
    <phoneticPr fontId="1" type="noConversion"/>
  </si>
  <si>
    <t>https://item.taobao.com/item.htm?spm=a230r.1.14.16.5b5b5cbfrUDwHP&amp;id=9512463037&amp;ns=1&amp;abbucket=19#detail</t>
  </si>
  <si>
    <t>倾转舵机</t>
    <phoneticPr fontId="1" type="noConversion"/>
  </si>
  <si>
    <t>R6303SB</t>
    <phoneticPr fontId="1" type="noConversion"/>
  </si>
  <si>
    <t>2mm D板</t>
    <phoneticPr fontId="1" type="noConversion"/>
  </si>
  <si>
    <t>https://item.taobao.com/item.htm?spm=a1z10.5-c.w4002-844185206.18.1f9c14fcvGIe13&amp;id=20099567300</t>
  </si>
  <si>
    <t>添翼工作室</t>
    <phoneticPr fontId="1" type="noConversion"/>
  </si>
  <si>
    <t>环氧</t>
    <phoneticPr fontId="1" type="noConversion"/>
  </si>
  <si>
    <t>泡沫胶</t>
    <phoneticPr fontId="1" type="noConversion"/>
  </si>
  <si>
    <t>UHU POR</t>
    <phoneticPr fontId="1" type="noConversion"/>
  </si>
  <si>
    <t>https://detail.tmall.com/item.htm?spm=a230r.1.14.4.197711848cziyg&amp;id=15562625677&amp;cm_id=140105335569ed55e27b&amp;abbucket=19</t>
  </si>
  <si>
    <t>抛光液</t>
    <phoneticPr fontId="1" type="noConversion"/>
  </si>
  <si>
    <t>500ml</t>
    <phoneticPr fontId="1" type="noConversion"/>
  </si>
  <si>
    <t>https://item.taobao.com/item.htm?spm=a1z10.3-c.w4002-16599750469.23.eb1d69a0X7U7EI&amp;id=561110898660</t>
  </si>
  <si>
    <t>科瑞化工</t>
    <phoneticPr fontId="1" type="noConversion"/>
  </si>
  <si>
    <t>10张</t>
    <phoneticPr fontId="1" type="noConversion"/>
  </si>
  <si>
    <t>当胶用</t>
    <phoneticPr fontId="1" type="noConversion"/>
  </si>
  <si>
    <t>椴木层板</t>
    <phoneticPr fontId="1" type="noConversion"/>
  </si>
  <si>
    <t>450*450*3</t>
    <phoneticPr fontId="1" type="noConversion"/>
  </si>
  <si>
    <t>螃蟹王国</t>
    <phoneticPr fontId="1" type="noConversion"/>
  </si>
  <si>
    <t>少量购买稍微贵点</t>
    <phoneticPr fontId="1" type="noConversion"/>
  </si>
  <si>
    <t>https://detail.tmall.com/item.htm?spm=a1z10.3-b-s.w4011-15817292132.100.537c7b97LE74i7&amp;id=550455551745</t>
  </si>
  <si>
    <t>泡沫板</t>
    <phoneticPr fontId="1" type="noConversion"/>
  </si>
  <si>
    <t>蜗轮蜗杆</t>
    <phoneticPr fontId="1" type="noConversion"/>
  </si>
  <si>
    <t>等舵机到货再买</t>
    <phoneticPr fontId="1" type="noConversion"/>
  </si>
  <si>
    <t>恒达传动</t>
    <phoneticPr fontId="1" type="noConversion"/>
  </si>
  <si>
    <t>https://item.taobao.com/item.htm?spm=a230r.1.14.46.33266d23whc0w3&amp;id=540207817197</t>
  </si>
  <si>
    <t>超级万能ab胶</t>
    <phoneticPr fontId="1" type="noConversion"/>
  </si>
  <si>
    <t>orz</t>
    <phoneticPr fontId="1" type="noConversion"/>
  </si>
  <si>
    <t>https://item.taobao.com/item.htm?spm=a1z0d.7625083.1998302264.5.686c4e69Y4uIfB&amp;id=13570394121</t>
  </si>
  <si>
    <t>电池绑带</t>
    <phoneticPr fontId="1" type="noConversion"/>
  </si>
  <si>
    <t>25cm</t>
    <phoneticPr fontId="1" type="noConversion"/>
  </si>
  <si>
    <t>https://item.taobao.com/item.htm?spm=a1z10.5-c-s.w4002-14528659934.62.7bbcf351sMZeHS&amp;id=16015896454</t>
  </si>
  <si>
    <t>纤维胶带</t>
    <phoneticPr fontId="1" type="noConversion"/>
  </si>
  <si>
    <t>30mm</t>
    <phoneticPr fontId="1" type="noConversion"/>
  </si>
  <si>
    <t>https://item.taobao.com/item.htm?spm=a1z10.5-c-s.w4002-14528659934.78.7bbcf351sMZeHS&amp;id=13036166005</t>
  </si>
  <si>
    <t>热缩管</t>
    <phoneticPr fontId="1" type="noConversion"/>
  </si>
  <si>
    <t>2mm</t>
    <phoneticPr fontId="1" type="noConversion"/>
  </si>
  <si>
    <t>https://item.taobao.com/item.htm?spm=a1z10.5-c-s.w4002-14528659934.22.61a76a15HY9nIg&amp;id=40865129513</t>
  </si>
  <si>
    <t>大口径的管够</t>
    <phoneticPr fontId="1" type="noConversion"/>
  </si>
  <si>
    <t>电池插头</t>
    <phoneticPr fontId="1" type="noConversion"/>
  </si>
  <si>
    <t>XT60</t>
    <phoneticPr fontId="1" type="noConversion"/>
  </si>
  <si>
    <t>https://item.taobao.com/item.htm?spm=a1z10.5-c-s.w4002-14528659934.57.5a57221ch5FilV&amp;id=14867644853</t>
  </si>
  <si>
    <t>分电板</t>
    <phoneticPr fontId="1" type="noConversion"/>
  </si>
  <si>
    <t>https://item.taobao.com/item.htm?spm=a1z10.3-c-s.w4002-14528659884.11.5d76829cIV0MuB&amp;id=13643634427</t>
  </si>
  <si>
    <t>方便焊线</t>
    <phoneticPr fontId="1" type="noConversion"/>
  </si>
  <si>
    <t>杜邦线</t>
    <phoneticPr fontId="1" type="noConversion"/>
  </si>
  <si>
    <t>红黑白</t>
    <phoneticPr fontId="1" type="noConversion"/>
  </si>
  <si>
    <t>多多益善</t>
    <phoneticPr fontId="1" type="noConversion"/>
  </si>
  <si>
    <t>https://item.taobao.com/item.htm?spm=a1z10.5-c-s.w4002-14528659934.31.2228221cR54Bo0&amp;id=14332242669</t>
  </si>
  <si>
    <t>电源线</t>
    <phoneticPr fontId="1" type="noConversion"/>
  </si>
  <si>
    <t>16AWG</t>
    <phoneticPr fontId="1" type="noConversion"/>
  </si>
  <si>
    <t>红黑</t>
    <phoneticPr fontId="1" type="noConversion"/>
  </si>
  <si>
    <t>https://item.taobao.com/item.htm?spm=a1z10.5-c-s.w4002-14528659934.37.6a2358c3eibgUb&amp;id=14644636268</t>
  </si>
  <si>
    <t>XX办公</t>
    <phoneticPr fontId="1" type="noConversion"/>
  </si>
  <si>
    <t>机轮</t>
    <phoneticPr fontId="1" type="noConversion"/>
  </si>
  <si>
    <t>60*18,4mm</t>
    <phoneticPr fontId="1" type="noConversion"/>
  </si>
  <si>
    <t>https://item.taobao.com/item.htm?spm=a1z10.5-c-s.w4002-14528659934.23.40f772a7XnDLo2&amp;id=13408709705</t>
  </si>
  <si>
    <t>轮档</t>
    <phoneticPr fontId="1" type="noConversion"/>
  </si>
  <si>
    <t>4.1mm</t>
    <phoneticPr fontId="1" type="noConversion"/>
  </si>
  <si>
    <t>https://item.taobao.com/item.htm?spm=a1z10.5-c-s.w4002-14528659934.19.40f772a7XnDLo2&amp;id=14915104265</t>
  </si>
  <si>
    <t>多买一个防止丢了</t>
    <phoneticPr fontId="1" type="noConversion"/>
  </si>
  <si>
    <t>轮轴</t>
    <phoneticPr fontId="1" type="noConversion"/>
  </si>
  <si>
    <t>D4M5L27</t>
    <phoneticPr fontId="1" type="noConversion"/>
  </si>
  <si>
    <t>https://item.taobao.com/item.htm?spm=a1z10.5-c-s.w4002-14528659934.31.40f772a7XnDLo2&amp;id=14404690920</t>
  </si>
  <si>
    <t>舵角套装</t>
    <phoneticPr fontId="1" type="noConversion"/>
  </si>
  <si>
    <t>https://item.taobao.com/item.htm?spm=a1z10.5-c-s.w4002-14528659934.26.13e9121csnCs3k&amp;id=18969440483</t>
  </si>
  <si>
    <t>快调</t>
    <phoneticPr fontId="1" type="noConversion"/>
  </si>
  <si>
    <t>https://item.taobao.com/item.htm?spm=a1z10.5-c-s.w4002-14528659934.32.13e9121csnCs3k&amp;id=13513525421</t>
  </si>
  <si>
    <t>舵角+夹头</t>
    <phoneticPr fontId="1" type="noConversion"/>
  </si>
  <si>
    <t>调直钢丝</t>
    <phoneticPr fontId="1" type="noConversion"/>
  </si>
  <si>
    <t>1.2*65</t>
    <phoneticPr fontId="1" type="noConversion"/>
  </si>
  <si>
    <t>大概是10根</t>
    <phoneticPr fontId="1" type="noConversion"/>
  </si>
  <si>
    <t>https://item.taobao.com/item.htm?spm=a1z10.3-c-s.w4002-14528659884.10.560d829cXNa1HR&amp;id=17062142989</t>
  </si>
  <si>
    <t>1.6mm</t>
    <phoneticPr fontId="1" type="noConversion"/>
  </si>
  <si>
    <t>螺母</t>
    <phoneticPr fontId="1" type="noConversion"/>
  </si>
  <si>
    <t>20*M5</t>
    <phoneticPr fontId="1" type="noConversion"/>
  </si>
  <si>
    <t>轮轴用</t>
    <phoneticPr fontId="1" type="noConversion"/>
  </si>
  <si>
    <t>螺丝</t>
    <phoneticPr fontId="1" type="noConversion"/>
  </si>
  <si>
    <t>M3*8</t>
    <phoneticPr fontId="1" type="noConversion"/>
  </si>
  <si>
    <t>https://item.taobao.com/item.htm?spm=a1z10.5-c-s.w4002-14528659934.80.dfc5526c4CaVA9&amp;id=38307536599</t>
  </si>
  <si>
    <t>本体</t>
    <phoneticPr fontId="1" type="noConversion"/>
  </si>
  <si>
    <t>材料</t>
    <phoneticPr fontId="1" type="noConversion"/>
  </si>
  <si>
    <t>小配件</t>
    <phoneticPr fontId="1" type="noConversion"/>
  </si>
  <si>
    <t>碳管</t>
    <phoneticPr fontId="1" type="noConversion"/>
  </si>
  <si>
    <t>https://item.taobao.com/item.htm?spm=a1z10.5-c.w4002-1768310787.59.6b6a6eabW4CycW&amp;id=520294729905</t>
  </si>
  <si>
    <t>13*13*10 1m</t>
    <phoneticPr fontId="1" type="noConversion"/>
  </si>
  <si>
    <t>主梁内段</t>
    <phoneticPr fontId="1" type="noConversion"/>
  </si>
  <si>
    <t>10*10*8 1m</t>
    <phoneticPr fontId="1" type="noConversion"/>
  </si>
  <si>
    <t>平尾粱，主梁外段</t>
    <phoneticPr fontId="1" type="noConversion"/>
  </si>
  <si>
    <t>https://item.taobao.com/item.htm?spm=a1z10.5-c.w4002-1768310787.47.6b6a6eabW4CycW&amp;id=3938271944</t>
  </si>
  <si>
    <t>5*5*4 1m</t>
    <phoneticPr fontId="1" type="noConversion"/>
  </si>
  <si>
    <t>机身，后梁</t>
    <phoneticPr fontId="1" type="noConversion"/>
  </si>
  <si>
    <t>https://item.taobao.com/item.htm?spm=a1z0d.6639537.1997196601.4.16b274840PBlAP&amp;id=13579665246</t>
  </si>
  <si>
    <t>M3*20</t>
    <phoneticPr fontId="1" type="noConversion"/>
  </si>
  <si>
    <t>连接用</t>
    <phoneticPr fontId="1" type="noConversion"/>
  </si>
  <si>
    <t>https://item.taobao.com/item.htm?spm=a1z10.5-c-s.w4002-14528659934.48.5dc3526cCjNvaT&amp;id=14641396282</t>
  </si>
  <si>
    <t>18AWG</t>
    <phoneticPr fontId="1" type="noConversion"/>
  </si>
  <si>
    <t>PixhackV3</t>
    <phoneticPr fontId="1" type="noConversion"/>
  </si>
  <si>
    <t>https://item.taobao.com/item.htm?spm=a1z09.2.0.0.56292e8dlnoUTy&amp;id=541167719476&amp;_u=mmoj0iu0929</t>
  </si>
  <si>
    <t>数传</t>
    <phoneticPr fontId="1" type="noConversion"/>
  </si>
  <si>
    <t>915mhz 250mw</t>
    <phoneticPr fontId="1" type="noConversion"/>
  </si>
  <si>
    <t>https://item.taobao.com/item.htm?spm=a1z09.2.0.0.56292e8dlnoUTy&amp;id=15545763354&amp;_u=mmoj0iu0bf3</t>
  </si>
  <si>
    <t>运费</t>
    <phoneticPr fontId="1" type="noConversion"/>
  </si>
  <si>
    <t>坑b卖家，记下了</t>
    <phoneticPr fontId="1" type="noConversion"/>
  </si>
  <si>
    <t>10*M2*16</t>
    <phoneticPr fontId="1" type="noConversion"/>
  </si>
  <si>
    <t>朔天科技</t>
    <phoneticPr fontId="1" type="noConversion"/>
  </si>
  <si>
    <t>M2</t>
    <phoneticPr fontId="1" type="noConversion"/>
  </si>
  <si>
    <t>https://item.taobao.com/item.htm?spm=a1z0d.6639537.1997196601.26.302a7484ZEbE0i&amp;id=559442696739</t>
  </si>
  <si>
    <t>https://item.taobao.com/item.htm?spm=a1z0d.6639537.1997196601.37.302a7484ZEbE0i&amp;id=564749847613</t>
  </si>
  <si>
    <t>JX 6221MG</t>
    <phoneticPr fontId="1" type="noConversion"/>
  </si>
  <si>
    <t>https://item.taobao.com/item.htm?spm=a1z0d.6639537.1997196601.15.302a7484ZEbE0i&amp;id=559596965276</t>
  </si>
  <si>
    <t>https://item.taobao.com/item.htm?spm=a1z0d.6639537.1997196601.4.302a7484ZEbE0i&amp;id=565092035559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</si>
</sst>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0" borderId="0" xfId="1"/>
    <xf numFmtId="0" fontId="3" fillId="2" borderId="0" xfId="2" applyAlignment="1"/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4-49E0-9687-0DED38437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4-49E0-9687-0DED38437B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4-49E0-9687-0DED38437B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4-49E0-9687-0DED38437B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F4-49E0-9687-0DED38437BB9}"/>
              </c:ext>
            </c:extLst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570</c:v>
                </c:pt>
                <c:pt idx="1">
                  <c:v>505</c:v>
                </c:pt>
                <c:pt idx="2">
                  <c:v>1230</c:v>
                </c:pt>
                <c:pt idx="3">
                  <c:v>437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0-44B8-B831-44CD7662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E-4EF9-9DD8-DB63BC1473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E-4EF9-9DD8-DB63BC1473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E-4EF9-9DD8-DB63BC1473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9E-4EF9-9DD8-DB63BC1473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9E-4EF9-9DD8-DB63BC14735D}"/>
              </c:ext>
            </c:extLst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1198</c:v>
                </c:pt>
                <c:pt idx="1">
                  <c:v>419</c:v>
                </c:pt>
                <c:pt idx="2">
                  <c:v>600</c:v>
                </c:pt>
                <c:pt idx="3">
                  <c:v>3502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C41-AEDB-5D382148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33337</xdr:rowOff>
    </xdr:from>
    <xdr:to>
      <xdr:col>2</xdr:col>
      <xdr:colOff>800100</xdr:colOff>
      <xdr:row>50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B8AF8E-DD20-4880-BC5E-D6E551D2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814388</xdr:colOff>
      <xdr:row>34</xdr:row>
      <xdr:rowOff>14287</xdr:rowOff>
    </xdr:from>
    <xdr:to>
      <xdr:col>8</xdr:col>
      <xdr:colOff>885826</xdr:colOff>
      <xdr:row>50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4C4922-3640-45EC-A383-69892088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7kg@4s&#65292;&#20080;&#20004;&#22871;&#22810;&#20004;&#20010;&#25110;&#32773;&#20080;3&#22871;&#20570;&#20004;&#2655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C13" sqref="C13"/>
    </sheetView>
  </sheetViews>
  <sheetFormatPr defaultRowHeight="13.5" x14ac:dyDescent="0.15"/>
  <cols>
    <col min="1" max="1" width="20" customWidth="1"/>
    <col min="2" max="2" width="29.5" customWidth="1"/>
    <col min="3" max="3" width="11.5" customWidth="1"/>
    <col min="4" max="5" width="9" customWidth="1"/>
    <col min="9" max="9" width="21.875" customWidth="1"/>
    <col min="10" max="10" width="41" customWidth="1"/>
    <col min="11" max="11" width="19.75" customWidth="1"/>
    <col min="15" max="15" width="29" customWidth="1"/>
  </cols>
  <sheetData>
    <row r="1" spans="1:10" x14ac:dyDescent="0.15">
      <c r="A1" t="s">
        <v>0</v>
      </c>
      <c r="B1" t="s">
        <v>1</v>
      </c>
      <c r="C1" t="s">
        <v>32</v>
      </c>
      <c r="D1" t="s">
        <v>2</v>
      </c>
      <c r="E1" t="s">
        <v>41</v>
      </c>
      <c r="F1" t="s">
        <v>3</v>
      </c>
      <c r="G1" t="s">
        <v>4</v>
      </c>
      <c r="H1" t="s">
        <v>36</v>
      </c>
      <c r="I1" t="s">
        <v>61</v>
      </c>
      <c r="J1" t="s">
        <v>8</v>
      </c>
    </row>
    <row r="2" spans="1:10" x14ac:dyDescent="0.15">
      <c r="A2" t="s">
        <v>5</v>
      </c>
      <c r="B2" t="s">
        <v>33</v>
      </c>
      <c r="C2">
        <v>60</v>
      </c>
      <c r="D2">
        <v>6</v>
      </c>
      <c r="E2">
        <f>D2*C2</f>
        <v>360</v>
      </c>
      <c r="F2">
        <v>599</v>
      </c>
      <c r="G2">
        <v>1198</v>
      </c>
      <c r="H2">
        <f>G2*1.1</f>
        <v>1317.8000000000002</v>
      </c>
      <c r="I2" t="s">
        <v>62</v>
      </c>
      <c r="J2" s="1" t="s">
        <v>57</v>
      </c>
    </row>
    <row r="3" spans="1:10" x14ac:dyDescent="0.15">
      <c r="A3" t="s">
        <v>6</v>
      </c>
      <c r="B3" t="s">
        <v>34</v>
      </c>
      <c r="C3">
        <v>30</v>
      </c>
      <c r="D3">
        <v>6</v>
      </c>
      <c r="E3">
        <f t="shared" ref="E3:E18" si="0">D3*C3</f>
        <v>180</v>
      </c>
      <c r="F3">
        <v>0</v>
      </c>
      <c r="G3">
        <f t="shared" ref="G3:G18" si="1">F3*D3</f>
        <v>0</v>
      </c>
      <c r="H3">
        <f t="shared" ref="H3:H18" si="2">G3*1.1</f>
        <v>0</v>
      </c>
      <c r="I3" t="s">
        <v>62</v>
      </c>
    </row>
    <row r="4" spans="1:10" x14ac:dyDescent="0.15">
      <c r="A4" t="s">
        <v>7</v>
      </c>
      <c r="B4" t="s">
        <v>35</v>
      </c>
      <c r="C4">
        <v>10</v>
      </c>
      <c r="D4">
        <v>3</v>
      </c>
      <c r="E4">
        <f t="shared" si="0"/>
        <v>30</v>
      </c>
      <c r="F4">
        <v>0</v>
      </c>
      <c r="G4">
        <f t="shared" si="1"/>
        <v>0</v>
      </c>
      <c r="H4">
        <f t="shared" si="2"/>
        <v>0</v>
      </c>
      <c r="I4" t="s">
        <v>62</v>
      </c>
    </row>
    <row r="5" spans="1:10" x14ac:dyDescent="0.15">
      <c r="A5" t="s">
        <v>9</v>
      </c>
      <c r="B5" t="s">
        <v>21</v>
      </c>
      <c r="C5">
        <v>20</v>
      </c>
      <c r="D5">
        <v>7</v>
      </c>
      <c r="E5">
        <f t="shared" si="0"/>
        <v>140</v>
      </c>
      <c r="F5">
        <v>35</v>
      </c>
      <c r="G5">
        <f t="shared" si="1"/>
        <v>245</v>
      </c>
      <c r="H5">
        <f t="shared" si="2"/>
        <v>269.5</v>
      </c>
      <c r="I5" t="s">
        <v>63</v>
      </c>
      <c r="J5" t="s">
        <v>42</v>
      </c>
    </row>
    <row r="6" spans="1:10" x14ac:dyDescent="0.15">
      <c r="A6" t="s">
        <v>38</v>
      </c>
      <c r="B6" t="s">
        <v>37</v>
      </c>
      <c r="C6">
        <v>50</v>
      </c>
      <c r="D6">
        <v>2</v>
      </c>
      <c r="E6">
        <f t="shared" si="0"/>
        <v>100</v>
      </c>
      <c r="F6">
        <v>300</v>
      </c>
      <c r="G6">
        <f t="shared" si="1"/>
        <v>600</v>
      </c>
      <c r="H6">
        <f t="shared" si="2"/>
        <v>660</v>
      </c>
      <c r="I6" t="s">
        <v>64</v>
      </c>
      <c r="J6" t="s">
        <v>39</v>
      </c>
    </row>
    <row r="7" spans="1:10" x14ac:dyDescent="0.15">
      <c r="A7" t="s">
        <v>10</v>
      </c>
      <c r="B7" t="s">
        <v>11</v>
      </c>
      <c r="C7">
        <v>11</v>
      </c>
      <c r="D7">
        <v>1</v>
      </c>
      <c r="E7">
        <f t="shared" si="0"/>
        <v>11</v>
      </c>
      <c r="F7">
        <v>760</v>
      </c>
      <c r="G7">
        <f t="shared" si="1"/>
        <v>760</v>
      </c>
      <c r="H7">
        <f t="shared" si="2"/>
        <v>836.00000000000011</v>
      </c>
      <c r="I7" t="s">
        <v>65</v>
      </c>
    </row>
    <row r="8" spans="1:10" x14ac:dyDescent="0.15">
      <c r="A8" t="s">
        <v>12</v>
      </c>
      <c r="B8" t="s">
        <v>18</v>
      </c>
      <c r="C8">
        <v>100</v>
      </c>
      <c r="D8">
        <v>1</v>
      </c>
      <c r="E8">
        <f t="shared" si="0"/>
        <v>100</v>
      </c>
      <c r="F8">
        <v>1422</v>
      </c>
      <c r="G8">
        <f t="shared" si="1"/>
        <v>1422</v>
      </c>
      <c r="H8">
        <f t="shared" si="2"/>
        <v>1564.2</v>
      </c>
      <c r="I8" t="s">
        <v>66</v>
      </c>
    </row>
    <row r="9" spans="1:10" x14ac:dyDescent="0.15">
      <c r="A9" t="s">
        <v>16</v>
      </c>
      <c r="B9" t="s">
        <v>17</v>
      </c>
      <c r="C9">
        <v>25</v>
      </c>
      <c r="D9">
        <v>1</v>
      </c>
      <c r="E9">
        <f t="shared" si="0"/>
        <v>25</v>
      </c>
      <c r="F9">
        <v>420</v>
      </c>
      <c r="G9">
        <f t="shared" si="1"/>
        <v>420</v>
      </c>
      <c r="H9">
        <f t="shared" si="2"/>
        <v>462.00000000000006</v>
      </c>
      <c r="I9" t="s">
        <v>67</v>
      </c>
      <c r="J9" t="s">
        <v>40</v>
      </c>
    </row>
    <row r="10" spans="1:10" x14ac:dyDescent="0.15">
      <c r="A10" t="s">
        <v>13</v>
      </c>
      <c r="B10" t="s">
        <v>69</v>
      </c>
      <c r="C10">
        <v>505</v>
      </c>
      <c r="D10">
        <v>1</v>
      </c>
      <c r="E10">
        <f t="shared" si="0"/>
        <v>505</v>
      </c>
      <c r="F10">
        <v>419</v>
      </c>
      <c r="G10">
        <f t="shared" si="1"/>
        <v>419</v>
      </c>
      <c r="H10">
        <f t="shared" si="2"/>
        <v>460.90000000000003</v>
      </c>
      <c r="I10" t="s">
        <v>68</v>
      </c>
      <c r="J10" t="s">
        <v>70</v>
      </c>
    </row>
    <row r="11" spans="1:10" x14ac:dyDescent="0.15">
      <c r="A11" t="s">
        <v>22</v>
      </c>
      <c r="B11" t="s">
        <v>43</v>
      </c>
      <c r="C11">
        <v>11</v>
      </c>
      <c r="D11">
        <v>1</v>
      </c>
      <c r="E11">
        <f t="shared" si="0"/>
        <v>11</v>
      </c>
      <c r="F11">
        <v>35</v>
      </c>
      <c r="G11">
        <f t="shared" si="1"/>
        <v>35</v>
      </c>
      <c r="H11">
        <f t="shared" si="2"/>
        <v>38.5</v>
      </c>
      <c r="I11" t="s">
        <v>62</v>
      </c>
      <c r="J11" t="s">
        <v>56</v>
      </c>
    </row>
    <row r="12" spans="1:10" x14ac:dyDescent="0.15">
      <c r="A12" t="s">
        <v>23</v>
      </c>
      <c r="B12" t="s">
        <v>24</v>
      </c>
      <c r="C12">
        <v>50</v>
      </c>
      <c r="D12">
        <v>1</v>
      </c>
      <c r="E12">
        <f t="shared" si="0"/>
        <v>50</v>
      </c>
      <c r="F12">
        <v>20</v>
      </c>
      <c r="G12">
        <f t="shared" si="1"/>
        <v>20</v>
      </c>
      <c r="H12">
        <f t="shared" si="2"/>
        <v>22</v>
      </c>
      <c r="I12" t="s">
        <v>71</v>
      </c>
      <c r="J12" t="s">
        <v>55</v>
      </c>
    </row>
    <row r="13" spans="1:10" x14ac:dyDescent="0.15">
      <c r="A13" t="s">
        <v>14</v>
      </c>
      <c r="B13" t="s">
        <v>15</v>
      </c>
      <c r="C13">
        <v>400</v>
      </c>
      <c r="D13">
        <v>1</v>
      </c>
      <c r="E13">
        <f t="shared" si="0"/>
        <v>400</v>
      </c>
      <c r="F13">
        <v>300</v>
      </c>
      <c r="G13">
        <f t="shared" si="1"/>
        <v>300</v>
      </c>
      <c r="H13">
        <f t="shared" si="2"/>
        <v>330</v>
      </c>
      <c r="I13" t="s">
        <v>72</v>
      </c>
      <c r="J13" t="s">
        <v>58</v>
      </c>
    </row>
    <row r="14" spans="1:10" x14ac:dyDescent="0.15">
      <c r="A14" t="s">
        <v>19</v>
      </c>
      <c r="B14" t="s">
        <v>20</v>
      </c>
      <c r="C14">
        <v>33</v>
      </c>
      <c r="D14">
        <v>10</v>
      </c>
      <c r="E14">
        <f>D14*C14</f>
        <v>330</v>
      </c>
      <c r="F14">
        <v>10</v>
      </c>
      <c r="G14">
        <f t="shared" si="1"/>
        <v>100</v>
      </c>
      <c r="H14">
        <f t="shared" si="2"/>
        <v>110.00000000000001</v>
      </c>
      <c r="I14" t="s">
        <v>73</v>
      </c>
      <c r="J14" t="s">
        <v>44</v>
      </c>
    </row>
    <row r="15" spans="1:10" x14ac:dyDescent="0.15">
      <c r="A15" t="s">
        <v>30</v>
      </c>
      <c r="B15" t="s">
        <v>31</v>
      </c>
      <c r="C15">
        <v>250</v>
      </c>
      <c r="D15">
        <v>1</v>
      </c>
      <c r="E15">
        <f t="shared" si="0"/>
        <v>250</v>
      </c>
      <c r="F15">
        <v>50</v>
      </c>
      <c r="G15">
        <f t="shared" si="1"/>
        <v>50</v>
      </c>
      <c r="H15">
        <f t="shared" si="2"/>
        <v>55.000000000000007</v>
      </c>
      <c r="I15" t="s">
        <v>62</v>
      </c>
      <c r="J15" t="s">
        <v>45</v>
      </c>
    </row>
    <row r="16" spans="1:10" x14ac:dyDescent="0.15">
      <c r="A16" t="s">
        <v>25</v>
      </c>
      <c r="B16" t="s">
        <v>46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>
        <f t="shared" si="2"/>
        <v>110.00000000000001</v>
      </c>
      <c r="I16" t="s">
        <v>62</v>
      </c>
    </row>
    <row r="17" spans="1:10" x14ac:dyDescent="0.15">
      <c r="A17" t="s">
        <v>26</v>
      </c>
      <c r="B17" t="s">
        <v>47</v>
      </c>
      <c r="C17">
        <v>500</v>
      </c>
      <c r="D17">
        <v>1</v>
      </c>
      <c r="E17">
        <f t="shared" si="0"/>
        <v>500</v>
      </c>
      <c r="F17">
        <v>200</v>
      </c>
      <c r="G17">
        <f t="shared" si="1"/>
        <v>200</v>
      </c>
      <c r="H17">
        <f t="shared" si="2"/>
        <v>220.00000000000003</v>
      </c>
      <c r="I17" t="s">
        <v>74</v>
      </c>
      <c r="J17" t="s">
        <v>60</v>
      </c>
    </row>
    <row r="18" spans="1:10" x14ac:dyDescent="0.15">
      <c r="A18" t="s">
        <v>27</v>
      </c>
      <c r="B18" t="s">
        <v>28</v>
      </c>
      <c r="C18">
        <v>0</v>
      </c>
      <c r="D18">
        <v>1</v>
      </c>
      <c r="E18">
        <f t="shared" si="0"/>
        <v>0</v>
      </c>
      <c r="F18">
        <v>100</v>
      </c>
      <c r="G18">
        <f t="shared" si="1"/>
        <v>100</v>
      </c>
      <c r="H18">
        <f t="shared" si="2"/>
        <v>110.00000000000001</v>
      </c>
      <c r="I18" t="s">
        <v>62</v>
      </c>
    </row>
    <row r="19" spans="1:10" x14ac:dyDescent="0.15">
      <c r="A19" t="s">
        <v>29</v>
      </c>
      <c r="E19">
        <f>SUM(E2:E18)</f>
        <v>3092</v>
      </c>
      <c r="G19">
        <f>SUM(G2:G18)</f>
        <v>5969</v>
      </c>
      <c r="H19">
        <f>SUM(H2:H18)</f>
        <v>6565.9</v>
      </c>
      <c r="J19" t="s">
        <v>59</v>
      </c>
    </row>
    <row r="20" spans="1:10" x14ac:dyDescent="0.15">
      <c r="A20" t="s">
        <v>48</v>
      </c>
      <c r="E20">
        <f>E19*1.2</f>
        <v>3710.3999999999996</v>
      </c>
    </row>
    <row r="28" spans="1:10" x14ac:dyDescent="0.15">
      <c r="A28" t="s">
        <v>49</v>
      </c>
    </row>
    <row r="29" spans="1:10" x14ac:dyDescent="0.15">
      <c r="A29" t="s">
        <v>50</v>
      </c>
      <c r="E29">
        <f>E2+E3+E4</f>
        <v>570</v>
      </c>
      <c r="G29">
        <f>G2+G3+G4</f>
        <v>1198</v>
      </c>
    </row>
    <row r="30" spans="1:10" x14ac:dyDescent="0.15">
      <c r="A30" t="s">
        <v>51</v>
      </c>
      <c r="E30">
        <f>E10</f>
        <v>505</v>
      </c>
      <c r="G30">
        <f>G10</f>
        <v>419</v>
      </c>
    </row>
    <row r="31" spans="1:10" x14ac:dyDescent="0.15">
      <c r="A31" t="s">
        <v>52</v>
      </c>
      <c r="E31">
        <f>E13+E14+E17</f>
        <v>1230</v>
      </c>
      <c r="G31">
        <f>G13+G14+G17</f>
        <v>600</v>
      </c>
    </row>
    <row r="32" spans="1:10" x14ac:dyDescent="0.15">
      <c r="A32" t="s">
        <v>53</v>
      </c>
      <c r="E32">
        <f>E5+E6+E7+E8+E9+E11+E12</f>
        <v>437</v>
      </c>
      <c r="G32">
        <f>G5+G6+G7+G8+G9+G11+G12</f>
        <v>3502</v>
      </c>
    </row>
    <row r="33" spans="1:7" x14ac:dyDescent="0.15">
      <c r="A33" t="s">
        <v>54</v>
      </c>
      <c r="E33">
        <f>E18+E16+E15</f>
        <v>350</v>
      </c>
      <c r="G33">
        <f>G18+G16+G15</f>
        <v>250</v>
      </c>
    </row>
  </sheetData>
  <phoneticPr fontId="1" type="noConversion"/>
  <hyperlinks>
    <hyperlink ref="J2" r:id="rId1" xr:uid="{E3AECD96-9123-4BF5-A94E-CE5B0E97959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B308-54EC-4B0A-8DC5-01FF576C0610}">
  <dimension ref="A1:I42"/>
  <sheetViews>
    <sheetView tabSelected="1" topLeftCell="A16" workbookViewId="0">
      <selection activeCell="H45" sqref="H45"/>
    </sheetView>
  </sheetViews>
  <sheetFormatPr defaultRowHeight="13.5" x14ac:dyDescent="0.15"/>
  <cols>
    <col min="3" max="3" width="21.125" customWidth="1"/>
    <col min="7" max="7" width="11.25" customWidth="1"/>
    <col min="8" max="8" width="15.75" customWidth="1"/>
    <col min="9" max="9" width="104" customWidth="1"/>
  </cols>
  <sheetData>
    <row r="1" spans="1:9" x14ac:dyDescent="0.15">
      <c r="A1" t="s">
        <v>49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75</v>
      </c>
      <c r="H1" t="s">
        <v>8</v>
      </c>
      <c r="I1" t="s">
        <v>76</v>
      </c>
    </row>
    <row r="2" spans="1:9" x14ac:dyDescent="0.15">
      <c r="A2" t="s">
        <v>172</v>
      </c>
      <c r="B2" t="s">
        <v>9</v>
      </c>
      <c r="C2" t="s">
        <v>82</v>
      </c>
      <c r="D2">
        <v>58</v>
      </c>
      <c r="E2">
        <v>7</v>
      </c>
      <c r="F2">
        <f t="shared" ref="F2:F41" si="0">D2*E2</f>
        <v>406</v>
      </c>
      <c r="G2" t="s">
        <v>83</v>
      </c>
      <c r="I2" t="s">
        <v>81</v>
      </c>
    </row>
    <row r="3" spans="1:9" x14ac:dyDescent="0.15">
      <c r="A3" t="s">
        <v>172</v>
      </c>
      <c r="B3" t="s">
        <v>84</v>
      </c>
      <c r="C3" t="s">
        <v>85</v>
      </c>
      <c r="D3">
        <v>419</v>
      </c>
      <c r="E3">
        <v>2</v>
      </c>
      <c r="F3">
        <f t="shared" si="0"/>
        <v>838</v>
      </c>
      <c r="G3" t="s">
        <v>83</v>
      </c>
      <c r="I3" t="s">
        <v>86</v>
      </c>
    </row>
    <row r="4" spans="1:9" x14ac:dyDescent="0.15">
      <c r="A4" t="s">
        <v>172</v>
      </c>
      <c r="B4" t="s">
        <v>22</v>
      </c>
      <c r="C4" t="s">
        <v>87</v>
      </c>
      <c r="D4">
        <v>35</v>
      </c>
      <c r="E4">
        <v>2</v>
      </c>
      <c r="F4">
        <f t="shared" si="0"/>
        <v>70</v>
      </c>
      <c r="G4" t="s">
        <v>83</v>
      </c>
      <c r="I4" t="s">
        <v>88</v>
      </c>
    </row>
    <row r="5" spans="1:9" x14ac:dyDescent="0.15">
      <c r="A5" t="s">
        <v>172</v>
      </c>
      <c r="B5" t="s">
        <v>10</v>
      </c>
      <c r="C5" t="s">
        <v>94</v>
      </c>
      <c r="D5">
        <v>425</v>
      </c>
      <c r="E5">
        <v>1</v>
      </c>
      <c r="F5">
        <f t="shared" si="0"/>
        <v>425</v>
      </c>
      <c r="G5" t="s">
        <v>197</v>
      </c>
      <c r="I5" t="s">
        <v>199</v>
      </c>
    </row>
    <row r="6" spans="1:9" x14ac:dyDescent="0.15">
      <c r="A6" t="s">
        <v>172</v>
      </c>
      <c r="B6" t="s">
        <v>93</v>
      </c>
      <c r="C6" t="s">
        <v>201</v>
      </c>
      <c r="D6">
        <v>78</v>
      </c>
      <c r="E6">
        <v>3</v>
      </c>
      <c r="F6">
        <f t="shared" si="0"/>
        <v>234</v>
      </c>
      <c r="G6" t="s">
        <v>197</v>
      </c>
      <c r="I6" t="s">
        <v>200</v>
      </c>
    </row>
    <row r="7" spans="1:9" x14ac:dyDescent="0.15">
      <c r="A7" t="s">
        <v>172</v>
      </c>
      <c r="B7" t="s">
        <v>114</v>
      </c>
      <c r="C7" t="s">
        <v>37</v>
      </c>
      <c r="D7">
        <v>35</v>
      </c>
      <c r="E7">
        <v>1</v>
      </c>
      <c r="F7">
        <f t="shared" si="0"/>
        <v>35</v>
      </c>
      <c r="G7" t="s">
        <v>116</v>
      </c>
      <c r="H7" t="s">
        <v>115</v>
      </c>
      <c r="I7" t="s">
        <v>117</v>
      </c>
    </row>
    <row r="8" spans="1:9" x14ac:dyDescent="0.15">
      <c r="A8" t="s">
        <v>172</v>
      </c>
      <c r="B8" t="s">
        <v>78</v>
      </c>
      <c r="C8" t="s">
        <v>77</v>
      </c>
      <c r="D8">
        <v>649</v>
      </c>
      <c r="E8">
        <v>2</v>
      </c>
      <c r="F8">
        <f t="shared" si="0"/>
        <v>1298</v>
      </c>
      <c r="G8" s="2" t="s">
        <v>80</v>
      </c>
      <c r="I8" t="s">
        <v>79</v>
      </c>
    </row>
    <row r="9" spans="1:9" x14ac:dyDescent="0.15">
      <c r="A9" t="s">
        <v>172</v>
      </c>
      <c r="B9" t="s">
        <v>12</v>
      </c>
      <c r="C9" t="s">
        <v>189</v>
      </c>
      <c r="D9">
        <v>1199</v>
      </c>
      <c r="E9">
        <v>1</v>
      </c>
      <c r="F9">
        <f t="shared" si="0"/>
        <v>1199</v>
      </c>
      <c r="G9" t="s">
        <v>91</v>
      </c>
      <c r="I9" t="s">
        <v>190</v>
      </c>
    </row>
    <row r="10" spans="1:9" x14ac:dyDescent="0.15">
      <c r="A10" t="s">
        <v>172</v>
      </c>
      <c r="B10" t="s">
        <v>89</v>
      </c>
      <c r="C10" t="s">
        <v>90</v>
      </c>
      <c r="D10">
        <v>419</v>
      </c>
      <c r="E10">
        <v>1</v>
      </c>
      <c r="F10">
        <f t="shared" si="0"/>
        <v>419</v>
      </c>
      <c r="G10" t="s">
        <v>91</v>
      </c>
      <c r="I10" t="s">
        <v>92</v>
      </c>
    </row>
    <row r="11" spans="1:9" x14ac:dyDescent="0.15">
      <c r="A11" t="s">
        <v>172</v>
      </c>
      <c r="B11" t="s">
        <v>191</v>
      </c>
      <c r="C11" t="s">
        <v>192</v>
      </c>
      <c r="D11">
        <v>286</v>
      </c>
      <c r="E11">
        <v>1</v>
      </c>
      <c r="F11">
        <f t="shared" si="0"/>
        <v>286</v>
      </c>
      <c r="G11" t="s">
        <v>91</v>
      </c>
      <c r="I11" t="s">
        <v>193</v>
      </c>
    </row>
    <row r="12" spans="1:9" x14ac:dyDescent="0.15">
      <c r="A12" t="s">
        <v>173</v>
      </c>
      <c r="B12" t="s">
        <v>98</v>
      </c>
      <c r="C12" t="s">
        <v>118</v>
      </c>
      <c r="D12">
        <v>10</v>
      </c>
      <c r="E12">
        <v>1</v>
      </c>
      <c r="F12">
        <f t="shared" si="0"/>
        <v>10</v>
      </c>
      <c r="G12" t="s">
        <v>83</v>
      </c>
      <c r="H12" t="s">
        <v>119</v>
      </c>
      <c r="I12" t="s">
        <v>120</v>
      </c>
    </row>
    <row r="13" spans="1:9" x14ac:dyDescent="0.15">
      <c r="A13" t="s">
        <v>173</v>
      </c>
      <c r="B13" t="s">
        <v>124</v>
      </c>
      <c r="C13" t="s">
        <v>125</v>
      </c>
      <c r="D13">
        <v>9</v>
      </c>
      <c r="E13">
        <v>1</v>
      </c>
      <c r="F13">
        <f t="shared" si="0"/>
        <v>9</v>
      </c>
      <c r="G13" t="s">
        <v>83</v>
      </c>
      <c r="I13" t="s">
        <v>126</v>
      </c>
    </row>
    <row r="14" spans="1:9" x14ac:dyDescent="0.15">
      <c r="A14" t="s">
        <v>173</v>
      </c>
      <c r="B14" t="s">
        <v>127</v>
      </c>
      <c r="C14" t="s">
        <v>128</v>
      </c>
      <c r="D14">
        <v>0.5</v>
      </c>
      <c r="E14">
        <v>2</v>
      </c>
      <c r="F14">
        <f t="shared" si="0"/>
        <v>1</v>
      </c>
      <c r="G14" t="s">
        <v>83</v>
      </c>
      <c r="H14" t="s">
        <v>130</v>
      </c>
      <c r="I14" t="s">
        <v>129</v>
      </c>
    </row>
    <row r="15" spans="1:9" x14ac:dyDescent="0.15">
      <c r="A15" t="s">
        <v>173</v>
      </c>
      <c r="B15" t="s">
        <v>137</v>
      </c>
      <c r="C15" t="s">
        <v>138</v>
      </c>
      <c r="D15">
        <v>1.5</v>
      </c>
      <c r="E15">
        <v>10</v>
      </c>
      <c r="F15">
        <f t="shared" si="0"/>
        <v>15</v>
      </c>
      <c r="G15" t="s">
        <v>83</v>
      </c>
      <c r="H15" t="s">
        <v>139</v>
      </c>
      <c r="I15" t="s">
        <v>140</v>
      </c>
    </row>
    <row r="16" spans="1:9" x14ac:dyDescent="0.15">
      <c r="A16" t="s">
        <v>173</v>
      </c>
      <c r="B16" t="s">
        <v>141</v>
      </c>
      <c r="C16" t="s">
        <v>142</v>
      </c>
      <c r="D16">
        <v>2.35</v>
      </c>
      <c r="E16">
        <v>6</v>
      </c>
      <c r="F16">
        <f t="shared" si="0"/>
        <v>14.100000000000001</v>
      </c>
      <c r="G16" t="s">
        <v>83</v>
      </c>
      <c r="H16" t="s">
        <v>143</v>
      </c>
      <c r="I16" t="s">
        <v>144</v>
      </c>
    </row>
    <row r="17" spans="1:9" x14ac:dyDescent="0.15">
      <c r="A17" t="s">
        <v>173</v>
      </c>
      <c r="B17" t="s">
        <v>141</v>
      </c>
      <c r="C17" t="s">
        <v>188</v>
      </c>
      <c r="D17">
        <v>1.65</v>
      </c>
      <c r="E17">
        <v>4</v>
      </c>
      <c r="F17">
        <f t="shared" si="0"/>
        <v>6.6</v>
      </c>
      <c r="G17" t="s">
        <v>83</v>
      </c>
      <c r="H17" t="s">
        <v>143</v>
      </c>
      <c r="I17" t="s">
        <v>144</v>
      </c>
    </row>
    <row r="18" spans="1:9" x14ac:dyDescent="0.15">
      <c r="A18" t="s">
        <v>173</v>
      </c>
      <c r="B18" t="s">
        <v>113</v>
      </c>
      <c r="C18" t="s">
        <v>95</v>
      </c>
      <c r="D18">
        <v>54</v>
      </c>
      <c r="E18">
        <v>2</v>
      </c>
      <c r="F18">
        <f t="shared" si="0"/>
        <v>108</v>
      </c>
      <c r="G18" t="s">
        <v>97</v>
      </c>
      <c r="H18" t="s">
        <v>106</v>
      </c>
      <c r="I18" t="s">
        <v>96</v>
      </c>
    </row>
    <row r="19" spans="1:9" x14ac:dyDescent="0.15">
      <c r="A19" t="s">
        <v>173</v>
      </c>
      <c r="B19" t="s">
        <v>108</v>
      </c>
      <c r="C19" t="s">
        <v>109</v>
      </c>
      <c r="D19">
        <v>55</v>
      </c>
      <c r="E19">
        <v>1</v>
      </c>
      <c r="F19">
        <f t="shared" si="0"/>
        <v>55</v>
      </c>
      <c r="G19" s="2" t="s">
        <v>110</v>
      </c>
      <c r="H19" t="s">
        <v>111</v>
      </c>
      <c r="I19" t="s">
        <v>112</v>
      </c>
    </row>
    <row r="20" spans="1:9" x14ac:dyDescent="0.15">
      <c r="A20" t="s">
        <v>173</v>
      </c>
      <c r="B20" t="s">
        <v>102</v>
      </c>
      <c r="C20" t="s">
        <v>103</v>
      </c>
      <c r="D20">
        <v>39</v>
      </c>
      <c r="E20">
        <v>1</v>
      </c>
      <c r="F20">
        <f t="shared" si="0"/>
        <v>39</v>
      </c>
      <c r="G20" s="2" t="s">
        <v>105</v>
      </c>
      <c r="H20" t="s">
        <v>107</v>
      </c>
      <c r="I20" t="s">
        <v>104</v>
      </c>
    </row>
    <row r="21" spans="1:9" x14ac:dyDescent="0.15">
      <c r="A21" t="s">
        <v>173</v>
      </c>
      <c r="B21" t="s">
        <v>99</v>
      </c>
      <c r="C21" t="s">
        <v>100</v>
      </c>
      <c r="D21">
        <v>19.8</v>
      </c>
      <c r="E21">
        <v>3</v>
      </c>
      <c r="F21">
        <f t="shared" si="0"/>
        <v>59.400000000000006</v>
      </c>
      <c r="G21" s="2" t="s">
        <v>145</v>
      </c>
      <c r="I21" t="s">
        <v>101</v>
      </c>
    </row>
    <row r="22" spans="1:9" x14ac:dyDescent="0.15">
      <c r="A22" t="s">
        <v>173</v>
      </c>
      <c r="B22" t="s">
        <v>175</v>
      </c>
      <c r="C22" t="s">
        <v>177</v>
      </c>
      <c r="D22">
        <v>65</v>
      </c>
      <c r="E22">
        <v>1</v>
      </c>
      <c r="F22">
        <f t="shared" si="0"/>
        <v>65</v>
      </c>
      <c r="H22" t="s">
        <v>178</v>
      </c>
      <c r="I22" t="s">
        <v>176</v>
      </c>
    </row>
    <row r="23" spans="1:9" x14ac:dyDescent="0.15">
      <c r="A23" t="s">
        <v>173</v>
      </c>
      <c r="B23" t="s">
        <v>175</v>
      </c>
      <c r="C23" t="s">
        <v>179</v>
      </c>
      <c r="D23">
        <v>50</v>
      </c>
      <c r="E23">
        <v>2</v>
      </c>
      <c r="F23">
        <f t="shared" si="0"/>
        <v>100</v>
      </c>
      <c r="H23" t="s">
        <v>180</v>
      </c>
      <c r="I23" t="s">
        <v>181</v>
      </c>
    </row>
    <row r="24" spans="1:9" x14ac:dyDescent="0.15">
      <c r="A24" t="s">
        <v>173</v>
      </c>
      <c r="B24" t="s">
        <v>175</v>
      </c>
      <c r="C24" t="s">
        <v>182</v>
      </c>
      <c r="D24">
        <v>15</v>
      </c>
      <c r="E24">
        <v>7</v>
      </c>
      <c r="F24">
        <f t="shared" si="0"/>
        <v>105</v>
      </c>
      <c r="H24" t="s">
        <v>183</v>
      </c>
      <c r="I24" t="s">
        <v>184</v>
      </c>
    </row>
    <row r="25" spans="1:9" x14ac:dyDescent="0.15">
      <c r="A25" t="s">
        <v>174</v>
      </c>
      <c r="B25" t="s">
        <v>121</v>
      </c>
      <c r="C25" t="s">
        <v>122</v>
      </c>
      <c r="D25">
        <v>2</v>
      </c>
      <c r="E25">
        <v>1</v>
      </c>
      <c r="F25">
        <f t="shared" si="0"/>
        <v>2</v>
      </c>
      <c r="G25" t="s">
        <v>83</v>
      </c>
      <c r="I25" t="s">
        <v>123</v>
      </c>
    </row>
    <row r="26" spans="1:9" x14ac:dyDescent="0.15">
      <c r="A26" t="s">
        <v>174</v>
      </c>
      <c r="B26" t="s">
        <v>131</v>
      </c>
      <c r="C26" t="s">
        <v>132</v>
      </c>
      <c r="D26">
        <v>3.2</v>
      </c>
      <c r="E26">
        <v>4</v>
      </c>
      <c r="F26">
        <f t="shared" si="0"/>
        <v>12.8</v>
      </c>
      <c r="G26" t="s">
        <v>83</v>
      </c>
      <c r="I26" t="s">
        <v>133</v>
      </c>
    </row>
    <row r="27" spans="1:9" x14ac:dyDescent="0.15">
      <c r="A27" t="s">
        <v>174</v>
      </c>
      <c r="B27" t="s">
        <v>134</v>
      </c>
      <c r="D27">
        <v>3</v>
      </c>
      <c r="E27">
        <v>1</v>
      </c>
      <c r="F27">
        <f t="shared" si="0"/>
        <v>3</v>
      </c>
      <c r="G27" t="s">
        <v>83</v>
      </c>
      <c r="H27" t="s">
        <v>136</v>
      </c>
      <c r="I27" t="s">
        <v>135</v>
      </c>
    </row>
    <row r="28" spans="1:9" x14ac:dyDescent="0.15">
      <c r="A28" t="s">
        <v>174</v>
      </c>
      <c r="B28" t="s">
        <v>146</v>
      </c>
      <c r="C28" t="s">
        <v>147</v>
      </c>
      <c r="D28">
        <v>3</v>
      </c>
      <c r="E28">
        <v>4</v>
      </c>
      <c r="F28">
        <f t="shared" si="0"/>
        <v>12</v>
      </c>
      <c r="G28" t="s">
        <v>83</v>
      </c>
      <c r="I28" t="s">
        <v>148</v>
      </c>
    </row>
    <row r="29" spans="1:9" x14ac:dyDescent="0.15">
      <c r="A29" t="s">
        <v>174</v>
      </c>
      <c r="B29" t="s">
        <v>149</v>
      </c>
      <c r="C29" t="s">
        <v>150</v>
      </c>
      <c r="D29">
        <v>0.6</v>
      </c>
      <c r="E29">
        <v>5</v>
      </c>
      <c r="F29">
        <f t="shared" si="0"/>
        <v>3</v>
      </c>
      <c r="G29" t="s">
        <v>83</v>
      </c>
      <c r="H29" t="s">
        <v>152</v>
      </c>
      <c r="I29" t="s">
        <v>151</v>
      </c>
    </row>
    <row r="30" spans="1:9" x14ac:dyDescent="0.15">
      <c r="A30" t="s">
        <v>174</v>
      </c>
      <c r="B30" t="s">
        <v>153</v>
      </c>
      <c r="C30" t="s">
        <v>154</v>
      </c>
      <c r="D30">
        <v>3</v>
      </c>
      <c r="E30">
        <v>4</v>
      </c>
      <c r="F30">
        <f t="shared" si="0"/>
        <v>12</v>
      </c>
      <c r="G30" t="s">
        <v>83</v>
      </c>
      <c r="I30" t="s">
        <v>155</v>
      </c>
    </row>
    <row r="31" spans="1:9" x14ac:dyDescent="0.15">
      <c r="A31" t="s">
        <v>174</v>
      </c>
      <c r="B31" t="s">
        <v>156</v>
      </c>
      <c r="C31" t="s">
        <v>160</v>
      </c>
      <c r="D31">
        <v>0.6</v>
      </c>
      <c r="E31">
        <v>10</v>
      </c>
      <c r="F31">
        <f t="shared" si="0"/>
        <v>6</v>
      </c>
      <c r="G31" t="s">
        <v>83</v>
      </c>
      <c r="I31" t="s">
        <v>157</v>
      </c>
    </row>
    <row r="32" spans="1:9" x14ac:dyDescent="0.15">
      <c r="A32" t="s">
        <v>174</v>
      </c>
      <c r="B32" t="s">
        <v>158</v>
      </c>
      <c r="C32" t="s">
        <v>165</v>
      </c>
      <c r="D32">
        <v>1</v>
      </c>
      <c r="E32">
        <v>10</v>
      </c>
      <c r="F32">
        <f t="shared" si="0"/>
        <v>10</v>
      </c>
      <c r="G32" t="s">
        <v>83</v>
      </c>
      <c r="I32" t="s">
        <v>159</v>
      </c>
    </row>
    <row r="33" spans="1:9" x14ac:dyDescent="0.15">
      <c r="A33" t="s">
        <v>174</v>
      </c>
      <c r="B33" t="s">
        <v>161</v>
      </c>
      <c r="C33" t="s">
        <v>162</v>
      </c>
      <c r="D33">
        <v>14</v>
      </c>
      <c r="E33">
        <v>1</v>
      </c>
      <c r="F33">
        <f t="shared" si="0"/>
        <v>14</v>
      </c>
      <c r="G33" t="s">
        <v>83</v>
      </c>
      <c r="H33" t="s">
        <v>163</v>
      </c>
      <c r="I33" t="s">
        <v>164</v>
      </c>
    </row>
    <row r="34" spans="1:9" x14ac:dyDescent="0.15">
      <c r="A34" t="s">
        <v>174</v>
      </c>
      <c r="B34" t="s">
        <v>166</v>
      </c>
      <c r="C34" t="s">
        <v>167</v>
      </c>
      <c r="D34">
        <v>6</v>
      </c>
      <c r="E34">
        <v>1</v>
      </c>
      <c r="F34">
        <f t="shared" si="0"/>
        <v>6</v>
      </c>
      <c r="G34" t="s">
        <v>83</v>
      </c>
      <c r="H34" t="s">
        <v>168</v>
      </c>
      <c r="I34" t="s">
        <v>164</v>
      </c>
    </row>
    <row r="35" spans="1:9" x14ac:dyDescent="0.15">
      <c r="A35" t="s">
        <v>174</v>
      </c>
      <c r="B35" t="s">
        <v>169</v>
      </c>
      <c r="C35" t="s">
        <v>170</v>
      </c>
      <c r="D35">
        <v>0.45</v>
      </c>
      <c r="E35">
        <v>30</v>
      </c>
      <c r="F35">
        <f t="shared" si="0"/>
        <v>13.5</v>
      </c>
      <c r="G35" t="s">
        <v>83</v>
      </c>
      <c r="I35" t="s">
        <v>171</v>
      </c>
    </row>
    <row r="36" spans="1:9" x14ac:dyDescent="0.15">
      <c r="A36" t="s">
        <v>174</v>
      </c>
      <c r="B36" t="s">
        <v>169</v>
      </c>
      <c r="C36" t="s">
        <v>185</v>
      </c>
      <c r="D36">
        <v>0.6</v>
      </c>
      <c r="E36">
        <v>10</v>
      </c>
      <c r="F36">
        <f t="shared" si="0"/>
        <v>6</v>
      </c>
      <c r="G36" t="s">
        <v>83</v>
      </c>
      <c r="H36" t="s">
        <v>186</v>
      </c>
      <c r="I36" t="s">
        <v>187</v>
      </c>
    </row>
    <row r="37" spans="1:9" x14ac:dyDescent="0.15">
      <c r="A37" t="s">
        <v>174</v>
      </c>
      <c r="B37" t="s">
        <v>169</v>
      </c>
      <c r="C37" t="s">
        <v>196</v>
      </c>
      <c r="D37">
        <v>5</v>
      </c>
      <c r="E37">
        <v>2</v>
      </c>
      <c r="F37">
        <f t="shared" si="0"/>
        <v>10</v>
      </c>
      <c r="G37" t="s">
        <v>197</v>
      </c>
      <c r="I37" t="s">
        <v>202</v>
      </c>
    </row>
    <row r="38" spans="1:9" x14ac:dyDescent="0.15">
      <c r="A38" t="s">
        <v>174</v>
      </c>
      <c r="B38" t="s">
        <v>166</v>
      </c>
      <c r="C38" t="s">
        <v>198</v>
      </c>
      <c r="D38">
        <v>100</v>
      </c>
      <c r="E38">
        <v>0.02</v>
      </c>
      <c r="F38">
        <f t="shared" si="0"/>
        <v>2</v>
      </c>
      <c r="G38" t="s">
        <v>197</v>
      </c>
      <c r="I38" t="s">
        <v>203</v>
      </c>
    </row>
    <row r="39" spans="1:9" x14ac:dyDescent="0.15">
      <c r="A39" t="s">
        <v>194</v>
      </c>
      <c r="D39">
        <v>20</v>
      </c>
      <c r="E39">
        <v>1</v>
      </c>
      <c r="F39">
        <f t="shared" si="0"/>
        <v>20</v>
      </c>
      <c r="G39" t="s">
        <v>97</v>
      </c>
    </row>
    <row r="40" spans="1:9" x14ac:dyDescent="0.15">
      <c r="A40" t="s">
        <v>194</v>
      </c>
      <c r="D40">
        <v>7</v>
      </c>
      <c r="E40">
        <v>1</v>
      </c>
      <c r="F40">
        <f t="shared" si="0"/>
        <v>7</v>
      </c>
      <c r="G40" t="s">
        <v>83</v>
      </c>
    </row>
    <row r="41" spans="1:9" x14ac:dyDescent="0.15">
      <c r="A41" t="s">
        <v>194</v>
      </c>
      <c r="D41">
        <v>26</v>
      </c>
      <c r="E41">
        <v>1</v>
      </c>
      <c r="F41">
        <f t="shared" si="0"/>
        <v>26</v>
      </c>
      <c r="G41" t="s">
        <v>91</v>
      </c>
      <c r="H41" t="s">
        <v>195</v>
      </c>
    </row>
    <row r="42" spans="1:9" x14ac:dyDescent="0.15">
      <c r="A42" t="s">
        <v>29</v>
      </c>
      <c r="F42">
        <f>SUM(F2:F41)</f>
        <v>5962.4000000000005</v>
      </c>
    </row>
  </sheetData>
  <autoFilter ref="A1:I42" xr:uid="{1E04EA9F-09F5-4E64-8A36-AE3AB6DA48D5}">
    <sortState ref="A2:I42">
      <sortCondition ref="A1:A4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2018-07-22T14:09:04Z</dcterms:modified>
</cp:coreProperties>
</file>