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4s 2214配置" sheetId="1" r:id="rId1"/>
    <sheet name="3508配置" sheetId="3" r:id="rId2"/>
    <sheet name="u3配置" sheetId="4" r:id="rId3"/>
  </sheets>
  <calcPr calcId="152511"/>
</workbook>
</file>

<file path=xl/calcChain.xml><?xml version="1.0" encoding="utf-8"?>
<calcChain xmlns="http://schemas.openxmlformats.org/spreadsheetml/2006/main">
  <c r="G7" i="3" l="1"/>
  <c r="E7" i="3"/>
  <c r="E25" i="4" l="1"/>
  <c r="G17" i="4"/>
  <c r="E17" i="4"/>
  <c r="G16" i="4"/>
  <c r="E16" i="4"/>
  <c r="G15" i="4"/>
  <c r="E15" i="4"/>
  <c r="G14" i="4"/>
  <c r="E14" i="4"/>
  <c r="G13" i="4"/>
  <c r="E13" i="4"/>
  <c r="G12" i="4"/>
  <c r="G28" i="4" s="1"/>
  <c r="E12" i="4"/>
  <c r="E28" i="4" s="1"/>
  <c r="G11" i="4"/>
  <c r="E11" i="4"/>
  <c r="G10" i="4"/>
  <c r="E10" i="4"/>
  <c r="G9" i="4"/>
  <c r="E9" i="4"/>
  <c r="E26" i="4" s="1"/>
  <c r="G8" i="4"/>
  <c r="G25" i="4" s="1"/>
  <c r="E8" i="4"/>
  <c r="G7" i="4"/>
  <c r="G27" i="4" s="1"/>
  <c r="E7" i="4"/>
  <c r="E27" i="4" s="1"/>
  <c r="G6" i="4"/>
  <c r="E6" i="4"/>
  <c r="G5" i="4"/>
  <c r="E5" i="4"/>
  <c r="G4" i="4"/>
  <c r="E4" i="4"/>
  <c r="G3" i="4"/>
  <c r="E3" i="4"/>
  <c r="G2" i="4"/>
  <c r="E2" i="4"/>
  <c r="G2" i="3"/>
  <c r="G17" i="3"/>
  <c r="E17" i="3"/>
  <c r="G16" i="3"/>
  <c r="E16" i="3"/>
  <c r="G15" i="3"/>
  <c r="E15" i="3"/>
  <c r="G14" i="3"/>
  <c r="E14" i="3"/>
  <c r="G13" i="3"/>
  <c r="E13" i="3"/>
  <c r="G12" i="3"/>
  <c r="G28" i="3" s="1"/>
  <c r="E12" i="3"/>
  <c r="G11" i="3"/>
  <c r="E11" i="3"/>
  <c r="G10" i="3"/>
  <c r="E10" i="3"/>
  <c r="G9" i="3"/>
  <c r="E9" i="3"/>
  <c r="E26" i="3" s="1"/>
  <c r="G8" i="3"/>
  <c r="G25" i="3" s="1"/>
  <c r="E8" i="3"/>
  <c r="E25" i="3" s="1"/>
  <c r="G27" i="3"/>
  <c r="E27" i="3"/>
  <c r="G6" i="3"/>
  <c r="E6" i="3"/>
  <c r="G5" i="3"/>
  <c r="E5" i="3"/>
  <c r="G4" i="3"/>
  <c r="E4" i="3"/>
  <c r="G3" i="3"/>
  <c r="G24" i="3" s="1"/>
  <c r="E3" i="3"/>
  <c r="E2" i="3"/>
  <c r="G24" i="1"/>
  <c r="E24" i="1"/>
  <c r="G6" i="1"/>
  <c r="E6" i="1"/>
  <c r="G5" i="1"/>
  <c r="E5" i="1"/>
  <c r="G26" i="4" l="1"/>
  <c r="G26" i="3"/>
  <c r="G24" i="4"/>
  <c r="E24" i="4"/>
  <c r="G18" i="4"/>
  <c r="G19" i="4" s="1"/>
  <c r="E18" i="4"/>
  <c r="E19" i="4" s="1"/>
  <c r="E28" i="3"/>
  <c r="E24" i="3"/>
  <c r="E18" i="3"/>
  <c r="E19" i="3" s="1"/>
  <c r="G18" i="3"/>
  <c r="G19" i="3" s="1"/>
  <c r="G10" i="1"/>
  <c r="G17" i="1"/>
  <c r="E17" i="1"/>
  <c r="G16" i="1"/>
  <c r="E16" i="1"/>
  <c r="G15" i="1"/>
  <c r="E15" i="1"/>
  <c r="G14" i="1"/>
  <c r="E14" i="1"/>
  <c r="G13" i="1"/>
  <c r="E13" i="1"/>
  <c r="E10" i="1"/>
  <c r="E11" i="1"/>
  <c r="E12" i="1"/>
  <c r="G12" i="1"/>
  <c r="G11" i="1"/>
  <c r="G28" i="1" l="1"/>
  <c r="E28" i="1"/>
  <c r="G3" i="1"/>
  <c r="G4" i="1"/>
  <c r="G7" i="1"/>
  <c r="G27" i="1" s="1"/>
  <c r="G8" i="1"/>
  <c r="G25" i="1" s="1"/>
  <c r="G9" i="1"/>
  <c r="G26" i="1" s="1"/>
  <c r="E9" i="1"/>
  <c r="E26" i="1" s="1"/>
  <c r="E8" i="1"/>
  <c r="E25" i="1" s="1"/>
  <c r="E7" i="1"/>
  <c r="E27" i="1" s="1"/>
  <c r="E4" i="1"/>
  <c r="E3" i="1"/>
  <c r="E2" i="1"/>
  <c r="E18" i="1" l="1"/>
  <c r="E19" i="1" s="1"/>
  <c r="G18" i="1"/>
  <c r="G19" i="1" s="1"/>
</calcChain>
</file>

<file path=xl/sharedStrings.xml><?xml version="1.0" encoding="utf-8"?>
<sst xmlns="http://schemas.openxmlformats.org/spreadsheetml/2006/main" count="182" uniqueCount="78">
  <si>
    <t>数量</t>
    <phoneticPr fontId="1" type="noConversion"/>
  </si>
  <si>
    <t>电机</t>
    <phoneticPr fontId="1" type="noConversion"/>
  </si>
  <si>
    <t>电调</t>
    <phoneticPr fontId="1" type="noConversion"/>
  </si>
  <si>
    <t>桨</t>
    <phoneticPr fontId="1" type="noConversion"/>
  </si>
  <si>
    <t>舵面舵机</t>
    <phoneticPr fontId="1" type="noConversion"/>
  </si>
  <si>
    <t>电池</t>
    <phoneticPr fontId="1" type="noConversion"/>
  </si>
  <si>
    <t>倾转舵机</t>
    <phoneticPr fontId="1" type="noConversion"/>
  </si>
  <si>
    <t>飞控</t>
    <phoneticPr fontId="1" type="noConversion"/>
  </si>
  <si>
    <t>pix全套</t>
    <phoneticPr fontId="1" type="noConversion"/>
  </si>
  <si>
    <t>质量(g)</t>
    <phoneticPr fontId="1" type="noConversion"/>
  </si>
  <si>
    <t>总重(g)</t>
    <phoneticPr fontId="1" type="noConversion"/>
  </si>
  <si>
    <t>TM 2214</t>
    <phoneticPr fontId="1" type="noConversion"/>
  </si>
  <si>
    <t>KST</t>
    <phoneticPr fontId="1" type="noConversion"/>
  </si>
  <si>
    <t>尾部总成</t>
    <phoneticPr fontId="1" type="noConversion"/>
  </si>
  <si>
    <t>自制(450级尾部)</t>
    <phoneticPr fontId="1" type="noConversion"/>
  </si>
  <si>
    <t>TM1045</t>
    <phoneticPr fontId="1" type="noConversion"/>
  </si>
  <si>
    <t>银燕9g塑料</t>
    <phoneticPr fontId="1" type="noConversion"/>
  </si>
  <si>
    <t>单价(CNY)</t>
    <phoneticPr fontId="1" type="noConversion"/>
  </si>
  <si>
    <t>总价(CNY)</t>
    <phoneticPr fontId="1" type="noConversion"/>
  </si>
  <si>
    <t>备注</t>
    <phoneticPr fontId="1" type="noConversion"/>
  </si>
  <si>
    <t>GPS空速管数传</t>
    <phoneticPr fontId="1" type="noConversion"/>
  </si>
  <si>
    <t>按照亚拓450估算的价格</t>
    <phoneticPr fontId="1" type="noConversion"/>
  </si>
  <si>
    <t>碳</t>
    <phoneticPr fontId="1" type="noConversion"/>
  </si>
  <si>
    <t>碳管</t>
    <phoneticPr fontId="1" type="noConversion"/>
  </si>
  <si>
    <t>钢</t>
    <phoneticPr fontId="1" type="noConversion"/>
  </si>
  <si>
    <t>机翼梁和尾翼粱</t>
    <phoneticPr fontId="1" type="noConversion"/>
  </si>
  <si>
    <t>TM20A</t>
    <phoneticPr fontId="1" type="noConversion"/>
  </si>
  <si>
    <t>钢丝,轴</t>
    <phoneticPr fontId="1" type="noConversion"/>
  </si>
  <si>
    <t>没有经验,难以估算</t>
    <phoneticPr fontId="1" type="noConversion"/>
  </si>
  <si>
    <t>板</t>
    <phoneticPr fontId="1" type="noConversion"/>
  </si>
  <si>
    <t>2mm kt板</t>
    <phoneticPr fontId="1" type="noConversion"/>
  </si>
  <si>
    <t>3D打印件</t>
    <phoneticPr fontId="1" type="noConversion"/>
  </si>
  <si>
    <t>ABS</t>
    <phoneticPr fontId="1" type="noConversion"/>
  </si>
  <si>
    <t>轴承</t>
    <phoneticPr fontId="1" type="noConversion"/>
  </si>
  <si>
    <t>估算</t>
    <phoneticPr fontId="1" type="noConversion"/>
  </si>
  <si>
    <t>胶</t>
    <phoneticPr fontId="1" type="noConversion"/>
  </si>
  <si>
    <t>UHU por,热熔胶等</t>
    <phoneticPr fontId="1" type="noConversion"/>
  </si>
  <si>
    <t>用一管胶差不多够了</t>
    <phoneticPr fontId="1" type="noConversion"/>
  </si>
  <si>
    <t>初步估算重量,一卷耗材的价格</t>
    <phoneticPr fontId="1" type="noConversion"/>
  </si>
  <si>
    <t>总计</t>
    <phoneticPr fontId="1" type="noConversion"/>
  </si>
  <si>
    <t>考虑各种影响因素</t>
    <phoneticPr fontId="1" type="noConversion"/>
  </si>
  <si>
    <t>超重,运费和发票20%</t>
    <phoneticPr fontId="1" type="noConversion"/>
  </si>
  <si>
    <t>大扭力</t>
    <phoneticPr fontId="1" type="noConversion"/>
  </si>
  <si>
    <t>套装</t>
    <phoneticPr fontId="1" type="noConversion"/>
  </si>
  <si>
    <t>套装</t>
    <phoneticPr fontId="1" type="noConversion"/>
  </si>
  <si>
    <t>有涨价的趋势</t>
    <phoneticPr fontId="1" type="noConversion"/>
  </si>
  <si>
    <t>分类</t>
    <phoneticPr fontId="1" type="noConversion"/>
  </si>
  <si>
    <t>动力</t>
    <phoneticPr fontId="1" type="noConversion"/>
  </si>
  <si>
    <t>电力</t>
    <phoneticPr fontId="1" type="noConversion"/>
  </si>
  <si>
    <t>分项</t>
    <phoneticPr fontId="1" type="noConversion"/>
  </si>
  <si>
    <t>机构</t>
    <phoneticPr fontId="1" type="noConversion"/>
  </si>
  <si>
    <t>电子设备</t>
    <phoneticPr fontId="1" type="noConversion"/>
  </si>
  <si>
    <t>结构</t>
    <phoneticPr fontId="1" type="noConversion"/>
  </si>
  <si>
    <t>或2200*2,或4s</t>
    <phoneticPr fontId="1" type="noConversion"/>
  </si>
  <si>
    <t>尾部电机</t>
    <phoneticPr fontId="1" type="noConversion"/>
  </si>
  <si>
    <t>朗宇X2216</t>
    <phoneticPr fontId="1" type="noConversion"/>
  </si>
  <si>
    <t>后出轴</t>
    <phoneticPr fontId="1" type="noConversion"/>
  </si>
  <si>
    <t>尾部电调</t>
    <phoneticPr fontId="1" type="noConversion"/>
  </si>
  <si>
    <t>好盈铂金40A</t>
    <phoneticPr fontId="1" type="noConversion"/>
  </si>
  <si>
    <t>TM 3508 Kv700</t>
    <phoneticPr fontId="1" type="noConversion"/>
  </si>
  <si>
    <t>好盈乐天40A</t>
    <phoneticPr fontId="1" type="noConversion"/>
  </si>
  <si>
    <t>TM电调一个230,经费花不完可以换</t>
    <phoneticPr fontId="1" type="noConversion"/>
  </si>
  <si>
    <t>TM12*4CF</t>
    <phoneticPr fontId="1" type="noConversion"/>
  </si>
  <si>
    <t>emmmm,氪金帝都炸不起</t>
    <phoneticPr fontId="1" type="noConversion"/>
  </si>
  <si>
    <t>格式4s5300</t>
    <phoneticPr fontId="1" type="noConversion"/>
  </si>
  <si>
    <t>格式4s5300</t>
    <phoneticPr fontId="1" type="noConversion"/>
  </si>
  <si>
    <t>2.2-4.8kg拉力@4s</t>
    <phoneticPr fontId="1" type="noConversion"/>
  </si>
  <si>
    <t>大概需要10张,也有3mm的d板</t>
    <phoneticPr fontId="1" type="noConversion"/>
  </si>
  <si>
    <t>大概需要10张</t>
    <phoneticPr fontId="1" type="noConversion"/>
  </si>
  <si>
    <t>2.8(60%)-5.4kg(100%)推力</t>
    <phoneticPr fontId="1" type="noConversion"/>
  </si>
  <si>
    <t>TM U3</t>
    <phoneticPr fontId="1" type="noConversion"/>
  </si>
  <si>
    <t>4.0(60%)-7.2kg(100%)推力,动力澎湃</t>
    <phoneticPr fontId="1" type="noConversion"/>
  </si>
  <si>
    <t>TM13*4.4CF</t>
    <phoneticPr fontId="1" type="noConversion"/>
  </si>
  <si>
    <t>朗宇X2820</t>
    <phoneticPr fontId="1" type="noConversion"/>
  </si>
  <si>
    <t>好盈飞腾60A</t>
    <phoneticPr fontId="1" type="noConversion"/>
  </si>
  <si>
    <t>ES3104</t>
    <phoneticPr fontId="1" type="noConversion"/>
  </si>
  <si>
    <t>自制(~700级尾部)</t>
    <phoneticPr fontId="1" type="noConversion"/>
  </si>
  <si>
    <t>可能需要大一点的尾桨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</si>
</sst>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082-480B-BC90-22277A87C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082-480B-BC90-22277A87C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082-480B-BC90-22277A87C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082-480B-BC90-22277A87C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082-480B-BC90-22277A87C5E2}"/>
              </c:ext>
            </c:extLst>
          </c:dPt>
          <c:cat>
            <c:strRef>
              <c:f>'4s 2214配置'!$A$24:$A$28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'4s 2214配置'!$E$24:$E$28</c:f>
              <c:numCache>
                <c:formatCode>General</c:formatCode>
                <c:ptCount val="5"/>
                <c:pt idx="0">
                  <c:v>512</c:v>
                </c:pt>
                <c:pt idx="1">
                  <c:v>505</c:v>
                </c:pt>
                <c:pt idx="2">
                  <c:v>380</c:v>
                </c:pt>
                <c:pt idx="3">
                  <c:v>220</c:v>
                </c:pt>
                <c:pt idx="4">
                  <c:v>970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082-480B-BC90-22277A8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F6-4263-A9FF-95393B716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F6-4263-A9FF-95393B716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CF6-4263-A9FF-95393B716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CF6-4263-A9FF-95393B716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CF6-4263-A9FF-95393B716A0B}"/>
              </c:ext>
            </c:extLst>
          </c:dPt>
          <c:cat>
            <c:strRef>
              <c:f>'4s 2214配置'!$A$24:$A$28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'4s 2214配置'!$G$24:$G$28</c:f>
              <c:numCache>
                <c:formatCode>General</c:formatCode>
                <c:ptCount val="5"/>
                <c:pt idx="0">
                  <c:v>827</c:v>
                </c:pt>
                <c:pt idx="1">
                  <c:v>420</c:v>
                </c:pt>
                <c:pt idx="2">
                  <c:v>1300</c:v>
                </c:pt>
                <c:pt idx="3">
                  <c:v>1619</c:v>
                </c:pt>
                <c:pt idx="4">
                  <c:v>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CF6-4263-A9FF-95393B7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082-480B-BC90-22277A87C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082-480B-BC90-22277A87C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082-480B-BC90-22277A87C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082-480B-BC90-22277A87C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082-480B-BC90-22277A87C5E2}"/>
              </c:ext>
            </c:extLst>
          </c:dPt>
          <c:cat>
            <c:strRef>
              <c:f>'3508配置'!$A$24:$A$28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'3508配置'!$E$24:$E$28</c:f>
              <c:numCache>
                <c:formatCode>General</c:formatCode>
                <c:ptCount val="5"/>
                <c:pt idx="0">
                  <c:v>616</c:v>
                </c:pt>
                <c:pt idx="1">
                  <c:v>505</c:v>
                </c:pt>
                <c:pt idx="2">
                  <c:v>400</c:v>
                </c:pt>
                <c:pt idx="3">
                  <c:v>290</c:v>
                </c:pt>
                <c:pt idx="4">
                  <c:v>1070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082-480B-BC90-22277A8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F6-4263-A9FF-95393B716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F6-4263-A9FF-95393B716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CF6-4263-A9FF-95393B716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CF6-4263-A9FF-95393B716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CF6-4263-A9FF-95393B716A0B}"/>
              </c:ext>
            </c:extLst>
          </c:dPt>
          <c:cat>
            <c:strRef>
              <c:f>'3508配置'!$A$24:$A$28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'3508配置'!$G$24:$G$28</c:f>
              <c:numCache>
                <c:formatCode>General</c:formatCode>
                <c:ptCount val="5"/>
                <c:pt idx="0">
                  <c:v>2572</c:v>
                </c:pt>
                <c:pt idx="1">
                  <c:v>420</c:v>
                </c:pt>
                <c:pt idx="2">
                  <c:v>1500</c:v>
                </c:pt>
                <c:pt idx="3">
                  <c:v>1745</c:v>
                </c:pt>
                <c:pt idx="4">
                  <c:v>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CF6-4263-A9FF-95393B7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082-480B-BC90-22277A87C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082-480B-BC90-22277A87C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082-480B-BC90-22277A87C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082-480B-BC90-22277A87C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082-480B-BC90-22277A87C5E2}"/>
              </c:ext>
            </c:extLst>
          </c:dPt>
          <c:cat>
            <c:strRef>
              <c:f>u3配置!$A$24:$A$28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u3配置!$E$24:$E$28</c:f>
              <c:numCache>
                <c:formatCode>General</c:formatCode>
                <c:ptCount val="5"/>
                <c:pt idx="0">
                  <c:v>797</c:v>
                </c:pt>
                <c:pt idx="1">
                  <c:v>505</c:v>
                </c:pt>
                <c:pt idx="2">
                  <c:v>460</c:v>
                </c:pt>
                <c:pt idx="3">
                  <c:v>290</c:v>
                </c:pt>
                <c:pt idx="4">
                  <c:v>1270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082-480B-BC90-22277A8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F6-4263-A9FF-95393B716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F6-4263-A9FF-95393B716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CF6-4263-A9FF-95393B716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CF6-4263-A9FF-95393B716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CF6-4263-A9FF-95393B716A0B}"/>
              </c:ext>
            </c:extLst>
          </c:dPt>
          <c:cat>
            <c:strRef>
              <c:f>u3配置!$A$24:$A$28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u3配置!$G$24:$G$28</c:f>
              <c:numCache>
                <c:formatCode>General</c:formatCode>
                <c:ptCount val="5"/>
                <c:pt idx="0">
                  <c:v>3934</c:v>
                </c:pt>
                <c:pt idx="1">
                  <c:v>420</c:v>
                </c:pt>
                <c:pt idx="2">
                  <c:v>1800</c:v>
                </c:pt>
                <c:pt idx="3">
                  <c:v>1745</c:v>
                </c:pt>
                <c:pt idx="4">
                  <c:v>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CF6-4263-A9FF-95393B7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18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166687</xdr:rowOff>
    </xdr:from>
    <xdr:to>
      <xdr:col>15</xdr:col>
      <xdr:colOff>461962</xdr:colOff>
      <xdr:row>35</xdr:row>
      <xdr:rowOff>166687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18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166687</xdr:rowOff>
    </xdr:from>
    <xdr:to>
      <xdr:col>15</xdr:col>
      <xdr:colOff>461962</xdr:colOff>
      <xdr:row>35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18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166687</xdr:rowOff>
    </xdr:from>
    <xdr:to>
      <xdr:col>15</xdr:col>
      <xdr:colOff>461962</xdr:colOff>
      <xdr:row>35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.2-4.8kg&#25289;&#21147;@4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5" sqref="E15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49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11</v>
      </c>
      <c r="C2">
        <v>60</v>
      </c>
      <c r="D2">
        <v>4</v>
      </c>
      <c r="E2">
        <f t="shared" ref="E2:E17" si="0">C2*D2</f>
        <v>240</v>
      </c>
      <c r="F2">
        <v>0</v>
      </c>
      <c r="G2">
        <v>599</v>
      </c>
      <c r="H2" s="1" t="s">
        <v>66</v>
      </c>
    </row>
    <row r="3" spans="1:8" x14ac:dyDescent="0.15">
      <c r="A3" t="s">
        <v>2</v>
      </c>
      <c r="B3" t="s">
        <v>26</v>
      </c>
      <c r="C3">
        <v>30</v>
      </c>
      <c r="D3">
        <v>4</v>
      </c>
      <c r="E3">
        <f t="shared" si="0"/>
        <v>120</v>
      </c>
      <c r="F3">
        <v>0</v>
      </c>
      <c r="G3">
        <f t="shared" ref="G3:G17" si="1">F3*D3</f>
        <v>0</v>
      </c>
      <c r="H3" t="s">
        <v>43</v>
      </c>
    </row>
    <row r="4" spans="1:8" x14ac:dyDescent="0.15">
      <c r="A4" t="s">
        <v>3</v>
      </c>
      <c r="B4" t="s">
        <v>15</v>
      </c>
      <c r="C4">
        <v>10</v>
      </c>
      <c r="D4">
        <v>4</v>
      </c>
      <c r="E4">
        <f t="shared" si="0"/>
        <v>40</v>
      </c>
      <c r="F4">
        <v>0</v>
      </c>
      <c r="G4">
        <f t="shared" si="1"/>
        <v>0</v>
      </c>
      <c r="H4" t="s">
        <v>44</v>
      </c>
    </row>
    <row r="5" spans="1:8" x14ac:dyDescent="0.15">
      <c r="A5" t="s">
        <v>54</v>
      </c>
      <c r="B5" t="s">
        <v>55</v>
      </c>
      <c r="C5">
        <v>72</v>
      </c>
      <c r="D5">
        <v>1</v>
      </c>
      <c r="E5">
        <f t="shared" si="0"/>
        <v>72</v>
      </c>
      <c r="F5">
        <v>85</v>
      </c>
      <c r="G5">
        <f t="shared" si="1"/>
        <v>85</v>
      </c>
      <c r="H5" t="s">
        <v>56</v>
      </c>
    </row>
    <row r="6" spans="1:8" x14ac:dyDescent="0.15">
      <c r="A6" t="s">
        <v>57</v>
      </c>
      <c r="B6" t="s">
        <v>58</v>
      </c>
      <c r="C6">
        <v>40</v>
      </c>
      <c r="D6">
        <v>1</v>
      </c>
      <c r="E6">
        <f t="shared" si="0"/>
        <v>40</v>
      </c>
      <c r="F6">
        <v>143</v>
      </c>
      <c r="G6">
        <f t="shared" si="1"/>
        <v>143</v>
      </c>
    </row>
    <row r="7" spans="1:8" x14ac:dyDescent="0.15">
      <c r="A7" t="s">
        <v>4</v>
      </c>
      <c r="B7" t="s">
        <v>16</v>
      </c>
      <c r="C7">
        <v>10</v>
      </c>
      <c r="D7">
        <v>7</v>
      </c>
      <c r="E7">
        <f t="shared" si="0"/>
        <v>70</v>
      </c>
      <c r="F7">
        <v>17</v>
      </c>
      <c r="G7">
        <f t="shared" si="1"/>
        <v>119</v>
      </c>
      <c r="H7" t="s">
        <v>45</v>
      </c>
    </row>
    <row r="8" spans="1:8" x14ac:dyDescent="0.15">
      <c r="A8" t="s">
        <v>5</v>
      </c>
      <c r="B8" t="s">
        <v>64</v>
      </c>
      <c r="C8">
        <v>505</v>
      </c>
      <c r="D8">
        <v>1</v>
      </c>
      <c r="E8">
        <f t="shared" si="0"/>
        <v>505</v>
      </c>
      <c r="F8">
        <v>420</v>
      </c>
      <c r="G8">
        <f t="shared" si="1"/>
        <v>420</v>
      </c>
      <c r="H8" t="s">
        <v>53</v>
      </c>
    </row>
    <row r="9" spans="1:8" x14ac:dyDescent="0.15">
      <c r="A9" t="s">
        <v>6</v>
      </c>
      <c r="B9" t="s">
        <v>12</v>
      </c>
      <c r="C9">
        <v>60</v>
      </c>
      <c r="D9">
        <v>2</v>
      </c>
      <c r="E9">
        <f t="shared" si="0"/>
        <v>120</v>
      </c>
      <c r="F9">
        <v>300</v>
      </c>
      <c r="G9">
        <f t="shared" si="1"/>
        <v>600</v>
      </c>
      <c r="H9" t="s">
        <v>42</v>
      </c>
    </row>
    <row r="10" spans="1:8" x14ac:dyDescent="0.15">
      <c r="A10" t="s">
        <v>7</v>
      </c>
      <c r="B10" t="s">
        <v>8</v>
      </c>
      <c r="C10">
        <v>150</v>
      </c>
      <c r="D10">
        <v>1</v>
      </c>
      <c r="E10">
        <f t="shared" si="0"/>
        <v>150</v>
      </c>
      <c r="F10">
        <v>1500</v>
      </c>
      <c r="G10">
        <f t="shared" si="1"/>
        <v>1500</v>
      </c>
      <c r="H10" t="s">
        <v>20</v>
      </c>
    </row>
    <row r="11" spans="1:8" x14ac:dyDescent="0.15">
      <c r="A11" t="s">
        <v>13</v>
      </c>
      <c r="B11" t="s">
        <v>14</v>
      </c>
      <c r="C11">
        <v>30</v>
      </c>
      <c r="D11">
        <v>2</v>
      </c>
      <c r="E11">
        <f t="shared" si="0"/>
        <v>60</v>
      </c>
      <c r="F11">
        <v>250</v>
      </c>
      <c r="G11">
        <f t="shared" si="1"/>
        <v>500</v>
      </c>
      <c r="H11" t="s">
        <v>21</v>
      </c>
    </row>
    <row r="12" spans="1:8" x14ac:dyDescent="0.15">
      <c r="A12" t="s">
        <v>22</v>
      </c>
      <c r="B12" t="s">
        <v>23</v>
      </c>
      <c r="C12">
        <v>200</v>
      </c>
      <c r="D12">
        <v>1</v>
      </c>
      <c r="E12">
        <f t="shared" si="0"/>
        <v>200</v>
      </c>
      <c r="F12">
        <v>100</v>
      </c>
      <c r="G12">
        <f t="shared" si="1"/>
        <v>100</v>
      </c>
      <c r="H12" t="s">
        <v>25</v>
      </c>
    </row>
    <row r="13" spans="1:8" x14ac:dyDescent="0.15">
      <c r="A13" t="s">
        <v>24</v>
      </c>
      <c r="B13" t="s">
        <v>27</v>
      </c>
      <c r="C13">
        <v>100</v>
      </c>
      <c r="D13">
        <v>1</v>
      </c>
      <c r="E13">
        <f t="shared" si="0"/>
        <v>100</v>
      </c>
      <c r="F13">
        <v>100</v>
      </c>
      <c r="G13">
        <f t="shared" si="1"/>
        <v>100</v>
      </c>
      <c r="H13" t="s">
        <v>28</v>
      </c>
    </row>
    <row r="14" spans="1:8" x14ac:dyDescent="0.15">
      <c r="A14" t="s">
        <v>29</v>
      </c>
      <c r="B14" t="s">
        <v>30</v>
      </c>
      <c r="C14">
        <v>33</v>
      </c>
      <c r="D14">
        <v>10</v>
      </c>
      <c r="E14">
        <f t="shared" si="0"/>
        <v>330</v>
      </c>
      <c r="F14">
        <v>10</v>
      </c>
      <c r="G14">
        <f t="shared" si="1"/>
        <v>100</v>
      </c>
      <c r="H14" t="s">
        <v>67</v>
      </c>
    </row>
    <row r="15" spans="1:8" x14ac:dyDescent="0.15">
      <c r="A15" t="s">
        <v>31</v>
      </c>
      <c r="B15" t="s">
        <v>32</v>
      </c>
      <c r="C15">
        <v>400</v>
      </c>
      <c r="D15">
        <v>1</v>
      </c>
      <c r="E15">
        <f t="shared" si="0"/>
        <v>400</v>
      </c>
      <c r="F15">
        <v>60</v>
      </c>
      <c r="G15">
        <f t="shared" si="1"/>
        <v>60</v>
      </c>
      <c r="H15" t="s">
        <v>38</v>
      </c>
    </row>
    <row r="16" spans="1:8" x14ac:dyDescent="0.15">
      <c r="A16" t="s">
        <v>33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 t="s">
        <v>34</v>
      </c>
    </row>
    <row r="17" spans="1:8" x14ac:dyDescent="0.15">
      <c r="A17" t="s">
        <v>35</v>
      </c>
      <c r="B17" t="s">
        <v>36</v>
      </c>
      <c r="C17">
        <v>40</v>
      </c>
      <c r="D17">
        <v>1</v>
      </c>
      <c r="E17">
        <f t="shared" si="0"/>
        <v>40</v>
      </c>
      <c r="F17">
        <v>25</v>
      </c>
      <c r="G17">
        <f t="shared" si="1"/>
        <v>25</v>
      </c>
      <c r="H17" t="s">
        <v>37</v>
      </c>
    </row>
    <row r="18" spans="1:8" x14ac:dyDescent="0.15">
      <c r="A18" t="s">
        <v>39</v>
      </c>
      <c r="E18">
        <f>SUM(E2:E17)</f>
        <v>2587</v>
      </c>
      <c r="G18">
        <f>SUM(G2:G17)</f>
        <v>4451</v>
      </c>
    </row>
    <row r="19" spans="1:8" x14ac:dyDescent="0.15">
      <c r="A19" t="s">
        <v>40</v>
      </c>
      <c r="E19">
        <f>E18*1.2</f>
        <v>3104.4</v>
      </c>
      <c r="G19">
        <f>G18*1.2</f>
        <v>5341.2</v>
      </c>
      <c r="H19" t="s">
        <v>41</v>
      </c>
    </row>
    <row r="23" spans="1:8" x14ac:dyDescent="0.15">
      <c r="A23" t="s">
        <v>46</v>
      </c>
    </row>
    <row r="24" spans="1:8" x14ac:dyDescent="0.15">
      <c r="A24" t="s">
        <v>47</v>
      </c>
      <c r="E24">
        <f>E2+E4+E3+E5+E6</f>
        <v>512</v>
      </c>
      <c r="G24">
        <f>G2+G3+G4+G6+G5</f>
        <v>827</v>
      </c>
    </row>
    <row r="25" spans="1:8" x14ac:dyDescent="0.15">
      <c r="A25" t="s">
        <v>48</v>
      </c>
      <c r="E25">
        <f>E8</f>
        <v>505</v>
      </c>
      <c r="G25">
        <f>G8</f>
        <v>420</v>
      </c>
    </row>
    <row r="26" spans="1:8" x14ac:dyDescent="0.15">
      <c r="A26" t="s">
        <v>50</v>
      </c>
      <c r="E26">
        <f>E16+E13+E9+E11</f>
        <v>380</v>
      </c>
      <c r="G26">
        <f>G16+G13+G9+G11</f>
        <v>1300</v>
      </c>
    </row>
    <row r="27" spans="1:8" x14ac:dyDescent="0.15">
      <c r="A27" t="s">
        <v>51</v>
      </c>
      <c r="E27">
        <f>E7+E10</f>
        <v>220</v>
      </c>
      <c r="G27">
        <f>G7+G10</f>
        <v>1619</v>
      </c>
    </row>
    <row r="28" spans="1:8" x14ac:dyDescent="0.15">
      <c r="A28" t="s">
        <v>52</v>
      </c>
      <c r="E28">
        <f>E12+E14+E15+E17</f>
        <v>970</v>
      </c>
      <c r="G28">
        <f>G12+G14+G15+G17</f>
        <v>285</v>
      </c>
    </row>
  </sheetData>
  <phoneticPr fontId="1" type="noConversion"/>
  <hyperlinks>
    <hyperlink ref="H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D25" sqref="D25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49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59</v>
      </c>
      <c r="C2">
        <v>82</v>
      </c>
      <c r="D2">
        <v>4</v>
      </c>
      <c r="E2">
        <f t="shared" ref="E2:E17" si="0">C2*D2</f>
        <v>328</v>
      </c>
      <c r="F2">
        <v>399</v>
      </c>
      <c r="G2">
        <f t="shared" ref="G2:G17" si="1">F2*D2</f>
        <v>1596</v>
      </c>
      <c r="H2" t="s">
        <v>69</v>
      </c>
    </row>
    <row r="3" spans="1:8" x14ac:dyDescent="0.15">
      <c r="A3" t="s">
        <v>2</v>
      </c>
      <c r="B3" t="s">
        <v>60</v>
      </c>
      <c r="C3">
        <v>30</v>
      </c>
      <c r="D3">
        <v>4</v>
      </c>
      <c r="E3">
        <f t="shared" si="0"/>
        <v>120</v>
      </c>
      <c r="F3">
        <v>62</v>
      </c>
      <c r="G3">
        <f t="shared" si="1"/>
        <v>248</v>
      </c>
      <c r="H3" t="s">
        <v>61</v>
      </c>
    </row>
    <row r="4" spans="1:8" x14ac:dyDescent="0.15">
      <c r="A4" t="s">
        <v>3</v>
      </c>
      <c r="B4" t="s">
        <v>62</v>
      </c>
      <c r="C4">
        <v>14</v>
      </c>
      <c r="D4">
        <v>4</v>
      </c>
      <c r="E4">
        <f t="shared" si="0"/>
        <v>56</v>
      </c>
      <c r="F4">
        <v>125</v>
      </c>
      <c r="G4">
        <f t="shared" si="1"/>
        <v>500</v>
      </c>
      <c r="H4" t="s">
        <v>63</v>
      </c>
    </row>
    <row r="5" spans="1:8" x14ac:dyDescent="0.15">
      <c r="A5" t="s">
        <v>54</v>
      </c>
      <c r="B5" t="s">
        <v>55</v>
      </c>
      <c r="C5">
        <v>72</v>
      </c>
      <c r="D5">
        <v>1</v>
      </c>
      <c r="E5">
        <f t="shared" si="0"/>
        <v>72</v>
      </c>
      <c r="F5">
        <v>85</v>
      </c>
      <c r="G5">
        <f t="shared" si="1"/>
        <v>85</v>
      </c>
      <c r="H5" t="s">
        <v>56</v>
      </c>
    </row>
    <row r="6" spans="1:8" x14ac:dyDescent="0.15">
      <c r="A6" t="s">
        <v>57</v>
      </c>
      <c r="B6" t="s">
        <v>58</v>
      </c>
      <c r="C6">
        <v>40</v>
      </c>
      <c r="D6">
        <v>1</v>
      </c>
      <c r="E6">
        <f t="shared" si="0"/>
        <v>40</v>
      </c>
      <c r="F6">
        <v>143</v>
      </c>
      <c r="G6">
        <f t="shared" si="1"/>
        <v>143</v>
      </c>
    </row>
    <row r="7" spans="1:8" x14ac:dyDescent="0.15">
      <c r="A7" t="s">
        <v>4</v>
      </c>
      <c r="B7" t="s">
        <v>75</v>
      </c>
      <c r="C7">
        <v>20</v>
      </c>
      <c r="D7">
        <v>7</v>
      </c>
      <c r="E7">
        <f t="shared" si="0"/>
        <v>140</v>
      </c>
      <c r="F7">
        <v>35</v>
      </c>
      <c r="G7">
        <f t="shared" si="1"/>
        <v>245</v>
      </c>
    </row>
    <row r="8" spans="1:8" x14ac:dyDescent="0.15">
      <c r="A8" t="s">
        <v>5</v>
      </c>
      <c r="B8" t="s">
        <v>65</v>
      </c>
      <c r="C8">
        <v>505</v>
      </c>
      <c r="D8">
        <v>1</v>
      </c>
      <c r="E8">
        <f t="shared" si="0"/>
        <v>505</v>
      </c>
      <c r="F8">
        <v>420</v>
      </c>
      <c r="G8">
        <f t="shared" si="1"/>
        <v>420</v>
      </c>
    </row>
    <row r="9" spans="1:8" x14ac:dyDescent="0.15">
      <c r="A9" t="s">
        <v>6</v>
      </c>
      <c r="B9" t="s">
        <v>12</v>
      </c>
      <c r="C9">
        <v>70</v>
      </c>
      <c r="D9">
        <v>2</v>
      </c>
      <c r="E9">
        <f t="shared" si="0"/>
        <v>140</v>
      </c>
      <c r="F9">
        <v>400</v>
      </c>
      <c r="G9">
        <f t="shared" si="1"/>
        <v>800</v>
      </c>
      <c r="H9" t="s">
        <v>42</v>
      </c>
    </row>
    <row r="10" spans="1:8" x14ac:dyDescent="0.15">
      <c r="A10" t="s">
        <v>7</v>
      </c>
      <c r="B10" t="s">
        <v>8</v>
      </c>
      <c r="C10">
        <v>150</v>
      </c>
      <c r="D10">
        <v>1</v>
      </c>
      <c r="E10">
        <f t="shared" si="0"/>
        <v>150</v>
      </c>
      <c r="F10">
        <v>1500</v>
      </c>
      <c r="G10">
        <f t="shared" si="1"/>
        <v>1500</v>
      </c>
      <c r="H10" t="s">
        <v>20</v>
      </c>
    </row>
    <row r="11" spans="1:8" x14ac:dyDescent="0.15">
      <c r="A11" t="s">
        <v>13</v>
      </c>
      <c r="B11" t="s">
        <v>14</v>
      </c>
      <c r="C11">
        <v>30</v>
      </c>
      <c r="D11">
        <v>2</v>
      </c>
      <c r="E11">
        <f t="shared" si="0"/>
        <v>60</v>
      </c>
      <c r="F11">
        <v>250</v>
      </c>
      <c r="G11">
        <f t="shared" si="1"/>
        <v>500</v>
      </c>
      <c r="H11" t="s">
        <v>21</v>
      </c>
    </row>
    <row r="12" spans="1:8" x14ac:dyDescent="0.15">
      <c r="A12" t="s">
        <v>22</v>
      </c>
      <c r="B12" t="s">
        <v>23</v>
      </c>
      <c r="C12">
        <v>200</v>
      </c>
      <c r="D12">
        <v>1</v>
      </c>
      <c r="E12">
        <f t="shared" si="0"/>
        <v>200</v>
      </c>
      <c r="F12">
        <v>100</v>
      </c>
      <c r="G12">
        <f t="shared" si="1"/>
        <v>100</v>
      </c>
      <c r="H12" t="s">
        <v>25</v>
      </c>
    </row>
    <row r="13" spans="1:8" x14ac:dyDescent="0.15">
      <c r="A13" t="s">
        <v>24</v>
      </c>
      <c r="B13" t="s">
        <v>27</v>
      </c>
      <c r="C13">
        <v>100</v>
      </c>
      <c r="D13">
        <v>1</v>
      </c>
      <c r="E13">
        <f t="shared" si="0"/>
        <v>100</v>
      </c>
      <c r="F13">
        <v>100</v>
      </c>
      <c r="G13">
        <f t="shared" si="1"/>
        <v>100</v>
      </c>
      <c r="H13" t="s">
        <v>28</v>
      </c>
    </row>
    <row r="14" spans="1:8" x14ac:dyDescent="0.15">
      <c r="A14" t="s">
        <v>29</v>
      </c>
      <c r="B14" t="s">
        <v>30</v>
      </c>
      <c r="C14">
        <v>33</v>
      </c>
      <c r="D14">
        <v>10</v>
      </c>
      <c r="E14">
        <f t="shared" si="0"/>
        <v>330</v>
      </c>
      <c r="F14">
        <v>10</v>
      </c>
      <c r="G14">
        <f t="shared" si="1"/>
        <v>100</v>
      </c>
      <c r="H14" t="s">
        <v>68</v>
      </c>
    </row>
    <row r="15" spans="1:8" x14ac:dyDescent="0.15">
      <c r="A15" t="s">
        <v>31</v>
      </c>
      <c r="B15" t="s">
        <v>32</v>
      </c>
      <c r="C15">
        <v>500</v>
      </c>
      <c r="D15">
        <v>1</v>
      </c>
      <c r="E15">
        <f t="shared" si="0"/>
        <v>500</v>
      </c>
      <c r="F15">
        <v>60</v>
      </c>
      <c r="G15">
        <f t="shared" si="1"/>
        <v>60</v>
      </c>
      <c r="H15" t="s">
        <v>38</v>
      </c>
    </row>
    <row r="16" spans="1:8" x14ac:dyDescent="0.15">
      <c r="A16" t="s">
        <v>33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 t="s">
        <v>34</v>
      </c>
    </row>
    <row r="17" spans="1:8" x14ac:dyDescent="0.15">
      <c r="A17" t="s">
        <v>35</v>
      </c>
      <c r="B17" t="s">
        <v>36</v>
      </c>
      <c r="C17">
        <v>40</v>
      </c>
      <c r="D17">
        <v>1</v>
      </c>
      <c r="E17">
        <f t="shared" si="0"/>
        <v>40</v>
      </c>
      <c r="F17">
        <v>25</v>
      </c>
      <c r="G17">
        <f t="shared" si="1"/>
        <v>25</v>
      </c>
      <c r="H17" t="s">
        <v>37</v>
      </c>
    </row>
    <row r="18" spans="1:8" x14ac:dyDescent="0.15">
      <c r="A18" t="s">
        <v>39</v>
      </c>
      <c r="E18">
        <f>SUM(E2:E17)</f>
        <v>2881</v>
      </c>
      <c r="G18">
        <f>SUM(G2:G17)</f>
        <v>6522</v>
      </c>
    </row>
    <row r="19" spans="1:8" x14ac:dyDescent="0.15">
      <c r="A19" t="s">
        <v>40</v>
      </c>
      <c r="E19">
        <f>E18*1.2</f>
        <v>3457.2</v>
      </c>
      <c r="G19">
        <f>G18*1.2</f>
        <v>7826.4</v>
      </c>
      <c r="H19" t="s">
        <v>41</v>
      </c>
    </row>
    <row r="23" spans="1:8" x14ac:dyDescent="0.15">
      <c r="A23" t="s">
        <v>46</v>
      </c>
    </row>
    <row r="24" spans="1:8" x14ac:dyDescent="0.15">
      <c r="A24" t="s">
        <v>47</v>
      </c>
      <c r="E24">
        <f>E2+E4+E3+E5+E6</f>
        <v>616</v>
      </c>
      <c r="G24">
        <f>G2+G3+G4+G6+G5</f>
        <v>2572</v>
      </c>
    </row>
    <row r="25" spans="1:8" x14ac:dyDescent="0.15">
      <c r="A25" t="s">
        <v>48</v>
      </c>
      <c r="E25">
        <f>E8</f>
        <v>505</v>
      </c>
      <c r="G25">
        <f>G8</f>
        <v>420</v>
      </c>
    </row>
    <row r="26" spans="1:8" x14ac:dyDescent="0.15">
      <c r="A26" t="s">
        <v>50</v>
      </c>
      <c r="E26">
        <f>E16+E13+E9+E11</f>
        <v>400</v>
      </c>
      <c r="G26">
        <f>G16+G13+G9+G11</f>
        <v>1500</v>
      </c>
    </row>
    <row r="27" spans="1:8" x14ac:dyDescent="0.15">
      <c r="A27" t="s">
        <v>51</v>
      </c>
      <c r="E27">
        <f>E7+E10</f>
        <v>290</v>
      </c>
      <c r="G27">
        <f>G7+G10</f>
        <v>1745</v>
      </c>
    </row>
    <row r="28" spans="1:8" x14ac:dyDescent="0.15">
      <c r="A28" t="s">
        <v>52</v>
      </c>
      <c r="E28">
        <f>E12+E14+E15+E17</f>
        <v>1070</v>
      </c>
      <c r="G28">
        <f>G12+G14+G15+G17</f>
        <v>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7" sqref="B7:G7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49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70</v>
      </c>
      <c r="C2">
        <v>100</v>
      </c>
      <c r="D2">
        <v>4</v>
      </c>
      <c r="E2">
        <f t="shared" ref="E2:E17" si="0">C2*D2</f>
        <v>400</v>
      </c>
      <c r="F2">
        <v>699</v>
      </c>
      <c r="G2">
        <f t="shared" ref="G2:G17" si="1">F2*D2</f>
        <v>2796</v>
      </c>
      <c r="H2" t="s">
        <v>71</v>
      </c>
    </row>
    <row r="3" spans="1:8" x14ac:dyDescent="0.15">
      <c r="A3" t="s">
        <v>2</v>
      </c>
      <c r="B3" t="s">
        <v>60</v>
      </c>
      <c r="C3">
        <v>30</v>
      </c>
      <c r="D3">
        <v>4</v>
      </c>
      <c r="E3">
        <f t="shared" si="0"/>
        <v>120</v>
      </c>
      <c r="F3">
        <v>62</v>
      </c>
      <c r="G3">
        <f t="shared" si="1"/>
        <v>248</v>
      </c>
      <c r="H3" t="s">
        <v>61</v>
      </c>
    </row>
    <row r="4" spans="1:8" x14ac:dyDescent="0.15">
      <c r="A4" t="s">
        <v>3</v>
      </c>
      <c r="B4" t="s">
        <v>72</v>
      </c>
      <c r="C4">
        <v>16</v>
      </c>
      <c r="D4">
        <v>4</v>
      </c>
      <c r="E4">
        <f t="shared" si="0"/>
        <v>64</v>
      </c>
      <c r="F4">
        <v>135</v>
      </c>
      <c r="G4">
        <f t="shared" si="1"/>
        <v>540</v>
      </c>
      <c r="H4" t="s">
        <v>63</v>
      </c>
    </row>
    <row r="5" spans="1:8" x14ac:dyDescent="0.15">
      <c r="A5" t="s">
        <v>54</v>
      </c>
      <c r="B5" t="s">
        <v>73</v>
      </c>
      <c r="C5">
        <v>143</v>
      </c>
      <c r="D5">
        <v>1</v>
      </c>
      <c r="E5">
        <f t="shared" si="0"/>
        <v>143</v>
      </c>
      <c r="F5">
        <v>150</v>
      </c>
      <c r="G5">
        <f t="shared" si="1"/>
        <v>150</v>
      </c>
      <c r="H5" t="s">
        <v>56</v>
      </c>
    </row>
    <row r="6" spans="1:8" x14ac:dyDescent="0.15">
      <c r="A6" t="s">
        <v>57</v>
      </c>
      <c r="B6" t="s">
        <v>74</v>
      </c>
      <c r="C6">
        <v>70</v>
      </c>
      <c r="D6">
        <v>1</v>
      </c>
      <c r="E6">
        <f t="shared" si="0"/>
        <v>70</v>
      </c>
      <c r="F6">
        <v>200</v>
      </c>
      <c r="G6">
        <f t="shared" si="1"/>
        <v>200</v>
      </c>
    </row>
    <row r="7" spans="1:8" x14ac:dyDescent="0.15">
      <c r="A7" t="s">
        <v>4</v>
      </c>
      <c r="B7" t="s">
        <v>75</v>
      </c>
      <c r="C7">
        <v>20</v>
      </c>
      <c r="D7">
        <v>7</v>
      </c>
      <c r="E7">
        <f t="shared" si="0"/>
        <v>140</v>
      </c>
      <c r="F7">
        <v>35</v>
      </c>
      <c r="G7">
        <f t="shared" si="1"/>
        <v>245</v>
      </c>
    </row>
    <row r="8" spans="1:8" x14ac:dyDescent="0.15">
      <c r="A8" t="s">
        <v>5</v>
      </c>
      <c r="B8" t="s">
        <v>65</v>
      </c>
      <c r="C8">
        <v>505</v>
      </c>
      <c r="D8">
        <v>1</v>
      </c>
      <c r="E8">
        <f t="shared" si="0"/>
        <v>505</v>
      </c>
      <c r="F8">
        <v>420</v>
      </c>
      <c r="G8">
        <f t="shared" si="1"/>
        <v>420</v>
      </c>
    </row>
    <row r="9" spans="1:8" x14ac:dyDescent="0.15">
      <c r="A9" t="s">
        <v>6</v>
      </c>
      <c r="B9" t="s">
        <v>12</v>
      </c>
      <c r="C9">
        <v>70</v>
      </c>
      <c r="D9">
        <v>2</v>
      </c>
      <c r="E9">
        <f t="shared" si="0"/>
        <v>140</v>
      </c>
      <c r="F9">
        <v>400</v>
      </c>
      <c r="G9">
        <f t="shared" si="1"/>
        <v>800</v>
      </c>
      <c r="H9" t="s">
        <v>42</v>
      </c>
    </row>
    <row r="10" spans="1:8" x14ac:dyDescent="0.15">
      <c r="A10" t="s">
        <v>7</v>
      </c>
      <c r="B10" t="s">
        <v>8</v>
      </c>
      <c r="C10">
        <v>150</v>
      </c>
      <c r="D10">
        <v>1</v>
      </c>
      <c r="E10">
        <f t="shared" si="0"/>
        <v>150</v>
      </c>
      <c r="F10">
        <v>1500</v>
      </c>
      <c r="G10">
        <f t="shared" si="1"/>
        <v>1500</v>
      </c>
      <c r="H10" t="s">
        <v>20</v>
      </c>
    </row>
    <row r="11" spans="1:8" x14ac:dyDescent="0.15">
      <c r="A11" t="s">
        <v>13</v>
      </c>
      <c r="B11" t="s">
        <v>76</v>
      </c>
      <c r="C11">
        <v>60</v>
      </c>
      <c r="D11">
        <v>2</v>
      </c>
      <c r="E11">
        <f t="shared" si="0"/>
        <v>120</v>
      </c>
      <c r="F11">
        <v>400</v>
      </c>
      <c r="G11">
        <f t="shared" si="1"/>
        <v>800</v>
      </c>
      <c r="H11" t="s">
        <v>77</v>
      </c>
    </row>
    <row r="12" spans="1:8" x14ac:dyDescent="0.15">
      <c r="A12" t="s">
        <v>22</v>
      </c>
      <c r="B12" t="s">
        <v>23</v>
      </c>
      <c r="C12">
        <v>300</v>
      </c>
      <c r="D12">
        <v>1</v>
      </c>
      <c r="E12">
        <f t="shared" si="0"/>
        <v>300</v>
      </c>
      <c r="F12">
        <v>100</v>
      </c>
      <c r="G12">
        <f t="shared" si="1"/>
        <v>100</v>
      </c>
      <c r="H12" t="s">
        <v>25</v>
      </c>
    </row>
    <row r="13" spans="1:8" x14ac:dyDescent="0.15">
      <c r="A13" t="s">
        <v>24</v>
      </c>
      <c r="B13" t="s">
        <v>27</v>
      </c>
      <c r="C13">
        <v>100</v>
      </c>
      <c r="D13">
        <v>1</v>
      </c>
      <c r="E13">
        <f t="shared" si="0"/>
        <v>100</v>
      </c>
      <c r="F13">
        <v>100</v>
      </c>
      <c r="G13">
        <f t="shared" si="1"/>
        <v>100</v>
      </c>
      <c r="H13" t="s">
        <v>28</v>
      </c>
    </row>
    <row r="14" spans="1:8" x14ac:dyDescent="0.15">
      <c r="A14" t="s">
        <v>29</v>
      </c>
      <c r="B14" t="s">
        <v>30</v>
      </c>
      <c r="C14">
        <v>33</v>
      </c>
      <c r="D14">
        <v>10</v>
      </c>
      <c r="E14">
        <f t="shared" si="0"/>
        <v>330</v>
      </c>
      <c r="F14">
        <v>10</v>
      </c>
      <c r="G14">
        <f t="shared" si="1"/>
        <v>100</v>
      </c>
      <c r="H14" t="s">
        <v>68</v>
      </c>
    </row>
    <row r="15" spans="1:8" x14ac:dyDescent="0.15">
      <c r="A15" t="s">
        <v>31</v>
      </c>
      <c r="B15" t="s">
        <v>32</v>
      </c>
      <c r="C15">
        <v>600</v>
      </c>
      <c r="D15">
        <v>1</v>
      </c>
      <c r="E15">
        <f t="shared" si="0"/>
        <v>600</v>
      </c>
      <c r="F15">
        <v>60</v>
      </c>
      <c r="G15">
        <f t="shared" si="1"/>
        <v>60</v>
      </c>
      <c r="H15" t="s">
        <v>38</v>
      </c>
    </row>
    <row r="16" spans="1:8" x14ac:dyDescent="0.15">
      <c r="A16" t="s">
        <v>33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 t="s">
        <v>34</v>
      </c>
    </row>
    <row r="17" spans="1:8" x14ac:dyDescent="0.15">
      <c r="A17" t="s">
        <v>35</v>
      </c>
      <c r="B17" t="s">
        <v>36</v>
      </c>
      <c r="C17">
        <v>40</v>
      </c>
      <c r="D17">
        <v>1</v>
      </c>
      <c r="E17">
        <f t="shared" si="0"/>
        <v>40</v>
      </c>
      <c r="F17">
        <v>25</v>
      </c>
      <c r="G17">
        <f t="shared" si="1"/>
        <v>25</v>
      </c>
      <c r="H17" t="s">
        <v>37</v>
      </c>
    </row>
    <row r="18" spans="1:8" x14ac:dyDescent="0.15">
      <c r="A18" t="s">
        <v>39</v>
      </c>
      <c r="E18">
        <f>SUM(E2:E17)</f>
        <v>3322</v>
      </c>
      <c r="G18">
        <f>SUM(G2:G17)</f>
        <v>8184</v>
      </c>
    </row>
    <row r="19" spans="1:8" x14ac:dyDescent="0.15">
      <c r="A19" t="s">
        <v>40</v>
      </c>
      <c r="E19">
        <f>E18*1.2</f>
        <v>3986.3999999999996</v>
      </c>
      <c r="G19">
        <f>G18*1.2</f>
        <v>9820.7999999999993</v>
      </c>
      <c r="H19" t="s">
        <v>41</v>
      </c>
    </row>
    <row r="23" spans="1:8" x14ac:dyDescent="0.15">
      <c r="A23" t="s">
        <v>46</v>
      </c>
    </row>
    <row r="24" spans="1:8" x14ac:dyDescent="0.15">
      <c r="A24" t="s">
        <v>47</v>
      </c>
      <c r="E24">
        <f>E2+E4+E3+E5+E6</f>
        <v>797</v>
      </c>
      <c r="G24">
        <f>G2+G3+G4+G6+G5</f>
        <v>3934</v>
      </c>
    </row>
    <row r="25" spans="1:8" x14ac:dyDescent="0.15">
      <c r="A25" t="s">
        <v>48</v>
      </c>
      <c r="E25">
        <f>E8</f>
        <v>505</v>
      </c>
      <c r="G25">
        <f>G8</f>
        <v>420</v>
      </c>
    </row>
    <row r="26" spans="1:8" x14ac:dyDescent="0.15">
      <c r="A26" t="s">
        <v>50</v>
      </c>
      <c r="E26">
        <f>E16+E13+E9+E11</f>
        <v>460</v>
      </c>
      <c r="G26">
        <f>G16+G13+G9+G11</f>
        <v>1800</v>
      </c>
    </row>
    <row r="27" spans="1:8" x14ac:dyDescent="0.15">
      <c r="A27" t="s">
        <v>51</v>
      </c>
      <c r="E27">
        <f>E7+E10</f>
        <v>290</v>
      </c>
      <c r="G27">
        <f>G7+G10</f>
        <v>1745</v>
      </c>
    </row>
    <row r="28" spans="1:8" x14ac:dyDescent="0.15">
      <c r="A28" t="s">
        <v>52</v>
      </c>
      <c r="E28">
        <f>E12+E14+E15+E17</f>
        <v>1270</v>
      </c>
      <c r="G28">
        <f>G12+G14+G15+G17</f>
        <v>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4s 2214配置</vt:lpstr>
      <vt:lpstr>3508配置</vt:lpstr>
      <vt:lpstr>u3配置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2018-03-06T00:40:59Z</dcterms:modified>
</cp:coreProperties>
</file>