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BE32F6E3-9939-4424-9938-B21C85CD67CD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4" i="1" l="1"/>
  <c r="G32" i="1" l="1"/>
  <c r="E31" i="1"/>
  <c r="G33" i="1"/>
  <c r="G31" i="1"/>
  <c r="G30" i="1"/>
  <c r="G29" i="1"/>
  <c r="E30" i="1"/>
  <c r="E29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33" i="1" s="1"/>
  <c r="E2" i="1"/>
  <c r="H2" i="1"/>
  <c r="E32" i="1" l="1"/>
  <c r="E19" i="1"/>
  <c r="E20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H12" i="1" l="1"/>
  <c r="H19" i="1" s="1"/>
  <c r="G19" i="1"/>
</calcChain>
</file>

<file path=xl/sharedStrings.xml><?xml version="1.0" encoding="utf-8"?>
<sst xmlns="http://schemas.openxmlformats.org/spreadsheetml/2006/main" count="81" uniqueCount="75">
  <si>
    <t>项目</t>
    <phoneticPr fontId="1" type="noConversion"/>
  </si>
  <si>
    <t>型号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</si>
  <si>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</si>
  <si>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</si>
  <si>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</si>
  <si>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机翼电机</t>
    <phoneticPr fontId="1" type="noConversion"/>
  </si>
  <si>
    <t>机翼电调</t>
    <phoneticPr fontId="1" type="noConversion"/>
  </si>
  <si>
    <t>机翼螺旋桨</t>
    <phoneticPr fontId="1" type="noConversion"/>
  </si>
  <si>
    <t>备注</t>
    <phoneticPr fontId="1" type="noConversion"/>
  </si>
  <si>
    <t>舵面舵机</t>
    <phoneticPr fontId="1" type="noConversion"/>
  </si>
  <si>
    <t>接收机</t>
    <phoneticPr fontId="1" type="noConversion"/>
  </si>
  <si>
    <t>FUTABA R7008SB</t>
    <phoneticPr fontId="1" type="noConversion"/>
  </si>
  <si>
    <t>飞控</t>
    <phoneticPr fontId="1" type="noConversion"/>
  </si>
  <si>
    <t>电池</t>
    <phoneticPr fontId="1" type="noConversion"/>
  </si>
  <si>
    <t>碳纤</t>
    <phoneticPr fontId="1" type="noConversion"/>
  </si>
  <si>
    <t>碳纤管</t>
    <phoneticPr fontId="1" type="noConversion"/>
  </si>
  <si>
    <t>空速管</t>
    <phoneticPr fontId="1" type="noConversion"/>
  </si>
  <si>
    <t>数字空速计</t>
    <phoneticPr fontId="1" type="noConversion"/>
  </si>
  <si>
    <t>Pixhawk(M8NGPS,数传电台)</t>
    <phoneticPr fontId="1" type="noConversion"/>
  </si>
  <si>
    <t>板材</t>
    <phoneticPr fontId="1" type="noConversion"/>
  </si>
  <si>
    <t>2mm kt板</t>
    <phoneticPr fontId="1" type="noConversion"/>
  </si>
  <si>
    <t>银燕ES3104</t>
    <phoneticPr fontId="1" type="noConversion"/>
  </si>
  <si>
    <t>电源</t>
    <phoneticPr fontId="1" type="noConversion"/>
  </si>
  <si>
    <t>起落架</t>
    <phoneticPr fontId="1" type="noConversion"/>
  </si>
  <si>
    <t>起落架,机轮</t>
    <phoneticPr fontId="1" type="noConversion"/>
  </si>
  <si>
    <t>配件</t>
    <phoneticPr fontId="1" type="noConversion"/>
  </si>
  <si>
    <t>3D打印耗材</t>
    <phoneticPr fontId="1" type="noConversion"/>
  </si>
  <si>
    <t>其他耗材</t>
    <phoneticPr fontId="1" type="noConversion"/>
  </si>
  <si>
    <t>胶水等</t>
    <phoneticPr fontId="1" type="noConversion"/>
  </si>
  <si>
    <t>总计</t>
    <phoneticPr fontId="1" type="noConversion"/>
  </si>
  <si>
    <t>线材</t>
    <phoneticPr fontId="1" type="noConversion"/>
  </si>
  <si>
    <t>电源线,信号线,插头等</t>
    <phoneticPr fontId="1" type="noConversion"/>
  </si>
  <si>
    <t>重量</t>
    <phoneticPr fontId="1" type="noConversion"/>
  </si>
  <si>
    <t>TM 2214</t>
    <phoneticPr fontId="1" type="noConversion"/>
  </si>
  <si>
    <t>TM 20A</t>
    <phoneticPr fontId="1" type="noConversion"/>
  </si>
  <si>
    <t>TM 1045</t>
    <phoneticPr fontId="1" type="noConversion"/>
  </si>
  <si>
    <t>含税</t>
    <phoneticPr fontId="1" type="noConversion"/>
  </si>
  <si>
    <t>待定</t>
    <phoneticPr fontId="1" type="noConversion"/>
  </si>
  <si>
    <t>倾转套件</t>
    <phoneticPr fontId="1" type="noConversion"/>
  </si>
  <si>
    <t>随便估算一下</t>
    <phoneticPr fontId="1" type="noConversion"/>
  </si>
  <si>
    <t>破管子100多</t>
    <phoneticPr fontId="1" type="noConversion"/>
  </si>
  <si>
    <t>总重</t>
    <phoneticPr fontId="1" type="noConversion"/>
  </si>
  <si>
    <t>说不定用9g的就行</t>
    <phoneticPr fontId="1" type="noConversion"/>
  </si>
  <si>
    <t>好盈UBEC 3A</t>
    <phoneticPr fontId="1" type="noConversion"/>
  </si>
  <si>
    <t>2mm板，提高强度可以换成5mm打印店kt板</t>
    <phoneticPr fontId="1" type="noConversion"/>
  </si>
  <si>
    <t>成吨的硅胶线</t>
    <phoneticPr fontId="1" type="noConversion"/>
  </si>
  <si>
    <t>螺丝,钢丝和轴承等</t>
    <phoneticPr fontId="1" type="noConversion"/>
  </si>
  <si>
    <t>ABS，PLA，处理液</t>
    <phoneticPr fontId="1" type="noConversion"/>
  </si>
  <si>
    <t>假定超了20%</t>
    <phoneticPr fontId="1" type="noConversion"/>
  </si>
  <si>
    <t>分类</t>
    <phoneticPr fontId="1" type="noConversion"/>
  </si>
  <si>
    <t>动力</t>
    <phoneticPr fontId="1" type="noConversion"/>
  </si>
  <si>
    <t>电力</t>
    <phoneticPr fontId="1" type="noConversion"/>
  </si>
  <si>
    <t>结构</t>
    <phoneticPr fontId="1" type="noConversion"/>
  </si>
  <si>
    <t>设备</t>
    <phoneticPr fontId="1" type="noConversion"/>
  </si>
  <si>
    <t>配件</t>
    <phoneticPr fontId="1" type="noConversion"/>
  </si>
  <si>
    <t>只留机轮</t>
    <phoneticPr fontId="1" type="noConversion"/>
  </si>
  <si>
    <t>不包括倾转用电力</t>
    <phoneticPr fontId="1" type="noConversion"/>
  </si>
  <si>
    <t>2.7kg@4s，买两套多两个或者买3套做两架</t>
    <phoneticPr fontId="1" type="noConversion"/>
  </si>
  <si>
    <t>需要校核强度</t>
    <phoneticPr fontId="1" type="noConversion"/>
  </si>
  <si>
    <t>这个重量真尴尬</t>
    <phoneticPr fontId="1" type="noConversion"/>
  </si>
  <si>
    <t>需要评估重量</t>
    <phoneticPr fontId="1" type="noConversion"/>
  </si>
  <si>
    <t>减重减配方案</t>
    <phoneticPr fontId="1" type="noConversion"/>
  </si>
  <si>
    <t>没救</t>
    <phoneticPr fontId="1" type="noConversion"/>
  </si>
  <si>
    <t>换成9g舵机</t>
    <phoneticPr fontId="1" type="noConversion"/>
  </si>
  <si>
    <t>可能还会增重</t>
    <phoneticPr fontId="1" type="noConversion"/>
  </si>
  <si>
    <t>可以换成6303或者副厂</t>
    <phoneticPr fontId="1" type="noConversion"/>
  </si>
  <si>
    <t>乐迪Mini Pix有望轻几克</t>
    <phoneticPr fontId="1" type="noConversion"/>
  </si>
  <si>
    <t>不装</t>
    <phoneticPr fontId="1" type="noConversion"/>
  </si>
  <si>
    <t>把电池里的铝板拆了</t>
    <phoneticPr fontId="1" type="noConversion"/>
  </si>
  <si>
    <t>格氏4s5300mah 30c</t>
    <phoneticPr fontId="1" type="noConversion"/>
  </si>
  <si>
    <t>最好多买两块</t>
    <phoneticPr fontId="1" type="noConversion"/>
  </si>
  <si>
    <t>自己拿kt板削</t>
    <phoneticPr fontId="1" type="noConversion"/>
  </si>
  <si>
    <t>设计高端结构</t>
    <phoneticPr fontId="1" type="noConversion"/>
  </si>
  <si>
    <t>大概可以铣薄减重？</t>
    <phoneticPr fontId="1" type="noConversion"/>
  </si>
  <si>
    <t>开减重孔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</si>
</sst>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F4-49E0-9687-0DED38437B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F4-49E0-9687-0DED38437B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F4-49E0-9687-0DED38437B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F4-49E0-9687-0DED38437B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F4-49E0-9687-0DED38437BB9}"/>
              </c:ext>
            </c:extLst>
          </c:dPt>
          <c:cat>
            <c:strRef>
              <c:f>Sheet1!$A$29:$A$33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结构</c:v>
                </c:pt>
                <c:pt idx="3">
                  <c:v>设备</c:v>
                </c:pt>
                <c:pt idx="4">
                  <c:v>配件</c:v>
                </c:pt>
              </c:strCache>
            </c:strRef>
          </c:cat>
          <c:val>
            <c:numRef>
              <c:f>Sheet1!$E$29:$E$33</c:f>
              <c:numCache>
                <c:formatCode>General</c:formatCode>
                <c:ptCount val="5"/>
                <c:pt idx="0">
                  <c:v>570</c:v>
                </c:pt>
                <c:pt idx="1">
                  <c:v>505</c:v>
                </c:pt>
                <c:pt idx="2">
                  <c:v>1230</c:v>
                </c:pt>
                <c:pt idx="3">
                  <c:v>437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0-44B8-B831-44CD7662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E-4EF9-9DD8-DB63BC1473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E-4EF9-9DD8-DB63BC1473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9E-4EF9-9DD8-DB63BC1473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9E-4EF9-9DD8-DB63BC1473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9E-4EF9-9DD8-DB63BC14735D}"/>
              </c:ext>
            </c:extLst>
          </c:dPt>
          <c:cat>
            <c:strRef>
              <c:f>Sheet1!$A$29:$A$33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结构</c:v>
                </c:pt>
                <c:pt idx="3">
                  <c:v>设备</c:v>
                </c:pt>
                <c:pt idx="4">
                  <c:v>配件</c:v>
                </c:pt>
              </c:strCache>
            </c:strRef>
          </c:cat>
          <c:val>
            <c:numRef>
              <c:f>Sheet1!$G$29:$G$33</c:f>
              <c:numCache>
                <c:formatCode>General</c:formatCode>
                <c:ptCount val="5"/>
                <c:pt idx="0">
                  <c:v>1198</c:v>
                </c:pt>
                <c:pt idx="1">
                  <c:v>419</c:v>
                </c:pt>
                <c:pt idx="2">
                  <c:v>600</c:v>
                </c:pt>
                <c:pt idx="3">
                  <c:v>3502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C41-AEDB-5D382148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33337</xdr:rowOff>
    </xdr:from>
    <xdr:to>
      <xdr:col>2</xdr:col>
      <xdr:colOff>800100</xdr:colOff>
      <xdr:row>50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B8AF8E-DD20-4880-BC5E-D6E551D23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814388</xdr:colOff>
      <xdr:row>34</xdr:row>
      <xdr:rowOff>14287</xdr:rowOff>
    </xdr:from>
    <xdr:to>
      <xdr:col>8</xdr:col>
      <xdr:colOff>885826</xdr:colOff>
      <xdr:row>50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4C4922-3640-45EC-A383-698920884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.7kg@4s&#65292;&#20080;&#20004;&#22871;&#22810;&#20004;&#20010;&#25110;&#32773;&#20080;3&#22871;&#20570;&#20004;&#2655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J28" sqref="J28"/>
    </sheetView>
  </sheetViews>
  <sheetFormatPr defaultRowHeight="13.5" x14ac:dyDescent="0.15"/>
  <cols>
    <col min="1" max="1" width="20" customWidth="1"/>
    <col min="2" max="2" width="29.5" customWidth="1"/>
    <col min="3" max="3" width="11.5" customWidth="1"/>
    <col min="4" max="5" width="9" customWidth="1"/>
    <col min="9" max="9" width="21.875" customWidth="1"/>
    <col min="10" max="10" width="41" customWidth="1"/>
    <col min="11" max="11" width="19.75" customWidth="1"/>
    <col min="15" max="15" width="29" customWidth="1"/>
  </cols>
  <sheetData>
    <row r="1" spans="1:10" x14ac:dyDescent="0.15">
      <c r="A1" t="s">
        <v>0</v>
      </c>
      <c r="B1" t="s">
        <v>1</v>
      </c>
      <c r="C1" t="s">
        <v>32</v>
      </c>
      <c r="D1" t="s">
        <v>2</v>
      </c>
      <c r="E1" t="s">
        <v>41</v>
      </c>
      <c r="F1" t="s">
        <v>3</v>
      </c>
      <c r="G1" t="s">
        <v>4</v>
      </c>
      <c r="H1" t="s">
        <v>36</v>
      </c>
      <c r="I1" t="s">
        <v>61</v>
      </c>
      <c r="J1" t="s">
        <v>8</v>
      </c>
    </row>
    <row r="2" spans="1:10" x14ac:dyDescent="0.15">
      <c r="A2" t="s">
        <v>5</v>
      </c>
      <c r="B2" t="s">
        <v>33</v>
      </c>
      <c r="C2">
        <v>60</v>
      </c>
      <c r="D2">
        <v>6</v>
      </c>
      <c r="E2">
        <f>D2*C2</f>
        <v>360</v>
      </c>
      <c r="F2">
        <v>599</v>
      </c>
      <c r="G2">
        <v>1198</v>
      </c>
      <c r="H2">
        <f>G2*1.1</f>
        <v>1317.8000000000002</v>
      </c>
      <c r="I2" t="s">
        <v>62</v>
      </c>
      <c r="J2" s="1" t="s">
        <v>57</v>
      </c>
    </row>
    <row r="3" spans="1:10" x14ac:dyDescent="0.15">
      <c r="A3" t="s">
        <v>6</v>
      </c>
      <c r="B3" t="s">
        <v>34</v>
      </c>
      <c r="C3">
        <v>30</v>
      </c>
      <c r="D3">
        <v>6</v>
      </c>
      <c r="E3">
        <f t="shared" ref="E3:E18" si="0">D3*C3</f>
        <v>180</v>
      </c>
      <c r="F3">
        <v>0</v>
      </c>
      <c r="G3">
        <f t="shared" ref="G3:G18" si="1">F3*D3</f>
        <v>0</v>
      </c>
      <c r="H3">
        <f t="shared" ref="H3:H18" si="2">G3*1.1</f>
        <v>0</v>
      </c>
      <c r="I3" t="s">
        <v>62</v>
      </c>
    </row>
    <row r="4" spans="1:10" x14ac:dyDescent="0.15">
      <c r="A4" t="s">
        <v>7</v>
      </c>
      <c r="B4" t="s">
        <v>35</v>
      </c>
      <c r="C4">
        <v>10</v>
      </c>
      <c r="D4">
        <v>3</v>
      </c>
      <c r="E4">
        <f t="shared" si="0"/>
        <v>30</v>
      </c>
      <c r="F4">
        <v>0</v>
      </c>
      <c r="G4">
        <f t="shared" si="1"/>
        <v>0</v>
      </c>
      <c r="H4">
        <f t="shared" si="2"/>
        <v>0</v>
      </c>
      <c r="I4" t="s">
        <v>62</v>
      </c>
    </row>
    <row r="5" spans="1:10" x14ac:dyDescent="0.15">
      <c r="A5" t="s">
        <v>9</v>
      </c>
      <c r="B5" t="s">
        <v>21</v>
      </c>
      <c r="C5">
        <v>20</v>
      </c>
      <c r="D5">
        <v>7</v>
      </c>
      <c r="E5">
        <f t="shared" si="0"/>
        <v>140</v>
      </c>
      <c r="F5">
        <v>35</v>
      </c>
      <c r="G5">
        <f t="shared" si="1"/>
        <v>245</v>
      </c>
      <c r="H5">
        <f t="shared" si="2"/>
        <v>269.5</v>
      </c>
      <c r="I5" t="s">
        <v>63</v>
      </c>
      <c r="J5" t="s">
        <v>42</v>
      </c>
    </row>
    <row r="6" spans="1:10" x14ac:dyDescent="0.15">
      <c r="A6" t="s">
        <v>38</v>
      </c>
      <c r="B6" t="s">
        <v>37</v>
      </c>
      <c r="C6">
        <v>50</v>
      </c>
      <c r="D6">
        <v>2</v>
      </c>
      <c r="E6">
        <f t="shared" si="0"/>
        <v>100</v>
      </c>
      <c r="F6">
        <v>300</v>
      </c>
      <c r="G6">
        <f t="shared" si="1"/>
        <v>600</v>
      </c>
      <c r="H6">
        <f t="shared" si="2"/>
        <v>660</v>
      </c>
      <c r="I6" t="s">
        <v>64</v>
      </c>
      <c r="J6" t="s">
        <v>39</v>
      </c>
    </row>
    <row r="7" spans="1:10" x14ac:dyDescent="0.15">
      <c r="A7" t="s">
        <v>10</v>
      </c>
      <c r="B7" t="s">
        <v>11</v>
      </c>
      <c r="C7">
        <v>11</v>
      </c>
      <c r="D7">
        <v>1</v>
      </c>
      <c r="E7">
        <f t="shared" si="0"/>
        <v>11</v>
      </c>
      <c r="F7">
        <v>760</v>
      </c>
      <c r="G7">
        <f t="shared" si="1"/>
        <v>760</v>
      </c>
      <c r="H7">
        <f t="shared" si="2"/>
        <v>836.00000000000011</v>
      </c>
      <c r="I7" t="s">
        <v>65</v>
      </c>
    </row>
    <row r="8" spans="1:10" x14ac:dyDescent="0.15">
      <c r="A8" t="s">
        <v>12</v>
      </c>
      <c r="B8" t="s">
        <v>18</v>
      </c>
      <c r="C8">
        <v>100</v>
      </c>
      <c r="D8">
        <v>1</v>
      </c>
      <c r="E8">
        <f t="shared" si="0"/>
        <v>100</v>
      </c>
      <c r="F8">
        <v>1422</v>
      </c>
      <c r="G8">
        <f t="shared" si="1"/>
        <v>1422</v>
      </c>
      <c r="H8">
        <f t="shared" si="2"/>
        <v>1564.2</v>
      </c>
      <c r="I8" t="s">
        <v>66</v>
      </c>
    </row>
    <row r="9" spans="1:10" x14ac:dyDescent="0.15">
      <c r="A9" t="s">
        <v>16</v>
      </c>
      <c r="B9" t="s">
        <v>17</v>
      </c>
      <c r="C9">
        <v>25</v>
      </c>
      <c r="D9">
        <v>1</v>
      </c>
      <c r="E9">
        <f t="shared" si="0"/>
        <v>25</v>
      </c>
      <c r="F9">
        <v>420</v>
      </c>
      <c r="G9">
        <f t="shared" si="1"/>
        <v>420</v>
      </c>
      <c r="H9">
        <f t="shared" si="2"/>
        <v>462.00000000000006</v>
      </c>
      <c r="I9" t="s">
        <v>67</v>
      </c>
      <c r="J9" t="s">
        <v>40</v>
      </c>
    </row>
    <row r="10" spans="1:10" x14ac:dyDescent="0.15">
      <c r="A10" t="s">
        <v>13</v>
      </c>
      <c r="B10" t="s">
        <v>69</v>
      </c>
      <c r="C10">
        <v>505</v>
      </c>
      <c r="D10">
        <v>1</v>
      </c>
      <c r="E10">
        <f t="shared" si="0"/>
        <v>505</v>
      </c>
      <c r="F10">
        <v>419</v>
      </c>
      <c r="G10">
        <f t="shared" si="1"/>
        <v>419</v>
      </c>
      <c r="H10">
        <f t="shared" si="2"/>
        <v>460.90000000000003</v>
      </c>
      <c r="I10" t="s">
        <v>68</v>
      </c>
      <c r="J10" t="s">
        <v>70</v>
      </c>
    </row>
    <row r="11" spans="1:10" x14ac:dyDescent="0.15">
      <c r="A11" t="s">
        <v>22</v>
      </c>
      <c r="B11" t="s">
        <v>43</v>
      </c>
      <c r="C11">
        <v>11</v>
      </c>
      <c r="D11">
        <v>1</v>
      </c>
      <c r="E11">
        <f t="shared" si="0"/>
        <v>11</v>
      </c>
      <c r="F11">
        <v>35</v>
      </c>
      <c r="G11">
        <f t="shared" si="1"/>
        <v>35</v>
      </c>
      <c r="H11">
        <f t="shared" si="2"/>
        <v>38.5</v>
      </c>
      <c r="I11" t="s">
        <v>62</v>
      </c>
      <c r="J11" t="s">
        <v>56</v>
      </c>
    </row>
    <row r="12" spans="1:10" x14ac:dyDescent="0.15">
      <c r="A12" t="s">
        <v>23</v>
      </c>
      <c r="B12" t="s">
        <v>24</v>
      </c>
      <c r="C12">
        <v>50</v>
      </c>
      <c r="D12">
        <v>1</v>
      </c>
      <c r="E12">
        <f t="shared" si="0"/>
        <v>50</v>
      </c>
      <c r="F12">
        <v>20</v>
      </c>
      <c r="G12">
        <f t="shared" si="1"/>
        <v>20</v>
      </c>
      <c r="H12">
        <f t="shared" si="2"/>
        <v>22</v>
      </c>
      <c r="I12" t="s">
        <v>71</v>
      </c>
      <c r="J12" t="s">
        <v>55</v>
      </c>
    </row>
    <row r="13" spans="1:10" x14ac:dyDescent="0.15">
      <c r="A13" t="s">
        <v>14</v>
      </c>
      <c r="B13" t="s">
        <v>15</v>
      </c>
      <c r="C13">
        <v>400</v>
      </c>
      <c r="D13">
        <v>1</v>
      </c>
      <c r="E13">
        <f t="shared" si="0"/>
        <v>400</v>
      </c>
      <c r="F13">
        <v>300</v>
      </c>
      <c r="G13">
        <f t="shared" si="1"/>
        <v>300</v>
      </c>
      <c r="H13">
        <f t="shared" si="2"/>
        <v>330</v>
      </c>
      <c r="I13" t="s">
        <v>72</v>
      </c>
      <c r="J13" t="s">
        <v>58</v>
      </c>
    </row>
    <row r="14" spans="1:10" x14ac:dyDescent="0.15">
      <c r="A14" t="s">
        <v>19</v>
      </c>
      <c r="B14" t="s">
        <v>20</v>
      </c>
      <c r="C14">
        <v>33</v>
      </c>
      <c r="D14">
        <v>10</v>
      </c>
      <c r="E14">
        <f>D14*C14</f>
        <v>330</v>
      </c>
      <c r="F14">
        <v>10</v>
      </c>
      <c r="G14">
        <f t="shared" si="1"/>
        <v>100</v>
      </c>
      <c r="H14">
        <f t="shared" si="2"/>
        <v>110.00000000000001</v>
      </c>
      <c r="I14" t="s">
        <v>73</v>
      </c>
      <c r="J14" t="s">
        <v>44</v>
      </c>
    </row>
    <row r="15" spans="1:10" x14ac:dyDescent="0.15">
      <c r="A15" t="s">
        <v>30</v>
      </c>
      <c r="B15" t="s">
        <v>31</v>
      </c>
      <c r="C15">
        <v>250</v>
      </c>
      <c r="D15">
        <v>1</v>
      </c>
      <c r="E15">
        <f t="shared" si="0"/>
        <v>250</v>
      </c>
      <c r="F15">
        <v>50</v>
      </c>
      <c r="G15">
        <f t="shared" si="1"/>
        <v>50</v>
      </c>
      <c r="H15">
        <f t="shared" si="2"/>
        <v>55.000000000000007</v>
      </c>
      <c r="I15" t="s">
        <v>62</v>
      </c>
      <c r="J15" t="s">
        <v>45</v>
      </c>
    </row>
    <row r="16" spans="1:10" x14ac:dyDescent="0.15">
      <c r="A16" t="s">
        <v>25</v>
      </c>
      <c r="B16" t="s">
        <v>46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>
        <f t="shared" si="2"/>
        <v>110.00000000000001</v>
      </c>
      <c r="I16" t="s">
        <v>62</v>
      </c>
    </row>
    <row r="17" spans="1:10" x14ac:dyDescent="0.15">
      <c r="A17" t="s">
        <v>26</v>
      </c>
      <c r="B17" t="s">
        <v>47</v>
      </c>
      <c r="C17">
        <v>500</v>
      </c>
      <c r="D17">
        <v>1</v>
      </c>
      <c r="E17">
        <f t="shared" si="0"/>
        <v>500</v>
      </c>
      <c r="F17">
        <v>200</v>
      </c>
      <c r="G17">
        <f t="shared" si="1"/>
        <v>200</v>
      </c>
      <c r="H17">
        <f t="shared" si="2"/>
        <v>220.00000000000003</v>
      </c>
      <c r="I17" t="s">
        <v>74</v>
      </c>
      <c r="J17" t="s">
        <v>60</v>
      </c>
    </row>
    <row r="18" spans="1:10" x14ac:dyDescent="0.15">
      <c r="A18" t="s">
        <v>27</v>
      </c>
      <c r="B18" t="s">
        <v>28</v>
      </c>
      <c r="C18">
        <v>0</v>
      </c>
      <c r="D18">
        <v>1</v>
      </c>
      <c r="E18">
        <f t="shared" si="0"/>
        <v>0</v>
      </c>
      <c r="F18">
        <v>100</v>
      </c>
      <c r="G18">
        <f t="shared" si="1"/>
        <v>100</v>
      </c>
      <c r="H18">
        <f t="shared" si="2"/>
        <v>110.00000000000001</v>
      </c>
      <c r="I18" t="s">
        <v>62</v>
      </c>
    </row>
    <row r="19" spans="1:10" x14ac:dyDescent="0.15">
      <c r="A19" t="s">
        <v>29</v>
      </c>
      <c r="E19">
        <f>SUM(E2:E18)</f>
        <v>3092</v>
      </c>
      <c r="G19">
        <f>SUM(G2:G18)</f>
        <v>5969</v>
      </c>
      <c r="H19">
        <f>SUM(H2:H18)</f>
        <v>6565.9</v>
      </c>
      <c r="J19" t="s">
        <v>59</v>
      </c>
    </row>
    <row r="20" spans="1:10" x14ac:dyDescent="0.15">
      <c r="A20" t="s">
        <v>48</v>
      </c>
      <c r="E20">
        <f>E19*1.2</f>
        <v>3710.3999999999996</v>
      </c>
    </row>
    <row r="28" spans="1:10" x14ac:dyDescent="0.15">
      <c r="A28" t="s">
        <v>49</v>
      </c>
    </row>
    <row r="29" spans="1:10" x14ac:dyDescent="0.15">
      <c r="A29" t="s">
        <v>50</v>
      </c>
      <c r="E29">
        <f>E2+E3+E4</f>
        <v>570</v>
      </c>
      <c r="G29">
        <f>G2+G3+G4</f>
        <v>1198</v>
      </c>
    </row>
    <row r="30" spans="1:10" x14ac:dyDescent="0.15">
      <c r="A30" t="s">
        <v>51</v>
      </c>
      <c r="E30">
        <f>E10</f>
        <v>505</v>
      </c>
      <c r="G30">
        <f>G10</f>
        <v>419</v>
      </c>
    </row>
    <row r="31" spans="1:10" x14ac:dyDescent="0.15">
      <c r="A31" t="s">
        <v>52</v>
      </c>
      <c r="E31">
        <f>E13+E14+E17</f>
        <v>1230</v>
      </c>
      <c r="G31">
        <f>G13+G14+G17</f>
        <v>600</v>
      </c>
    </row>
    <row r="32" spans="1:10" x14ac:dyDescent="0.15">
      <c r="A32" t="s">
        <v>53</v>
      </c>
      <c r="E32">
        <f>E5+E6+E7+E8+E9+E11+E12</f>
        <v>437</v>
      </c>
      <c r="G32">
        <f>G5+G6+G7+G8+G9+G11+G12</f>
        <v>3502</v>
      </c>
    </row>
    <row r="33" spans="1:7" x14ac:dyDescent="0.15">
      <c r="A33" t="s">
        <v>54</v>
      </c>
      <c r="E33">
        <f>E18+E16+E15</f>
        <v>350</v>
      </c>
      <c r="G33">
        <f>G18+G16+G15</f>
        <v>250</v>
      </c>
    </row>
  </sheetData>
  <phoneticPr fontId="1" type="noConversion"/>
  <hyperlinks>
    <hyperlink ref="J2" r:id="rId1" xr:uid="{E3AECD96-9123-4BF5-A94E-CE5B0E97959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2018-07-15T14:11:32Z</dcterms:modified>
</cp:coreProperties>
</file>