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pbellrb/Downloads/"/>
    </mc:Choice>
  </mc:AlternateContent>
  <xr:revisionPtr revIDLastSave="0" documentId="13_ncr:1_{8356244C-779D-7049-A290-4C29E1ADF332}" xr6:coauthVersionLast="47" xr6:coauthVersionMax="47" xr10:uidLastSave="{00000000-0000-0000-0000-000000000000}"/>
  <bookViews>
    <workbookView xWindow="0" yWindow="520" windowWidth="51200" windowHeight="26460" activeTab="3" xr2:uid="{00000000-000D-0000-FFFF-FFFF00000000}"/>
  </bookViews>
  <sheets>
    <sheet name="Master" sheetId="1" r:id="rId1"/>
    <sheet name="Accounts" sheetId="2" r:id="rId2"/>
    <sheet name="Price Master" sheetId="21" r:id="rId3"/>
    <sheet name="Bookings and Orders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1" l="1" a="1"/>
  <c r="F27" i="1" s="1"/>
  <c r="F26" i="1" a="1"/>
  <c r="F26" i="1" s="1"/>
  <c r="F25" i="1" a="1"/>
  <c r="F25" i="1" s="1"/>
  <c r="F24" i="1" a="1"/>
  <c r="F24" i="1" s="1"/>
  <c r="C27" i="1" a="1"/>
  <c r="C27" i="1" s="1"/>
  <c r="C26" i="1" a="1"/>
  <c r="C26" i="1" s="1"/>
  <c r="C25" i="1" a="1"/>
  <c r="C25" i="1" s="1"/>
  <c r="C24" i="1" a="1"/>
  <c r="C24" i="1" s="1"/>
  <c r="C28" i="1" a="1"/>
  <c r="C28" i="1" s="1"/>
  <c r="F28" i="1" a="1"/>
  <c r="F28" i="1" s="1"/>
  <c r="C29" i="1" a="1"/>
  <c r="C29" i="1" s="1"/>
  <c r="F29" i="1" a="1"/>
  <c r="F29" i="1" s="1"/>
  <c r="B23" i="1" a="1"/>
  <c r="B23" i="1" s="1"/>
  <c r="E31" i="1" a="1"/>
  <c r="E31" i="1" s="1"/>
  <c r="G31" i="1" l="1"/>
  <c r="C2" i="20"/>
  <c r="A24" i="1" a="1"/>
  <c r="A24" i="1" s="1"/>
  <c r="B24" i="1" a="1"/>
  <c r="B24" i="1" s="1"/>
  <c r="E24" i="1" a="1"/>
  <c r="E24" i="1" s="1"/>
  <c r="A25" i="1" a="1"/>
  <c r="A25" i="1" s="1"/>
  <c r="B25" i="1" a="1"/>
  <c r="B25" i="1" s="1"/>
  <c r="E25" i="1" a="1"/>
  <c r="E25" i="1" s="1"/>
  <c r="A26" i="1" a="1"/>
  <c r="A26" i="1" s="1"/>
  <c r="B26" i="1" a="1"/>
  <c r="B26" i="1" s="1"/>
  <c r="E26" i="1" a="1"/>
  <c r="E26" i="1" s="1"/>
  <c r="G26" i="1" s="1"/>
  <c r="A27" i="1" a="1"/>
  <c r="A27" i="1" s="1"/>
  <c r="B27" i="1" a="1"/>
  <c r="B27" i="1" s="1"/>
  <c r="E27" i="1" a="1"/>
  <c r="E27" i="1" s="1"/>
  <c r="G27" i="1" s="1"/>
  <c r="A28" i="1" a="1"/>
  <c r="A28" i="1" s="1"/>
  <c r="B28" i="1" a="1"/>
  <c r="B28" i="1" s="1"/>
  <c r="E28" i="1" a="1"/>
  <c r="E28" i="1" s="1"/>
  <c r="G28" i="1" s="1"/>
  <c r="A29" i="1" a="1"/>
  <c r="A29" i="1" s="1"/>
  <c r="B29" i="1" a="1"/>
  <c r="B29" i="1" s="1"/>
  <c r="E29" i="1" a="1"/>
  <c r="E29" i="1" s="1"/>
  <c r="G29" i="1" s="1"/>
  <c r="A30" i="1" a="1"/>
  <c r="A30" i="1" s="1"/>
  <c r="B30" i="1" a="1"/>
  <c r="B30" i="1" s="1"/>
  <c r="C30" i="1" a="1"/>
  <c r="C30" i="1" s="1"/>
  <c r="E30" i="1" a="1"/>
  <c r="E30" i="1" s="1"/>
  <c r="G30" i="1" s="1"/>
  <c r="F30" i="1" a="1"/>
  <c r="F30" i="1" s="1"/>
  <c r="A31" i="1" a="1"/>
  <c r="A31" i="1" s="1"/>
  <c r="B31" i="1" a="1"/>
  <c r="B31" i="1" s="1"/>
  <c r="C31" i="1" a="1"/>
  <c r="C31" i="1" s="1"/>
  <c r="F31" i="1" a="1"/>
  <c r="F31" i="1" s="1"/>
  <c r="A32" i="1" a="1"/>
  <c r="A32" i="1" s="1"/>
  <c r="B32" i="1" a="1"/>
  <c r="B32" i="1" s="1"/>
  <c r="C32" i="1" a="1"/>
  <c r="C32" i="1" s="1"/>
  <c r="E32" i="1" a="1"/>
  <c r="E32" i="1" s="1"/>
  <c r="G32" i="1" s="1"/>
  <c r="F32" i="1" a="1"/>
  <c r="F32" i="1" s="1"/>
  <c r="A33" i="1" a="1"/>
  <c r="A33" i="1" s="1"/>
  <c r="B33" i="1" a="1"/>
  <c r="B33" i="1" s="1"/>
  <c r="C33" i="1" a="1"/>
  <c r="C33" i="1" s="1"/>
  <c r="E33" i="1" a="1"/>
  <c r="E33" i="1" s="1"/>
  <c r="G33" i="1" s="1"/>
  <c r="F33" i="1" a="1"/>
  <c r="F33" i="1" s="1"/>
  <c r="E23" i="1" a="1"/>
  <c r="E23" i="1" s="1"/>
  <c r="A23" i="1" a="1"/>
  <c r="A23" i="1" s="1"/>
  <c r="F23" i="1" a="1"/>
  <c r="F23" i="1" s="1"/>
  <c r="C23" i="1" a="1"/>
  <c r="C23" i="1" s="1"/>
  <c r="E2" i="20"/>
  <c r="B19" i="1"/>
  <c r="A17" i="1"/>
  <c r="A16" i="1"/>
  <c r="E15" i="1"/>
  <c r="G23" i="1" l="1"/>
  <c r="G25" i="1"/>
  <c r="G24" i="1"/>
  <c r="A15" i="1" l="1"/>
  <c r="E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<sst xmlns="http://schemas.openxmlformats.org/spreadsheetml/2006/main" count="78" uniqueCount="71">
  <si>
    <t xml:space="preserve">Invoice </t>
  </si>
  <si>
    <t>BILL TO:</t>
  </si>
  <si>
    <t>INVOICE #</t>
  </si>
  <si>
    <t>DATE</t>
  </si>
  <si>
    <t>CUSTOMER ID</t>
  </si>
  <si>
    <t>Account #</t>
  </si>
  <si>
    <t>Date</t>
  </si>
  <si>
    <t>User</t>
  </si>
  <si>
    <t>Description</t>
  </si>
  <si>
    <t>Quantity</t>
  </si>
  <si>
    <t>Unit Price</t>
  </si>
  <si>
    <t>Total</t>
  </si>
  <si>
    <t>NOTES:</t>
  </si>
  <si>
    <t>BALANCE DUE</t>
  </si>
  <si>
    <t>THIS IS A COPY FOR YOUR RECORDS. NO ACTION IS REQUIRED.</t>
  </si>
  <si>
    <t>PI</t>
  </si>
  <si>
    <t>Account ID</t>
  </si>
  <si>
    <t>ADDRESS 1</t>
  </si>
  <si>
    <t>ADDRESS 2</t>
  </si>
  <si>
    <t>Index Number</t>
  </si>
  <si>
    <t>SKU</t>
  </si>
  <si>
    <t>Price</t>
  </si>
  <si>
    <t>Notes</t>
  </si>
  <si>
    <t>25nm</t>
  </si>
  <si>
    <t>Oligos, 25 nMol, standard desalt</t>
  </si>
  <si>
    <t>AG_Run</t>
  </si>
  <si>
    <t>Agilent Chip, Run Only-(Reagents Provided)</t>
  </si>
  <si>
    <t>BIORAD</t>
  </si>
  <si>
    <t>SKU identifies orders from BioRad</t>
  </si>
  <si>
    <t>CFX96</t>
  </si>
  <si>
    <t>QPCR Run on CFX96</t>
  </si>
  <si>
    <t>CLC</t>
  </si>
  <si>
    <t>Data analysis on CLC Workbench</t>
  </si>
  <si>
    <t>G:Box</t>
  </si>
  <si>
    <t>G:BOX</t>
  </si>
  <si>
    <t>IDT</t>
  </si>
  <si>
    <t>SKU identifies orders from IDT that are not standard oligos</t>
  </si>
  <si>
    <t>Magpix</t>
  </si>
  <si>
    <t>MagPix</t>
  </si>
  <si>
    <t>Fee added to reagent cost</t>
  </si>
  <si>
    <t>Maxwell</t>
  </si>
  <si>
    <t>Mod</t>
  </si>
  <si>
    <t>Modulus Microplate read</t>
  </si>
  <si>
    <t>Nanodrop One</t>
  </si>
  <si>
    <t>NanoDrop One</t>
  </si>
  <si>
    <t>Qubit</t>
  </si>
  <si>
    <t>seq0</t>
  </si>
  <si>
    <t>Sequencing, &lt;15 samples</t>
  </si>
  <si>
    <t>seq15</t>
  </si>
  <si>
    <t>Sequencing, &gt;=15 samples</t>
  </si>
  <si>
    <t>TFS</t>
  </si>
  <si>
    <t>SKU identifies orders from Thermo Fisher Scientific</t>
  </si>
  <si>
    <t>Wes</t>
  </si>
  <si>
    <t>Protein Simple Wes</t>
  </si>
  <si>
    <t>QTY</t>
  </si>
  <si>
    <t>Price/Each</t>
  </si>
  <si>
    <t>Principle Investigator</t>
  </si>
  <si>
    <t>Service SKU</t>
  </si>
  <si>
    <t>Completed/Received</t>
  </si>
  <si>
    <t>PLACEHOLDER FOR EQUATIONS</t>
  </si>
  <si>
    <t>Account to be charged</t>
  </si>
  <si>
    <t>PI name</t>
  </si>
  <si>
    <t>must be listed in alphabetical order</t>
  </si>
  <si>
    <t xml:space="preserve">combined with the </t>
  </si>
  <si>
    <t>date for the invoice number</t>
  </si>
  <si>
    <t>Address line 1</t>
  </si>
  <si>
    <t>Address line 2</t>
  </si>
  <si>
    <t>Phone:</t>
  </si>
  <si>
    <t>Email:</t>
  </si>
  <si>
    <t>Website:</t>
  </si>
  <si>
    <t xml:space="preserve">Unique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</si>
</sst>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4D6575"/>
      <name val="Arial"/>
      <family val="2"/>
    </font>
    <font>
      <sz val="9"/>
      <color rgb="FF404040"/>
      <name val="Arial"/>
      <family val="2"/>
    </font>
    <font>
      <b/>
      <sz val="24"/>
      <color theme="1"/>
      <name val="Arial"/>
      <family val="2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000000"/>
      <name val="Arial"/>
      <family val="2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2" fillId="2" borderId="0" xfId="0" applyFont="1" applyFill="1"/>
    <xf numFmtId="14" fontId="4" fillId="0" borderId="2" xfId="0" applyNumberFormat="1" applyFont="1" applyBorder="1"/>
    <xf numFmtId="0" fontId="0" fillId="0" borderId="2" xfId="0" applyBorder="1"/>
    <xf numFmtId="0" fontId="4" fillId="0" borderId="2" xfId="0" applyFont="1" applyBorder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/>
    <xf numFmtId="0" fontId="17" fillId="0" borderId="0" xfId="0" quotePrefix="1" applyFont="1"/>
    <xf numFmtId="0" fontId="5" fillId="0" borderId="3" xfId="0" applyFont="1" applyBorder="1" applyAlignment="1">
      <alignment horizontal="left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14" fontId="17" fillId="0" borderId="0" xfId="0" quotePrefix="1" applyNumberFormat="1" applyFont="1"/>
    <xf numFmtId="2" fontId="19" fillId="0" borderId="0" xfId="0" quotePrefix="1" applyNumberFormat="1" applyFont="1"/>
    <xf numFmtId="2" fontId="18" fillId="0" borderId="0" xfId="0" quotePrefix="1" applyNumberFormat="1" applyFont="1"/>
    <xf numFmtId="2" fontId="0" fillId="0" borderId="0" xfId="0" applyNumberFormat="1" applyAlignment="1">
      <alignment horizontal="right"/>
    </xf>
    <xf numFmtId="0" fontId="20" fillId="0" borderId="0" xfId="0" applyFont="1"/>
    <xf numFmtId="0" fontId="15" fillId="3" borderId="4" xfId="0" quotePrefix="1" applyFont="1" applyFill="1" applyBorder="1"/>
    <xf numFmtId="0" fontId="16" fillId="0" borderId="0" xfId="0" applyFont="1" applyAlignment="1">
      <alignment wrapText="1"/>
    </xf>
    <xf numFmtId="2" fontId="20" fillId="0" borderId="0" xfId="0" applyNumberFormat="1" applyFont="1"/>
    <xf numFmtId="2" fontId="15" fillId="0" borderId="0" xfId="0" applyNumberFormat="1" applyFont="1"/>
    <xf numFmtId="0" fontId="21" fillId="0" borderId="0" xfId="0" applyFont="1"/>
    <xf numFmtId="2" fontId="21" fillId="0" borderId="0" xfId="0" applyNumberFormat="1" applyFont="1"/>
    <xf numFmtId="0" fontId="15" fillId="3" borderId="4" xfId="0" applyFont="1" applyFill="1" applyBorder="1"/>
    <xf numFmtId="0" fontId="20" fillId="0" borderId="0" xfId="0" applyFont="1" applyAlignment="1">
      <alignment wrapText="1"/>
    </xf>
    <xf numFmtId="2" fontId="0" fillId="0" borderId="0" xfId="0" applyNumberFormat="1"/>
    <xf numFmtId="0" fontId="16" fillId="0" borderId="5" xfId="0" applyFont="1" applyBorder="1"/>
    <xf numFmtId="2" fontId="16" fillId="0" borderId="5" xfId="0" applyNumberFormat="1" applyFont="1" applyBorder="1"/>
    <xf numFmtId="0" fontId="0" fillId="0" borderId="5" xfId="0" applyBorder="1"/>
    <xf numFmtId="2" fontId="0" fillId="0" borderId="5" xfId="0" applyNumberFormat="1" applyBorder="1"/>
    <xf numFmtId="0" fontId="11" fillId="0" borderId="5" xfId="0" applyFont="1" applyBorder="1"/>
    <xf numFmtId="0" fontId="22" fillId="3" borderId="4" xfId="0" applyFont="1" applyFill="1" applyBorder="1"/>
    <xf numFmtId="0" fontId="23" fillId="0" borderId="0" xfId="0" applyFont="1"/>
    <xf numFmtId="2" fontId="22" fillId="0" borderId="0" xfId="0" applyNumberFormat="1" applyFont="1"/>
    <xf numFmtId="0" fontId="23" fillId="0" borderId="0" xfId="0" applyFont="1" applyAlignment="1">
      <alignment wrapText="1"/>
    </xf>
    <xf numFmtId="165" fontId="21" fillId="0" borderId="0" xfId="0" applyNumberFormat="1" applyFont="1"/>
    <xf numFmtId="165" fontId="20" fillId="0" borderId="0" xfId="0" applyNumberFormat="1" applyFont="1"/>
    <xf numFmtId="165" fontId="25" fillId="4" borderId="0" xfId="0" applyNumberFormat="1" applyFont="1" applyFill="1"/>
    <xf numFmtId="0" fontId="25" fillId="4" borderId="0" xfId="0" applyFont="1" applyFill="1"/>
    <xf numFmtId="0" fontId="24" fillId="4" borderId="4" xfId="0" quotePrefix="1" applyFont="1" applyFill="1" applyBorder="1"/>
    <xf numFmtId="0" fontId="26" fillId="4" borderId="0" xfId="0" applyFont="1" applyFill="1"/>
    <xf numFmtId="2" fontId="24" fillId="4" borderId="0" xfId="0" applyNumberFormat="1" applyFont="1" applyFill="1"/>
    <xf numFmtId="0" fontId="26" fillId="4" borderId="0" xfId="0" applyFont="1" applyFill="1" applyAlignment="1">
      <alignment wrapText="1"/>
    </xf>
    <xf numFmtId="0" fontId="5" fillId="0" borderId="0" xfId="0" applyFont="1" applyAlignment="1">
      <alignment horizontal="right"/>
    </xf>
    <xf numFmtId="0" fontId="0" fillId="0" borderId="0" xfId="0" applyAlignment="1"/>
    <xf numFmtId="0" fontId="3" fillId="0" borderId="0" xfId="0" applyFont="1" applyAlignment="1"/>
    <xf numFmtId="164" fontId="8" fillId="0" borderId="0" xfId="0" applyNumberFormat="1" applyFont="1" applyAlignment="1">
      <alignment horizontal="right"/>
    </xf>
    <xf numFmtId="0" fontId="6" fillId="0" borderId="3" xfId="0" applyFont="1" applyBorder="1" applyAlignment="1">
      <alignment horizontal="right"/>
    </xf>
    <xf numFmtId="0" fontId="0" fillId="0" borderId="3" xfId="0" applyBorder="1" applyAlignment="1"/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1" xfId="0" applyFont="1" applyBorder="1" applyAlignment="1"/>
    <xf numFmtId="0" fontId="4" fillId="0" borderId="1" xfId="0" applyFont="1" applyBorder="1" applyAlignment="1">
      <alignment horizontal="right"/>
    </xf>
    <xf numFmtId="0" fontId="10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color rgb="FF000000"/>
      </font>
    </dxf>
    <dxf>
      <font>
        <color rgb="FF000000"/>
      </font>
      <numFmt numFmtId="165" formatCode="mm/dd/yy;@"/>
    </dxf>
    <dxf>
      <font>
        <color rgb="FF000000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29668</xdr:rowOff>
    </xdr:from>
    <xdr:to>
      <xdr:col>6</xdr:col>
      <xdr:colOff>579120</xdr:colOff>
      <xdr:row>5</xdr:row>
      <xdr:rowOff>134238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212548"/>
          <a:ext cx="5905500" cy="10189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ings_and_Orders" displayName="Bookings_and_Orders" ref="A1:H24" totalsRowShown="0" headerRowDxfId="9" dataDxfId="8">
  <autoFilter ref="A1:H24" xr:uid="{00000000-0009-0000-0100-000001000000}"/>
  <sortState xmlns:xlrd2="http://schemas.microsoft.com/office/spreadsheetml/2017/richdata2" ref="A2:H20">
    <sortCondition ref="A1:A20"/>
  </sortState>
  <tableColumns count="8">
    <tableColumn id="1" xr3:uid="{00000000-0010-0000-0000-000001000000}" name="Date" dataDxfId="7"/>
    <tableColumn id="2" xr3:uid="{00000000-0010-0000-0000-000002000000}" name="User" dataDxfId="6"/>
    <tableColumn id="3" xr3:uid="{00000000-0010-0000-0000-000003000000}" name="Description" dataDxfId="5">
      <calculatedColumnFormula>VLOOKUP(G2,'Price Master'!A:C,2)</calculatedColumnFormula>
    </tableColumn>
    <tableColumn id="4" xr3:uid="{00000000-0010-0000-0000-000004000000}" name="QTY" dataDxfId="4"/>
    <tableColumn id="5" xr3:uid="{00000000-0010-0000-0000-000005000000}" name="Price/Each" dataDxfId="3">
      <calculatedColumnFormula>VLOOKUP('Bookings and Orders'!G2,'Price Master'!A:C,3)</calculatedColumnFormula>
    </tableColumn>
    <tableColumn id="6" xr3:uid="{00000000-0010-0000-0000-000006000000}" name="Principle Investigator" dataDxfId="2"/>
    <tableColumn id="7" xr3:uid="{00000000-0010-0000-0000-000007000000}" name="Service SKU" dataDxfId="1"/>
    <tableColumn id="8" xr3:uid="{00000000-0010-0000-0000-000008000000}" name="Completed/Receiv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46"/>
  <sheetViews>
    <sheetView showGridLines="0" view="pageLayout" zoomScaleNormal="100" workbookViewId="0">
      <selection activeCell="O33" sqref="O33"/>
    </sheetView>
  </sheetViews>
  <sheetFormatPr baseColWidth="10" defaultColWidth="8.83203125" defaultRowHeight="15" x14ac:dyDescent="0.2"/>
  <cols>
    <col min="1" max="1" width="11" bestFit="1" customWidth="1"/>
    <col min="4" max="4" width="35.1640625" customWidth="1"/>
  </cols>
  <sheetData>
    <row r="1" spans="1:8" x14ac:dyDescent="0.2">
      <c r="A1" s="60"/>
      <c r="B1" s="60"/>
      <c r="C1" s="60"/>
      <c r="D1" s="60"/>
      <c r="E1" s="60"/>
      <c r="F1" s="60"/>
      <c r="G1" s="60"/>
    </row>
    <row r="2" spans="1:8" x14ac:dyDescent="0.2">
      <c r="A2" s="60"/>
      <c r="B2" s="60"/>
      <c r="C2" s="60"/>
      <c r="D2" s="60"/>
      <c r="E2" s="60"/>
      <c r="F2" s="60"/>
      <c r="G2" s="60"/>
    </row>
    <row r="3" spans="1:8" x14ac:dyDescent="0.2">
      <c r="A3" s="60"/>
      <c r="B3" s="60"/>
      <c r="C3" s="60"/>
      <c r="D3" s="60"/>
      <c r="E3" s="60"/>
      <c r="F3" s="60"/>
      <c r="G3" s="60"/>
    </row>
    <row r="4" spans="1:8" x14ac:dyDescent="0.2">
      <c r="A4" s="60"/>
      <c r="B4" s="60"/>
      <c r="C4" s="60"/>
      <c r="D4" s="60"/>
      <c r="E4" s="60"/>
      <c r="F4" s="60"/>
      <c r="G4" s="60"/>
    </row>
    <row r="5" spans="1:8" x14ac:dyDescent="0.2">
      <c r="A5" s="60"/>
      <c r="B5" s="60"/>
      <c r="C5" s="60"/>
      <c r="D5" s="60"/>
      <c r="E5" s="60"/>
      <c r="F5" s="60"/>
      <c r="G5" s="60"/>
    </row>
    <row r="6" spans="1:8" x14ac:dyDescent="0.2">
      <c r="A6" s="60"/>
      <c r="B6" s="60"/>
      <c r="C6" s="60"/>
      <c r="D6" s="60"/>
      <c r="E6" s="60"/>
      <c r="F6" s="60"/>
      <c r="G6" s="60"/>
      <c r="H6" s="14"/>
    </row>
    <row r="7" spans="1:8" x14ac:dyDescent="0.2">
      <c r="A7" s="2"/>
      <c r="B7" s="2"/>
      <c r="C7" s="2"/>
      <c r="D7" s="2"/>
      <c r="E7" s="2"/>
      <c r="F7" s="2"/>
      <c r="G7" s="2"/>
    </row>
    <row r="8" spans="1:8" ht="14.5" customHeight="1" x14ac:dyDescent="0.2">
      <c r="D8" s="63" t="s">
        <v>65</v>
      </c>
      <c r="E8" s="64"/>
      <c r="F8" s="64"/>
      <c r="G8" s="64"/>
    </row>
    <row r="9" spans="1:8" x14ac:dyDescent="0.2">
      <c r="D9" s="63" t="s">
        <v>66</v>
      </c>
      <c r="E9" s="55"/>
      <c r="F9" s="55"/>
      <c r="G9" s="55"/>
    </row>
    <row r="10" spans="1:8" ht="14.5" customHeight="1" x14ac:dyDescent="0.2">
      <c r="A10" s="65" t="s">
        <v>0</v>
      </c>
      <c r="B10" s="66"/>
      <c r="C10" s="66"/>
      <c r="D10" s="63" t="s">
        <v>67</v>
      </c>
      <c r="E10" s="64"/>
      <c r="F10" s="64"/>
      <c r="G10" s="64"/>
    </row>
    <row r="11" spans="1:8" x14ac:dyDescent="0.2">
      <c r="A11" s="66"/>
      <c r="B11" s="66"/>
      <c r="C11" s="66"/>
      <c r="D11" s="63" t="s">
        <v>68</v>
      </c>
      <c r="E11" s="64"/>
      <c r="F11" s="64"/>
      <c r="G11" s="64"/>
    </row>
    <row r="12" spans="1:8" ht="16" thickBot="1" x14ac:dyDescent="0.25">
      <c r="A12" s="67"/>
      <c r="B12" s="67"/>
      <c r="C12" s="67"/>
      <c r="D12" s="68" t="s">
        <v>69</v>
      </c>
      <c r="E12" s="69"/>
      <c r="F12" s="69"/>
      <c r="G12" s="69"/>
    </row>
    <row r="13" spans="1:8" ht="16" thickTop="1" x14ac:dyDescent="0.2">
      <c r="A13" s="55"/>
      <c r="B13" s="55"/>
      <c r="C13" s="55"/>
      <c r="D13" s="55"/>
      <c r="E13" s="55"/>
      <c r="F13" s="55"/>
      <c r="G13" s="55"/>
    </row>
    <row r="14" spans="1:8" x14ac:dyDescent="0.2">
      <c r="A14" s="71" t="s">
        <v>1</v>
      </c>
      <c r="B14" s="55"/>
      <c r="C14" s="55"/>
      <c r="D14" s="55"/>
      <c r="E14" s="54" t="s">
        <v>2</v>
      </c>
      <c r="F14" s="55"/>
      <c r="G14" s="55"/>
    </row>
    <row r="15" spans="1:8" ht="16" x14ac:dyDescent="0.2">
      <c r="A15" s="56" t="str">
        <f>G19</f>
        <v>PI name</v>
      </c>
      <c r="B15" s="55"/>
      <c r="C15" s="55"/>
      <c r="D15" s="55"/>
      <c r="E15" s="61" t="str">
        <f>_xlfn.CONCAT(TEXT(E17,"YYMM"),VLOOKUP(G19,Accounts!A:E,2))</f>
        <v xml:space="preserve">2202Unique ID </v>
      </c>
      <c r="F15" s="55"/>
      <c r="G15" s="55"/>
    </row>
    <row r="16" spans="1:8" x14ac:dyDescent="0.2">
      <c r="A16" s="5">
        <f>VLOOKUP(G19,Accounts!A:E,3)</f>
        <v>0</v>
      </c>
      <c r="E16" s="54" t="s">
        <v>3</v>
      </c>
      <c r="F16" s="55"/>
      <c r="G16" s="55"/>
    </row>
    <row r="17" spans="1:7" x14ac:dyDescent="0.2">
      <c r="A17" s="70">
        <f>VLOOKUP(G19,Accounts!A:E,4)</f>
        <v>0</v>
      </c>
      <c r="B17" s="55"/>
      <c r="C17" s="55"/>
      <c r="D17" s="55"/>
      <c r="E17" s="61">
        <v>44620</v>
      </c>
      <c r="F17" s="55"/>
      <c r="G17" s="55"/>
    </row>
    <row r="18" spans="1:7" x14ac:dyDescent="0.2">
      <c r="A18" s="5"/>
      <c r="E18" s="54" t="s">
        <v>4</v>
      </c>
      <c r="F18" s="55"/>
      <c r="G18" s="55"/>
    </row>
    <row r="19" spans="1:7" x14ac:dyDescent="0.2">
      <c r="A19" s="3" t="s">
        <v>5</v>
      </c>
      <c r="B19" t="str">
        <f>VLOOKUP(G19,Accounts!A:E,5)</f>
        <v>Account to be charged</v>
      </c>
      <c r="F19" s="4"/>
      <c r="G19" s="17" t="s">
        <v>61</v>
      </c>
    </row>
    <row r="20" spans="1:7" x14ac:dyDescent="0.2">
      <c r="A20" s="13"/>
      <c r="B20" s="12"/>
      <c r="C20" s="12"/>
      <c r="D20" s="12"/>
      <c r="E20" s="11"/>
      <c r="F20" s="12"/>
      <c r="G20" s="12"/>
    </row>
    <row r="21" spans="1:7" x14ac:dyDescent="0.2">
      <c r="A21" s="55"/>
      <c r="B21" s="55"/>
      <c r="C21" s="55"/>
      <c r="D21" s="55"/>
      <c r="E21" s="55"/>
      <c r="F21" s="55"/>
      <c r="G21" s="55"/>
    </row>
    <row r="22" spans="1:7" x14ac:dyDescent="0.2">
      <c r="A22" s="6" t="s">
        <v>6</v>
      </c>
      <c r="B22" s="6" t="s">
        <v>7</v>
      </c>
      <c r="C22" s="62" t="s">
        <v>8</v>
      </c>
      <c r="D22" s="62"/>
      <c r="E22" s="22" t="s">
        <v>9</v>
      </c>
      <c r="F22" s="22" t="s">
        <v>10</v>
      </c>
      <c r="G22" s="9" t="s">
        <v>11</v>
      </c>
    </row>
    <row r="23" spans="1:7" ht="16" x14ac:dyDescent="0.2">
      <c r="A23" s="23" t="str" cm="1">
        <f t="array" ref="A23">IFERROR(INDEX('Bookings and Orders'!$A$2:$E$13,SMALL(IF(COUNTIF(Master!$G$19, 'Bookings and Orders'!$F$2:$F$13),MATCH(ROW('Bookings and Orders'!$A$2:$E$13),ROW('Bookings and Orders'!$A$2:$E$13))),ROWS($A$1:A1)),COLUMNS($A$1:A1)),"")</f>
        <v/>
      </c>
      <c r="B23" s="19" t="str">
        <f t="array" ref="B23">IFERROR(INDEX('Bookings and Orders'!$A$2:$E$24,SMALL(IF(COUNTIF(Master!$G$19, 'Bookings and Orders'!$F$2:$F$24),MATCH(ROW('Bookings and Orders'!$A$2:$E$24),ROW('Bookings and Orders'!$A$2:$E$24))),ROWS($A$1:B1)),COLUMNS($A$1:B1)),"")</f>
        <v/>
      </c>
      <c r="C23" s="19" t="str" cm="1">
        <f t="array" ref="C23">IFERROR(INDEX('Bookings and Orders'!$A$2:$E$13,SMALL(IF(COUNTIF(Master!$G$19, 'Bookings and Orders'!$F$2:$F$13),MATCH(ROW('Bookings and Orders'!$A$2:$E$13),ROW('Bookings and Orders'!$A$2:$E$13))),ROWS($A$1:C1)),COLUMNS($A$1:C1)),"")</f>
        <v/>
      </c>
      <c r="D23" s="7"/>
      <c r="E23" s="19" t="str" cm="1">
        <f t="array" ref="E23">IFERROR(INDEX('Bookings and Orders'!$A$2:$E$13,SMALL(IF(COUNTIF(Master!$G$19, 'Bookings and Orders'!$F$2:$F$13),MATCH(ROW('Bookings and Orders'!$A$2:$E$13),ROW('Bookings and Orders'!$A$2:$E$13))),ROWS($A$1:D1)),COLUMNS($A$1:D1)),"")</f>
        <v/>
      </c>
      <c r="F23" s="24" t="str" cm="1">
        <f t="array" ref="F23">IFERROR(INDEX('Bookings and Orders'!$A$2:$E$13,SMALL(IF(COUNTIF(Master!$G$19, 'Bookings and Orders'!$F$2:$F$13),MATCH(ROW('Bookings and Orders'!$A$2:$E$13),ROW('Bookings and Orders'!$A$2:$E$13))),ROWS($A$1:E1)),COLUMNS($A$1:E1)),"")</f>
        <v/>
      </c>
      <c r="G23" s="26" t="str">
        <f>IF(ISNUMBER(E23),E23*F23, "")</f>
        <v/>
      </c>
    </row>
    <row r="24" spans="1:7" ht="16" x14ac:dyDescent="0.2">
      <c r="A24" s="23" t="str" cm="1">
        <f t="array" ref="A24">IFERROR(INDEX('Bookings and Orders'!$A$2:$E$13,SMALL(IF(COUNTIF(Master!$G$19, 'Bookings and Orders'!$F$2:$F$13),MATCH(ROW('Bookings and Orders'!$A$2:$E$13),ROW('Bookings and Orders'!$A$2:$E$13))),ROWS($A$1:A22)),COLUMNS($A$1:A22)),"")</f>
        <v/>
      </c>
      <c r="B24" s="19" t="str" cm="1">
        <f t="array" ref="B24">IFERROR(INDEX('Bookings and Orders'!$A$2:$E$13,SMALL(IF(COUNTIF(Master!$G$19, 'Bookings and Orders'!$F$2:$F$13),MATCH(ROW('Bookings and Orders'!$A$2:$E$13),ROW('Bookings and Orders'!$A$2:$E$13))),ROWS($A$1:B22)),COLUMNS($A$1:B22)),"")</f>
        <v/>
      </c>
      <c r="C24" s="19" t="str">
        <f t="array" ref="C24">IFERROR(INDEX('Bookings and Orders'!$A$2:$E$24,SMALL(IF(COUNTIF(Master!$G$19, 'Bookings and Orders'!$F$2:$F$24),MATCH(ROW('Bookings and Orders'!$A$2:$E$24),ROW('Bookings and Orders'!$A$2:$E$24))),ROWS($A$1:C24)),COLUMNS($A$1:C24)),"")</f>
        <v/>
      </c>
      <c r="D24" s="7"/>
      <c r="E24" s="19" t="str" cm="1">
        <f t="array" ref="E24">IFERROR(INDEX('Bookings and Orders'!$A$2:$E$13,SMALL(IF(COUNTIF(Master!$G$19, 'Bookings and Orders'!$F$2:$F$13),MATCH(ROW('Bookings and Orders'!$A$2:$E$13),ROW('Bookings and Orders'!$A$2:$E$13))),ROWS($A$1:D22)),COLUMNS($A$1:D22)),"")</f>
        <v/>
      </c>
      <c r="F24" s="25" t="str">
        <f t="array" ref="F24">IFERROR(INDEX('Bookings and Orders'!$A$2:$E$24,SMALL(IF(COUNTIF(Master!$G$19, 'Bookings and Orders'!$F$2:$F$24),MATCH(ROW('Bookings and Orders'!$A$2:$E$24),ROW('Bookings and Orders'!$A$2:$E$24))),ROWS($A$1:E24)),COLUMNS($A$1:E24)),"")</f>
        <v/>
      </c>
      <c r="G24" s="26" t="str">
        <f t="shared" ref="G24:G33" si="0">IF(ISNUMBER(E24),E24*F24, "")</f>
        <v/>
      </c>
    </row>
    <row r="25" spans="1:7" ht="14.5" customHeight="1" x14ac:dyDescent="0.2">
      <c r="A25" s="23" t="str" cm="1">
        <f t="array" ref="A25">IFERROR(INDEX('Bookings and Orders'!$A$2:$E$13,SMALL(IF(COUNTIF(Master!$G$19, 'Bookings and Orders'!$F$2:$F$13),MATCH(ROW('Bookings and Orders'!$A$2:$E$13),ROW('Bookings and Orders'!$A$2:$E$13))),ROWS($A$1:A22)),COLUMNS($A$1:A22)),"")</f>
        <v/>
      </c>
      <c r="B25" s="19" t="str" cm="1">
        <f t="array" ref="B25">IFERROR(INDEX('Bookings and Orders'!$A$2:$E$13,SMALL(IF(COUNTIF(Master!$G$19, 'Bookings and Orders'!$F$2:$F$13),MATCH(ROW('Bookings and Orders'!$A$2:$E$13),ROW('Bookings and Orders'!$A$2:$E$13))),ROWS($A$1:B22)),COLUMNS($A$1:B22)),"")</f>
        <v/>
      </c>
      <c r="C25" s="19" t="str">
        <f t="array" ref="C25">IFERROR(INDEX('Bookings and Orders'!$A$2:$E$24,SMALL(IF(COUNTIF(Master!$G$19, 'Bookings and Orders'!$F$2:$F$24),MATCH(ROW('Bookings and Orders'!$A$2:$E$24),ROW('Bookings and Orders'!$A$2:$E$24))),ROWS($A$1:C24)),COLUMNS($A$1:C24)),"")</f>
        <v/>
      </c>
      <c r="D25" s="7"/>
      <c r="E25" s="19" t="str" cm="1">
        <f t="array" ref="E25">IFERROR(INDEX('Bookings and Orders'!$A$2:$E$13,SMALL(IF(COUNTIF(Master!$G$19, 'Bookings and Orders'!$F$2:$F$13),MATCH(ROW('Bookings and Orders'!$A$2:$E$13),ROW('Bookings and Orders'!$A$2:$E$13))),ROWS($A$1:D22)),COLUMNS($A$1:D22)),"")</f>
        <v/>
      </c>
      <c r="F25" s="25" t="str">
        <f t="array" ref="F25">IFERROR(INDEX('Bookings and Orders'!$A$2:$E$24,SMALL(IF(COUNTIF(Master!$G$19, 'Bookings and Orders'!$F$2:$F$24),MATCH(ROW('Bookings and Orders'!$A$2:$E$24),ROW('Bookings and Orders'!$A$2:$E$24))),ROWS($A$1:E24)),COLUMNS($A$1:E24)),"")</f>
        <v/>
      </c>
      <c r="G25" s="26" t="str">
        <f t="shared" si="0"/>
        <v/>
      </c>
    </row>
    <row r="26" spans="1:7" ht="14.5" customHeight="1" x14ac:dyDescent="0.2">
      <c r="A26" s="23" t="str" cm="1">
        <f t="array" ref="A26">IFERROR(INDEX('Bookings and Orders'!$A$2:$E$13,SMALL(IF(COUNTIF(Master!$G$19, 'Bookings and Orders'!$F$2:$F$13),MATCH(ROW('Bookings and Orders'!$A$2:$E$13),ROW('Bookings and Orders'!$A$2:$E$13))),ROWS($A$1:A22)),COLUMNS($A$1:A22)),"")</f>
        <v/>
      </c>
      <c r="B26" s="19" t="str" cm="1">
        <f t="array" ref="B26">IFERROR(INDEX('Bookings and Orders'!$A$2:$E$13,SMALL(IF(COUNTIF(Master!$G$19, 'Bookings and Orders'!$F$2:$F$13),MATCH(ROW('Bookings and Orders'!$A$2:$E$13),ROW('Bookings and Orders'!$A$2:$E$13))),ROWS($A$1:B22)),COLUMNS($A$1:B22)),"")</f>
        <v/>
      </c>
      <c r="C26" s="19" t="str">
        <f t="array" ref="C26">IFERROR(INDEX('Bookings and Orders'!$A$2:$E$24,SMALL(IF(COUNTIF(Master!$G$19, 'Bookings and Orders'!$F$2:$F$24),MATCH(ROW('Bookings and Orders'!$A$2:$E$24),ROW('Bookings and Orders'!$A$2:$E$24))),ROWS($A$1:C24)),COLUMNS($A$1:C24)),"")</f>
        <v/>
      </c>
      <c r="D26" s="7"/>
      <c r="E26" s="19" t="str" cm="1">
        <f t="array" ref="E26">IFERROR(INDEX('Bookings and Orders'!$A$2:$E$13,SMALL(IF(COUNTIF(Master!$G$19, 'Bookings and Orders'!$F$2:$F$13),MATCH(ROW('Bookings and Orders'!$A$2:$E$13),ROW('Bookings and Orders'!$A$2:$E$13))),ROWS($A$1:D22)),COLUMNS($A$1:D22)),"")</f>
        <v/>
      </c>
      <c r="F26" s="25" t="str">
        <f t="array" ref="F26">IFERROR(INDEX('Bookings and Orders'!$A$2:$E$24,SMALL(IF(COUNTIF(Master!$G$19, 'Bookings and Orders'!$F$2:$F$24),MATCH(ROW('Bookings and Orders'!$A$2:$E$24),ROW('Bookings and Orders'!$A$2:$E$24))),ROWS($A$1:E24)),COLUMNS($A$1:E24)),"")</f>
        <v/>
      </c>
      <c r="G26" s="26" t="str">
        <f t="shared" si="0"/>
        <v/>
      </c>
    </row>
    <row r="27" spans="1:7" ht="14.5" customHeight="1" x14ac:dyDescent="0.2">
      <c r="A27" s="23" t="str" cm="1">
        <f t="array" ref="A27">IFERROR(INDEX('Bookings and Orders'!$A$2:$E$13,SMALL(IF(COUNTIF(Master!$G$19, 'Bookings and Orders'!$F$2:$F$13),MATCH(ROW('Bookings and Orders'!$A$2:$E$13),ROW('Bookings and Orders'!$A$2:$E$13))),ROWS($A$1:A22)),COLUMNS($A$1:A22)),"")</f>
        <v/>
      </c>
      <c r="B27" s="19" t="str" cm="1">
        <f t="array" ref="B27">IFERROR(INDEX('Bookings and Orders'!$A$2:$E$13,SMALL(IF(COUNTIF(Master!$G$19, 'Bookings and Orders'!$F$2:$F$13),MATCH(ROW('Bookings and Orders'!$A$2:$E$13),ROW('Bookings and Orders'!$A$2:$E$13))),ROWS($A$1:B22)),COLUMNS($A$1:B22)),"")</f>
        <v/>
      </c>
      <c r="C27" s="19" t="str">
        <f t="array" ref="C27">IFERROR(INDEX('Bookings and Orders'!$A$2:$E$24,SMALL(IF(COUNTIF(Master!$G$19, 'Bookings and Orders'!$F$2:$F$24),MATCH(ROW('Bookings and Orders'!$A$2:$E$24),ROW('Bookings and Orders'!$A$2:$E$24))),ROWS($A$1:C24)),COLUMNS($A$1:C24)),"")</f>
        <v/>
      </c>
      <c r="D27" s="7"/>
      <c r="E27" s="19" t="str" cm="1">
        <f t="array" ref="E27">IFERROR(INDEX('Bookings and Orders'!$A$2:$E$13,SMALL(IF(COUNTIF(Master!$G$19, 'Bookings and Orders'!$F$2:$F$13),MATCH(ROW('Bookings and Orders'!$A$2:$E$13),ROW('Bookings and Orders'!$A$2:$E$13))),ROWS($A$1:D22)),COLUMNS($A$1:D22)),"")</f>
        <v/>
      </c>
      <c r="F27" s="25" t="str">
        <f t="array" ref="F27">IFERROR(INDEX('Bookings and Orders'!$A$2:$E$24,SMALL(IF(COUNTIF(Master!$G$19, 'Bookings and Orders'!$F$2:$F$24),MATCH(ROW('Bookings and Orders'!$A$2:$E$24),ROW('Bookings and Orders'!$A$2:$E$24))),ROWS($A$1:E24)),COLUMNS($A$1:E24)),"")</f>
        <v/>
      </c>
      <c r="G27" s="26" t="str">
        <f t="shared" si="0"/>
        <v/>
      </c>
    </row>
    <row r="28" spans="1:7" ht="14.5" customHeight="1" x14ac:dyDescent="0.2">
      <c r="A28" s="23" t="str" cm="1">
        <f t="array" ref="A28">IFERROR(INDEX('Bookings and Orders'!$A$2:$E$13,SMALL(IF(COUNTIF(Master!$G$19, 'Bookings and Orders'!$F$2:$F$13),MATCH(ROW('Bookings and Orders'!$A$2:$E$13),ROW('Bookings and Orders'!$A$2:$E$13))),ROWS($A$1:A22)),COLUMNS($A$1:A22)),"")</f>
        <v/>
      </c>
      <c r="B28" s="19" t="str" cm="1">
        <f t="array" ref="B28">IFERROR(INDEX('Bookings and Orders'!$A$2:$E$13,SMALL(IF(COUNTIF(Master!$G$19, 'Bookings and Orders'!$F$2:$F$13),MATCH(ROW('Bookings and Orders'!$A$2:$E$13),ROW('Bookings and Orders'!$A$2:$E$13))),ROWS($A$1:B22)),COLUMNS($A$1:B22)),"")</f>
        <v/>
      </c>
      <c r="C28" s="19" t="str">
        <f t="array" ref="C28">IFERROR(INDEX('Bookings and Orders'!$A$2:$E$24,SMALL(IF(COUNTIF(Master!$G$19, 'Bookings and Orders'!$F$2:$F$24),MATCH(ROW('Bookings and Orders'!$A$2:$E$24),ROW('Bookings and Orders'!$A$2:$E$24))),ROWS($A$1:C24)),COLUMNS($A$1:C24)),"")</f>
        <v/>
      </c>
      <c r="D28" s="7"/>
      <c r="E28" s="19" t="str" cm="1">
        <f t="array" ref="E28">IFERROR(INDEX('Bookings and Orders'!$A$2:$E$13,SMALL(IF(COUNTIF(Master!$G$19, 'Bookings and Orders'!$F$2:$F$13),MATCH(ROW('Bookings and Orders'!$A$2:$E$13),ROW('Bookings and Orders'!$A$2:$E$13))),ROWS($A$1:D22)),COLUMNS($A$1:D22)),"")</f>
        <v/>
      </c>
      <c r="F28" s="25" t="str">
        <f t="array" ref="F28">IFERROR(INDEX('Bookings and Orders'!$A$2:$E$24,SMALL(IF(COUNTIF(Master!$G$19, 'Bookings and Orders'!$F$2:$F$24),MATCH(ROW('Bookings and Orders'!$A$2:$E$24),ROW('Bookings and Orders'!$A$2:$E$24))),ROWS($A$1:E24)),COLUMNS($A$1:E24)),"")</f>
        <v/>
      </c>
      <c r="G28" s="26" t="str">
        <f t="shared" si="0"/>
        <v/>
      </c>
    </row>
    <row r="29" spans="1:7" ht="14.5" customHeight="1" x14ac:dyDescent="0.2">
      <c r="A29" s="23" t="str" cm="1">
        <f t="array" ref="A29">IFERROR(INDEX('Bookings and Orders'!$A$2:$E$13,SMALL(IF(COUNTIF(Master!$G$19, 'Bookings and Orders'!$F$2:$F$13),MATCH(ROW('Bookings and Orders'!$A$2:$E$13),ROW('Bookings and Orders'!$A$2:$E$13))),ROWS($A$1:A22)),COLUMNS($A$1:A22)),"")</f>
        <v/>
      </c>
      <c r="B29" s="19" t="str" cm="1">
        <f t="array" ref="B29">IFERROR(INDEX('Bookings and Orders'!$A$2:$E$13,SMALL(IF(COUNTIF(Master!$G$19, 'Bookings and Orders'!$F$2:$F$13),MATCH(ROW('Bookings and Orders'!$A$2:$E$13),ROW('Bookings and Orders'!$A$2:$E$13))),ROWS($A$1:B22)),COLUMNS($A$1:B22)),"")</f>
        <v/>
      </c>
      <c r="C29" s="19" t="str">
        <f t="array" ref="C29">IFERROR(INDEX('Bookings and Orders'!$A$2:$E$24,SMALL(IF(COUNTIF(Master!$G$19, 'Bookings and Orders'!$F$2:$F$24),MATCH(ROW('Bookings and Orders'!$A$2:$E$24),ROW('Bookings and Orders'!$A$2:$E$24))),ROWS($A$1:C24)),COLUMNS($A$1:C24)),"")</f>
        <v/>
      </c>
      <c r="D29" s="7"/>
      <c r="E29" s="19" t="str" cm="1">
        <f t="array" ref="E29">IFERROR(INDEX('Bookings and Orders'!$A$2:$E$13,SMALL(IF(COUNTIF(Master!$G$19, 'Bookings and Orders'!$F$2:$F$13),MATCH(ROW('Bookings and Orders'!$A$2:$E$13),ROW('Bookings and Orders'!$A$2:$E$13))),ROWS($A$1:D22)),COLUMNS($A$1:D22)),"")</f>
        <v/>
      </c>
      <c r="F29" s="25" t="str">
        <f t="array" ref="F29">IFERROR(INDEX('Bookings and Orders'!$A$2:$E$24,SMALL(IF(COUNTIF(Master!$G$19, 'Bookings and Orders'!$F$2:$F$24),MATCH(ROW('Bookings and Orders'!$A$2:$E$24),ROW('Bookings and Orders'!$A$2:$E$24))),ROWS($A$1:E24)),COLUMNS($A$1:E24)),"")</f>
        <v/>
      </c>
      <c r="G29" s="26" t="str">
        <f t="shared" si="0"/>
        <v/>
      </c>
    </row>
    <row r="30" spans="1:7" ht="14.5" customHeight="1" x14ac:dyDescent="0.2">
      <c r="A30" s="23" t="str" cm="1">
        <f t="array" ref="A30">IFERROR(INDEX('Bookings and Orders'!$A$2:$E$13,SMALL(IF(COUNTIF(Master!$G$19, 'Bookings and Orders'!$F$2:$F$13),MATCH(ROW('Bookings and Orders'!$A$2:$E$13),ROW('Bookings and Orders'!$A$2:$E$13))),ROWS($A$1:A26)),COLUMNS($A$1:A26)),"")</f>
        <v/>
      </c>
      <c r="B30" s="19" t="str" cm="1">
        <f t="array" ref="B30">IFERROR(INDEX('Bookings and Orders'!$A$2:$E$13,SMALL(IF(COUNTIF(Master!$G$19, 'Bookings and Orders'!$F$2:$F$13),MATCH(ROW('Bookings and Orders'!$A$2:$E$13),ROW('Bookings and Orders'!$A$2:$E$13))),ROWS($A$1:B26)),COLUMNS($A$1:B26)),"")</f>
        <v/>
      </c>
      <c r="C30" s="19" t="str" cm="1">
        <f t="array" ref="C30">IFERROR(INDEX('Bookings and Orders'!$A$2:$E$13,SMALL(IF(COUNTIF(Master!$G$19, 'Bookings and Orders'!$F$2:$F$13),MATCH(ROW('Bookings and Orders'!$A$2:$E$13),ROW('Bookings and Orders'!$A$2:$E$13))),ROWS($A$1:C26)),COLUMNS($A$1:C26)),"")</f>
        <v/>
      </c>
      <c r="D30" s="7"/>
      <c r="E30" s="19" t="str" cm="1">
        <f t="array" ref="E30">IFERROR(INDEX('Bookings and Orders'!$A$2:$E$13,SMALL(IF(COUNTIF(Master!$G$19, 'Bookings and Orders'!$F$2:$F$13),MATCH(ROW('Bookings and Orders'!$A$2:$E$13),ROW('Bookings and Orders'!$A$2:$E$13))),ROWS($A$1:D26)),COLUMNS($A$1:D26)),"")</f>
        <v/>
      </c>
      <c r="F30" s="25" t="str" cm="1">
        <f t="array" ref="F30">IFERROR(INDEX('Bookings and Orders'!$A$2:$E$13,SMALL(IF(COUNTIF(Master!$G$19, 'Bookings and Orders'!$F$2:$F$13),MATCH(ROW('Bookings and Orders'!$A$2:$E$13),ROW('Bookings and Orders'!$A$2:$E$13))),ROWS($A$1:E26)),COLUMNS($A$1:E26)),"")</f>
        <v/>
      </c>
      <c r="G30" s="26" t="str">
        <f t="shared" si="0"/>
        <v/>
      </c>
    </row>
    <row r="31" spans="1:7" ht="14.5" customHeight="1" x14ac:dyDescent="0.2">
      <c r="A31" s="23" t="str" cm="1">
        <f t="array" ref="A31">IFERROR(INDEX('Bookings and Orders'!$A$2:$E$13,SMALL(IF(COUNTIF(Master!$G$19, 'Bookings and Orders'!$F$2:$F$13),MATCH(ROW('Bookings and Orders'!$A$2:$E$13),ROW('Bookings and Orders'!$A$2:$E$13))),ROWS($A$1:A26)),COLUMNS($A$1:A26)),"")</f>
        <v/>
      </c>
      <c r="B31" s="19" t="str" cm="1">
        <f t="array" ref="B31">IFERROR(INDEX('Bookings and Orders'!$A$2:$E$13,SMALL(IF(COUNTIF(Master!$G$19, 'Bookings and Orders'!$F$2:$F$13),MATCH(ROW('Bookings and Orders'!$A$2:$E$13),ROW('Bookings and Orders'!$A$2:$E$13))),ROWS($A$1:B26)),COLUMNS($A$1:B26)),"")</f>
        <v/>
      </c>
      <c r="C31" s="19" t="str" cm="1">
        <f t="array" ref="C31">IFERROR(INDEX('Bookings and Orders'!$A$2:$E$13,SMALL(IF(COUNTIF(Master!$G$19, 'Bookings and Orders'!$F$2:$F$13),MATCH(ROW('Bookings and Orders'!$A$2:$E$13),ROW('Bookings and Orders'!$A$2:$E$13))),ROWS($A$1:C26)),COLUMNS($A$1:C26)),"")</f>
        <v/>
      </c>
      <c r="D31" s="7"/>
      <c r="E31" s="19" t="str">
        <f t="array" ref="E31">IFERROR(INDEX('Bookings and Orders'!$A$2:$E$24,SMALL(IF(COUNTIF(Master!$G$19, 'Bookings and Orders'!$F$2:$F$24),MATCH(ROW('Bookings and Orders'!$A$2:$E$24),ROW('Bookings and Orders'!$A$2:$E$24))),ROWS($A$1:D26)),COLUMNS($A$1:D26)),"")</f>
        <v/>
      </c>
      <c r="F31" s="25" t="str" cm="1">
        <f t="array" ref="F31">IFERROR(INDEX('Bookings and Orders'!$A$2:$E$13,SMALL(IF(COUNTIF(Master!$G$19, 'Bookings and Orders'!$F$2:$F$13),MATCH(ROW('Bookings and Orders'!$A$2:$E$13),ROW('Bookings and Orders'!$A$2:$E$13))),ROWS($A$1:E26)),COLUMNS($A$1:E26)),"")</f>
        <v/>
      </c>
      <c r="G31" s="26" t="str">
        <f t="shared" si="0"/>
        <v/>
      </c>
    </row>
    <row r="32" spans="1:7" ht="14.5" customHeight="1" x14ac:dyDescent="0.2">
      <c r="A32" s="23" t="str" cm="1">
        <f t="array" ref="A32">IFERROR(INDEX('Bookings and Orders'!$A$2:$E$13,SMALL(IF(COUNTIF(Master!$G$19, 'Bookings and Orders'!$F$2:$F$13),MATCH(ROW('Bookings and Orders'!$A$2:$E$13),ROW('Bookings and Orders'!$A$2:$E$13))),ROWS($A$1:A26)),COLUMNS($A$1:A26)),"")</f>
        <v/>
      </c>
      <c r="B32" s="19" t="str" cm="1">
        <f t="array" ref="B32">IFERROR(INDEX('Bookings and Orders'!$A$2:$E$13,SMALL(IF(COUNTIF(Master!$G$19, 'Bookings and Orders'!$F$2:$F$13),MATCH(ROW('Bookings and Orders'!$A$2:$E$13),ROW('Bookings and Orders'!$A$2:$E$13))),ROWS($A$1:B26)),COLUMNS($A$1:B26)),"")</f>
        <v/>
      </c>
      <c r="C32" s="19" t="str" cm="1">
        <f t="array" ref="C32">IFERROR(INDEX('Bookings and Orders'!$A$2:$E$13,SMALL(IF(COUNTIF(Master!$G$19, 'Bookings and Orders'!$F$2:$F$13),MATCH(ROW('Bookings and Orders'!$A$2:$E$13),ROW('Bookings and Orders'!$A$2:$E$13))),ROWS($A$1:C26)),COLUMNS($A$1:C26)),"")</f>
        <v/>
      </c>
      <c r="D32" s="7"/>
      <c r="E32" s="19" t="str" cm="1">
        <f t="array" ref="E32">IFERROR(INDEX('Bookings and Orders'!$A$2:$E$13,SMALL(IF(COUNTIF(Master!$G$19, 'Bookings and Orders'!$F$2:$F$13),MATCH(ROW('Bookings and Orders'!$A$2:$E$13),ROW('Bookings and Orders'!$A$2:$E$13))),ROWS($A$1:D26)),COLUMNS($A$1:D26)),"")</f>
        <v/>
      </c>
      <c r="F32" s="25" t="str" cm="1">
        <f t="array" ref="F32">IFERROR(INDEX('Bookings and Orders'!$A$2:$E$13,SMALL(IF(COUNTIF(Master!$G$19, 'Bookings and Orders'!$F$2:$F$13),MATCH(ROW('Bookings and Orders'!$A$2:$E$13),ROW('Bookings and Orders'!$A$2:$E$13))),ROWS($A$1:E26)),COLUMNS($A$1:E26)),"")</f>
        <v/>
      </c>
      <c r="G32" s="26" t="str">
        <f t="shared" si="0"/>
        <v/>
      </c>
    </row>
    <row r="33" spans="1:7" ht="14.5" customHeight="1" x14ac:dyDescent="0.2">
      <c r="A33" s="23" t="str" cm="1">
        <f t="array" ref="A33">IFERROR(INDEX('Bookings and Orders'!$A$2:$E$13,SMALL(IF(COUNTIF(Master!$G$19, 'Bookings and Orders'!$F$2:$F$13),MATCH(ROW('Bookings and Orders'!$A$2:$E$13),ROW('Bookings and Orders'!$A$2:$E$13))),ROWS($A$1:A26)),COLUMNS($A$1:A26)),"")</f>
        <v/>
      </c>
      <c r="B33" s="19" t="str" cm="1">
        <f t="array" ref="B33">IFERROR(INDEX('Bookings and Orders'!$A$2:$E$13,SMALL(IF(COUNTIF(Master!$G$19, 'Bookings and Orders'!$F$2:$F$13),MATCH(ROW('Bookings and Orders'!$A$2:$E$13),ROW('Bookings and Orders'!$A$2:$E$13))),ROWS($A$1:B26)),COLUMNS($A$1:B26)),"")</f>
        <v/>
      </c>
      <c r="C33" s="19" t="str" cm="1">
        <f t="array" ref="C33">IFERROR(INDEX('Bookings and Orders'!$A$2:$E$13,SMALL(IF(COUNTIF(Master!$G$19, 'Bookings and Orders'!$F$2:$F$13),MATCH(ROW('Bookings and Orders'!$A$2:$E$13),ROW('Bookings and Orders'!$A$2:$E$13))),ROWS($A$1:C26)),COLUMNS($A$1:C26)),"")</f>
        <v/>
      </c>
      <c r="D33" s="7"/>
      <c r="E33" s="19" t="str" cm="1">
        <f t="array" ref="E33">IFERROR(INDEX('Bookings and Orders'!$A$2:$E$13,SMALL(IF(COUNTIF(Master!$G$19, 'Bookings and Orders'!$F$2:$F$13),MATCH(ROW('Bookings and Orders'!$A$2:$E$13),ROW('Bookings and Orders'!$A$2:$E$13))),ROWS($A$1:D26)),COLUMNS($A$1:D26)),"")</f>
        <v/>
      </c>
      <c r="F33" s="25" t="str" cm="1">
        <f t="array" ref="F33">IFERROR(INDEX('Bookings and Orders'!$A$2:$E$13,SMALL(IF(COUNTIF(Master!$G$19, 'Bookings and Orders'!$F$2:$F$13),MATCH(ROW('Bookings and Orders'!$A$2:$E$13),ROW('Bookings and Orders'!$A$2:$E$13))),ROWS($A$1:E26)),COLUMNS($A$1:E26)),"")</f>
        <v/>
      </c>
      <c r="G33" s="26" t="str">
        <f t="shared" si="0"/>
        <v/>
      </c>
    </row>
    <row r="34" spans="1:7" x14ac:dyDescent="0.2">
      <c r="A34" s="20" t="s">
        <v>12</v>
      </c>
      <c r="B34" s="21"/>
      <c r="C34" s="21"/>
      <c r="D34" s="58" t="s">
        <v>13</v>
      </c>
      <c r="E34" s="59"/>
      <c r="F34" s="59"/>
      <c r="G34" s="59"/>
    </row>
    <row r="35" spans="1:7" ht="14.5" customHeight="1" x14ac:dyDescent="0.2">
      <c r="A35" s="8"/>
      <c r="E35" s="57">
        <f>SUM(G23:G33)</f>
        <v>0</v>
      </c>
      <c r="F35" s="57"/>
      <c r="G35" s="57"/>
    </row>
    <row r="36" spans="1:7" ht="15.75" customHeight="1" x14ac:dyDescent="0.2">
      <c r="E36" s="57"/>
      <c r="F36" s="57"/>
      <c r="G36" s="57"/>
    </row>
    <row r="42" spans="1:7" x14ac:dyDescent="0.2">
      <c r="F42" s="1"/>
    </row>
    <row r="44" spans="1:7" x14ac:dyDescent="0.2">
      <c r="A44" s="14" t="s">
        <v>14</v>
      </c>
    </row>
    <row r="46" spans="1:7" x14ac:dyDescent="0.2">
      <c r="A46" s="10"/>
      <c r="B46" s="10"/>
      <c r="C46" s="10"/>
      <c r="D46" s="10"/>
      <c r="E46" s="10"/>
      <c r="F46" s="10"/>
      <c r="G46" s="10"/>
    </row>
  </sheetData>
  <mergeCells count="20">
    <mergeCell ref="E17:G17"/>
    <mergeCell ref="E18:G18"/>
    <mergeCell ref="A13:G13"/>
    <mergeCell ref="A14:D14"/>
    <mergeCell ref="E14:G14"/>
    <mergeCell ref="A15:D15"/>
    <mergeCell ref="E35:G36"/>
    <mergeCell ref="D34:G34"/>
    <mergeCell ref="A1:G6"/>
    <mergeCell ref="E15:G15"/>
    <mergeCell ref="E16:G16"/>
    <mergeCell ref="C22:D22"/>
    <mergeCell ref="A21:G21"/>
    <mergeCell ref="D8:G8"/>
    <mergeCell ref="D9:G9"/>
    <mergeCell ref="A10:C12"/>
    <mergeCell ref="D10:G10"/>
    <mergeCell ref="D11:G11"/>
    <mergeCell ref="D12:G12"/>
    <mergeCell ref="A17:D17"/>
  </mergeCells>
  <pageMargins left="0.7" right="0.7" top="0.75" bottom="0.75" header="0.3" footer="0.3"/>
  <pageSetup scale="94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Accounts!$A$2:$A$22</xm:f>
          </x14:formula1>
          <xm:sqref>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E20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30.6640625" bestFit="1" customWidth="1"/>
    <col min="2" max="2" width="17.33203125" customWidth="1"/>
    <col min="3" max="3" width="12.33203125" bestFit="1" customWidth="1"/>
    <col min="4" max="4" width="29.5" bestFit="1" customWidth="1"/>
    <col min="5" max="5" width="10.6640625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61</v>
      </c>
      <c r="B2" t="s">
        <v>70</v>
      </c>
      <c r="E2" t="s">
        <v>60</v>
      </c>
    </row>
    <row r="3" spans="1:5" x14ac:dyDescent="0.2">
      <c r="A3" t="s">
        <v>62</v>
      </c>
      <c r="B3" t="s">
        <v>63</v>
      </c>
    </row>
    <row r="4" spans="1:5" x14ac:dyDescent="0.2">
      <c r="B4" t="s">
        <v>64</v>
      </c>
    </row>
    <row r="13" spans="1:5" x14ac:dyDescent="0.2">
      <c r="E13" s="15"/>
    </row>
    <row r="18" spans="5:5" ht="16" x14ac:dyDescent="0.2">
      <c r="E18" s="16"/>
    </row>
    <row r="20" spans="5:5" x14ac:dyDescent="0.2">
      <c r="E20" s="15"/>
    </row>
  </sheetData>
  <sortState xmlns:xlrd2="http://schemas.microsoft.com/office/spreadsheetml/2017/richdata2" ref="A2:E8">
    <sortCondition ref="A2:A8"/>
  </sortState>
  <pageMargins left="0.7" right="0.7" top="0.75" bottom="0.75" header="0.3" footer="0.3"/>
  <pageSetup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36.1640625" bestFit="1" customWidth="1"/>
    <col min="3" max="3" width="8.83203125" style="36"/>
    <col min="4" max="4" width="49.33203125" bestFit="1" customWidth="1"/>
  </cols>
  <sheetData>
    <row r="1" spans="1:4" x14ac:dyDescent="0.2">
      <c r="A1" s="37" t="s">
        <v>20</v>
      </c>
      <c r="B1" s="37" t="s">
        <v>8</v>
      </c>
      <c r="C1" s="38" t="s">
        <v>21</v>
      </c>
      <c r="D1" s="37" t="s">
        <v>22</v>
      </c>
    </row>
    <row r="2" spans="1:4" x14ac:dyDescent="0.2">
      <c r="A2" s="37" t="s">
        <v>23</v>
      </c>
      <c r="B2" s="37" t="s">
        <v>24</v>
      </c>
      <c r="C2" s="38"/>
      <c r="D2" s="39"/>
    </row>
    <row r="3" spans="1:4" x14ac:dyDescent="0.2">
      <c r="A3" s="37" t="s">
        <v>25</v>
      </c>
      <c r="B3" s="37" t="s">
        <v>26</v>
      </c>
      <c r="C3" s="38"/>
      <c r="D3" s="39"/>
    </row>
    <row r="4" spans="1:4" x14ac:dyDescent="0.2">
      <c r="A4" s="39" t="s">
        <v>27</v>
      </c>
      <c r="B4" s="39"/>
      <c r="C4" s="40"/>
      <c r="D4" s="39" t="s">
        <v>28</v>
      </c>
    </row>
    <row r="5" spans="1:4" x14ac:dyDescent="0.2">
      <c r="A5" s="37" t="s">
        <v>29</v>
      </c>
      <c r="B5" s="37" t="s">
        <v>30</v>
      </c>
      <c r="C5" s="38"/>
      <c r="D5" s="39"/>
    </row>
    <row r="6" spans="1:4" x14ac:dyDescent="0.2">
      <c r="A6" s="37" t="s">
        <v>31</v>
      </c>
      <c r="B6" s="37" t="s">
        <v>32</v>
      </c>
      <c r="C6" s="38"/>
      <c r="D6" s="39"/>
    </row>
    <row r="7" spans="1:4" x14ac:dyDescent="0.2">
      <c r="A7" s="37" t="s">
        <v>33</v>
      </c>
      <c r="B7" s="37" t="s">
        <v>34</v>
      </c>
      <c r="C7" s="38"/>
      <c r="D7" s="39"/>
    </row>
    <row r="8" spans="1:4" x14ac:dyDescent="0.2">
      <c r="A8" s="39" t="s">
        <v>35</v>
      </c>
      <c r="B8" s="39"/>
      <c r="C8" s="40"/>
      <c r="D8" s="39" t="s">
        <v>36</v>
      </c>
    </row>
    <row r="9" spans="1:4" x14ac:dyDescent="0.2">
      <c r="A9" s="37" t="s">
        <v>37</v>
      </c>
      <c r="B9" s="37" t="s">
        <v>38</v>
      </c>
      <c r="C9" s="38"/>
      <c r="D9" s="39" t="s">
        <v>39</v>
      </c>
    </row>
    <row r="10" spans="1:4" x14ac:dyDescent="0.2">
      <c r="A10" s="37" t="s">
        <v>40</v>
      </c>
      <c r="B10" s="37" t="s">
        <v>40</v>
      </c>
      <c r="C10" s="38"/>
      <c r="D10" s="39"/>
    </row>
    <row r="11" spans="1:4" x14ac:dyDescent="0.2">
      <c r="A11" s="37" t="s">
        <v>41</v>
      </c>
      <c r="B11" s="37" t="s">
        <v>42</v>
      </c>
      <c r="C11" s="38"/>
      <c r="D11" s="39"/>
    </row>
    <row r="12" spans="1:4" x14ac:dyDescent="0.2">
      <c r="A12" s="37" t="s">
        <v>43</v>
      </c>
      <c r="B12" s="37" t="s">
        <v>44</v>
      </c>
      <c r="C12" s="38"/>
      <c r="D12" s="39"/>
    </row>
    <row r="13" spans="1:4" x14ac:dyDescent="0.2">
      <c r="A13" s="37" t="s">
        <v>45</v>
      </c>
      <c r="B13" s="37" t="s">
        <v>45</v>
      </c>
      <c r="C13" s="38"/>
      <c r="D13" s="41"/>
    </row>
    <row r="14" spans="1:4" x14ac:dyDescent="0.2">
      <c r="A14" s="37" t="s">
        <v>46</v>
      </c>
      <c r="B14" s="37" t="s">
        <v>47</v>
      </c>
      <c r="C14" s="38"/>
      <c r="D14" s="39"/>
    </row>
    <row r="15" spans="1:4" x14ac:dyDescent="0.2">
      <c r="A15" s="37" t="s">
        <v>48</v>
      </c>
      <c r="B15" s="37" t="s">
        <v>49</v>
      </c>
      <c r="C15" s="38"/>
      <c r="D15" s="39"/>
    </row>
    <row r="16" spans="1:4" x14ac:dyDescent="0.2">
      <c r="A16" s="39" t="s">
        <v>50</v>
      </c>
      <c r="B16" s="39"/>
      <c r="C16" s="40"/>
      <c r="D16" s="39" t="s">
        <v>51</v>
      </c>
    </row>
    <row r="17" spans="1:4" x14ac:dyDescent="0.2">
      <c r="A17" s="37" t="s">
        <v>52</v>
      </c>
      <c r="B17" s="37" t="s">
        <v>53</v>
      </c>
      <c r="C17" s="38"/>
      <c r="D17" s="39"/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4"/>
  <sheetViews>
    <sheetView tabSelected="1" workbookViewId="0">
      <selection activeCell="R50" sqref="R50"/>
    </sheetView>
  </sheetViews>
  <sheetFormatPr baseColWidth="10" defaultColWidth="8.83203125" defaultRowHeight="15" x14ac:dyDescent="0.2"/>
  <cols>
    <col min="1" max="1" width="28.5" style="47" bestFit="1" customWidth="1"/>
    <col min="2" max="2" width="13.5" style="27" bestFit="1" customWidth="1"/>
    <col min="3" max="3" width="20" style="27" bestFit="1" customWidth="1"/>
    <col min="4" max="4" width="8.83203125" style="27"/>
    <col min="5" max="5" width="11" style="30" bestFit="1" customWidth="1"/>
    <col min="6" max="6" width="22.5" style="27" bestFit="1" customWidth="1"/>
    <col min="7" max="7" width="13.83203125" style="27" bestFit="1" customWidth="1"/>
    <col min="8" max="8" width="22.5" style="27" bestFit="1" customWidth="1"/>
    <col min="9" max="15" width="8.83203125" style="27"/>
    <col min="16" max="16" width="11.5" style="27" bestFit="1" customWidth="1"/>
    <col min="17" max="16384" width="8.83203125" style="27"/>
  </cols>
  <sheetData>
    <row r="1" spans="1:8" s="32" customFormat="1" x14ac:dyDescent="0.2">
      <c r="A1" s="46" t="s">
        <v>6</v>
      </c>
      <c r="B1" s="32" t="s">
        <v>7</v>
      </c>
      <c r="C1" s="32" t="s">
        <v>8</v>
      </c>
      <c r="D1" s="32" t="s">
        <v>54</v>
      </c>
      <c r="E1" s="33" t="s">
        <v>55</v>
      </c>
      <c r="F1" s="32" t="s">
        <v>56</v>
      </c>
      <c r="G1" s="32" t="s">
        <v>57</v>
      </c>
      <c r="H1" s="32" t="s">
        <v>58</v>
      </c>
    </row>
    <row r="2" spans="1:8" s="49" customFormat="1" ht="16" x14ac:dyDescent="0.2">
      <c r="A2" s="48">
        <v>36892</v>
      </c>
      <c r="C2" s="50" t="e">
        <f>VLOOKUP(G2,'Price Master'!A:C,2)</f>
        <v>#N/A</v>
      </c>
      <c r="D2" s="51"/>
      <c r="E2" s="52" t="e">
        <f>VLOOKUP('Bookings and Orders'!G2,'Price Master'!A:C,3)</f>
        <v>#N/A</v>
      </c>
      <c r="F2" s="51" t="s">
        <v>59</v>
      </c>
      <c r="G2" s="53"/>
      <c r="H2" s="53"/>
    </row>
    <row r="3" spans="1:8" ht="16" x14ac:dyDescent="0.2">
      <c r="C3" s="42"/>
      <c r="D3" s="43"/>
      <c r="E3" s="44"/>
      <c r="F3" s="43"/>
      <c r="G3" s="45"/>
      <c r="H3" s="45"/>
    </row>
    <row r="4" spans="1:8" ht="16" x14ac:dyDescent="0.2">
      <c r="C4" s="28"/>
      <c r="D4" s="18"/>
      <c r="E4" s="31"/>
      <c r="G4" s="29"/>
      <c r="H4" s="29"/>
    </row>
    <row r="5" spans="1:8" ht="16" x14ac:dyDescent="0.2">
      <c r="C5" s="28"/>
      <c r="D5" s="18"/>
      <c r="E5" s="31"/>
      <c r="G5" s="29"/>
      <c r="H5" s="29"/>
    </row>
    <row r="6" spans="1:8" ht="16" x14ac:dyDescent="0.2">
      <c r="C6" s="28"/>
      <c r="D6" s="18"/>
      <c r="E6" s="31"/>
      <c r="F6" s="18"/>
      <c r="G6" s="29"/>
      <c r="H6" s="29"/>
    </row>
    <row r="7" spans="1:8" ht="16" x14ac:dyDescent="0.2">
      <c r="C7" s="34"/>
      <c r="D7" s="18"/>
      <c r="E7" s="31"/>
      <c r="G7" s="29"/>
      <c r="H7" s="29"/>
    </row>
    <row r="8" spans="1:8" ht="16" x14ac:dyDescent="0.2">
      <c r="C8" s="34"/>
      <c r="D8" s="18"/>
      <c r="E8" s="31"/>
      <c r="F8" s="18"/>
      <c r="G8" s="29"/>
      <c r="H8" s="29"/>
    </row>
    <row r="9" spans="1:8" ht="16" x14ac:dyDescent="0.2">
      <c r="C9" s="34"/>
      <c r="D9" s="18"/>
      <c r="E9" s="31"/>
      <c r="F9" s="18"/>
      <c r="G9" s="29"/>
      <c r="H9" s="29"/>
    </row>
    <row r="10" spans="1:8" ht="16" x14ac:dyDescent="0.2">
      <c r="C10" s="34"/>
      <c r="D10" s="18"/>
      <c r="E10" s="31"/>
      <c r="F10" s="18"/>
      <c r="G10" s="29"/>
      <c r="H10" s="29"/>
    </row>
    <row r="11" spans="1:8" ht="16" x14ac:dyDescent="0.2">
      <c r="C11" s="42"/>
      <c r="D11" s="43"/>
      <c r="E11" s="44"/>
      <c r="F11" s="43"/>
      <c r="G11" s="45"/>
      <c r="H11" s="45"/>
    </row>
    <row r="12" spans="1:8" ht="16" x14ac:dyDescent="0.2">
      <c r="C12" s="34"/>
      <c r="D12" s="18"/>
      <c r="E12" s="31"/>
      <c r="F12" s="18"/>
      <c r="G12" s="29"/>
      <c r="H12" s="29"/>
    </row>
    <row r="13" spans="1:8" ht="16" x14ac:dyDescent="0.2">
      <c r="C13" s="34"/>
      <c r="D13" s="18"/>
      <c r="E13" s="31"/>
      <c r="F13" s="18"/>
      <c r="G13" s="29"/>
      <c r="H13" s="29"/>
    </row>
    <row r="14" spans="1:8" ht="16" x14ac:dyDescent="0.2">
      <c r="B14" s="35"/>
      <c r="C14" s="34"/>
      <c r="D14" s="18"/>
      <c r="E14" s="31"/>
      <c r="F14" s="29"/>
      <c r="G14" s="29"/>
      <c r="H14" s="29"/>
    </row>
    <row r="15" spans="1:8" ht="16" x14ac:dyDescent="0.2">
      <c r="C15" s="42"/>
      <c r="D15" s="43"/>
      <c r="E15" s="44"/>
      <c r="F15" s="43"/>
      <c r="G15" s="45"/>
      <c r="H15" s="45"/>
    </row>
    <row r="16" spans="1:8" ht="16" x14ac:dyDescent="0.2">
      <c r="C16" s="42"/>
      <c r="D16" s="43"/>
      <c r="E16" s="44"/>
      <c r="F16" s="43"/>
      <c r="G16" s="45"/>
      <c r="H16" s="45"/>
    </row>
    <row r="17" spans="2:8" ht="16" x14ac:dyDescent="0.2">
      <c r="C17" s="42"/>
      <c r="D17" s="43"/>
      <c r="E17" s="44"/>
      <c r="F17" s="43"/>
      <c r="G17" s="45"/>
      <c r="H17" s="45"/>
    </row>
    <row r="18" spans="2:8" ht="16" x14ac:dyDescent="0.2">
      <c r="C18" s="42"/>
      <c r="D18" s="43"/>
      <c r="E18" s="44"/>
      <c r="F18" s="43"/>
      <c r="G18" s="45"/>
      <c r="H18" s="45"/>
    </row>
    <row r="19" spans="2:8" ht="16" x14ac:dyDescent="0.2">
      <c r="C19" s="42"/>
      <c r="D19" s="43"/>
      <c r="E19" s="44"/>
      <c r="F19" s="43"/>
      <c r="G19" s="45"/>
      <c r="H19" s="45"/>
    </row>
    <row r="20" spans="2:8" ht="16" x14ac:dyDescent="0.2">
      <c r="B20" s="35"/>
      <c r="C20" s="34"/>
      <c r="D20" s="18"/>
      <c r="E20" s="31"/>
      <c r="F20" s="29"/>
      <c r="G20" s="29"/>
      <c r="H20" s="29"/>
    </row>
    <row r="21" spans="2:8" ht="16" x14ac:dyDescent="0.2">
      <c r="C21" s="42"/>
      <c r="D21" s="43"/>
      <c r="E21" s="44"/>
      <c r="F21" s="43"/>
      <c r="G21" s="45"/>
      <c r="H21" s="45"/>
    </row>
    <row r="22" spans="2:8" ht="16" x14ac:dyDescent="0.2">
      <c r="C22" s="42"/>
      <c r="D22" s="43"/>
      <c r="E22" s="44"/>
      <c r="F22" s="43"/>
      <c r="G22" s="45"/>
      <c r="H22" s="45"/>
    </row>
    <row r="23" spans="2:8" ht="16" x14ac:dyDescent="0.2">
      <c r="C23" s="42"/>
      <c r="D23" s="43"/>
      <c r="E23" s="44"/>
      <c r="F23" s="43"/>
      <c r="G23" s="45"/>
      <c r="H23" s="45"/>
    </row>
    <row r="24" spans="2:8" ht="16" x14ac:dyDescent="0.2">
      <c r="C24" s="42"/>
      <c r="D24" s="43"/>
      <c r="E24" s="44"/>
      <c r="F24" s="43"/>
      <c r="G24" s="45"/>
      <c r="H24" s="45"/>
    </row>
  </sheetData>
  <pageMargins left="0.7" right="0.7" top="0.75" bottom="0.75" header="0.3" footer="0.3"/>
  <pageSetup scale="6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5E9551589EC4E91F8D263A644F406" ma:contentTypeVersion="9" ma:contentTypeDescription="Create a new document." ma:contentTypeScope="" ma:versionID="a1575cbb3c62cad6bb5cd8f014535cf5">
  <xsd:schema xmlns:xsd="http://www.w3.org/2001/XMLSchema" xmlns:xs="http://www.w3.org/2001/XMLSchema" xmlns:p="http://schemas.microsoft.com/office/2006/metadata/properties" xmlns:ns3="efb81ab8-4af9-4d71-acb5-a2370c170c43" xmlns:ns4="9e34d514-1fb5-42e5-8f02-3d7a25e3f5db" targetNamespace="http://schemas.microsoft.com/office/2006/metadata/properties" ma:root="true" ma:fieldsID="47a498cce006eb2b79a951d6006ea508" ns3:_="" ns4:_="">
    <xsd:import namespace="efb81ab8-4af9-4d71-acb5-a2370c170c43"/>
    <xsd:import namespace="9e34d514-1fb5-42e5-8f02-3d7a25e3f5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81ab8-4af9-4d71-acb5-a2370c170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4d514-1fb5-42e5-8f02-3d7a25e3f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81DBF-A799-4918-B833-8D4190E64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81ab8-4af9-4d71-acb5-a2370c170c43"/>
    <ds:schemaRef ds:uri="9e34d514-1fb5-42e5-8f02-3d7a25e3f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8958B7-C305-450B-B5D4-AAA0CAB799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637AD-A82C-4D5B-AE1D-E4B31D2A49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Accounts</vt:lpstr>
      <vt:lpstr>Price Master</vt:lpstr>
      <vt:lpstr>Bookings and Orders</vt:lpstr>
    </vt:vector>
  </TitlesOfParts>
  <Manager/>
  <Company>ETSU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/>
  <dcterms:created xsi:type="dcterms:W3CDTF">2021-06-04T15:10:27Z</dcterms:created>
  <dcterms:modified xsi:type="dcterms:W3CDTF">2022-03-21T17:50:22Z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0x0101004D85E9551589EC4E91F8D263A644F406</vt:lpwstr>
  </property>
</Properties>
</file>