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CD89F50-4187-4CD7-888D-A54BD0E07493}"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s>
  <definedNames>
    <definedName name="_xlnm.Print_Area" localSheetId="0">Invoice!$A$1:$L$39</definedName>
    <definedName name="_xlnm.Print_Area" localSheetId="2">'Shipping Invoice'!$A$1:$M$35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7" l="1"/>
  <c r="I35" i="7"/>
  <c r="L33" i="7" l="1"/>
  <c r="L32" i="7"/>
  <c r="E26" i="6"/>
  <c r="E25" i="6"/>
  <c r="E23" i="6"/>
  <c r="E22" i="6"/>
  <c r="E21" i="6"/>
  <c r="E20" i="6"/>
  <c r="E19" i="6"/>
  <c r="E18" i="6"/>
  <c r="L10" i="7"/>
  <c r="L17" i="7"/>
  <c r="J30" i="7"/>
  <c r="J29" i="7"/>
  <c r="J28" i="7"/>
  <c r="J23" i="7"/>
  <c r="J22" i="7"/>
  <c r="O1" i="7"/>
  <c r="J27" i="7" s="1"/>
  <c r="N1" i="6"/>
  <c r="E24" i="6" s="1"/>
  <c r="F1002" i="6"/>
  <c r="F1001" i="6"/>
  <c r="D26" i="6"/>
  <c r="B30" i="7" s="1"/>
  <c r="D25" i="6"/>
  <c r="B29" i="7" s="1"/>
  <c r="D24" i="6"/>
  <c r="B28" i="7" s="1"/>
  <c r="L28" i="7" s="1"/>
  <c r="D23" i="6"/>
  <c r="B27" i="7" s="1"/>
  <c r="D22" i="6"/>
  <c r="B26" i="7" s="1"/>
  <c r="D21" i="6"/>
  <c r="B25" i="7" s="1"/>
  <c r="D20" i="6"/>
  <c r="B24" i="7" s="1"/>
  <c r="D19" i="6"/>
  <c r="B23" i="7" s="1"/>
  <c r="D18" i="6"/>
  <c r="B22" i="7" s="1"/>
  <c r="H3" i="6"/>
  <c r="I30" i="5"/>
  <c r="I29" i="5"/>
  <c r="I28" i="5"/>
  <c r="I27" i="5"/>
  <c r="I26" i="5"/>
  <c r="I25" i="5"/>
  <c r="I24" i="5"/>
  <c r="I23" i="5"/>
  <c r="I22" i="5"/>
  <c r="K30" i="2"/>
  <c r="K29" i="2"/>
  <c r="K28" i="2"/>
  <c r="K27" i="2"/>
  <c r="K26" i="2"/>
  <c r="K25" i="2"/>
  <c r="K24" i="2"/>
  <c r="K23" i="2"/>
  <c r="K22" i="2"/>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K31" i="2" l="1"/>
  <c r="K34" i="2" s="1"/>
  <c r="L27" i="7"/>
  <c r="L29" i="7"/>
  <c r="L30" i="7"/>
  <c r="J24" i="7"/>
  <c r="J25" i="7"/>
  <c r="L23" i="7"/>
  <c r="L24" i="7"/>
  <c r="J26" i="7"/>
  <c r="L26" i="7" s="1"/>
  <c r="L25" i="7"/>
  <c r="L22" i="7"/>
  <c r="B31" i="7"/>
  <c r="M11" i="6"/>
  <c r="J37" i="2" s="1"/>
  <c r="L31" i="7" l="1"/>
  <c r="L34" i="7" s="1"/>
  <c r="J39" i="2"/>
  <c r="J38"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H1007" i="6" l="1"/>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c r="F975" i="6"/>
  <c r="F1000" i="6" s="1"/>
  <c r="F1003" i="6" s="1"/>
  <c r="H1003" i="6" l="1"/>
  <c r="H1000" i="6" l="1"/>
  <c r="H1013" i="6"/>
  <c r="H1012" i="6" s="1"/>
  <c r="H1011" i="6" s="1"/>
  <c r="H1010" i="6"/>
</calcChain>
</file>

<file path=xl/sharedStrings.xml><?xml version="1.0" encoding="utf-8"?>
<sst xmlns="http://schemas.openxmlformats.org/spreadsheetml/2006/main" count="2041" uniqueCount="756">
  <si>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</si>
  <si>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</si>
  <si>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</si>
  <si>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</si>
  <si>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</si>
  <si>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</si>
  <si>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</si>
  <si>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</si>
  <si>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</si>
  <si>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</si>
  <si>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</si>
  <si>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</si>
  <si>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</si>
  <si>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</si>
  <si>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</si>
  <si>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</si>
  <si>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</si>
  <si>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</si>
  <si>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</si>
  <si>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</si>
  <si>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</si>
  <si>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</si>
  <si>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</si>
  <si>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</si>
  <si>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</si>
  <si>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</si>
  <si>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</si>
  <si>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</si>
  <si>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</si>
  <si>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</si>
  <si>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</si>
  <si>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</si>
  <si>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</si>
  <si>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</si>
  <si>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</si>
  <si>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</si>
  <si>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</si>
  <si>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</si>
  <si>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</si>
  <si>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</si>
  <si>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</si>
  <si>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</si>
  <si>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</si>
  <si>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</si>
  <si>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</si>
  <si>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</si>
  <si>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</si>
  <si>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</si>
  <si>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</si>
  <si>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</si>
  <si>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</si>
  <si>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</si>
  <si>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</si>
  <si>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</si>
  <si>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</si>
  <si>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</si>
  <si>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</si>
  <si>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</si>
  <si>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</si>
  <si>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</si>
  <si>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</si>
  <si>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</si>
  <si>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</si>
  <si>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</si>
  <si>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</si>
  <si>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</si>
  <si>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</si>
  <si>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</si>
  <si>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</si>
  <si>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</si>
  <si>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</si>
  <si>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</si>
  <si>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</si>
  <si>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</si>
  <si>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</si>
  <si>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</si>
  <si>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</si>
  <si>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</si>
  <si>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</si>
  <si>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</si>
  <si>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</si>
  <si>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</si>
  <si>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</si>
  <si>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</si>
  <si>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</si>
  <si>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</si>
  <si>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</si>
  <si>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</si>
  <si>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</si>
  <si>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</si>
  <si>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</si>
  <si>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</si>
  <si>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</si>
  <si>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</si>
  <si>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</si>
  <si>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</si>
  <si>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</si>
  <si>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</si>
  <si>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</si>
  <si>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</si>
  <si>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</si>
  <si>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</si>
  <si>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</si>
  <si>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</si>
  <si>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</si>
  <si>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</si>
  <si>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</si>
  <si>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</si>
  <si>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</si>
  <si>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</si>
  <si>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</si>
  <si>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</si>
  <si>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</si>
  <si>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</si>
  <si>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</si>
  <si>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</si>
  <si>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</si>
  <si>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</si>
  <si>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</si>
  <si>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</si>
  <si>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</si>
  <si>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</si>
  <si>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</si>
  <si>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</si>
  <si>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</si>
  <si>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</si>
  <si>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</si>
  <si>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</si>
  <si>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</si>
  <si>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</si>
  <si>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</si>
  <si>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</si>
  <si>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</si>
  <si>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</si>
  <si>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</si>
  <si>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</si>
  <si>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</si>
  <si>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</si>
  <si>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</si>
  <si>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</si>
  <si>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</si>
  <si>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</si>
  <si>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</si>
  <si>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</si>
  <si>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</si>
  <si>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</si>
  <si>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</si>
  <si>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</si>
  <si>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</si>
  <si>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</si>
  <si>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</si>
  <si>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</si>
  <si>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</si>
  <si>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</si>
  <si>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</si>
  <si>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</si>
  <si>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</si>
  <si>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</si>
  <si>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</si>
  <si>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</si>
  <si>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</si>
  <si>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</si>
  <si>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</si>
  <si>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</si>
  <si>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</si>
  <si>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</si>
  <si>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</si>
  <si>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</si>
  <si>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</si>
  <si>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</si>
  <si>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</si>
  <si>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</si>
  <si>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</si>
  <si>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</si>
  <si>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</si>
  <si>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</si>
  <si>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</si>
  <si>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</si>
  <si>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</si>
  <si>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</si>
  <si>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</si>
  <si>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</si>
  <si>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</si>
  <si>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</si>
  <si>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</si>
  <si>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</si>
  <si>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</si>
  <si>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</si>
  <si>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</si>
  <si>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</si>
  <si>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</si>
  <si>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</si>
  <si>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</si>
  <si>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</si>
  <si>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</si>
  <si>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</si>
  <si>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</si>
  <si>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</si>
  <si>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</si>
  <si>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</si>
  <si>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</si>
  <si>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</si>
  <si>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</si>
  <si>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</si>
  <si>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</si>
  <si>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</si>
  <si>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</si>
  <si>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</si>
  <si>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</si>
  <si>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</si>
  <si>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</si>
  <si>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</si>
  <si>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</si>
  <si>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</si>
  <si>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</si>
  <si>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</si>
  <si>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</si>
  <si>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</si>
  <si>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</si>
  <si>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</si>
  <si>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</si>
  <si>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</si>
  <si>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</si>
  <si>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</si>
  <si>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</si>
  <si>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</si>
  <si>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</si>
  <si>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</si>
  <si>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</si>
  <si>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</si>
  <si>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</si>
  <si>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</si>
  <si>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</si>
  <si>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</si>
  <si>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</si>
  <si>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</si>
  <si>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</si>
  <si>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</si>
  <si>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</si>
  <si>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</si>
  <si>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</si>
  <si>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</si>
  <si>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</si>
  <si>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</si>
  <si>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</si>
  <si>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</si>
  <si>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</si>
  <si>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</si>
  <si>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</si>
  <si>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</si>
  <si>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</si>
  <si>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</si>
  <si>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</si>
  <si>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</si>
  <si>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</si>
  <si>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</si>
  <si>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</si>
  <si>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</si>
  <si>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</si>
  <si>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</si>
  <si>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</si>
  <si>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</si>
  <si>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</si>
  <si>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</si>
  <si>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</si>
  <si>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</si>
  <si>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</si>
  <si>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</si>
  <si>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</si>
  <si>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</si>
  <si>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</si>
  <si>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</si>
  <si>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</si>
  <si>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</si>
  <si>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</si>
  <si>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</si>
  <si>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</si>
  <si>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</si>
  <si>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</si>
  <si>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</si>
  <si>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</si>
  <si>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</si>
  <si>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</si>
  <si>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</si>
  <si>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</si>
  <si>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</si>
  <si>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</si>
  <si>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</si>
  <si>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</si>
  <si>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</si>
  <si>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</si>
  <si>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</si>
  <si>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</si>
  <si>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</si>
  <si>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</si>
  <si>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</si>
  <si>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</si>
  <si>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</si>
  <si>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</si>
  <si>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</si>
  <si>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</si>
  <si>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</si>
  <si>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</si>
  <si>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</si>
  <si>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</si>
  <si>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</si>
  <si>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</si>
  <si>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</si>
  <si>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</si>
  <si>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</si>
  <si>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</si>
  <si>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</si>
  <si>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</si>
  <si>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</si>
  <si>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</si>
  <si>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</si>
  <si>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</si>
  <si>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</si>
  <si>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</si>
  <si>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</si>
  <si>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</si>
  <si>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</si>
  <si>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</si>
  <si>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</si>
  <si>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</si>
  <si>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</si>
  <si>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</si>
  <si>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</si>
  <si>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</si>
  <si>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</si>
  <si>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</si>
  <si>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</si>
  <si>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</si>
  <si>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</si>
  <si>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</si>
  <si>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</si>
  <si>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</si>
  <si>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</si>
  <si>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</si>
  <si>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</si>
  <si>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</si>
  <si>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</si>
  <si>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</si>
  <si>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</si>
  <si>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</si>
  <si>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</si>
  <si>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</si>
  <si>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</si>
  <si>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</si>
  <si>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</si>
  <si>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</si>
  <si>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</si>
  <si>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</si>
  <si>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</si>
  <si>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</si>
  <si>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</si>
  <si>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</si>
  <si>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</si>
  <si>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</si>
  <si>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</si>
  <si>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</si>
  <si>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</si>
  <si>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</si>
  <si>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</si>
  <si>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</si>
  <si>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</si>
  <si>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</si>
  <si>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</si>
  <si>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</si>
  <si>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</si>
  <si>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</si>
  <si>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</si>
  <si>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</si>
  <si>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</si>
  <si>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</si>
  <si>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</si>
  <si>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</si>
  <si>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</si>
  <si>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</si>
  <si>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</si>
  <si>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</si>
  <si>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</si>
  <si>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</si>
  <si>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</si>
  <si>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</si>
  <si>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</si>
  <si>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</si>
  <si>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</si>
  <si>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</si>
  <si>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</si>
  <si>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</si>
  <si>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</si>
  <si>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</si>
  <si>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</si>
  <si>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</si>
  <si>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</si>
  <si>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</si>
  <si>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</si>
  <si>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</si>
  <si>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</si>
  <si>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</si>
  <si>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</si>
  <si>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</si>
  <si>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</si>
  <si>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</si>
  <si>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</si>
  <si>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</si>
  <si>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</si>
  <si>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</si>
  <si>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</si>
  <si>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</si>
  <si>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</si>
  <si>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</si>
  <si>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</si>
  <si>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</si>
  <si>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</si>
  <si>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</si>
  <si>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</si>
  <si>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</si>
  <si>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</si>
  <si>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</si>
  <si>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</si>
  <si>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</si>
  <si>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</si>
  <si>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</si>
  <si>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</si>
  <si>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</si>
  <si>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</si>
  <si>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</si>
  <si>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</si>
  <si>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</si>
  <si>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</si>
  <si>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</si>
  <si>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</si>
  <si>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</si>
  <si>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</si>
  <si>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</si>
  <si>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</si>
  <si>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</si>
  <si>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</si>
  <si>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</si>
  <si>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</si>
  <si>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</si>
  <si>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</si>
  <si>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</si>
  <si>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</si>
  <si>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</si>
  <si>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</si>
  <si>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</si>
  <si>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</si>
  <si>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</si>
  <si>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</si>
  <si>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</si>
  <si>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</si>
  <si>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</si>
  <si>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</si>
  <si>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</si>
  <si>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</si>
  <si>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</si>
  <si>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</si>
  <si>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</si>
  <si>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</si>
  <si>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</si>
  <si>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</si>
  <si>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</si>
  <si>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</si>
  <si>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</si>
  <si>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</si>
  <si>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</si>
  <si>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</si>
  <si>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</si>
  <si>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</si>
  <si>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</si>
  <si>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</si>
  <si>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</si>
  <si>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</si>
  <si>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</si>
  <si>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</si>
  <si>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</si>
  <si>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</si>
  <si>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</si>
  <si>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</si>
  <si>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</si>
  <si>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</si>
  <si>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</si>
  <si>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</si>
  <si>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</si>
  <si>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</si>
  <si>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</si>
  <si>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</si>
  <si>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</si>
  <si>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</si>
  <si>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</si>
  <si>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</si>
  <si>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</si>
  <si>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</si>
  <si>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</si>
  <si>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</si>
  <si>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</si>
  <si>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</si>
  <si>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</si>
  <si>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</si>
  <si>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</si>
  <si>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</si>
  <si>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</si>
  <si>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</si>
  <si>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</si>
  <si>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</si>
  <si>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</si>
  <si>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</si>
  <si>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</si>
  <si>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</si>
  <si>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</si>
  <si>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</si>
  <si>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</si>
  <si>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</si>
  <si>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</si>
  <si>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</si>
  <si>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</si>
  <si>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</si>
  <si>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</si>
  <si>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</si>
  <si>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</si>
  <si>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</si>
  <si>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</si>
  <si>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</si>
  <si>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</si>
  <si>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</si>
  <si>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</si>
  <si>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</si>
  <si>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</si>
  <si>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</si>
  <si>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</si>
  <si>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</si>
  <si>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</si>
  <si>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</si>
  <si>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</si>
  <si>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</si>
  <si>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</si>
  <si>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</si>
  <si>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</si>
  <si>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</si>
  <si>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</si>
  <si>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</si>
  <si>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</si>
  <si>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</si>
  <si>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</si>
  <si>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</si>
  <si>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</si>
  <si>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</si>
  <si>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</si>
  <si>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</si>
  <si>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</si>
  <si>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</si>
  <si>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</si>
  <si>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</si>
  <si>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</si>
  <si>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</si>
  <si>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</si>
  <si>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</si>
  <si>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</si>
  <si>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</si>
  <si>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</si>
  <si>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</si>
  <si>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</si>
  <si>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</si>
  <si>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</si>
  <si>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</si>
  <si>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</si>
  <si>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</si>
  <si>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</si>
  <si>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</si>
  <si>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</si>
  <si>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</si>
  <si>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</si>
  <si>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</si>
  <si>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</si>
  <si>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</si>
  <si>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</si>
  <si>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</si>
  <si>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</si>
  <si>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</si>
  <si>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</si>
  <si>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</si>
  <si>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</si>
  <si>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</si>
  <si>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</si>
  <si>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</si>
  <si>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</si>
  <si>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</si>
  <si>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</si>
  <si>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</si>
  <si>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</si>
  <si>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</si>
  <si>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</si>
  <si>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</si>
  <si>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</si>
  <si>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</si>
  <si>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</si>
  <si>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</si>
  <si>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</si>
  <si>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</si>
  <si>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</si>
  <si>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</si>
  <si>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</si>
  <si>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</si>
  <si>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</si>
  <si>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</si>
  <si>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</si>
  <si>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</si>
  <si>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</si>
  <si>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</si>
  <si>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</si>
  <si>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</si>
  <si>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</si>
  <si>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</si>
  <si>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</si>
  <si>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</si>
  <si>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</si>
  <si>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</si>
  <si>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</si>
  <si>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</si>
  <si>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</si>
  <si>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</si>
  <si>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</si>
  <si>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</si>
  <si>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</si>
  <si>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</si>
  <si>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</si>
  <si>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</si>
  <si>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</si>
  <si>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</si>
  <si>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</si>
  <si>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</si>
  <si>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</si>
  <si>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</si>
  <si>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</si>
  <si>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</si>
  <si>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</si>
  <si>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</si>
  <si>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</si>
  <si>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</si>
  <si>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</si>
  <si>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</si>
  <si>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</si>
  <si>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</si>
  <si>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</si>
  <si>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</si>
  <si>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</si>
  <si>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</si>
  <si>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</si>
  <si>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</si>
  <si>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</si>
  <si>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</si>
  <si>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</si>
  <si>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</si>
  <si>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</si>
  <si>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</si>
  <si>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</si>
  <si>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</si>
  <si>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</si>
  <si>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</si>
  <si>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</si>
  <si>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</si>
  <si>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</si>
  <si>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</si>
  <si>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</si>
  <si>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</si>
  <si>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</si>
  <si>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</si>
  <si>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</si>
  <si>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</si>
  <si>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</si>
  <si>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</si>
  <si>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</si>
  <si>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</si>
  <si>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</si>
  <si>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</si>
  <si>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</si>
  <si>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</si>
  <si>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</si>
  <si>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</si>
  <si>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</si>
  <si>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</si>
  <si>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</si>
  <si>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</si>
  <si>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</si>
  <si>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</si>
  <si>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</si>
  <si>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</si>
  <si>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</si>
  <si>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</si>
  <si>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</si>
  <si>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</si>
  <si>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</si>
  <si>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</si>
  <si>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</si>
  <si>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</si>
  <si>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</si>
  <si>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</si>
  <si>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</si>
  <si>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</si>
  <si>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</si>
  <si>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Invoice Date</t>
  </si>
  <si>
    <t>Order No.</t>
  </si>
  <si>
    <t xml:space="preserve">  </t>
  </si>
  <si>
    <t>SKU</t>
  </si>
  <si>
    <t>Exchange Rate USD-THB</t>
  </si>
  <si>
    <t>Total Order THB</t>
  </si>
  <si>
    <t>Total Invoice THB</t>
  </si>
  <si>
    <t>JPY</t>
  </si>
  <si>
    <t>ARCHED Studio</t>
  </si>
  <si>
    <t>Ali Erdel</t>
  </si>
  <si>
    <t>3803 Richmond Ct</t>
  </si>
  <si>
    <t>46032 Carmel</t>
  </si>
  <si>
    <t>United States</t>
  </si>
  <si>
    <t>Tel: 3175147292</t>
  </si>
  <si>
    <t>Email: arched.by.ali@gmail.com</t>
  </si>
  <si>
    <t>ULBIN12</t>
  </si>
  <si>
    <t>ULBIN12-C01F60</t>
  </si>
  <si>
    <t>Titanium G23 internally threaded labret, 16g (1.2mm) with 2mm to 5mm round color Cubic Zirconia (CZ) stone in prong set top</t>
  </si>
  <si>
    <t>ULBIN12-C07F60</t>
  </si>
  <si>
    <t>Cz Color: Jet</t>
  </si>
  <si>
    <t>ULBIN13</t>
  </si>
  <si>
    <t>ULBIN13-C01F04</t>
  </si>
  <si>
    <t>Titanium G23 internally threaded labret, 16g (1.2mm) with three 2mm round color Cubic Zirconia (CZ) stones in triangle shaped top</t>
  </si>
  <si>
    <t>ULBIN13-C07F04</t>
  </si>
  <si>
    <t>ULBIN33</t>
  </si>
  <si>
    <t>ULBIN33-P54C01</t>
  </si>
  <si>
    <t>Color: High Polish 8mm</t>
  </si>
  <si>
    <t>High polish and PVD plated Titanium G23 internally threaded labret, 1.2mm (16g) with five pave set Cubic Zirconia (CZ) stones in a lined curved shape design top</t>
  </si>
  <si>
    <t>ULBIN33-P54C07</t>
  </si>
  <si>
    <t>USGSH45T</t>
  </si>
  <si>
    <t>USGSH45T-P62000</t>
  </si>
  <si>
    <t>Color: Black 8mm</t>
  </si>
  <si>
    <t>PVD plated titanium G23 hinged segment ring, 1.2mm (16g) with cross bridge design and CNC set Cubic Zirconia (CZ) stones, inner diameter 8mm to 10mm</t>
  </si>
  <si>
    <t>UTLBIN12</t>
  </si>
  <si>
    <t>UTLBIN12-A07F60</t>
  </si>
  <si>
    <t>PVD plated titanium G23 internally threaded labret, 1.2mm (16g) with prong set 3mm round Cubic Zirconia (CZ) stone</t>
  </si>
  <si>
    <t>UTLBIN12-F54A12</t>
  </si>
  <si>
    <t>Length: 8mm with 2mm top part</t>
  </si>
  <si>
    <t>ULBIN12A</t>
  </si>
  <si>
    <t>ULBIN33X16S</t>
  </si>
  <si>
    <t>USGSH45TX16K8</t>
  </si>
  <si>
    <t>UTLBIN12A</t>
  </si>
  <si>
    <t>UTLBIN12D</t>
  </si>
  <si>
    <t>Moss</t>
  </si>
  <si>
    <t>Free Shipping to USA via FedEx due to order over 350USD:</t>
  </si>
  <si>
    <t>46032 Carmel, Indiana</t>
  </si>
  <si>
    <t>54405</t>
  </si>
  <si>
    <t>Three Hundred Ninety Three and 38 cents USD</t>
  </si>
  <si>
    <t>GSP Eligible</t>
  </si>
  <si>
    <t>HTS - A7117.19.9000: Imitation jewelry of base metal</t>
  </si>
  <si>
    <t>Beth Wyeth</t>
  </si>
  <si>
    <t>7486 Fox Hollow Court</t>
  </si>
  <si>
    <t>46077 Zionsville, 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</si>
</sst>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mm/dd/yyyy"/>
    <numFmt numFmtId="165" formatCode="_-* #,##0.00_-;\-* #,##0.00_-;_-* &quot;-&quot;??_-;_-@_-"/>
    <numFmt numFmtId="166" formatCode="dd/mmm/yy"/>
    <numFmt numFmtId="167" formatCode="dd\-mmm\-yy"/>
    <numFmt numFmtId="168" formatCode="0.00_);\(0.00\)"/>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49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5"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3"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5"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cellStyleXfs>
  <cellXfs count="15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0" fontId="11" fillId="0" borderId="0" xfId="4" applyAlignment="1" applyProtection="1">
      <alignment vertical="center"/>
    </xf>
    <xf numFmtId="16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7" fillId="2" borderId="0" xfId="3" applyFont="1" applyFill="1" applyAlignment="1">
      <alignment horizontal="center" vertical="center"/>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4" fontId="1" fillId="2" borderId="17" xfId="0" applyNumberFormat="1" applyFont="1" applyFill="1" applyBorder="1"/>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xf>
    <xf numFmtId="1" fontId="18" fillId="2" borderId="20" xfId="0" applyNumberFormat="1" applyFont="1" applyFill="1" applyBorder="1" applyAlignment="1">
      <alignment horizontal="center" vertical="top"/>
    </xf>
    <xf numFmtId="0" fontId="1" fillId="2" borderId="19" xfId="0" applyFont="1" applyFill="1" applyBorder="1" applyAlignment="1">
      <alignment horizontal="right" vertical="top" wrapText="1"/>
    </xf>
    <xf numFmtId="0" fontId="1" fillId="2" borderId="20" xfId="0" applyFont="1" applyFill="1" applyBorder="1" applyAlignment="1">
      <alignment horizontal="right" vertical="top" wrapText="1"/>
    </xf>
    <xf numFmtId="4" fontId="18" fillId="2" borderId="19" xfId="0" applyNumberFormat="1" applyFont="1" applyFill="1" applyBorder="1" applyAlignment="1">
      <alignment horizontal="right" vertical="top"/>
    </xf>
    <xf numFmtId="4" fontId="18" fillId="2" borderId="20" xfId="0" applyNumberFormat="1" applyFont="1" applyFill="1" applyBorder="1" applyAlignment="1">
      <alignment horizontal="right" vertical="top"/>
    </xf>
    <xf numFmtId="0" fontId="3" fillId="2" borderId="9" xfId="0" applyFont="1" applyFill="1" applyBorder="1" applyAlignment="1">
      <alignment horizontal="left" vertical="top" wrapText="1"/>
    </xf>
    <xf numFmtId="0" fontId="3" fillId="2" borderId="1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20" xfId="0" applyFont="1" applyFill="1" applyBorder="1" applyAlignment="1">
      <alignment horizontal="left" vertical="top" wrapText="1"/>
    </xf>
    <xf numFmtId="0" fontId="1" fillId="2" borderId="19" xfId="0" applyFont="1" applyFill="1" applyBorder="1" applyAlignment="1">
      <alignment horizontal="left" vertical="top"/>
    </xf>
    <xf numFmtId="0" fontId="1" fillId="2" borderId="20" xfId="0" applyFont="1" applyFill="1" applyBorder="1" applyAlignment="1">
      <alignment horizontal="left" vertical="top"/>
    </xf>
    <xf numFmtId="0" fontId="1" fillId="2" borderId="9" xfId="0" applyFont="1" applyFill="1" applyBorder="1" applyAlignment="1">
      <alignment horizontal="left" vertical="top"/>
    </xf>
    <xf numFmtId="0" fontId="1" fillId="2" borderId="13" xfId="0" applyFont="1" applyFill="1" applyBorder="1" applyAlignment="1">
      <alignment horizontal="left" vertical="top"/>
    </xf>
    <xf numFmtId="49" fontId="10" fillId="0" borderId="8" xfId="3" applyNumberFormat="1" applyFont="1" applyBorder="1" applyAlignment="1">
      <alignment horizontal="center" vertical="center"/>
    </xf>
    <xf numFmtId="167" fontId="5" fillId="2" borderId="29" xfId="3" applyNumberFormat="1" applyFill="1" applyBorder="1" applyAlignment="1">
      <alignment horizontal="center" vertical="center" wrapText="1"/>
    </xf>
    <xf numFmtId="167" fontId="5" fillId="0" borderId="0" xfId="3" applyNumberFormat="1" applyAlignment="1">
      <alignment vertical="center"/>
    </xf>
    <xf numFmtId="168" fontId="5" fillId="0" borderId="15" xfId="3" applyNumberFormat="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 fillId="2" borderId="0" xfId="0" applyFont="1" applyFill="1" applyAlignment="1">
      <alignment horizontal="right" vertical="top"/>
    </xf>
    <xf numFmtId="0" fontId="1" fillId="2" borderId="0" xfId="0" applyFont="1" applyFill="1" applyAlignment="1">
      <alignment horizontal="right" vertical="top" wrapText="1"/>
    </xf>
    <xf numFmtId="0" fontId="19" fillId="2" borderId="0" xfId="0" applyFont="1" applyFill="1"/>
    <xf numFmtId="0" fontId="19" fillId="2" borderId="0" xfId="0" applyFont="1" applyFill="1" applyAlignment="1">
      <alignment horizontal="right"/>
    </xf>
    <xf numFmtId="4" fontId="18" fillId="2" borderId="0" xfId="0" applyNumberFormat="1" applyFont="1" applyFill="1" applyAlignment="1">
      <alignment horizontal="right" vertical="top"/>
    </xf>
    <xf numFmtId="0" fontId="1" fillId="2" borderId="0" xfId="0" applyFont="1" applyFill="1" applyAlignment="1">
      <alignment horizontal="left"/>
    </xf>
    <xf numFmtId="1" fontId="1" fillId="2" borderId="0" xfId="0" applyNumberFormat="1" applyFont="1" applyFill="1" applyAlignment="1">
      <alignment horizontal="center"/>
    </xf>
    <xf numFmtId="2" fontId="5" fillId="2" borderId="0" xfId="61" applyNumberFormat="1" applyFont="1" applyFill="1" applyAlignment="1">
      <alignment horizontal="right"/>
    </xf>
    <xf numFmtId="0" fontId="19" fillId="2" borderId="0" xfId="0" applyFont="1" applyFill="1" applyAlignment="1">
      <alignment horizontal="center" vertical="center" wrapText="1"/>
    </xf>
    <xf numFmtId="0" fontId="18" fillId="2" borderId="14" xfId="0" applyFont="1" applyFill="1" applyBorder="1" applyAlignment="1">
      <alignment horizontal="center" vertical="center" wrapText="1"/>
    </xf>
    <xf numFmtId="167" fontId="1" fillId="2" borderId="21" xfId="0" applyNumberFormat="1" applyFont="1" applyFill="1" applyBorder="1" applyAlignment="1">
      <alignment horizontal="center" vertical="center"/>
    </xf>
    <xf numFmtId="167" fontId="1" fillId="2" borderId="20" xfId="0" applyNumberFormat="1" applyFont="1" applyFill="1" applyBorder="1" applyAlignment="1">
      <alignment horizontal="center" vertical="center"/>
    </xf>
    <xf numFmtId="166" fontId="1" fillId="2" borderId="20" xfId="0" applyNumberFormat="1" applyFont="1" applyFill="1" applyBorder="1" applyAlignment="1">
      <alignment horizontal="center" vertical="center"/>
    </xf>
    <xf numFmtId="49" fontId="1" fillId="2" borderId="21" xfId="0" applyNumberFormat="1" applyFont="1" applyFill="1" applyBorder="1" applyAlignment="1">
      <alignment horizontal="center" vertical="center"/>
    </xf>
    <xf numFmtId="0" fontId="0" fillId="0" borderId="20" xfId="0"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3" fillId="2" borderId="9"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8" xfId="0" applyFont="1" applyFill="1" applyBorder="1" applyAlignment="1">
      <alignment horizontal="lef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cellXfs>
  <cellStyles count="5498">
    <cellStyle name="Comma 2" xfId="7" xr:uid="{07EBDB42-8F92-4BFB-B91E-1F84BA0118C6}"/>
    <cellStyle name="Comma 2 2" xfId="4409" xr:uid="{150297A4-B598-44A0-B5E6-18EB6CA99D00}"/>
    <cellStyle name="Comma 2 2 2" xfId="4923" xr:uid="{1DDE1E08-766F-466A-8809-59D01412A19B}"/>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2 2" xfId="4924" xr:uid="{4BA65EBF-76B9-4DD9-BA9A-FFF17BAF07E6}"/>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0 6" xfId="4850" xr:uid="{FE206418-9247-4719-AF5B-1578769B19FD}"/>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742" xr:uid="{4F436BE7-9520-46DF-8053-2AB2BC7E680F}"/>
    <cellStyle name="Currency 11 5 3" xfId="4878" xr:uid="{2E6DF0CC-0E6C-47FD-BBF1-1E9DC4E37977}"/>
    <cellStyle name="Currency 11 5 3 2" xfId="5483" xr:uid="{DC99818E-34D8-41BF-882C-576DEA31C60A}"/>
    <cellStyle name="Currency 11 5 3 3" xfId="4925" xr:uid="{25ADEA84-0082-4ACA-A7E8-AFC5039969EA}"/>
    <cellStyle name="Currency 11 5 4" xfId="4855" xr:uid="{3E1FA4A2-6847-44A6-B1F1-6BACD1083202}"/>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3 2" xfId="4927" xr:uid="{F5E33B0B-E4D7-495E-91F8-C19B636D5268}"/>
    <cellStyle name="Currency 13 4" xfId="4295" xr:uid="{BA07601C-D51B-4BC1-8732-754F15EBA5CA}"/>
    <cellStyle name="Currency 13 4 2" xfId="4578" xr:uid="{8EEB68E9-B27C-4202-B3AF-AF92F10EC3A6}"/>
    <cellStyle name="Currency 13 5" xfId="4926" xr:uid="{9590F98F-B8D6-4F4F-814C-6E654AA8DCC7}"/>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28" xr:uid="{52FFCC4C-126D-4EAE-8CD0-1506526F0818}"/>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0EB319D6-5B3F-4417-A770-C4AFE49308CE}"/>
    <cellStyle name="Currency 2 6" xfId="4685" xr:uid="{495AF23F-2396-42D9-9081-0AE11BF30816}"/>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743" xr:uid="{3A54CEDF-AD34-4AB1-9A11-37C824C192C7}"/>
    <cellStyle name="Currency 4 5 3" xfId="4879" xr:uid="{457F6774-342F-4E6B-9337-ACCC37DA43C8}"/>
    <cellStyle name="Currency 4 5 3 2" xfId="5484" xr:uid="{A20E2563-5F53-49ED-9821-061175B463D8}"/>
    <cellStyle name="Currency 4 5 3 3" xfId="4929" xr:uid="{2506BED1-9B94-46F1-B82B-E9CE198738FD}"/>
    <cellStyle name="Currency 4 5 4" xfId="4856" xr:uid="{15AA373A-4985-4262-BFC4-D0E6612D4AFF}"/>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5 3 2" xfId="4794" xr:uid="{FA4F0380-79D0-47B1-B989-3D5358887857}"/>
    <cellStyle name="Currency 5 3 2 2" xfId="5474" xr:uid="{1CAF2D1E-EF04-4EA1-ACDD-B1109EC4EE59}"/>
    <cellStyle name="Currency 5 3 2 3" xfId="4931" xr:uid="{9E4B16E0-6F8D-4B0B-8FF4-3AA20CFDB638}"/>
    <cellStyle name="Currency 5 4" xfId="4930" xr:uid="{8E2588FC-447C-46E8-A770-CB3A4F5CB869}"/>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744" xr:uid="{74837C7A-7120-41BE-8144-3F26C018599A}"/>
    <cellStyle name="Currency 6 3 3" xfId="4880" xr:uid="{B08A8FDB-5F56-4FCC-8D2F-E6CD4A4F5FE8}"/>
    <cellStyle name="Currency 6 3 3 2" xfId="5485" xr:uid="{769C2EC5-9389-4670-AFDF-D52CCEBBFB49}"/>
    <cellStyle name="Currency 6 3 3 3" xfId="4932" xr:uid="{4967E25C-AEB5-4155-BB5E-3D75DE2845DF}"/>
    <cellStyle name="Currency 6 3 4" xfId="4857" xr:uid="{D437E3D8-B8E2-44DB-9C5A-11620CF46F53}"/>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7 5" xfId="4851" xr:uid="{01120DF0-3B6C-490D-849D-A8FA5CDD18C5}"/>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8 7" xfId="4852" xr:uid="{77CF3700-C96A-4179-985B-5D70D3CD63F1}"/>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745" xr:uid="{A49075C7-480D-4F29-8078-8B3B05AF4C46}"/>
    <cellStyle name="Currency 9 5 3" xfId="4881" xr:uid="{D7419476-27C0-417C-923C-FF5A5B331989}"/>
    <cellStyle name="Currency 9 5 4" xfId="4858" xr:uid="{01D1F7D3-6F66-4DFC-8A7D-F63D0EAD5F40}"/>
    <cellStyle name="Currency 9 6" xfId="4439" xr:uid="{8342876A-405C-4CEC-8691-EE7DFE839E1E}"/>
    <cellStyle name="Hyperlink 2" xfId="6" xr:uid="{6CFFD761-E1C4-4FFC-9C82-FDD569F38491}"/>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772" xr:uid="{4FD71F41-5499-44BF-9F4F-EA47A16173FF}"/>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6 4 2" xfId="4907" xr:uid="{D912CA1A-20B5-4056-83D5-7AB3B946B487}"/>
    <cellStyle name="Normal 10 2 2 6 4 3" xfId="4773" xr:uid="{2DB4A67B-FC24-4744-B849-4037481DA8D6}"/>
    <cellStyle name="Normal 10 2 2 6 4 4" xfId="4709" xr:uid="{141C3936-4946-4DA5-B213-5EBAF9F00E7A}"/>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5 4 2" xfId="4908" xr:uid="{89A1A68B-ED3F-45C7-8DC4-128B4BBA662E}"/>
    <cellStyle name="Normal 10 2 3 5 4 3" xfId="4774" xr:uid="{5F9399B4-2479-4BF2-951B-0C9EA8AA394A}"/>
    <cellStyle name="Normal 10 2 3 5 4 4" xfId="4710" xr:uid="{ACC3D429-6B5F-4223-B40B-E5D27B1560A9}"/>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7 4 2" xfId="4906" xr:uid="{AC267579-95EA-4FDD-A4D0-FC5ED0BC39FE}"/>
    <cellStyle name="Normal 10 2 7 4 3" xfId="4775" xr:uid="{3A9A9C28-C1A0-4F1C-A94F-53A7D8813775}"/>
    <cellStyle name="Normal 10 2 7 4 4" xfId="4708" xr:uid="{549374AB-3B50-426C-9CE4-A7E9C72A03D3}"/>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95" xr:uid="{3975686C-B46D-42D6-9237-573213AEA450}"/>
    <cellStyle name="Normal 10 3 3 2 2 2 3" xfId="4796" xr:uid="{018CCB02-8D10-401C-8581-5B04418ACAD9}"/>
    <cellStyle name="Normal 10 3 3 2 2 3" xfId="328" xr:uid="{03EA47A2-FCA6-493E-8BCB-8143C776488D}"/>
    <cellStyle name="Normal 10 3 3 2 2 3 2" xfId="4797" xr:uid="{919375D0-B474-4726-8E5A-10364DFC9DD4}"/>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98" xr:uid="{B7F6CAE6-9FE6-4BFF-BA12-4631C195A2EF}"/>
    <cellStyle name="Normal 10 3 3 2 3 3" xfId="332" xr:uid="{D00F50AA-2D22-479F-841A-732B2602B7B6}"/>
    <cellStyle name="Normal 10 3 3 2 3 4" xfId="333" xr:uid="{DDAC8524-9DF5-45EF-B58D-F5F1A11AFA11}"/>
    <cellStyle name="Normal 10 3 3 2 4" xfId="334" xr:uid="{C44FBFFC-B70A-4609-B44F-1CFC8D4B5B07}"/>
    <cellStyle name="Normal 10 3 3 2 4 2" xfId="4799" xr:uid="{C81831AE-04F2-4A91-80D1-351C6D6E6586}"/>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800" xr:uid="{1CA931CE-8F8E-48E4-ABBC-6D8D8E5B0F97}"/>
    <cellStyle name="Normal 10 3 3 3 2 3" xfId="340" xr:uid="{5C740DB4-2057-481A-9B02-84B921D6682D}"/>
    <cellStyle name="Normal 10 3 3 3 2 4" xfId="341" xr:uid="{9E9CCBC7-0D20-4E2E-B9E8-C7EF3F33E539}"/>
    <cellStyle name="Normal 10 3 3 3 3" xfId="342" xr:uid="{10139165-B065-49FD-8A87-C847280E77E7}"/>
    <cellStyle name="Normal 10 3 3 3 3 2" xfId="4801" xr:uid="{DF94B37B-5B5C-42F7-BD72-FB134CA368B6}"/>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802" xr:uid="{0F6F71A7-93B6-464D-81CB-CA592BCAE212}"/>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776" xr:uid="{DAC98102-5D2F-4CC1-95FF-86C4B75F9938}"/>
    <cellStyle name="Normal 10 9 2 3" xfId="684" xr:uid="{F00A981C-2F89-43D5-B0AC-124D53E9F409}"/>
    <cellStyle name="Normal 10 9 2 4" xfId="685" xr:uid="{323219B9-0348-4CD9-B5B7-1CA64671F737}"/>
    <cellStyle name="Normal 10 9 3" xfId="686" xr:uid="{C8CE44CE-5630-4281-A2AF-ED7F1811D4D5}"/>
    <cellStyle name="Normal 10 9 4" xfId="687" xr:uid="{B2FEB87C-CA84-46E0-B15C-D3D05C2A3E26}"/>
    <cellStyle name="Normal 10 9 4 2" xfId="4905" xr:uid="{65A096E5-B86C-4C74-B160-3D20A06C2155}"/>
    <cellStyle name="Normal 10 9 4 3" xfId="4777" xr:uid="{DA8116AB-C20F-4579-B529-2E444C0C58C4}"/>
    <cellStyle name="Normal 10 9 4 4" xfId="4707" xr:uid="{63E534EF-97B0-46F9-88DA-B2A81627EF86}"/>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746" xr:uid="{76A5A35A-6CC5-4F07-B826-BCDF56EF2812}"/>
    <cellStyle name="Normal 11 3 3" xfId="4882" xr:uid="{40C326E9-7E61-4936-AD2A-FDCBCFBAB3B6}"/>
    <cellStyle name="Normal 11 3 4" xfId="4859" xr:uid="{1B88F5C3-92CE-4AC1-9975-F79B400FA367}"/>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747" xr:uid="{B22088EC-A291-42BC-83A7-A8CDFBDA7FAD}"/>
    <cellStyle name="Normal 13 2 3 3" xfId="4883" xr:uid="{94B30BB3-A26C-4397-B03F-F4572A06DB03}"/>
    <cellStyle name="Normal 13 2 3 4" xfId="4860" xr:uid="{863977E9-021B-4D8A-82AB-5D50A8ED911F}"/>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11" xr:uid="{1497CAEB-4F55-47ED-9C8D-CCBDC701DAC4}"/>
    <cellStyle name="Normal 13 3 5" xfId="4884" xr:uid="{6A0B36DB-8C24-4848-B816-CC96452A7896}"/>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748" xr:uid="{4410C4D5-1AE1-4F6A-A5D2-11DB9A2ABB1B}"/>
    <cellStyle name="Normal 14 4 3" xfId="4885" xr:uid="{F7F57494-5DE7-45A8-B6AC-89CA54DAFAAC}"/>
    <cellStyle name="Normal 14 4 4" xfId="4861" xr:uid="{B7D228E8-4B2B-4306-9CA6-1ED3BF16760F}"/>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12" xr:uid="{1B60C2E3-C9FD-4ADD-8D95-8A9657D24A60}"/>
    <cellStyle name="Normal 15 3 5" xfId="4887" xr:uid="{853CB7AF-02EF-4693-996C-93BB5FD08510}"/>
    <cellStyle name="Normal 15 4" xfId="4317" xr:uid="{8D39809D-26D4-4C6B-9648-4D8B4EE914CC}"/>
    <cellStyle name="Normal 15 4 2" xfId="4589" xr:uid="{64FD5A7D-8B84-4992-9D1F-34D88340CC06}"/>
    <cellStyle name="Normal 15 4 2 2" xfId="4749" xr:uid="{5C03B40A-78DB-4895-90F1-ED999103B14D}"/>
    <cellStyle name="Normal 15 4 3" xfId="4886" xr:uid="{27962A70-EDC1-41B8-BCE5-F6A7D1609597}"/>
    <cellStyle name="Normal 15 4 4" xfId="4862" xr:uid="{66CEF685-601A-4B3F-9531-52949F4A132F}"/>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13" xr:uid="{84D8E980-C5DA-4048-ADD2-A5FC7B5231F2}"/>
    <cellStyle name="Normal 16 2 5" xfId="4888" xr:uid="{01AEF574-FFA5-4783-B73F-C6A2E12A56A1}"/>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2 4 2" xfId="4714" xr:uid="{8D3F8B1E-57EA-47A1-B16B-4F586E0F9E44}"/>
    <cellStyle name="Normal 17 2 5" xfId="4889" xr:uid="{D72648FE-E6B0-46DB-9508-E967BBEAA71F}"/>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750" xr:uid="{14FF8856-3F17-4E0A-9501-31B6D7FCA2F2}"/>
    <cellStyle name="Normal 18 3 3" xfId="4890" xr:uid="{92FD9033-7B54-4D45-BF42-309403E7C30C}"/>
    <cellStyle name="Normal 18 3 4" xfId="4863" xr:uid="{1E7E6E73-EDA5-4AF7-BC97-433E39324B30}"/>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3 2 2" xfId="4753" xr:uid="{D09FD440-3E3A-4517-B13A-19497BE0284E}"/>
    <cellStyle name="Normal 2 2 3 2 3" xfId="4918" xr:uid="{1D7AB5EB-8005-4FEE-AD5A-5F36BC1889FF}"/>
    <cellStyle name="Normal 2 2 3 2 4" xfId="5473" xr:uid="{BB3BF162-B06D-422C-8E0A-E79DE08321B8}"/>
    <cellStyle name="Normal 2 2 3 2 5" xfId="4733" xr:uid="{E03A66FE-A1C5-42AF-85BB-82B124537C89}"/>
    <cellStyle name="Normal 2 2 3 3" xfId="4769" xr:uid="{380CFDA3-B08B-4C6A-A77F-FACD7F304E2E}"/>
    <cellStyle name="Normal 2 2 3 4" xfId="4864" xr:uid="{8CA7B3A3-FBAC-4B9C-B8D1-92B2D1FC1673}"/>
    <cellStyle name="Normal 2 2 3 5" xfId="4853" xr:uid="{884EE641-D286-4996-9D4A-442661C0B9C3}"/>
    <cellStyle name="Normal 2 2 4" xfId="4324" xr:uid="{8879226F-2111-4565-AF46-876A7BE55D44}"/>
    <cellStyle name="Normal 2 2 4 2" xfId="4595" xr:uid="{2D91A38E-CD3B-44CD-BF6E-21C05E055A25}"/>
    <cellStyle name="Normal 2 2 4 2 2" xfId="4738" xr:uid="{7014AFB7-2A5C-4597-87A2-BF81F928D7B5}"/>
    <cellStyle name="Normal 2 2 4 3" xfId="4891" xr:uid="{DB877B73-A5E6-4A11-8763-EB55EDB9E523}"/>
    <cellStyle name="Normal 2 2 4 4" xfId="4865" xr:uid="{81AC37D4-1ADE-4F39-B15B-506CE24A0B63}"/>
    <cellStyle name="Normal 2 2 5" xfId="4454" xr:uid="{598C08F5-11D4-4448-A08A-BF99F7CDF576}"/>
    <cellStyle name="Normal 2 2 5 2" xfId="4752" xr:uid="{BEBB1F94-DEB0-44F9-8EEB-2CB076AD2AA5}"/>
    <cellStyle name="Normal 2 2 6" xfId="4921" xr:uid="{BC17491E-53E1-41B2-ACE6-5D7361FD8972}"/>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754" xr:uid="{B476611B-D9E8-4B82-8A6A-AA677730AACB}"/>
    <cellStyle name="Normal 2 3 2 3 3" xfId="4893" xr:uid="{402410E2-5D6C-4C38-BE25-787528F6509F}"/>
    <cellStyle name="Normal 2 3 2 3 4" xfId="4866" xr:uid="{D58E1928-B0FB-4822-8F0A-CCA49380A6E6}"/>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6 2" xfId="4755" xr:uid="{C5B0BB00-C123-43FE-964E-6932B841C020}"/>
    <cellStyle name="Normal 2 3 6 3" xfId="4892" xr:uid="{9971F6B8-4A76-4545-93ED-41897264CC3D}"/>
    <cellStyle name="Normal 2 3 6 4" xfId="4867" xr:uid="{A16AE06A-15FB-4B41-8E0F-7AB0CD1E2275}"/>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3" xfId="4770" xr:uid="{D49E4BDD-2CCF-46B8-BF55-D179B14B560E}"/>
    <cellStyle name="Normal 2 4 4" xfId="4458" xr:uid="{68194DA7-C351-4737-A6E2-1FA81ADAED31}"/>
    <cellStyle name="Normal 2 4 5" xfId="4922" xr:uid="{C1EA7F3B-5D55-4DC5-9A89-B75035D048BC}"/>
    <cellStyle name="Normal 2 4 6" xfId="4920" xr:uid="{29C17E59-AC79-48CB-BB1B-B762204AE501}"/>
    <cellStyle name="Normal 2 5" xfId="3720" xr:uid="{84802378-391E-4E7D-A58C-96F5ABC97C04}"/>
    <cellStyle name="Normal 2 5 2" xfId="3735" xr:uid="{D890AF2F-23FF-4B9C-886C-14F6EE8EB2B4}"/>
    <cellStyle name="Normal 2 5 2 2" xfId="4558" xr:uid="{24D9E3FF-4EA8-4475-A455-6C0E503504F6}"/>
    <cellStyle name="Normal 2 5 2 2 2" xfId="4692" xr:uid="{5D747FEF-A7A7-4A4A-A675-84F34EB1F0E5}"/>
    <cellStyle name="Normal 2 5 3" xfId="4543" xr:uid="{4AF2022B-5ED7-4D45-893D-83AF6474317F}"/>
    <cellStyle name="Normal 2 5 3 2" xfId="4736" xr:uid="{A5CD74E7-D5E0-4B41-B6F8-B1962D7E6324}"/>
    <cellStyle name="Normal 2 5 3 3" xfId="4904" xr:uid="{A1E5A5D1-1211-4929-8626-56CD6A21608A}"/>
    <cellStyle name="Normal 2 5 3 4" xfId="5470" xr:uid="{6A2D7B4C-DA51-47C3-B6EE-AF561F83ED5B}"/>
    <cellStyle name="Normal 2 5 4" xfId="4756" xr:uid="{003A9913-BCAC-453B-B5DC-05F95FB08439}"/>
    <cellStyle name="Normal 2 5 5" xfId="4740" xr:uid="{20F21664-523F-44A2-9BFC-0284ADA855FB}"/>
    <cellStyle name="Normal 2 5 6" xfId="4739" xr:uid="{F1762B1D-6944-44DE-B986-3EB281B29FF7}"/>
    <cellStyle name="Normal 2 5 7" xfId="4917" xr:uid="{B672DF9C-CE18-4306-AFC0-6B26BFB09860}"/>
    <cellStyle name="Normal 2 5 8" xfId="4877" xr:uid="{7D4EAE80-92A0-46EA-AD0E-6640D413456A}"/>
    <cellStyle name="Normal 2 6" xfId="3736" xr:uid="{062F5EAA-23BD-48A8-8B68-75D1E89C1A45}"/>
    <cellStyle name="Normal 2 6 2" xfId="4559" xr:uid="{E258376E-FD3C-449C-AEEB-382F70BAADD5}"/>
    <cellStyle name="Normal 2 6 2 2" xfId="4687" xr:uid="{3AAD378C-55CB-468C-86AA-132CD3605EE2}"/>
    <cellStyle name="Normal 2 6 3" xfId="4690" xr:uid="{17E4A058-4BEE-49E0-933C-7E6B37A66EF9}"/>
    <cellStyle name="Normal 2 6 4" xfId="4757" xr:uid="{A8F132B0-016D-4392-9B2D-6F264392503F}"/>
    <cellStyle name="Normal 2 6 5" xfId="4732" xr:uid="{80D22AD4-4731-4C71-826E-17616072D7F9}"/>
    <cellStyle name="Normal 2 6 5 2" xfId="4868" xr:uid="{EA544C18-C0B1-4232-9799-49092D5F427F}"/>
    <cellStyle name="Normal 2 6 6" xfId="4705" xr:uid="{95836D9E-91F2-4CAF-967E-8DABF28202D6}"/>
    <cellStyle name="Normal 2 6 7" xfId="4686" xr:uid="{23BBF21F-7B3E-4A43-84E1-1A2246295213}"/>
    <cellStyle name="Normal 2 7" xfId="4406" xr:uid="{8D366A65-FEDC-4227-BE49-6A36FE242731}"/>
    <cellStyle name="Normal 2 7 2" xfId="4759" xr:uid="{73C96357-CF6B-437D-BF4B-EE3C383E9245}"/>
    <cellStyle name="Normal 2 7 3" xfId="4758" xr:uid="{B3DA4348-1709-4E16-8880-26E99D2C073F}"/>
    <cellStyle name="Normal 2 7 4" xfId="5471" xr:uid="{F2158757-EDA9-47D2-8F60-DD278BB1A4A0}"/>
    <cellStyle name="Normal 2 7 5" xfId="4688" xr:uid="{B1966454-7B4E-4990-A1E9-485A3F1923C0}"/>
    <cellStyle name="Normal 2 8" xfId="4760" xr:uid="{383931E8-34A2-4077-B49E-95584B4A573E}"/>
    <cellStyle name="Normal 2 9" xfId="4751" xr:uid="{C3E81C3F-5911-445A-A7F6-44B6C2A8AC81}"/>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729" xr:uid="{B67BB60D-D5D3-4925-9832-9937B7288EC8}"/>
    <cellStyle name="Normal 20 2 2 5" xfId="4902" xr:uid="{9FFE8DE4-C7D9-4C31-94C3-AD7247126669}"/>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2 5 2" xfId="4728" xr:uid="{EB54C86D-7E75-403E-8252-7ECB5C49792B}"/>
    <cellStyle name="Normal 20 2 6" xfId="4901" xr:uid="{69675815-12F5-4228-8867-FD6D65354795}"/>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4734" xr:uid="{7F6A8E75-0ADC-43CA-B504-78ADDC932807}"/>
    <cellStyle name="Normal 20 4 3" xfId="4894" xr:uid="{11F5D955-E589-4245-86F1-614BBDCEB804}"/>
    <cellStyle name="Normal 20 4 4" xfId="4869" xr:uid="{FAEC2011-CF5E-4C4A-8275-377F5B6DB5C8}"/>
    <cellStyle name="Normal 20 5" xfId="4468" xr:uid="{8FB8BD1E-8933-4262-8885-0601B296D845}"/>
    <cellStyle name="Normal 20 6" xfId="4737" xr:uid="{A203F2C1-4A0F-4D31-B25D-33117CC5AE72}"/>
    <cellStyle name="Normal 20 7" xfId="4854" xr:uid="{B13D5C1B-48E0-4A60-8280-40CC347786E9}"/>
    <cellStyle name="Normal 20 8" xfId="4875" xr:uid="{6EFB7EF3-14AE-478B-A9B6-E2A811C2FF59}"/>
    <cellStyle name="Normal 20 9" xfId="4874" xr:uid="{2A12C4CF-B1A0-4547-B9F8-9FED5BA8964C}"/>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804" xr:uid="{A54B86C7-EE9A-4358-958E-5B89CA06B182}"/>
    <cellStyle name="Normal 21 3 2 2" xfId="5490" xr:uid="{CCCACEB2-C372-44A5-B4D4-42459F19A43E}"/>
    <cellStyle name="Normal 21 3 3" xfId="4803" xr:uid="{6AD0A528-549F-4347-A148-3D6F72015B5A}"/>
    <cellStyle name="Normal 21 4" xfId="4469" xr:uid="{BBBF06E8-86E3-4B41-B53F-687957D82874}"/>
    <cellStyle name="Normal 21 4 2" xfId="5489" xr:uid="{E4B1C84E-4982-4E66-AF1D-6F22B8885B48}"/>
    <cellStyle name="Normal 21 4 3" xfId="4715" xr:uid="{D9F20B95-47C2-461D-831D-E1E4A3F90483}"/>
    <cellStyle name="Normal 21 5" xfId="4895" xr:uid="{CD3EAD8A-D85A-4E23-9628-DFA6F0B622AF}"/>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805" xr:uid="{A6B1ED03-015D-4BE2-98FF-FDEB0D45EB56}"/>
    <cellStyle name="Normal 22 3 3" xfId="4487" xr:uid="{A8140693-B090-44C0-A1DB-C305F5FCCC2C}"/>
    <cellStyle name="Normal 22 3 4" xfId="4789" xr:uid="{AD3A998D-E549-4313-89B3-4BC1C0D69D97}"/>
    <cellStyle name="Normal 22 4" xfId="3668" xr:uid="{1FC7FC2B-4DAF-48EB-BD08-6EBC158583EB}"/>
    <cellStyle name="Normal 22 4 2" xfId="4405" xr:uid="{29278525-6367-4F7C-9D44-4BDEEBD4F5C4}"/>
    <cellStyle name="Normal 22 4 2 2" xfId="4666" xr:uid="{844159EB-C46A-435A-898F-110D41F3E0D1}"/>
    <cellStyle name="Normal 22 4 3" xfId="4491" xr:uid="{69C8DFED-4374-4A7D-8053-6DCB12ED3AE9}"/>
    <cellStyle name="Normal 22 4 3 2" xfId="4909" xr:uid="{B52B409B-328E-41A1-B301-073D3EB162B3}"/>
    <cellStyle name="Normal 22 4 4" xfId="4790" xr:uid="{F793C81A-8382-406B-80C9-EF7522E971FA}"/>
    <cellStyle name="Normal 22 4 5" xfId="4716" xr:uid="{87248DC4-6A8C-4C29-854D-7A040B9CB4F3}"/>
    <cellStyle name="Normal 22 4 6" xfId="4702" xr:uid="{B23D2109-F0C4-4482-92D4-076628612351}"/>
    <cellStyle name="Normal 22 4 7" xfId="4701" xr:uid="{B4AC5000-471F-4356-989A-9828B93315B1}"/>
    <cellStyle name="Normal 22 4 8" xfId="4700" xr:uid="{39058301-1F07-4D53-A8E1-34F3F745B465}"/>
    <cellStyle name="Normal 22 4 9" xfId="4699" xr:uid="{E515D5A6-85D1-4929-9819-1D2D8EE5A89A}"/>
    <cellStyle name="Normal 22 5" xfId="4472" xr:uid="{97F37249-F920-4DF6-BF87-0C9CCDCCDF2D}"/>
    <cellStyle name="Normal 22 5 2" xfId="4896" xr:uid="{A1578138-C821-482B-9792-9D867AEABA45}"/>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19" xr:uid="{E15A8B24-AF3B-4BA6-8B06-BD86185A3A7C}"/>
    <cellStyle name="Normal 23 2 2 3" xfId="4791" xr:uid="{D23D151B-4EB3-4C59-8234-3ADC82E2FD23}"/>
    <cellStyle name="Normal 23 2 2 4" xfId="4761" xr:uid="{6C12790A-3791-4422-8FF7-DF21F39156A1}"/>
    <cellStyle name="Normal 23 2 3" xfId="4572" xr:uid="{EA02A35C-556D-4352-B529-8B4731D40F41}"/>
    <cellStyle name="Normal 23 2 3 2" xfId="4718" xr:uid="{8E60E072-66FF-494E-91B6-88A71ED94792}"/>
    <cellStyle name="Normal 23 2 4" xfId="4870" xr:uid="{3EA6BA31-A29E-481F-BC9B-E6B902AA9DA3}"/>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717" xr:uid="{FBAA68A6-8519-4EA1-997B-B5E06888D0BE}"/>
    <cellStyle name="Normal 23 6" xfId="4897" xr:uid="{EA894958-439A-4E79-B129-5D484DA08D6B}"/>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720" xr:uid="{81CA3217-33DC-465A-AA68-11F0ABBD0BA1}"/>
    <cellStyle name="Normal 24 2 5" xfId="4899" xr:uid="{10A9E4A7-57F6-4874-A197-CCD531914C13}"/>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719" xr:uid="{D851FE40-05AB-4EAF-BDAE-44FCFD4CAC4B}"/>
    <cellStyle name="Normal 24 6" xfId="4898" xr:uid="{BC5314E5-5B71-4E33-B568-DF6DB38D6079}"/>
    <cellStyle name="Normal 25" xfId="3734" xr:uid="{4DC32136-E3DE-4333-9D9F-93F2B41423E8}"/>
    <cellStyle name="Normal 25 2" xfId="4335" xr:uid="{2D6DD8E9-B890-4627-86F8-63BBD25D9822}"/>
    <cellStyle name="Normal 25 2 2" xfId="4603" xr:uid="{177230DA-3154-42C8-B86E-BA064F0FBAA9}"/>
    <cellStyle name="Normal 25 2 2 2" xfId="5494" xr:uid="{D41A4D38-CD42-4C31-BA0F-6CE249FB40E0}"/>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4721" xr:uid="{CFDDAA79-4A9E-4516-A1F0-D95E2FBB9567}"/>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4793" xr:uid="{611DEFCB-EAE3-41D6-9A1E-5DB2D3DF8C39}"/>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4" xfId="4706" xr:uid="{E9946F39-43CE-492F-AF57-FC4BDCBEC663}"/>
    <cellStyle name="Normal 27 5" xfId="4697" xr:uid="{43C4F2BF-BF57-47C1-B9DA-BBBBC355AC8B}"/>
    <cellStyle name="Normal 27 6" xfId="4694" xr:uid="{E55AD3F7-C187-4641-9C56-3980F249BD69}"/>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2 3 2" xfId="5497" xr:uid="{DACD7DE5-786C-4638-8999-8197C2CE71A4}"/>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763" xr:uid="{E5B6621C-F328-4202-93CE-83B34CAD55F2}"/>
    <cellStyle name="Normal 3 2 5 3" xfId="5472" xr:uid="{AB2842C4-6872-4077-94F2-59EA428DAC0D}"/>
    <cellStyle name="Normal 3 2 5 4" xfId="4693" xr:uid="{ECE3D61D-8F3B-4F46-8488-E674FB3EAA20}"/>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764" xr:uid="{7A9DE396-B352-4933-A9A1-E024E291F513}"/>
    <cellStyle name="Normal 3 4 3" xfId="4560" xr:uid="{6FE9DBBC-F0C4-4131-937D-B504FC092390}"/>
    <cellStyle name="Normal 3 4 3 2" xfId="5492" xr:uid="{994AE8A6-33CC-4DBB-AFB2-6D16C40F444B}"/>
    <cellStyle name="Normal 3 5" xfId="4287" xr:uid="{046AE01D-A4D4-47BC-A4B9-2FC83F7E5298}"/>
    <cellStyle name="Normal 3 5 2" xfId="4573" xr:uid="{2C41BE8F-B6A0-4666-A092-ED91F048346C}"/>
    <cellStyle name="Normal 3 5 2 2" xfId="4765" xr:uid="{BECC466D-FD6D-44E9-A6DD-287EFBEB9CA9}"/>
    <cellStyle name="Normal 3 5 3" xfId="4903" xr:uid="{283E9C8E-F4DD-4901-80CB-BE9657BB76C8}"/>
    <cellStyle name="Normal 3 5 4" xfId="4871" xr:uid="{A70A72BF-A58E-4D13-B30A-D212AC14E30C}"/>
    <cellStyle name="Normal 3 6" xfId="83" xr:uid="{EC173372-2831-41ED-88C4-207DAEED39E8}"/>
    <cellStyle name="Normal 3 6 2" xfId="5486" xr:uid="{47445F19-59D3-4C7C-B442-BA520C4860E6}"/>
    <cellStyle name="Normal 3 6 3" xfId="4762" xr:uid="{67CE2EA0-9189-46A7-BC2E-A10107368DAC}"/>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66" xr:uid="{08CFC00A-CAA8-4047-9EA8-8D6CB4A25525}"/>
    <cellStyle name="Normal 4 2 3 3" xfId="4566" xr:uid="{BE4FC7CD-F34D-4F1B-96B8-4C951C03170E}"/>
    <cellStyle name="Normal 4 2 3 3 2" xfId="4806" xr:uid="{BC96B860-279A-4F0B-97CF-DE2F7A8AC3FF}"/>
    <cellStyle name="Normal 4 2 3 4" xfId="4807" xr:uid="{914FD347-905B-4A18-AE3A-F78D1E65FE23}"/>
    <cellStyle name="Normal 4 2 3 5" xfId="4808" xr:uid="{D9C37F8B-5D2A-4B96-AD60-D2E2CEB2A25E}"/>
    <cellStyle name="Normal 4 2 4" xfId="4280" xr:uid="{933D2E8B-F35F-4CEC-8BF3-B267CDC6D1AD}"/>
    <cellStyle name="Normal 4 2 4 2" xfId="4367" xr:uid="{8D2D2F8C-A8F0-4EFC-9AF4-AB8A005BE5EB}"/>
    <cellStyle name="Normal 4 2 4 2 2" xfId="4633" xr:uid="{EB62EAC3-9A55-4060-94A3-A5C1D56AD26D}"/>
    <cellStyle name="Normal 4 2 4 2 2 2" xfId="4809" xr:uid="{F3B44D02-2C4F-4594-B245-B6DF474C338B}"/>
    <cellStyle name="Normal 4 2 4 2 3" xfId="4792" xr:uid="{D3236D84-475C-4B07-A9BA-14CA5A68ED75}"/>
    <cellStyle name="Normal 4 2 4 2 4" xfId="4735" xr:uid="{598FC6D6-9D32-44F8-8DFE-3001F7C0B683}"/>
    <cellStyle name="Normal 4 2 4 3" xfId="4567" xr:uid="{12E74042-91BB-4385-858A-F89982E395B7}"/>
    <cellStyle name="Normal 4 2 4 3 2" xfId="5493" xr:uid="{EC4F9026-59EC-4BBE-8233-EBF5B0D418E0}"/>
    <cellStyle name="Normal 4 2 4 3 3" xfId="4722" xr:uid="{0068074C-6EF2-4910-8F6B-8697558202F0}"/>
    <cellStyle name="Normal 4 2 4 4" xfId="4872" xr:uid="{7A11BEDC-6A8A-4A3E-AE8B-C42E5577C082}"/>
    <cellStyle name="Normal 4 2 5" xfId="3832" xr:uid="{70BC920B-D91C-400D-B6FA-644A94BE5DBD}"/>
    <cellStyle name="Normal 4 2 5 2" xfId="4564" xr:uid="{B037D5CF-1653-4807-8447-A25357AA0F7D}"/>
    <cellStyle name="Normal 4 2 6" xfId="4462" xr:uid="{5C296A04-7651-4B0E-ADBC-C7A7463CC579}"/>
    <cellStyle name="Normal 4 2 7" xfId="4695" xr:uid="{34CC1002-9E0C-4E1B-8738-A7543D13A90C}"/>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741" xr:uid="{1BBD358D-91C5-4BC6-9226-03BDBC3524B7}"/>
    <cellStyle name="Normal 4 3 4" xfId="699" xr:uid="{76085EC5-0529-4D74-A1F6-0D35DFA8D307}"/>
    <cellStyle name="Normal 4 3 4 2" xfId="4482" xr:uid="{CA580C14-4467-4359-83FA-4F1DD5AAABF4}"/>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4" xfId="3738" xr:uid="{FD6CD9AE-9EA2-45AF-84AA-DCD5B84564E0}"/>
    <cellStyle name="Normal 4 4 2" xfId="4281" xr:uid="{519939FC-48BF-4502-9F01-34B063D97408}"/>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4910" xr:uid="{F199C315-10AE-4E44-8D69-C6011A337B8C}"/>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 8" xfId="4691" xr:uid="{F9FCD1D1-76B1-43B2-9831-7B00A9BCD848}"/>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771" xr:uid="{00546123-C9D3-4A63-B7C8-B983152D2FB3}"/>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778" xr:uid="{67DF67FE-624C-4235-9E1C-4A2F021F438F}"/>
    <cellStyle name="Normal 5 11 2 3" xfId="719" xr:uid="{93DBB0A2-9071-4521-96E9-91216CDBCE00}"/>
    <cellStyle name="Normal 5 11 2 4" xfId="720" xr:uid="{5D471D7D-93B5-452F-8171-58181BA685F1}"/>
    <cellStyle name="Normal 5 11 3" xfId="721" xr:uid="{902F766F-FD29-47B4-80F0-DBFDE7101F20}"/>
    <cellStyle name="Normal 5 11 4" xfId="722" xr:uid="{808FA53A-B689-4E59-8801-716276933DAC}"/>
    <cellStyle name="Normal 5 11 4 2" xfId="4911" xr:uid="{23A616C0-46CC-4AAC-B680-B5EF646B137B}"/>
    <cellStyle name="Normal 5 11 4 3" xfId="4779" xr:uid="{3074D4A9-A995-4823-9E3F-88E639B7541D}"/>
    <cellStyle name="Normal 5 11 4 4" xfId="4723" xr:uid="{AA2B590E-D2F7-4789-81F3-0A68A0D7E0C3}"/>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2" xfId="71" xr:uid="{5FD15914-3F03-4756-83EA-A0A5DDC3F081}"/>
    <cellStyle name="Normal 5 2 2" xfId="3731" xr:uid="{84FC1069-AC15-48C7-8402-933A81DDC88B}"/>
    <cellStyle name="Normal 5 2 2 2" xfId="4554" xr:uid="{0D7F9483-26FB-4016-8F36-C10FFEDAF706}"/>
    <cellStyle name="Normal 5 2 2 2 2" xfId="4671" xr:uid="{493ED2CC-CD42-43D9-93B1-03F43362AF67}"/>
    <cellStyle name="Normal 5 2 2 2 2 2" xfId="4672" xr:uid="{AC972962-57B1-4602-A8C6-3873267C128F}"/>
    <cellStyle name="Normal 5 2 2 2 3" xfId="4673" xr:uid="{9F832E06-FBB1-4123-8D69-8291849FC802}"/>
    <cellStyle name="Normal 5 2 2 2 4" xfId="4767" xr:uid="{4BAB4D29-A2A7-424F-8D25-82A0593C3BFF}"/>
    <cellStyle name="Normal 5 2 2 2 5" xfId="5468" xr:uid="{9A1CF9BE-7318-4406-9F3C-5390D86C937D}"/>
    <cellStyle name="Normal 5 2 2 2 6" xfId="4670" xr:uid="{D10F9D70-4F20-454F-8CDA-A8B6B6F977A8}"/>
    <cellStyle name="Normal 5 2 2 3" xfId="4674" xr:uid="{D4D6C4FD-5E5E-45A8-BCEC-B09EFB7384E6}"/>
    <cellStyle name="Normal 5 2 2 3 2" xfId="4675" xr:uid="{F02F7C13-192D-41AD-8115-0B2D9751BAF2}"/>
    <cellStyle name="Normal 5 2 2 4" xfId="4676" xr:uid="{76088308-1026-469E-A253-01E203C02DA5}"/>
    <cellStyle name="Normal 5 2 2 5" xfId="4689" xr:uid="{0B2A0831-73CD-4BC9-863E-FA5E67017661}"/>
    <cellStyle name="Normal 5 2 2 6" xfId="4703" xr:uid="{D7B8809D-4D02-4E57-AAFC-159F24AF40B3}"/>
    <cellStyle name="Normal 5 2 2 7" xfId="4669" xr:uid="{E0E6C1E5-AF4E-4DA2-A278-4203D84FCD05}"/>
    <cellStyle name="Normal 5 2 3" xfId="4379" xr:uid="{3D93D95F-1BD9-416C-9A99-DD561FAA9933}"/>
    <cellStyle name="Normal 5 2 3 2" xfId="4645" xr:uid="{76A8864A-5186-4FC7-A979-D53475351AAC}"/>
    <cellStyle name="Normal 5 2 3 2 2" xfId="4679" xr:uid="{EA16D819-1C40-458E-9C45-05EBD03C04D5}"/>
    <cellStyle name="Normal 5 2 3 2 3" xfId="4768" xr:uid="{858C6ACD-783C-497A-AC2A-339525945C9E}"/>
    <cellStyle name="Normal 5 2 3 2 4" xfId="5469" xr:uid="{DBF5DC12-9A28-4DFC-AFB2-AAD545B34349}"/>
    <cellStyle name="Normal 5 2 3 2 5" xfId="4678" xr:uid="{047256A4-A310-4E22-99B3-463258E84B02}"/>
    <cellStyle name="Normal 5 2 3 3" xfId="4680" xr:uid="{1654547F-1964-4D31-B16A-31163DA380F7}"/>
    <cellStyle name="Normal 5 2 3 3 2" xfId="4900" xr:uid="{2549D23E-3FDC-462F-A5D9-19036D91984D}"/>
    <cellStyle name="Normal 5 2 3 4" xfId="4724" xr:uid="{9BE43A15-BEF5-4EC9-9290-D88BF0FD3953}"/>
    <cellStyle name="Normal 5 2 3 4 2" xfId="4873" xr:uid="{96D7ACEF-21C6-48DA-9C0B-113F9BF3344D}"/>
    <cellStyle name="Normal 5 2 3 5" xfId="4704" xr:uid="{C98AD26B-1EB0-484F-8C8C-A1A07C282594}"/>
    <cellStyle name="Normal 5 2 3 6" xfId="4698" xr:uid="{00A3DA44-BBA1-4D8B-9ADB-6F4E299DC260}"/>
    <cellStyle name="Normal 5 2 3 7" xfId="4677" xr:uid="{A1AA8A75-5B85-4135-9DD9-3FE242BBEB3C}"/>
    <cellStyle name="Normal 5 2 4" xfId="4463" xr:uid="{3BDC48C5-D13C-4EC2-B528-694BF8E816E1}"/>
    <cellStyle name="Normal 5 2 4 2" xfId="4682" xr:uid="{1000C6A5-E998-46AF-9C3A-76778ECDD34B}"/>
    <cellStyle name="Normal 5 2 4 3" xfId="4681" xr:uid="{80C7EE66-C088-4BB1-9CD3-504B1DF4590C}"/>
    <cellStyle name="Normal 5 2 5" xfId="4683" xr:uid="{32BE78CF-3256-49D3-BD4A-7D64BBFEC5F9}"/>
    <cellStyle name="Normal 5 2 6" xfId="4668" xr:uid="{7F1EE64E-4DB4-4843-B3B4-B05AB68C0023}"/>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6 3" xfId="5495" xr:uid="{F8308E86-4278-4E4C-ADEF-A8E189D29ACB}"/>
    <cellStyle name="Normal 5 4 2 2 6 4" xfId="5487" xr:uid="{A3676384-A475-488E-A302-BE2B1C95E5AD}"/>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6 4 2" xfId="4916" xr:uid="{8AD85384-2681-497F-A8AC-5ACC80FDFECF}"/>
    <cellStyle name="Normal 5 4 2 6 4 3" xfId="4780" xr:uid="{9F78E8A6-0435-4E3E-9138-32FC84725C73}"/>
    <cellStyle name="Normal 5 4 2 6 4 4" xfId="4731" xr:uid="{8B1FB73B-1455-4A5D-9E05-B55786719A39}"/>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4 3" xfId="5496" xr:uid="{2029D53A-1E62-40CB-9615-DE5E3F329397}"/>
    <cellStyle name="Normal 5 4 3 2 4 4" xfId="5491" xr:uid="{2AB45FBE-EFAB-4906-A1DF-AD4D55DD457A}"/>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4 5" xfId="5488" xr:uid="{2A230E84-623C-4F06-82CC-DD0FA92E756A}"/>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7 4 2" xfId="4915" xr:uid="{991F757D-10D3-45A3-9EF0-5963128FED15}"/>
    <cellStyle name="Normal 5 4 7 4 3" xfId="4781" xr:uid="{C4D8CD9D-C474-459E-ADF8-7572D4E54DD2}"/>
    <cellStyle name="Normal 5 4 7 4 4" xfId="4730" xr:uid="{0F088A87-0C36-4047-8320-87148784B205}"/>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810" xr:uid="{9BB4E780-C812-450F-976D-6D8EAEAB22B2}"/>
    <cellStyle name="Normal 5 5 3 2 2 2 3" xfId="4811" xr:uid="{3E62DC6B-AE30-41D8-92AE-D4E4F453945E}"/>
    <cellStyle name="Normal 5 5 3 2 2 3" xfId="955" xr:uid="{0B9A5734-1A3C-4682-8F6A-A2961F3F3809}"/>
    <cellStyle name="Normal 5 5 3 2 2 3 2" xfId="4812" xr:uid="{A695B4D5-CC93-4F44-9B39-43C9527209EC}"/>
    <cellStyle name="Normal 5 5 3 2 2 4" xfId="956" xr:uid="{B30D3E9E-9047-46BD-99CA-8271E6531F01}"/>
    <cellStyle name="Normal 5 5 3 2 3" xfId="957" xr:uid="{6F74A04F-63E9-43E5-AC56-5D932E22B109}"/>
    <cellStyle name="Normal 5 5 3 2 3 2" xfId="958" xr:uid="{7EEF5D27-6187-40DA-8256-2CAA0E93F66C}"/>
    <cellStyle name="Normal 5 5 3 2 3 2 2" xfId="4813" xr:uid="{470B349B-F61F-4A2E-BD1C-66AE9091FAFB}"/>
    <cellStyle name="Normal 5 5 3 2 3 3" xfId="959" xr:uid="{7D218F9D-4337-48F6-A556-CF0A3333AF3E}"/>
    <cellStyle name="Normal 5 5 3 2 3 4" xfId="960" xr:uid="{0E09CE34-1D7F-4AF8-9CF1-186606B4CFBC}"/>
    <cellStyle name="Normal 5 5 3 2 4" xfId="961" xr:uid="{67EC9E7D-3746-46A5-B5B8-D8C5C1F11152}"/>
    <cellStyle name="Normal 5 5 3 2 4 2" xfId="4814" xr:uid="{811144AB-214D-4B0F-A2B3-57406965ECE8}"/>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815" xr:uid="{87E1C137-AE18-4680-9D1D-65EE6CE0E6EC}"/>
    <cellStyle name="Normal 5 5 3 3 2 3" xfId="967" xr:uid="{2048BFAE-DEE6-40C6-A232-3FFD9F90799D}"/>
    <cellStyle name="Normal 5 5 3 3 2 4" xfId="968" xr:uid="{55F67E24-FE44-4BE9-A918-523F26E1B8B1}"/>
    <cellStyle name="Normal 5 5 3 3 3" xfId="969" xr:uid="{907F0F77-A54E-4C6F-8171-4E9A993AF02B}"/>
    <cellStyle name="Normal 5 5 3 3 3 2" xfId="4816" xr:uid="{BB042A05-6004-431E-A9CD-93D191526FAF}"/>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817" xr:uid="{4F62AE7E-B9B7-4800-B777-2D6BBF46942C}"/>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3" xfId="1299" xr:uid="{78ED2972-A832-4B12-A26A-7E53F0E44244}"/>
    <cellStyle name="Normal 6 10 2 4" xfId="1300" xr:uid="{70F04B64-70C0-4A7D-9AFB-9BD63129E3AD}"/>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782" xr:uid="{337C12A3-A002-4F1A-A0BA-8A344FA410B5}"/>
    <cellStyle name="Normal 6 13 5" xfId="4696" xr:uid="{2708565A-3C30-4950-BEA6-17EE90E725BA}"/>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76" xr:uid="{1B58A898-DA86-41BF-AAD1-719B50CFE62D}"/>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818" xr:uid="{562873BE-B33B-45A0-9689-C7F9D52A1E2C}"/>
    <cellStyle name="Normal 6 4 3 2 2 2 3" xfId="4819" xr:uid="{7D2A4E9C-28B6-4B53-B8D4-DE070B102619}"/>
    <cellStyle name="Normal 6 4 3 2 2 3" xfId="1535" xr:uid="{54EDD147-8464-49D6-9FD8-FBE229AE6C84}"/>
    <cellStyle name="Normal 6 4 3 2 2 3 2" xfId="4820" xr:uid="{F3F117B2-7CC4-4F9F-988A-BA1D61CEA418}"/>
    <cellStyle name="Normal 6 4 3 2 2 4" xfId="1536" xr:uid="{59FBF130-8285-4983-B364-5E939735F2C5}"/>
    <cellStyle name="Normal 6 4 3 2 3" xfId="1537" xr:uid="{1085B757-40C8-4DE9-ADBE-B6E1ADA5C3FC}"/>
    <cellStyle name="Normal 6 4 3 2 3 2" xfId="1538" xr:uid="{CF746702-18E3-461D-9687-75766667F42E}"/>
    <cellStyle name="Normal 6 4 3 2 3 2 2" xfId="4821" xr:uid="{32784079-3D57-47AC-96F4-5283FE65B27A}"/>
    <cellStyle name="Normal 6 4 3 2 3 3" xfId="1539" xr:uid="{41F59589-B0BF-4397-B3AA-1A1BB591ED69}"/>
    <cellStyle name="Normal 6 4 3 2 3 4" xfId="1540" xr:uid="{DD66B099-A9E7-4699-88C0-310CAA975BA5}"/>
    <cellStyle name="Normal 6 4 3 2 4" xfId="1541" xr:uid="{2FCEB7BF-C062-4976-833B-AC89C16DF7E1}"/>
    <cellStyle name="Normal 6 4 3 2 4 2" xfId="4822" xr:uid="{4350C3FE-03EC-4AA9-8829-E8C1B55BE14A}"/>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823" xr:uid="{A66D5EB3-1A4D-45BC-B7C6-434B4D115346}"/>
    <cellStyle name="Normal 6 4 3 3 2 3" xfId="1547" xr:uid="{FCE980FA-1892-43EA-9433-4B6B841101D9}"/>
    <cellStyle name="Normal 6 4 3 3 2 4" xfId="1548" xr:uid="{BE56AB12-9D71-4BE9-82F1-CB330FF251B1}"/>
    <cellStyle name="Normal 6 4 3 3 3" xfId="1549" xr:uid="{22A5F240-7413-448C-BE5E-2DF699324E6B}"/>
    <cellStyle name="Normal 6 4 3 3 3 2" xfId="4824" xr:uid="{30FEC109-2927-4962-84E5-9F5222D082E0}"/>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825" xr:uid="{FBC13569-D2C7-4BCD-90B5-6A0F091157FF}"/>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783" xr:uid="{8E4AC187-250D-4F17-800E-E55F3BF9D611}"/>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7 4 2" xfId="4913" xr:uid="{A7032BCB-EAD5-44C4-90D9-ACC3DAC048F8}"/>
    <cellStyle name="Normal 7 2 7 4 3" xfId="4784" xr:uid="{00FDEA92-2CBD-4C11-A20E-C44FB9BFCFA0}"/>
    <cellStyle name="Normal 7 2 7 4 4" xfId="4726" xr:uid="{B9F02ED0-4E2F-47F0-920B-E32EE8783ECC}"/>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826" xr:uid="{5C40F051-DC6F-42C1-9A8F-6D27B09EF4DB}"/>
    <cellStyle name="Normal 7 3 3 2 2 2 3" xfId="4827" xr:uid="{791E6EED-EEE9-45B2-B578-E5774F8C4C2D}"/>
    <cellStyle name="Normal 7 3 3 2 2 3" xfId="2119" xr:uid="{59EE3DA1-DB0B-4770-AA07-504ACC639355}"/>
    <cellStyle name="Normal 7 3 3 2 2 3 2" xfId="4828" xr:uid="{62941D5D-2AE7-4DDB-8C89-30455828569C}"/>
    <cellStyle name="Normal 7 3 3 2 2 4" xfId="2120" xr:uid="{DA2C05C2-8BBF-49D6-A7F9-AF1128E346B2}"/>
    <cellStyle name="Normal 7 3 3 2 3" xfId="2121" xr:uid="{5A714373-AD1A-4A8F-8205-1AA56C9DB021}"/>
    <cellStyle name="Normal 7 3 3 2 3 2" xfId="2122" xr:uid="{8EFDFBD2-3444-4548-8772-2C40C745A333}"/>
    <cellStyle name="Normal 7 3 3 2 3 2 2" xfId="4829" xr:uid="{FD12D4EE-A58E-4988-9051-46397A8F92D6}"/>
    <cellStyle name="Normal 7 3 3 2 3 3" xfId="2123" xr:uid="{8BA5261E-569D-49BE-89DD-562D6FBA77FA}"/>
    <cellStyle name="Normal 7 3 3 2 3 4" xfId="2124" xr:uid="{6BD07A24-FC51-4606-8F5E-A0DE4A254F35}"/>
    <cellStyle name="Normal 7 3 3 2 4" xfId="2125" xr:uid="{BA0F5F31-4A61-4B98-B603-DE9AC5B89C49}"/>
    <cellStyle name="Normal 7 3 3 2 4 2" xfId="4830" xr:uid="{D57A24AE-C878-4942-833F-D0C254B2EB7A}"/>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831" xr:uid="{11D407CA-3F9A-49EC-9AC4-ECB3C685384B}"/>
    <cellStyle name="Normal 7 3 3 3 2 3" xfId="2131" xr:uid="{CEFF65FE-1D46-48DD-B7EC-07A68A665CF4}"/>
    <cellStyle name="Normal 7 3 3 3 2 4" xfId="2132" xr:uid="{0A9F0429-60CB-49E9-8011-EC3D5B851C09}"/>
    <cellStyle name="Normal 7 3 3 3 3" xfId="2133" xr:uid="{BA14379C-3141-49B5-8B94-0F50BB76AF4B}"/>
    <cellStyle name="Normal 7 3 3 3 3 2" xfId="4832" xr:uid="{F46B7740-6CF7-4630-8396-E99139524F85}"/>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833" xr:uid="{7333E0BF-4617-47CE-9FE3-AF8E17D426AF}"/>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785" xr:uid="{D9952070-AD41-4D31-B37D-B53DD45891FE}"/>
    <cellStyle name="Normal 7 9 2 3" xfId="2475" xr:uid="{44AC2D5D-15E7-4B2A-9537-59F2C344EE1B}"/>
    <cellStyle name="Normal 7 9 2 4" xfId="2476" xr:uid="{B3894D3C-1D8E-46B7-B156-48246220C3E8}"/>
    <cellStyle name="Normal 7 9 3" xfId="2477" xr:uid="{C2173BBD-3813-4F4E-A72B-9C9D64F6AACF}"/>
    <cellStyle name="Normal 7 9 4" xfId="2478" xr:uid="{E54CEC28-D8CE-4A63-B422-E849457E4CFD}"/>
    <cellStyle name="Normal 7 9 4 2" xfId="4912" xr:uid="{67D7EB22-2ABA-4F4D-B492-3652C6BF7689}"/>
    <cellStyle name="Normal 7 9 4 3" xfId="4786" xr:uid="{CA90F016-55B3-4EDC-93BC-A5D0251B8F46}"/>
    <cellStyle name="Normal 7 9 4 4" xfId="4725" xr:uid="{78E90A8A-B5EF-4789-BE20-A30F40738450}"/>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834" xr:uid="{7BE1CFF5-7163-42AB-97DE-2D1561252E3A}"/>
    <cellStyle name="Normal 8 3 3 2 2 2 3" xfId="4835" xr:uid="{081BEE46-EB7A-4391-AE77-26ADAEC03E39}"/>
    <cellStyle name="Normal 8 3 3 2 2 3" xfId="2711" xr:uid="{61611B3B-040E-4461-B4C8-0DDB13582815}"/>
    <cellStyle name="Normal 8 3 3 2 2 3 2" xfId="4836" xr:uid="{D7C96DBA-029F-4C19-A16D-72596AA88F78}"/>
    <cellStyle name="Normal 8 3 3 2 2 4" xfId="2712" xr:uid="{343F478A-8552-4405-B591-A1285307AE2F}"/>
    <cellStyle name="Normal 8 3 3 2 3" xfId="2713" xr:uid="{6ED3C491-51B0-4CCF-860F-58CED89A906E}"/>
    <cellStyle name="Normal 8 3 3 2 3 2" xfId="2714" xr:uid="{EB269075-3ED9-417F-9F3A-3C69F3CCB01A}"/>
    <cellStyle name="Normal 8 3 3 2 3 2 2" xfId="4837" xr:uid="{E6FEF657-D6F5-4CC7-83A0-475371B9F629}"/>
    <cellStyle name="Normal 8 3 3 2 3 3" xfId="2715" xr:uid="{C6860858-1FB1-47EC-8CF3-B25CEB3AE2AA}"/>
    <cellStyle name="Normal 8 3 3 2 3 4" xfId="2716" xr:uid="{BF968B0D-D46F-43B0-8D98-90DB7DFC0307}"/>
    <cellStyle name="Normal 8 3 3 2 4" xfId="2717" xr:uid="{88CB77D2-5156-4171-BBFE-624C8F588E85}"/>
    <cellStyle name="Normal 8 3 3 2 4 2" xfId="4838" xr:uid="{12EEAC8E-8F68-4A7B-8A18-80969B86A05D}"/>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839" xr:uid="{F5FBBFC2-D71C-4052-BC63-A3C460A5B3AA}"/>
    <cellStyle name="Normal 8 3 3 3 2 3" xfId="2723" xr:uid="{788DBDF4-A2D3-4EBE-9E18-E51F26E1841A}"/>
    <cellStyle name="Normal 8 3 3 3 2 4" xfId="2724" xr:uid="{A00126DC-A212-4951-B404-37A314DEAA4E}"/>
    <cellStyle name="Normal 8 3 3 3 3" xfId="2725" xr:uid="{55541F13-F630-4658-B36B-766D447C41D9}"/>
    <cellStyle name="Normal 8 3 3 3 3 2" xfId="4840" xr:uid="{9001B503-313A-4ED1-A17C-89FD05BD9B93}"/>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841" xr:uid="{18B71A09-ACC8-469A-9BD9-2461FAE40EA7}"/>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787" xr:uid="{B7C50CD2-80DE-4CD0-B8EB-EDC1870B98FD}"/>
    <cellStyle name="Normal 8 9 2 3" xfId="3067" xr:uid="{BC8914A7-3B34-4068-843B-EC6377966C11}"/>
    <cellStyle name="Normal 8 9 2 4" xfId="3068" xr:uid="{41ECE659-93DA-4486-B74B-E987284CAE34}"/>
    <cellStyle name="Normal 8 9 3" xfId="3069" xr:uid="{EC5B6741-D430-41DE-B933-B1D0C5234098}"/>
    <cellStyle name="Normal 8 9 4" xfId="3070" xr:uid="{536FF2B0-038F-4AE5-9FE7-52C6BA46A005}"/>
    <cellStyle name="Normal 8 9 4 2" xfId="4914" xr:uid="{50D4A31A-76AC-4087-A4C1-5E488E67CFEE}"/>
    <cellStyle name="Normal 8 9 4 3" xfId="4788" xr:uid="{933860DF-B705-4FE0-9A69-96AC54DEC2C7}"/>
    <cellStyle name="Normal 8 9 4 4" xfId="4727" xr:uid="{86580836-5114-424C-95FF-CA2E229F40C6}"/>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33" xr:uid="{0154BD23-5E4E-4123-AF7A-9F43BF0A1A4F}"/>
    <cellStyle name="Normal 9 3 3 3 2 2 3" xfId="4238" xr:uid="{5EC2DB2A-3429-4C68-9A9E-182529ED8F67}"/>
    <cellStyle name="Normal 9 3 3 3 2 2 3 2" xfId="4934" xr:uid="{5DE13AF6-7830-4830-9F88-27451160A6E3}"/>
    <cellStyle name="Normal 9 3 3 3 2 3" xfId="3175" xr:uid="{85E4EB72-0899-4CDE-B2A3-D779D0CB8684}"/>
    <cellStyle name="Normal 9 3 3 3 2 3 2" xfId="4239" xr:uid="{0D35D169-A9E1-4217-A710-3312CC798062}"/>
    <cellStyle name="Normal 9 3 3 3 2 3 2 2" xfId="4936" xr:uid="{20AA25A5-2188-470C-830D-D0875EA1D8D5}"/>
    <cellStyle name="Normal 9 3 3 3 2 3 3" xfId="4935" xr:uid="{35FD0C40-8A68-4787-AA76-7AF2F56B1F9B}"/>
    <cellStyle name="Normal 9 3 3 3 2 4" xfId="3176" xr:uid="{FF234467-C34C-4526-9E6D-A8AAC1711BAD}"/>
    <cellStyle name="Normal 9 3 3 3 2 4 2" xfId="4937" xr:uid="{3EEE3CCF-238C-43AE-90F1-3B3278E7DE29}"/>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40" xr:uid="{3CCD3BD2-48F5-42B9-97D1-A7BC170D222F}"/>
    <cellStyle name="Normal 9 3 3 3 3 2 3" xfId="4939" xr:uid="{840544C1-5B62-40E4-9F2A-E6265C3BC524}"/>
    <cellStyle name="Normal 9 3 3 3 3 3" xfId="4242" xr:uid="{75AF3F6B-4569-446D-9042-B4223F0A5F58}"/>
    <cellStyle name="Normal 9 3 3 3 3 3 2" xfId="4941" xr:uid="{3C032448-1061-48D7-A8B4-35A05F418A11}"/>
    <cellStyle name="Normal 9 3 3 3 3 4" xfId="4938" xr:uid="{F7C03964-7B40-48A5-BB70-97836AFD378B}"/>
    <cellStyle name="Normal 9 3 3 3 4" xfId="3178" xr:uid="{FAA61678-B95A-4658-BF1B-C0F2FEF8E4A4}"/>
    <cellStyle name="Normal 9 3 3 3 4 2" xfId="4243" xr:uid="{327ADF0C-6426-4F53-9C38-1819753EFB63}"/>
    <cellStyle name="Normal 9 3 3 3 4 2 2" xfId="4943" xr:uid="{381CB288-179C-4A77-8CB9-D5CC006DFD92}"/>
    <cellStyle name="Normal 9 3 3 3 4 3" xfId="4942" xr:uid="{08E8BD2B-83F5-4C3B-B36D-33BC85FC51D5}"/>
    <cellStyle name="Normal 9 3 3 3 5" xfId="3179" xr:uid="{09A1ACBC-C0CB-4C1A-8729-8B9CDF8C6C5B}"/>
    <cellStyle name="Normal 9 3 3 3 5 2" xfId="4944" xr:uid="{934525E1-4A6D-42DF-8D53-39CEEF1749B3}"/>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48" xr:uid="{A0610958-05DF-424A-88C7-C231BD88BBC8}"/>
    <cellStyle name="Normal 9 3 3 4 2 2 3" xfId="4947" xr:uid="{0F701B8A-26C5-428E-8D3E-53B1C7E6B4BA}"/>
    <cellStyle name="Normal 9 3 3 4 2 3" xfId="4246" xr:uid="{6C0DE8CA-5730-4C8F-A9EC-F72076C6D58A}"/>
    <cellStyle name="Normal 9 3 3 4 2 3 2" xfId="4949" xr:uid="{8A32E6B3-234A-42CE-91CF-FC227CCAD479}"/>
    <cellStyle name="Normal 9 3 3 4 2 4" xfId="4946" xr:uid="{876034AE-55F7-4A74-9AB4-15B14FA5188F}"/>
    <cellStyle name="Normal 9 3 3 4 3" xfId="3182" xr:uid="{635E208F-86A3-4AB7-9738-B6A06CB3C906}"/>
    <cellStyle name="Normal 9 3 3 4 3 2" xfId="4247" xr:uid="{A8D1A167-6002-4C17-84E2-4A455CFC55EE}"/>
    <cellStyle name="Normal 9 3 3 4 3 2 2" xfId="4951" xr:uid="{7EB10188-7374-4683-9963-FE00E583266A}"/>
    <cellStyle name="Normal 9 3 3 4 3 3" xfId="4950" xr:uid="{117D2782-1ED8-42F0-B0B9-DF1BB11162AC}"/>
    <cellStyle name="Normal 9 3 3 4 4" xfId="3183" xr:uid="{E098A52F-FD89-44CF-9487-669FF6468F75}"/>
    <cellStyle name="Normal 9 3 3 4 4 2" xfId="4952" xr:uid="{475F67AF-9D87-4E8B-A2C2-1090350B9690}"/>
    <cellStyle name="Normal 9 3 3 4 5" xfId="4945" xr:uid="{CE7694E7-8FC5-4919-9B53-7E5ABA120CA7}"/>
    <cellStyle name="Normal 9 3 3 5" xfId="3184" xr:uid="{B04B62B2-B308-43B2-9B06-AF7EFFA84986}"/>
    <cellStyle name="Normal 9 3 3 5 2" xfId="3185" xr:uid="{2E8804D0-F21B-4B85-8FAB-48D59A41B819}"/>
    <cellStyle name="Normal 9 3 3 5 2 2" xfId="4248" xr:uid="{0D2AC355-DFB2-4C18-A97F-FCC6AA72449B}"/>
    <cellStyle name="Normal 9 3 3 5 2 2 2" xfId="4955" xr:uid="{9202CCE4-F7EC-4D58-B797-A08B0201D7DC}"/>
    <cellStyle name="Normal 9 3 3 5 2 3" xfId="4954" xr:uid="{0B8C63ED-DBA4-4FC7-A5EF-EBA9E773CAC7}"/>
    <cellStyle name="Normal 9 3 3 5 3" xfId="3186" xr:uid="{F5A394A9-821F-408B-884A-6587DD2A7753}"/>
    <cellStyle name="Normal 9 3 3 5 3 2" xfId="4956" xr:uid="{0C720374-EA4C-42A0-B582-91224032EF04}"/>
    <cellStyle name="Normal 9 3 3 5 4" xfId="3187" xr:uid="{673F3A29-4FF4-449F-A591-44EDFB635A51}"/>
    <cellStyle name="Normal 9 3 3 5 4 2" xfId="4957" xr:uid="{D34EB147-7D42-4C8F-AB55-D36C1D87F8E8}"/>
    <cellStyle name="Normal 9 3 3 5 5" xfId="4953" xr:uid="{78621FC1-79CD-489C-B37A-BA479BBAC94B}"/>
    <cellStyle name="Normal 9 3 3 6" xfId="3188" xr:uid="{C450359E-1F3A-45B5-A2FF-BCCF081E102A}"/>
    <cellStyle name="Normal 9 3 3 6 2" xfId="4249" xr:uid="{E3FDC8C8-FEA9-4756-B2B8-70E5900D1294}"/>
    <cellStyle name="Normal 9 3 3 6 2 2" xfId="4959" xr:uid="{0E75CB4A-6E6E-4C4D-94BE-FAE8FF31A1D8}"/>
    <cellStyle name="Normal 9 3 3 6 3" xfId="4958" xr:uid="{95B1FD60-701B-4AB1-B100-DF4EADA52C39}"/>
    <cellStyle name="Normal 9 3 3 7" xfId="3189" xr:uid="{B65396C8-6144-4577-B70A-7A0F4766CBEF}"/>
    <cellStyle name="Normal 9 3 3 7 2" xfId="4960" xr:uid="{F4DD612A-E375-4038-AD8A-BB0D7BBC755C}"/>
    <cellStyle name="Normal 9 3 3 8" xfId="3190" xr:uid="{49F58DF3-23CF-40F1-B1C5-BF29FD744974}"/>
    <cellStyle name="Normal 9 3 3 8 2" xfId="4961" xr:uid="{FD87FB2D-5F4B-46A6-8E3C-A3C87D4238D0}"/>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66" xr:uid="{0FF0EF43-6D64-4FD8-A119-D2263B3F741B}"/>
    <cellStyle name="Normal 9 3 4 2 2 2 3" xfId="4965" xr:uid="{CE83CF9F-9AF0-4862-98EF-2C26FDB3BA95}"/>
    <cellStyle name="Normal 9 3 4 2 2 3" xfId="3195" xr:uid="{402E439A-DB24-4ED0-9CC6-488A5F999901}"/>
    <cellStyle name="Normal 9 3 4 2 2 3 2" xfId="4967" xr:uid="{E88479FC-1097-4637-B9BC-87A9C23F53E0}"/>
    <cellStyle name="Normal 9 3 4 2 2 4" xfId="3196" xr:uid="{56B6DAED-1368-4989-BC5D-03577D2F313D}"/>
    <cellStyle name="Normal 9 3 4 2 2 4 2" xfId="4968" xr:uid="{5148FC6C-C157-436D-BCBF-651836F1FB88}"/>
    <cellStyle name="Normal 9 3 4 2 2 5" xfId="4964" xr:uid="{826E21C3-746D-4B33-BC41-7BF1720BBDCF}"/>
    <cellStyle name="Normal 9 3 4 2 3" xfId="3197" xr:uid="{AE0C72F5-C65C-40F8-997A-BE82FE4AAEF2}"/>
    <cellStyle name="Normal 9 3 4 2 3 2" xfId="4251" xr:uid="{74522319-1DFD-4241-AD02-C95B2C2F3055}"/>
    <cellStyle name="Normal 9 3 4 2 3 2 2" xfId="4970" xr:uid="{23BBE2C5-21B0-4480-A704-82A3A5A03E26}"/>
    <cellStyle name="Normal 9 3 4 2 3 3" xfId="4969" xr:uid="{29164781-66C1-4DE0-9041-61109DF95562}"/>
    <cellStyle name="Normal 9 3 4 2 4" xfId="3198" xr:uid="{1964B088-DD81-4689-8774-DC35D99AC0A7}"/>
    <cellStyle name="Normal 9 3 4 2 4 2" xfId="4971" xr:uid="{72C794FB-D9C2-45CC-A5CC-5D16EB62A9A4}"/>
    <cellStyle name="Normal 9 3 4 2 5" xfId="3199" xr:uid="{85AA862A-566A-4298-95CA-001900BFF469}"/>
    <cellStyle name="Normal 9 3 4 2 5 2" xfId="4972" xr:uid="{04F0A279-E5AE-4713-A5AD-C3871C13A2D3}"/>
    <cellStyle name="Normal 9 3 4 2 6" xfId="4963" xr:uid="{17C46760-71B4-42CF-B0C0-21D946EB784F}"/>
    <cellStyle name="Normal 9 3 4 3" xfId="3200" xr:uid="{10A35C6F-E4CA-4772-B590-5C3DCBB53593}"/>
    <cellStyle name="Normal 9 3 4 3 2" xfId="3201" xr:uid="{FE0BB91E-651D-4AB5-B3B1-91E96F20E917}"/>
    <cellStyle name="Normal 9 3 4 3 2 2" xfId="4252" xr:uid="{4B8BD681-BCF3-4BC5-8F27-DA01E7CA8108}"/>
    <cellStyle name="Normal 9 3 4 3 2 2 2" xfId="4975" xr:uid="{3AC05511-F5A8-4A5F-855D-925032889FAF}"/>
    <cellStyle name="Normal 9 3 4 3 2 3" xfId="4974" xr:uid="{ADAF55C5-80EB-4430-9AFC-80EB855B64AD}"/>
    <cellStyle name="Normal 9 3 4 3 3" xfId="3202" xr:uid="{859E553D-2322-4DB5-9E80-3DCC002E1CE7}"/>
    <cellStyle name="Normal 9 3 4 3 3 2" xfId="4976" xr:uid="{4F39EA13-9088-4D01-9ACD-96BA9FFC17CC}"/>
    <cellStyle name="Normal 9 3 4 3 4" xfId="3203" xr:uid="{C9E2BC69-2D11-4B5E-8793-867FEC47FD74}"/>
    <cellStyle name="Normal 9 3 4 3 4 2" xfId="4977" xr:uid="{CF73D870-63E2-4C17-BBD7-D171B781962A}"/>
    <cellStyle name="Normal 9 3 4 3 5" xfId="4973" xr:uid="{9EE8B25D-B62B-4151-A77F-2BFD1C1E79CE}"/>
    <cellStyle name="Normal 9 3 4 4" xfId="3204" xr:uid="{B7E52E64-CF8F-4FA1-BD38-E40D2DE1CA8F}"/>
    <cellStyle name="Normal 9 3 4 4 2" xfId="3205" xr:uid="{6A5A9A9D-6477-4EC3-91D0-8634064021F4}"/>
    <cellStyle name="Normal 9 3 4 4 2 2" xfId="4979" xr:uid="{F89F368D-572F-407F-B8E2-8C2AFEE89D53}"/>
    <cellStyle name="Normal 9 3 4 4 3" xfId="3206" xr:uid="{BE61994C-C61D-45B9-A15A-8CA2F75F275C}"/>
    <cellStyle name="Normal 9 3 4 4 3 2" xfId="4980" xr:uid="{91025515-8C35-41DB-B839-26F328093532}"/>
    <cellStyle name="Normal 9 3 4 4 4" xfId="3207" xr:uid="{38B0C644-8565-442D-8A70-0CDFD71267BE}"/>
    <cellStyle name="Normal 9 3 4 4 4 2" xfId="4981" xr:uid="{046E6CC9-051C-4822-A714-69C9B278B321}"/>
    <cellStyle name="Normal 9 3 4 4 5" xfId="4978" xr:uid="{AE79878B-F632-43BC-8C03-667D7B4B0EE1}"/>
    <cellStyle name="Normal 9 3 4 5" xfId="3208" xr:uid="{F3E6D4C4-EA5D-43E6-AA16-6FCFED5CAC01}"/>
    <cellStyle name="Normal 9 3 4 5 2" xfId="4982" xr:uid="{2AE747F3-E8C7-4A21-BCC7-D68D3275AF93}"/>
    <cellStyle name="Normal 9 3 4 6" xfId="3209" xr:uid="{803A3E4C-71C6-4C73-BF27-0215576BC0DE}"/>
    <cellStyle name="Normal 9 3 4 6 2" xfId="4983" xr:uid="{EDE30A43-73E8-4E28-A700-B787DCA0205A}"/>
    <cellStyle name="Normal 9 3 4 7" xfId="3210" xr:uid="{2D7083F8-557C-4B17-B563-D93C0384D675}"/>
    <cellStyle name="Normal 9 3 4 7 2" xfId="4984" xr:uid="{B1872603-D7A4-4BE9-AF00-15A210390F66}"/>
    <cellStyle name="Normal 9 3 4 8" xfId="4962" xr:uid="{539B3D58-B9C7-45EB-907F-313D792E8679}"/>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4989" xr:uid="{9C6B176B-7441-46FA-9B88-60CD8D367FDC}"/>
    <cellStyle name="Normal 9 3 5 2 2 2 3" xfId="4988" xr:uid="{FBD04C2E-23C2-4BEF-8DBA-F888012C0E28}"/>
    <cellStyle name="Normal 9 3 5 2 2 3" xfId="4255" xr:uid="{CDCA4BF1-82E3-45DD-8C87-BEDE17AF3A01}"/>
    <cellStyle name="Normal 9 3 5 2 2 3 2" xfId="4990" xr:uid="{E2C54A9C-6302-41E0-8992-BAA67C95A038}"/>
    <cellStyle name="Normal 9 3 5 2 2 4" xfId="4987" xr:uid="{BB457C06-FEAB-491F-B3A4-704B50FE9FDB}"/>
    <cellStyle name="Normal 9 3 5 2 3" xfId="3214" xr:uid="{E9D1AAEF-09A2-445F-BED7-13D463E938FC}"/>
    <cellStyle name="Normal 9 3 5 2 3 2" xfId="4256" xr:uid="{2E65939E-F180-4EF8-9329-2AEA0F8150D2}"/>
    <cellStyle name="Normal 9 3 5 2 3 2 2" xfId="4992" xr:uid="{6089E567-3A0F-4332-B60C-15EC8919D6FF}"/>
    <cellStyle name="Normal 9 3 5 2 3 3" xfId="4991" xr:uid="{1AEFB872-EB74-4A8F-9BE8-6C9B360D7578}"/>
    <cellStyle name="Normal 9 3 5 2 4" xfId="3215" xr:uid="{B907F800-23B2-472F-AB26-899EAA492952}"/>
    <cellStyle name="Normal 9 3 5 2 4 2" xfId="4993" xr:uid="{FD6D27DD-AD66-4C02-B52F-5DA36347F8A6}"/>
    <cellStyle name="Normal 9 3 5 2 5" xfId="4986" xr:uid="{9F8037E7-8ED9-46D9-9466-DD59BEC7DF6B}"/>
    <cellStyle name="Normal 9 3 5 3" xfId="3216" xr:uid="{16A70F76-4B27-4444-93C6-42712ADB1F26}"/>
    <cellStyle name="Normal 9 3 5 3 2" xfId="3217" xr:uid="{C810D409-62B5-4996-9EC0-612976656BA6}"/>
    <cellStyle name="Normal 9 3 5 3 2 2" xfId="4257" xr:uid="{3D4A9205-A1B3-4634-8594-5498FB4B0336}"/>
    <cellStyle name="Normal 9 3 5 3 2 2 2" xfId="4996" xr:uid="{67051FDE-5CF2-4396-A580-2C9A8B13D04A}"/>
    <cellStyle name="Normal 9 3 5 3 2 3" xfId="4995" xr:uid="{0B85EE99-3971-4ECC-8FED-12A45E10189F}"/>
    <cellStyle name="Normal 9 3 5 3 3" xfId="3218" xr:uid="{D376B54B-4288-4988-92BA-FE9EEEB32519}"/>
    <cellStyle name="Normal 9 3 5 3 3 2" xfId="4997" xr:uid="{4CD43882-66A7-4CC7-BD17-AF16D5832784}"/>
    <cellStyle name="Normal 9 3 5 3 4" xfId="3219" xr:uid="{7B79ED67-678A-4700-95E9-FD42624D2D91}"/>
    <cellStyle name="Normal 9 3 5 3 4 2" xfId="4998" xr:uid="{B9931046-33D8-4B8B-8F8F-8BA7E69B44B4}"/>
    <cellStyle name="Normal 9 3 5 3 5" xfId="4994" xr:uid="{A0D9E4EA-61A5-4C9A-9042-228985A460D1}"/>
    <cellStyle name="Normal 9 3 5 4" xfId="3220" xr:uid="{E37FD5A4-8D85-4AF9-8746-2A27AD14D583}"/>
    <cellStyle name="Normal 9 3 5 4 2" xfId="4258" xr:uid="{D6C9FA30-B072-4839-ACB0-40FDE19D79FB}"/>
    <cellStyle name="Normal 9 3 5 4 2 2" xfId="5000" xr:uid="{DB0DBDFF-6954-48D9-ACED-1D791E51C862}"/>
    <cellStyle name="Normal 9 3 5 4 3" xfId="4999" xr:uid="{ADEED63C-675A-4696-B6FD-D640483C1FA2}"/>
    <cellStyle name="Normal 9 3 5 5" xfId="3221" xr:uid="{81B55BE6-F6F2-41F3-B85B-B0837804FE64}"/>
    <cellStyle name="Normal 9 3 5 5 2" xfId="5001" xr:uid="{BD651C1C-F800-4EA2-A91C-173238B9CCFA}"/>
    <cellStyle name="Normal 9 3 5 6" xfId="3222" xr:uid="{3A11D87E-9994-4FC6-809F-B4E217F15DB3}"/>
    <cellStyle name="Normal 9 3 5 6 2" xfId="5002" xr:uid="{8E5CA57F-C397-44B3-852F-100F16792F76}"/>
    <cellStyle name="Normal 9 3 5 7" xfId="4985" xr:uid="{64DF6665-8178-4577-BCB0-420F1227A977}"/>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06" xr:uid="{45660AE1-64AA-455C-A0BF-8D419203912A}"/>
    <cellStyle name="Normal 9 3 6 2 2 3" xfId="5005" xr:uid="{A309FD08-4C64-4934-8724-C8340780E585}"/>
    <cellStyle name="Normal 9 3 6 2 3" xfId="3226" xr:uid="{BFB16D22-425E-4A4C-9E8B-76A55139CE48}"/>
    <cellStyle name="Normal 9 3 6 2 3 2" xfId="5007" xr:uid="{A6D8C2D2-AE22-41BE-93F1-524A6B573382}"/>
    <cellStyle name="Normal 9 3 6 2 4" xfId="3227" xr:uid="{DEE05BC0-CAED-4A4E-AA58-32B1C758C8FE}"/>
    <cellStyle name="Normal 9 3 6 2 4 2" xfId="5008" xr:uid="{7959DD6E-9525-462D-9745-52D3A41CDC30}"/>
    <cellStyle name="Normal 9 3 6 2 5" xfId="5004" xr:uid="{80F8DC8C-4D02-448B-BD58-DAB6B011CF23}"/>
    <cellStyle name="Normal 9 3 6 3" xfId="3228" xr:uid="{9B268206-27D9-4036-B757-17A679EBF9F6}"/>
    <cellStyle name="Normal 9 3 6 3 2" xfId="4260" xr:uid="{F4A59E7F-A319-4A3D-BDFE-4A802922E196}"/>
    <cellStyle name="Normal 9 3 6 3 2 2" xfId="5010" xr:uid="{0F1CA3A9-AE99-4915-98EC-47E2564173BE}"/>
    <cellStyle name="Normal 9 3 6 3 3" xfId="5009" xr:uid="{BB9B846E-4A00-425F-997E-7CA3B18FE8AD}"/>
    <cellStyle name="Normal 9 3 6 4" xfId="3229" xr:uid="{2A25F579-A2F9-4E80-98F9-BE1CA3AA2300}"/>
    <cellStyle name="Normal 9 3 6 4 2" xfId="5011" xr:uid="{8C3D2A83-D5F7-496D-95FA-3E15FF220422}"/>
    <cellStyle name="Normal 9 3 6 5" xfId="3230" xr:uid="{A38065C7-B910-4346-8B42-57F6B4E3B824}"/>
    <cellStyle name="Normal 9 3 6 5 2" xfId="5012" xr:uid="{3F5F4043-F48D-47AA-83C2-58A080B3B757}"/>
    <cellStyle name="Normal 9 3 6 6" xfId="5003" xr:uid="{81C8377F-6F14-477D-926D-73923D1ADEB4}"/>
    <cellStyle name="Normal 9 3 7" xfId="3231" xr:uid="{7E50169F-8622-4F0D-B681-B6A0BC0B00D7}"/>
    <cellStyle name="Normal 9 3 7 2" xfId="3232" xr:uid="{44E92FF2-AEE7-4633-90A2-617C7C2F6267}"/>
    <cellStyle name="Normal 9 3 7 2 2" xfId="4261" xr:uid="{61C0B84D-3C5F-43E2-B449-0A2787BAB20F}"/>
    <cellStyle name="Normal 9 3 7 2 2 2" xfId="5015" xr:uid="{BFC90E0F-1F6F-424B-AE32-EF3252251B91}"/>
    <cellStyle name="Normal 9 3 7 2 3" xfId="5014" xr:uid="{BA478C56-3E3D-400B-8B4A-99C439152520}"/>
    <cellStyle name="Normal 9 3 7 3" xfId="3233" xr:uid="{38775F42-C864-4A35-9A6E-6EB8D771FAB3}"/>
    <cellStyle name="Normal 9 3 7 3 2" xfId="5016" xr:uid="{DC1C7306-8604-4E26-BBF4-24DFDACD0E83}"/>
    <cellStyle name="Normal 9 3 7 4" xfId="3234" xr:uid="{7F377F1D-7586-4C1C-AC60-FA8942F86B23}"/>
    <cellStyle name="Normal 9 3 7 4 2" xfId="5017" xr:uid="{25541FE8-208E-4351-9A9A-4A321202A36C}"/>
    <cellStyle name="Normal 9 3 7 5" xfId="5013" xr:uid="{2821C6A5-E759-413E-B6A1-D0A259D25D75}"/>
    <cellStyle name="Normal 9 3 8" xfId="3235" xr:uid="{3EE253FF-82BE-49E8-B59F-DC9BEF7DAF32}"/>
    <cellStyle name="Normal 9 3 8 2" xfId="3236" xr:uid="{41429C95-83AF-4EE0-A816-07E56C62A355}"/>
    <cellStyle name="Normal 9 3 8 2 2" xfId="5019" xr:uid="{1C820E0B-6F16-4DE2-AA37-F8315B2B40FA}"/>
    <cellStyle name="Normal 9 3 8 3" xfId="3237" xr:uid="{F8F46510-84F2-451B-872B-5E61B548F04B}"/>
    <cellStyle name="Normal 9 3 8 3 2" xfId="5020" xr:uid="{351F7DFD-F355-4D27-91C1-B2160A439BC9}"/>
    <cellStyle name="Normal 9 3 8 4" xfId="3238" xr:uid="{5B25F764-DE19-4C03-9C12-57F7E42DB5E6}"/>
    <cellStyle name="Normal 9 3 8 4 2" xfId="5021" xr:uid="{31E043F6-D27A-49DB-A8FA-D633885AB848}"/>
    <cellStyle name="Normal 9 3 8 5" xfId="5018" xr:uid="{140E0E53-1CE2-4599-B77D-F310C7AC099F}"/>
    <cellStyle name="Normal 9 3 9" xfId="3239" xr:uid="{4F151668-A318-42FE-9B66-03C6CECE435F}"/>
    <cellStyle name="Normal 9 3 9 2" xfId="5022" xr:uid="{5D0D5AD9-55D1-430F-BA56-7E737FB2A476}"/>
    <cellStyle name="Normal 9 4" xfId="3240" xr:uid="{B36AF820-063D-4106-AA68-C19939629719}"/>
    <cellStyle name="Normal 9 4 10" xfId="3241" xr:uid="{05587996-56E9-472F-9AEA-D541525D9EDB}"/>
    <cellStyle name="Normal 9 4 10 2" xfId="5024" xr:uid="{A4ECF334-143B-47AF-8690-536ACC43A42A}"/>
    <cellStyle name="Normal 9 4 11" xfId="3242" xr:uid="{D10EDA6B-A4CA-4A9B-A25A-EB03B9568D01}"/>
    <cellStyle name="Normal 9 4 11 2" xfId="5025" xr:uid="{5D04A009-B7E9-4E96-AB54-228E3FB66669}"/>
    <cellStyle name="Normal 9 4 12" xfId="5023" xr:uid="{2CBE997E-94B7-42C1-B0F9-5CDCE9F44897}"/>
    <cellStyle name="Normal 9 4 2" xfId="3243" xr:uid="{8AC80D2C-D820-4EC4-8604-A26386C0B4D5}"/>
    <cellStyle name="Normal 9 4 2 10" xfId="5026" xr:uid="{96FD44AA-1F9A-4699-AD24-F48D1CE0514B}"/>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31" xr:uid="{F039BBE6-8FFE-4EA7-B610-0198C59BCE2E}"/>
    <cellStyle name="Normal 9 4 2 2 2 2 2 3" xfId="5030" xr:uid="{201ECA78-EE89-45C2-AC2B-B5E3F214F68B}"/>
    <cellStyle name="Normal 9 4 2 2 2 2 3" xfId="3248" xr:uid="{4EC5BD16-BFA6-4F0A-8F5C-336B40266A81}"/>
    <cellStyle name="Normal 9 4 2 2 2 2 3 2" xfId="5032" xr:uid="{2AA2CA39-A5CA-4A94-9DFE-B38BD212610D}"/>
    <cellStyle name="Normal 9 4 2 2 2 2 4" xfId="3249" xr:uid="{61228715-DA0D-4526-8B76-26E7220A911F}"/>
    <cellStyle name="Normal 9 4 2 2 2 2 4 2" xfId="5033" xr:uid="{55A87138-2621-40EA-BFB2-19AA4520878F}"/>
    <cellStyle name="Normal 9 4 2 2 2 2 5" xfId="5029" xr:uid="{7B7277AC-9CD8-475F-AE72-0991EFAD771C}"/>
    <cellStyle name="Normal 9 4 2 2 2 3" xfId="3250" xr:uid="{044B7EE5-169B-45B6-BB06-F969673A29EC}"/>
    <cellStyle name="Normal 9 4 2 2 2 3 2" xfId="3251" xr:uid="{9934C75E-97DC-4A5F-92D9-9BB9518D6B7A}"/>
    <cellStyle name="Normal 9 4 2 2 2 3 2 2" xfId="5035" xr:uid="{BE6CB422-4974-4961-AB49-4A0E1036CFF3}"/>
    <cellStyle name="Normal 9 4 2 2 2 3 3" xfId="3252" xr:uid="{CC6D834B-C4D9-4194-84D9-E271FA2738D2}"/>
    <cellStyle name="Normal 9 4 2 2 2 3 3 2" xfId="5036" xr:uid="{24C4C5BB-50E8-4D4A-9334-27D80A7AFFD7}"/>
    <cellStyle name="Normal 9 4 2 2 2 3 4" xfId="3253" xr:uid="{C0DFF6F1-8303-4F5C-BA12-2A0C67856970}"/>
    <cellStyle name="Normal 9 4 2 2 2 3 4 2" xfId="5037" xr:uid="{E23F05B7-7B0E-433A-ADB9-DA7618EF4E66}"/>
    <cellStyle name="Normal 9 4 2 2 2 3 5" xfId="5034" xr:uid="{1E07781C-25FA-409E-9ED2-E23AB69ED96A}"/>
    <cellStyle name="Normal 9 4 2 2 2 4" xfId="3254" xr:uid="{8E6B803C-95FC-4CC7-BD71-A248E7196F0B}"/>
    <cellStyle name="Normal 9 4 2 2 2 4 2" xfId="5038" xr:uid="{B0DBE268-05B9-4DB3-A248-CE4BFB8D931B}"/>
    <cellStyle name="Normal 9 4 2 2 2 5" xfId="3255" xr:uid="{1586594D-1969-4E74-AE57-6F0C25308D6E}"/>
    <cellStyle name="Normal 9 4 2 2 2 5 2" xfId="5039" xr:uid="{89B7E571-77BF-4097-B951-F80ED6C3E47B}"/>
    <cellStyle name="Normal 9 4 2 2 2 6" xfId="3256" xr:uid="{8EF72C3A-1B20-4919-A3FF-7A4971B0B7F8}"/>
    <cellStyle name="Normal 9 4 2 2 2 6 2" xfId="5040" xr:uid="{6C66268F-EEBB-4933-BED0-F9D1D248FDC7}"/>
    <cellStyle name="Normal 9 4 2 2 2 7" xfId="5028" xr:uid="{08D8F3DD-EEA2-47ED-8840-C41CD248F58A}"/>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43" xr:uid="{F57BCE46-98F4-408A-AF13-CBCB810DAFF9}"/>
    <cellStyle name="Normal 9 4 2 2 3 2 3" xfId="3260" xr:uid="{6F8DDBC6-3E3A-40CD-A4F4-C1180DC5667B}"/>
    <cellStyle name="Normal 9 4 2 2 3 2 3 2" xfId="5044" xr:uid="{9D3210EF-08B0-4401-BBDD-FAF011E8C14D}"/>
    <cellStyle name="Normal 9 4 2 2 3 2 4" xfId="3261" xr:uid="{219981AE-239B-4A9A-8E59-0EE983D2BF3D}"/>
    <cellStyle name="Normal 9 4 2 2 3 2 4 2" xfId="5045" xr:uid="{826CCB20-46A3-46C4-A47D-2926E5A1AE83}"/>
    <cellStyle name="Normal 9 4 2 2 3 2 5" xfId="5042" xr:uid="{D870EFD5-2962-4653-9733-B0EBE6479BB5}"/>
    <cellStyle name="Normal 9 4 2 2 3 3" xfId="3262" xr:uid="{23E1501E-7B04-40CD-A487-2F219F247E65}"/>
    <cellStyle name="Normal 9 4 2 2 3 3 2" xfId="5046" xr:uid="{DFAD912A-EE09-4EAE-97B8-553D4D6E39A2}"/>
    <cellStyle name="Normal 9 4 2 2 3 4" xfId="3263" xr:uid="{E1B79620-2A9C-4A0F-B2AD-3E033A2CE8F8}"/>
    <cellStyle name="Normal 9 4 2 2 3 4 2" xfId="5047" xr:uid="{6F3CDE4E-3156-4361-B876-33993EF218B2}"/>
    <cellStyle name="Normal 9 4 2 2 3 5" xfId="3264" xr:uid="{110D809D-0BC3-46CD-B72B-711780E9050F}"/>
    <cellStyle name="Normal 9 4 2 2 3 5 2" xfId="5048" xr:uid="{CB16151D-82B3-44A1-A993-A183E52BB24A}"/>
    <cellStyle name="Normal 9 4 2 2 3 6" xfId="5041" xr:uid="{627E979A-2C7B-43D6-B2AC-757645FA219F}"/>
    <cellStyle name="Normal 9 4 2 2 4" xfId="3265" xr:uid="{B8C2EED8-CB66-47A1-ADA3-DD4BA98651F3}"/>
    <cellStyle name="Normal 9 4 2 2 4 2" xfId="3266" xr:uid="{0BC5AF3E-CC97-466E-ACF1-9AA392D62128}"/>
    <cellStyle name="Normal 9 4 2 2 4 2 2" xfId="5050" xr:uid="{1765A918-23C5-4E29-BC78-C5D97E8F0775}"/>
    <cellStyle name="Normal 9 4 2 2 4 3" xfId="3267" xr:uid="{17E09A5C-8A59-4EB1-8865-BE6EC04B6B60}"/>
    <cellStyle name="Normal 9 4 2 2 4 3 2" xfId="5051" xr:uid="{74D4A364-C007-4A6F-9127-612A03704898}"/>
    <cellStyle name="Normal 9 4 2 2 4 4" xfId="3268" xr:uid="{71E5044D-E050-4A67-87BB-3B7AEAEEA0E1}"/>
    <cellStyle name="Normal 9 4 2 2 4 4 2" xfId="5052" xr:uid="{AC9044E4-4627-4F85-A5D7-2BCAA7B36B44}"/>
    <cellStyle name="Normal 9 4 2 2 4 5" xfId="5049" xr:uid="{BEB0E99F-E58F-4C0E-9931-63010567B999}"/>
    <cellStyle name="Normal 9 4 2 2 5" xfId="3269" xr:uid="{A1A31F0E-5E48-40A1-A790-F81542757042}"/>
    <cellStyle name="Normal 9 4 2 2 5 2" xfId="3270" xr:uid="{B07BD559-0B0D-479E-8705-6D1395CB3079}"/>
    <cellStyle name="Normal 9 4 2 2 5 2 2" xfId="5054" xr:uid="{DAAB47F9-CDDD-4806-8263-FF03A165F4FE}"/>
    <cellStyle name="Normal 9 4 2 2 5 3" xfId="3271" xr:uid="{D696B72D-DA5D-432D-B7FC-060A1F34C1ED}"/>
    <cellStyle name="Normal 9 4 2 2 5 3 2" xfId="5055" xr:uid="{0ACECC30-0F66-424C-A60E-254B5FCE1F1D}"/>
    <cellStyle name="Normal 9 4 2 2 5 4" xfId="3272" xr:uid="{13EBF954-1F08-4D3B-B5FA-D19F1D84E502}"/>
    <cellStyle name="Normal 9 4 2 2 5 4 2" xfId="5056" xr:uid="{5269725B-BB0F-4E0C-B85B-646E83ABBF99}"/>
    <cellStyle name="Normal 9 4 2 2 5 5" xfId="5053" xr:uid="{9DD2A1A5-1D18-47ED-AED9-3114869A3B88}"/>
    <cellStyle name="Normal 9 4 2 2 6" xfId="3273" xr:uid="{FAF572B2-5516-4FEC-B5D0-D8BB079B286A}"/>
    <cellStyle name="Normal 9 4 2 2 6 2" xfId="5057" xr:uid="{E65BC5A4-0FC1-4740-AB20-F0C40D6C1BB9}"/>
    <cellStyle name="Normal 9 4 2 2 7" xfId="3274" xr:uid="{8B112F79-1278-4631-81D6-9972DA2AC6D9}"/>
    <cellStyle name="Normal 9 4 2 2 7 2" xfId="5058" xr:uid="{B650EE09-AA7C-49F4-8538-30AA9C25EEA7}"/>
    <cellStyle name="Normal 9 4 2 2 8" xfId="3275" xr:uid="{6CF4D569-8D5B-414E-922F-009464BABB7D}"/>
    <cellStyle name="Normal 9 4 2 2 8 2" xfId="5059" xr:uid="{41BC9760-212B-43BD-B556-F72841338836}"/>
    <cellStyle name="Normal 9 4 2 2 9" xfId="5027" xr:uid="{98AB8106-0480-4399-A087-CE4F5FF31717}"/>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64" xr:uid="{6982E4B3-09C4-4EC0-BDCE-EC3FA6814CF3}"/>
    <cellStyle name="Normal 9 4 2 3 2 2 2 3" xfId="5063" xr:uid="{E4B15689-2F00-4F19-BD88-D3F888775736}"/>
    <cellStyle name="Normal 9 4 2 3 2 2 3" xfId="4265" xr:uid="{2ECDEDAD-A212-4492-8F74-A6CEEF34DDEA}"/>
    <cellStyle name="Normal 9 4 2 3 2 2 3 2" xfId="5065" xr:uid="{68C3DC59-220E-42A1-BE64-FB3D8EAEDF1A}"/>
    <cellStyle name="Normal 9 4 2 3 2 2 4" xfId="5062" xr:uid="{BB2F4358-BCCE-4C1C-AE59-96CFB695D0AE}"/>
    <cellStyle name="Normal 9 4 2 3 2 3" xfId="3279" xr:uid="{8CDEB715-07C0-4FE4-A61E-49CC1FB8EB0C}"/>
    <cellStyle name="Normal 9 4 2 3 2 3 2" xfId="4266" xr:uid="{49793AFE-CA67-4B52-AE66-F411EC6ECE11}"/>
    <cellStyle name="Normal 9 4 2 3 2 3 2 2" xfId="5067" xr:uid="{AC6F2740-FA6C-4967-9436-16C32E57DA38}"/>
    <cellStyle name="Normal 9 4 2 3 2 3 3" xfId="5066" xr:uid="{ADD807FE-926A-4B8B-A015-BF49D2604719}"/>
    <cellStyle name="Normal 9 4 2 3 2 4" xfId="3280" xr:uid="{6813B584-FABB-43CA-AEE4-24CDD72D4F7D}"/>
    <cellStyle name="Normal 9 4 2 3 2 4 2" xfId="5068" xr:uid="{4C5023E1-D475-4D5F-8315-6DC171D0CE8E}"/>
    <cellStyle name="Normal 9 4 2 3 2 5" xfId="5061" xr:uid="{9AAB11F8-F71C-42CA-A9B0-702A02CB2CCE}"/>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71" xr:uid="{4AE0871C-74D8-462C-8CCA-6BBBAAAEF382}"/>
    <cellStyle name="Normal 9 4 2 3 3 2 3" xfId="5070" xr:uid="{9BB06E0A-D301-4BD2-AFFE-98D044D2A88B}"/>
    <cellStyle name="Normal 9 4 2 3 3 3" xfId="3283" xr:uid="{ABFF89AF-85E3-46C9-B362-41EEC11E2AEE}"/>
    <cellStyle name="Normal 9 4 2 3 3 3 2" xfId="5072" xr:uid="{59415C35-9913-4604-BA18-604F83A4A8C2}"/>
    <cellStyle name="Normal 9 4 2 3 3 4" xfId="3284" xr:uid="{549A0934-7F38-4FBF-B25D-0C11B396FC8C}"/>
    <cellStyle name="Normal 9 4 2 3 3 4 2" xfId="5073" xr:uid="{4FA13F8B-BC40-44F7-8824-332EF70EBF0C}"/>
    <cellStyle name="Normal 9 4 2 3 3 5" xfId="5069" xr:uid="{3FE7766F-E1B4-44C8-95F0-0557CE3C7C53}"/>
    <cellStyle name="Normal 9 4 2 3 4" xfId="3285" xr:uid="{EE1C93E9-6800-4BBD-A6DA-7EAAA8FB2FD6}"/>
    <cellStyle name="Normal 9 4 2 3 4 2" xfId="4268" xr:uid="{D58037FC-2370-4193-A0C1-F8E06A91FC04}"/>
    <cellStyle name="Normal 9 4 2 3 4 2 2" xfId="5075" xr:uid="{25378F5E-05EB-401A-8408-E64CA037B594}"/>
    <cellStyle name="Normal 9 4 2 3 4 3" xfId="5074" xr:uid="{F6504145-99A7-40AE-8003-B74B0B841595}"/>
    <cellStyle name="Normal 9 4 2 3 5" xfId="3286" xr:uid="{E8C37C29-FD4B-49BC-8E22-AC2EBE7DF593}"/>
    <cellStyle name="Normal 9 4 2 3 5 2" xfId="5076" xr:uid="{933E2A32-E48B-4BBD-8E64-5FFC9ED75E2D}"/>
    <cellStyle name="Normal 9 4 2 3 6" xfId="3287" xr:uid="{906AEEC2-8CF4-473F-99C6-F43E29750A31}"/>
    <cellStyle name="Normal 9 4 2 3 6 2" xfId="5077" xr:uid="{8A7C7120-A1DA-4B42-910D-C1C2F7C2FC28}"/>
    <cellStyle name="Normal 9 4 2 3 7" xfId="5060" xr:uid="{6DEB13B7-9430-4ABD-B9AE-57A11263855F}"/>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81" xr:uid="{0B1DCA6B-AC85-4F2D-8FCE-3BB7908CDE16}"/>
    <cellStyle name="Normal 9 4 2 4 2 2 3" xfId="5080" xr:uid="{E1C6AC0C-44CB-4482-9754-DE6405792D09}"/>
    <cellStyle name="Normal 9 4 2 4 2 3" xfId="3291" xr:uid="{B5DF5C07-B2AB-4224-A98B-82ABF32D17FE}"/>
    <cellStyle name="Normal 9 4 2 4 2 3 2" xfId="5082" xr:uid="{A671D93A-53E6-4C3A-9723-FD863B077191}"/>
    <cellStyle name="Normal 9 4 2 4 2 4" xfId="3292" xr:uid="{E3649021-61EE-422C-820F-959F7B2F146A}"/>
    <cellStyle name="Normal 9 4 2 4 2 4 2" xfId="5083" xr:uid="{26141687-AB57-4548-9806-2E5842C17E8F}"/>
    <cellStyle name="Normal 9 4 2 4 2 5" xfId="5079" xr:uid="{1FBE4849-B70C-4433-AE25-AF66DB8D4995}"/>
    <cellStyle name="Normal 9 4 2 4 3" xfId="3293" xr:uid="{A9E734C7-CD7B-445D-A574-47F4C6690C6E}"/>
    <cellStyle name="Normal 9 4 2 4 3 2" xfId="4270" xr:uid="{4F7E71AF-2EBC-4F6C-BBB1-729B073D06F1}"/>
    <cellStyle name="Normal 9 4 2 4 3 2 2" xfId="5085" xr:uid="{C11B49CF-5FAE-4D31-B3A7-7E328C64FC4F}"/>
    <cellStyle name="Normal 9 4 2 4 3 3" xfId="5084" xr:uid="{CADF4729-7103-4A0E-A092-BAF91F234D66}"/>
    <cellStyle name="Normal 9 4 2 4 4" xfId="3294" xr:uid="{DC7FEBBA-CC56-40D6-96FC-5EF4CE97DDAF}"/>
    <cellStyle name="Normal 9 4 2 4 4 2" xfId="5086" xr:uid="{7FF61A87-4550-4C90-B2C2-FFCFCA3A3FDA}"/>
    <cellStyle name="Normal 9 4 2 4 5" xfId="3295" xr:uid="{8DE7B1EA-9A22-4B40-B828-D5462898E796}"/>
    <cellStyle name="Normal 9 4 2 4 5 2" xfId="5087" xr:uid="{4877E2E6-C2D0-4EA3-B1E2-71D4012521EA}"/>
    <cellStyle name="Normal 9 4 2 4 6" xfId="5078" xr:uid="{06F93C9C-287C-4FBA-872F-E8755D8AB640}"/>
    <cellStyle name="Normal 9 4 2 5" xfId="3296" xr:uid="{46C58394-305B-43B5-B6B5-75A19C0B0C0D}"/>
    <cellStyle name="Normal 9 4 2 5 2" xfId="3297" xr:uid="{2B1AE712-B50B-4530-98B0-5ADE9C646D69}"/>
    <cellStyle name="Normal 9 4 2 5 2 2" xfId="4271" xr:uid="{20E34ACC-64AA-444F-8F32-330A17920C9F}"/>
    <cellStyle name="Normal 9 4 2 5 2 2 2" xfId="5090" xr:uid="{6A578F8B-42F7-4A08-B3F9-E7428A0ABE12}"/>
    <cellStyle name="Normal 9 4 2 5 2 3" xfId="5089" xr:uid="{16F3D103-B027-472D-A614-AEBB9D751871}"/>
    <cellStyle name="Normal 9 4 2 5 3" xfId="3298" xr:uid="{515F52F5-1FF6-4780-AB0D-57AC1901353A}"/>
    <cellStyle name="Normal 9 4 2 5 3 2" xfId="5091" xr:uid="{C9C2C0DB-4A5B-42BB-BC1F-4A0C76079ECE}"/>
    <cellStyle name="Normal 9 4 2 5 4" xfId="3299" xr:uid="{E7E48E44-7E34-4478-905F-783CE06C0F36}"/>
    <cellStyle name="Normal 9 4 2 5 4 2" xfId="5092" xr:uid="{05227EFF-BE83-4B42-ADBD-95273D873F98}"/>
    <cellStyle name="Normal 9 4 2 5 5" xfId="5088" xr:uid="{E0D516BB-9335-4423-91DB-B96C01780411}"/>
    <cellStyle name="Normal 9 4 2 6" xfId="3300" xr:uid="{5C803D0A-6AEB-4A8F-8E80-8D3622118DA2}"/>
    <cellStyle name="Normal 9 4 2 6 2" xfId="3301" xr:uid="{EBA2872D-81A5-4177-BD14-9D3F5247FA3D}"/>
    <cellStyle name="Normal 9 4 2 6 2 2" xfId="5094" xr:uid="{A8418BB4-642C-4AA7-8706-5BF50CEF6712}"/>
    <cellStyle name="Normal 9 4 2 6 3" xfId="3302" xr:uid="{30B89C50-1B50-431D-AE16-A9B691624786}"/>
    <cellStyle name="Normal 9 4 2 6 3 2" xfId="5095" xr:uid="{262ECE8B-E3DC-4EBE-8EB4-BF2C1AB66480}"/>
    <cellStyle name="Normal 9 4 2 6 4" xfId="3303" xr:uid="{E02EA51D-AE4E-4A27-B385-1D45F1D7B0F0}"/>
    <cellStyle name="Normal 9 4 2 6 4 2" xfId="5096" xr:uid="{D00A9229-DCC9-4687-95F0-2BAFD6ABC5BB}"/>
    <cellStyle name="Normal 9 4 2 6 5" xfId="5093" xr:uid="{CB904E4C-620E-43DC-B941-AC79FC752E47}"/>
    <cellStyle name="Normal 9 4 2 7" xfId="3304" xr:uid="{717EC764-6200-4781-9DBE-7AE01DC492DD}"/>
    <cellStyle name="Normal 9 4 2 7 2" xfId="5097" xr:uid="{0F482D57-A369-44DC-A629-75142A6E6D5D}"/>
    <cellStyle name="Normal 9 4 2 8" xfId="3305" xr:uid="{D54AE50E-6751-456D-B814-0BC1D4404099}"/>
    <cellStyle name="Normal 9 4 2 8 2" xfId="5098" xr:uid="{B125553A-C5BD-4279-95B5-6CBDF6CE2D7F}"/>
    <cellStyle name="Normal 9 4 2 9" xfId="3306" xr:uid="{B26C6B3A-C714-4834-A076-37A046B30935}"/>
    <cellStyle name="Normal 9 4 2 9 2" xfId="5099" xr:uid="{59E1F586-4DF4-4A2E-8289-886123DBD85A}"/>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842" xr:uid="{65C4641A-1C7E-4BF5-8BF6-AAFA2FF10711}"/>
    <cellStyle name="Normal 9 4 3 2 2 2 2 2 2" xfId="5475" xr:uid="{DEBB386C-F21E-4E1A-9A88-24A19AB64BCF}"/>
    <cellStyle name="Normal 9 4 3 2 2 2 2 2 3" xfId="5104" xr:uid="{D406391C-8A03-4C3F-A9FF-EFB1A44F9692}"/>
    <cellStyle name="Normal 9 4 3 2 2 2 3" xfId="4843" xr:uid="{04FD1729-899C-45EF-A4A7-9924DAB1107D}"/>
    <cellStyle name="Normal 9 4 3 2 2 2 3 2" xfId="5476" xr:uid="{2066C64A-EAB9-4527-B793-4A1FA26F06F1}"/>
    <cellStyle name="Normal 9 4 3 2 2 2 3 3" xfId="5103" xr:uid="{E21A47B6-EB02-4E3F-A709-306F332F51F1}"/>
    <cellStyle name="Normal 9 4 3 2 2 3" xfId="3311" xr:uid="{11006371-3CA0-4985-B591-71D72B539045}"/>
    <cellStyle name="Normal 9 4 3 2 2 3 2" xfId="4844" xr:uid="{5D1A81B6-C9F4-40DF-B1DA-55DD822D17CA}"/>
    <cellStyle name="Normal 9 4 3 2 2 3 2 2" xfId="5477" xr:uid="{94E1FF2A-9B26-4906-A0D4-10E0C9F30A8C}"/>
    <cellStyle name="Normal 9 4 3 2 2 3 2 3" xfId="5105" xr:uid="{D296ABD7-34C7-4685-9F0C-3A4E4D4C249B}"/>
    <cellStyle name="Normal 9 4 3 2 2 4" xfId="3312" xr:uid="{E62A273D-F6D5-433E-B6BD-74AE87A1D16D}"/>
    <cellStyle name="Normal 9 4 3 2 2 4 2" xfId="5106" xr:uid="{AB35F0D6-4641-4495-84C3-437020E4060F}"/>
    <cellStyle name="Normal 9 4 3 2 2 5" xfId="5102" xr:uid="{AD986FD9-9D07-4D60-9782-F8F51705419E}"/>
    <cellStyle name="Normal 9 4 3 2 3" xfId="3313" xr:uid="{CDF820E3-1F8D-4790-8EBB-F35BAB48E074}"/>
    <cellStyle name="Normal 9 4 3 2 3 2" xfId="3314" xr:uid="{C6D6D191-4345-4124-95DB-DA72114A04AD}"/>
    <cellStyle name="Normal 9 4 3 2 3 2 2" xfId="4845" xr:uid="{A86B775E-979F-4518-B533-FFD382FAE8FC}"/>
    <cellStyle name="Normal 9 4 3 2 3 2 2 2" xfId="5478" xr:uid="{64D41DAE-2832-49E5-BF57-EA592D0E3982}"/>
    <cellStyle name="Normal 9 4 3 2 3 2 2 3" xfId="5108" xr:uid="{586B01AC-FF3E-466E-8C0D-EB29E1EDA298}"/>
    <cellStyle name="Normal 9 4 3 2 3 3" xfId="3315" xr:uid="{F82A6596-11F2-4F37-AE15-33682F6E3CCA}"/>
    <cellStyle name="Normal 9 4 3 2 3 3 2" xfId="5109" xr:uid="{72CB6A2F-DA46-42DF-BB50-15FFDD290D3C}"/>
    <cellStyle name="Normal 9 4 3 2 3 4" xfId="3316" xr:uid="{93A4C50D-082E-4EAA-80B5-ABA592ACE146}"/>
    <cellStyle name="Normal 9 4 3 2 3 4 2" xfId="5110" xr:uid="{50450C25-1CB5-4148-9583-06CDE5B2BAD3}"/>
    <cellStyle name="Normal 9 4 3 2 3 5" xfId="5107" xr:uid="{9007025A-22D2-4764-9AD7-F2752E4B62BF}"/>
    <cellStyle name="Normal 9 4 3 2 4" xfId="3317" xr:uid="{0989A098-235A-42A9-8FF4-60D3A72B6897}"/>
    <cellStyle name="Normal 9 4 3 2 4 2" xfId="4846" xr:uid="{B72356AB-0170-4AA2-99DE-9C467448A90C}"/>
    <cellStyle name="Normal 9 4 3 2 4 2 2" xfId="5479" xr:uid="{A2BB3A8D-B32D-4F81-90F9-C10D3B93BB8A}"/>
    <cellStyle name="Normal 9 4 3 2 4 2 3" xfId="5111" xr:uid="{C7A8FD8D-7F16-4E31-8294-CA2CBF77AFE5}"/>
    <cellStyle name="Normal 9 4 3 2 5" xfId="3318" xr:uid="{74781C37-F52E-4614-9623-0B5315CC4C21}"/>
    <cellStyle name="Normal 9 4 3 2 5 2" xfId="5112" xr:uid="{128ADF34-DA14-40B9-B061-41D4F536544F}"/>
    <cellStyle name="Normal 9 4 3 2 6" xfId="3319" xr:uid="{47557503-8191-4F66-A55C-0066518F1329}"/>
    <cellStyle name="Normal 9 4 3 2 6 2" xfId="5113" xr:uid="{F97DA89C-8973-419D-9373-BEA007EDA575}"/>
    <cellStyle name="Normal 9 4 3 2 7" xfId="5101" xr:uid="{F97FB3F4-71C7-471C-BF71-CC6AD3359617}"/>
    <cellStyle name="Normal 9 4 3 3" xfId="3320" xr:uid="{BAA40817-B073-4674-AEF7-22AD278E476E}"/>
    <cellStyle name="Normal 9 4 3 3 2" xfId="3321" xr:uid="{05A662CE-C1F3-43F9-9E49-C796CA329A93}"/>
    <cellStyle name="Normal 9 4 3 3 2 2" xfId="3322" xr:uid="{5184B9FF-A7F6-4CAA-AF4B-D75829A6D623}"/>
    <cellStyle name="Normal 9 4 3 3 2 2 2" xfId="4847" xr:uid="{350F2A77-7890-4345-AEDA-84CFC5EC59D5}"/>
    <cellStyle name="Normal 9 4 3 3 2 2 2 2" xfId="5480" xr:uid="{CBEACCDE-84F0-4DF8-B8BC-89C824A7F24B}"/>
    <cellStyle name="Normal 9 4 3 3 2 2 2 3" xfId="5116" xr:uid="{A4C1EAFC-FD5E-43D8-85C6-7A4149715F63}"/>
    <cellStyle name="Normal 9 4 3 3 2 3" xfId="3323" xr:uid="{7540B3B3-BE63-4382-8788-035841DB8000}"/>
    <cellStyle name="Normal 9 4 3 3 2 3 2" xfId="5117" xr:uid="{D51F8F04-8BB6-4581-85F6-F49B7B9DD8D9}"/>
    <cellStyle name="Normal 9 4 3 3 2 4" xfId="3324" xr:uid="{4D05D9EA-2B64-4F3B-97E4-EE0965D522EA}"/>
    <cellStyle name="Normal 9 4 3 3 2 4 2" xfId="5118" xr:uid="{FC41DFC6-629F-4E56-8164-7C6E94EAC10B}"/>
    <cellStyle name="Normal 9 4 3 3 2 5" xfId="5115" xr:uid="{1E748C9E-A582-405D-B698-647E9BB103E6}"/>
    <cellStyle name="Normal 9 4 3 3 3" xfId="3325" xr:uid="{1695321A-5755-4761-9344-30D1F8022A20}"/>
    <cellStyle name="Normal 9 4 3 3 3 2" xfId="4848" xr:uid="{A4805CDF-CC9F-488F-8239-7519F3A48634}"/>
    <cellStyle name="Normal 9 4 3 3 3 2 2" xfId="5481" xr:uid="{AA6651F7-6326-4D3E-8509-1DEE3845F260}"/>
    <cellStyle name="Normal 9 4 3 3 3 2 3" xfId="5119" xr:uid="{1404778C-0344-4113-8A42-E2EA5F1FB07F}"/>
    <cellStyle name="Normal 9 4 3 3 4" xfId="3326" xr:uid="{E5D4892A-4307-46D8-9909-A239FFC90172}"/>
    <cellStyle name="Normal 9 4 3 3 4 2" xfId="5120" xr:uid="{C7E01B3C-0E8C-4AF9-9014-6D518C289B70}"/>
    <cellStyle name="Normal 9 4 3 3 5" xfId="3327" xr:uid="{4FF37372-DFBC-4372-9252-087A62240A77}"/>
    <cellStyle name="Normal 9 4 3 3 5 2" xfId="5121" xr:uid="{BB57FC0E-2D2B-490D-96A5-AC6352D0851C}"/>
    <cellStyle name="Normal 9 4 3 3 6" xfId="5114" xr:uid="{E6A06F1B-469B-45D1-BFD8-A3A478D7A92A}"/>
    <cellStyle name="Normal 9 4 3 4" xfId="3328" xr:uid="{B65728D1-7259-48BA-B3D2-BD4C2CBF7246}"/>
    <cellStyle name="Normal 9 4 3 4 2" xfId="3329" xr:uid="{BE4EE3B0-ECF7-4EF0-ADD3-F7F9BC0D8FBD}"/>
    <cellStyle name="Normal 9 4 3 4 2 2" xfId="4849" xr:uid="{6001E716-16E0-438F-BCF8-0812F3E0B038}"/>
    <cellStyle name="Normal 9 4 3 4 2 2 2" xfId="5482" xr:uid="{45AE3BA9-3FC7-4070-BA09-5AFB4882B691}"/>
    <cellStyle name="Normal 9 4 3 4 2 2 3" xfId="5123" xr:uid="{B454E59A-C763-40F4-B8C3-0D047EB8EE30}"/>
    <cellStyle name="Normal 9 4 3 4 3" xfId="3330" xr:uid="{B566C851-B38D-41FF-BF26-4880290593F5}"/>
    <cellStyle name="Normal 9 4 3 4 3 2" xfId="5124" xr:uid="{6EC30DBF-291F-4059-B78F-DFD21043D44F}"/>
    <cellStyle name="Normal 9 4 3 4 4" xfId="3331" xr:uid="{C4DF18AD-95DD-4803-8718-861871550545}"/>
    <cellStyle name="Normal 9 4 3 4 4 2" xfId="5125" xr:uid="{0E1D0BFB-018D-46D9-8CF9-905A12CEAA31}"/>
    <cellStyle name="Normal 9 4 3 4 5" xfId="5122" xr:uid="{67A9334A-5B16-40DB-86AF-A645922D4136}"/>
    <cellStyle name="Normal 9 4 3 5" xfId="3332" xr:uid="{6BE34A0C-5247-4E0E-8C18-CBEF482FD451}"/>
    <cellStyle name="Normal 9 4 3 5 2" xfId="3333" xr:uid="{69C0B82B-E59E-451D-8DA8-F3B070829995}"/>
    <cellStyle name="Normal 9 4 3 5 2 2" xfId="5127" xr:uid="{F0B4BC4E-1B4C-40CE-BC73-8699DE191289}"/>
    <cellStyle name="Normal 9 4 3 5 3" xfId="3334" xr:uid="{C658907C-AF6D-45D3-88AB-E4B8019AE96D}"/>
    <cellStyle name="Normal 9 4 3 5 3 2" xfId="5128" xr:uid="{BEDA6D09-454E-45AD-9139-7998E4127BB5}"/>
    <cellStyle name="Normal 9 4 3 5 4" xfId="3335" xr:uid="{8BAF2CE6-A7BF-40F0-8222-1362BA7F2706}"/>
    <cellStyle name="Normal 9 4 3 5 4 2" xfId="5129" xr:uid="{E0787FE4-1678-42D3-9A63-76840D953FDD}"/>
    <cellStyle name="Normal 9 4 3 5 5" xfId="5126" xr:uid="{C3604699-681E-4476-8483-0EADF3A51090}"/>
    <cellStyle name="Normal 9 4 3 6" xfId="3336" xr:uid="{663F01B0-33FA-4D39-B6E1-F587E2B0AF15}"/>
    <cellStyle name="Normal 9 4 3 6 2" xfId="5130" xr:uid="{7E8FD138-2518-4B54-AB2B-1DC76C2DB7E6}"/>
    <cellStyle name="Normal 9 4 3 7" xfId="3337" xr:uid="{ED672016-18E9-4ABB-90F2-C09EC1FDC260}"/>
    <cellStyle name="Normal 9 4 3 7 2" xfId="5131" xr:uid="{B34CCBAB-75F7-47FF-83C2-DAB6E38F882D}"/>
    <cellStyle name="Normal 9 4 3 8" xfId="3338" xr:uid="{818A346A-71F6-4324-9525-50E86AB2A0BA}"/>
    <cellStyle name="Normal 9 4 3 8 2" xfId="5132" xr:uid="{DF05A88C-B700-44F5-B038-A365D041980B}"/>
    <cellStyle name="Normal 9 4 3 9" xfId="5100" xr:uid="{8CF60C03-1889-4F86-9A32-36E7BDDE563F}"/>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37" xr:uid="{7C53F831-F92B-47C3-ACAF-1868C958A6EE}"/>
    <cellStyle name="Normal 9 4 4 2 2 2 3" xfId="5136" xr:uid="{95C194FD-470A-414B-98E5-F8D8D62E4149}"/>
    <cellStyle name="Normal 9 4 4 2 2 3" xfId="3343" xr:uid="{1B8C1CF7-E5C9-4880-B588-E7606850BBF2}"/>
    <cellStyle name="Normal 9 4 4 2 2 3 2" xfId="5138" xr:uid="{A2AA8AE5-B6D3-4F20-8CE9-F865033C4335}"/>
    <cellStyle name="Normal 9 4 4 2 2 4" xfId="3344" xr:uid="{A6BBA61C-2B58-4B6A-8522-D19F9275B174}"/>
    <cellStyle name="Normal 9 4 4 2 2 4 2" xfId="5139" xr:uid="{EC09BC1C-1CA0-43E8-8432-C1CA944818D6}"/>
    <cellStyle name="Normal 9 4 4 2 2 5" xfId="5135" xr:uid="{64108C72-02E2-46E6-A80B-DA8580BE49BF}"/>
    <cellStyle name="Normal 9 4 4 2 3" xfId="3345" xr:uid="{58AD18EB-8B28-4CCF-A2F5-A6C00EBA9C96}"/>
    <cellStyle name="Normal 9 4 4 2 3 2" xfId="4274" xr:uid="{7633241B-2A2F-4012-9F3C-417098F53043}"/>
    <cellStyle name="Normal 9 4 4 2 3 2 2" xfId="5141" xr:uid="{FAC71A2A-8B3F-406B-8E02-16DCC59980FD}"/>
    <cellStyle name="Normal 9 4 4 2 3 3" xfId="5140" xr:uid="{75E0BEC6-5139-4135-97EC-CF909C3CEEB6}"/>
    <cellStyle name="Normal 9 4 4 2 4" xfId="3346" xr:uid="{3F26112B-9D0F-4391-92B1-84B930FB740C}"/>
    <cellStyle name="Normal 9 4 4 2 4 2" xfId="5142" xr:uid="{C99A55F5-AFAA-41E1-B435-7F205F9EF5A1}"/>
    <cellStyle name="Normal 9 4 4 2 5" xfId="3347" xr:uid="{97EBE7D5-F65F-460B-9708-FD331A512542}"/>
    <cellStyle name="Normal 9 4 4 2 5 2" xfId="5143" xr:uid="{1AB3D1F9-8ECB-45F1-86EC-4ED53E0C88C6}"/>
    <cellStyle name="Normal 9 4 4 2 6" xfId="5134" xr:uid="{CF58B1AD-CE05-47E9-B52A-081F928ABE42}"/>
    <cellStyle name="Normal 9 4 4 3" xfId="3348" xr:uid="{55525E89-2FFA-47CC-85E1-98CDCF276278}"/>
    <cellStyle name="Normal 9 4 4 3 2" xfId="3349" xr:uid="{FE232F09-FE6F-4576-81A3-1F7C57EBDB82}"/>
    <cellStyle name="Normal 9 4 4 3 2 2" xfId="4275" xr:uid="{BD98718C-FEA2-4914-8C85-9AD1374A4CF1}"/>
    <cellStyle name="Normal 9 4 4 3 2 2 2" xfId="5146" xr:uid="{DC489ADE-69BD-441D-8FF1-479366B9D97C}"/>
    <cellStyle name="Normal 9 4 4 3 2 3" xfId="5145" xr:uid="{3D33FD09-6A34-411C-9071-863C3C2D3C42}"/>
    <cellStyle name="Normal 9 4 4 3 3" xfId="3350" xr:uid="{677283A2-FBAA-4A7D-BF93-5C581F8828B9}"/>
    <cellStyle name="Normal 9 4 4 3 3 2" xfId="5147" xr:uid="{70B102DE-1E60-43BA-8C8B-3CE898153460}"/>
    <cellStyle name="Normal 9 4 4 3 4" xfId="3351" xr:uid="{086C0F03-BD4C-4343-9F4F-C5C72CC9C108}"/>
    <cellStyle name="Normal 9 4 4 3 4 2" xfId="5148" xr:uid="{26BB8051-A60F-4521-879B-297672095CC4}"/>
    <cellStyle name="Normal 9 4 4 3 5" xfId="5144" xr:uid="{A127A355-753D-4A36-8950-E9D850ED0F84}"/>
    <cellStyle name="Normal 9 4 4 4" xfId="3352" xr:uid="{373083DB-45F7-467D-8220-0D1AFD273947}"/>
    <cellStyle name="Normal 9 4 4 4 2" xfId="3353" xr:uid="{321DF2AC-9CAD-420A-9817-3F63C8157AEA}"/>
    <cellStyle name="Normal 9 4 4 4 2 2" xfId="5150" xr:uid="{1D757BF5-8316-4041-904C-169AA43F4DE7}"/>
    <cellStyle name="Normal 9 4 4 4 3" xfId="3354" xr:uid="{B396A407-E763-4E74-9620-D29DAC74A0C9}"/>
    <cellStyle name="Normal 9 4 4 4 3 2" xfId="5151" xr:uid="{EF6F84BD-BBE1-48E9-9FCD-FC3CB635A561}"/>
    <cellStyle name="Normal 9 4 4 4 4" xfId="3355" xr:uid="{49057117-C5D1-4F54-9358-182822105648}"/>
    <cellStyle name="Normal 9 4 4 4 4 2" xfId="5152" xr:uid="{46DED6D9-FEF7-4278-8DB8-5A85AF1150EB}"/>
    <cellStyle name="Normal 9 4 4 4 5" xfId="5149" xr:uid="{0E912983-680F-487C-849D-85907573F789}"/>
    <cellStyle name="Normal 9 4 4 5" xfId="3356" xr:uid="{C64D3DB9-8FB5-481D-8C0E-356859EB31C3}"/>
    <cellStyle name="Normal 9 4 4 5 2" xfId="5153" xr:uid="{0AAB92AF-4A73-41E0-8A0A-8FA719075B5C}"/>
    <cellStyle name="Normal 9 4 4 6" xfId="3357" xr:uid="{CE611F52-669B-4434-9538-3DE5D1953BF8}"/>
    <cellStyle name="Normal 9 4 4 6 2" xfId="5154" xr:uid="{91BAB994-F1F9-4B6A-A119-BFD37DB7A942}"/>
    <cellStyle name="Normal 9 4 4 7" xfId="3358" xr:uid="{E42AA119-7F29-4E69-B4D7-3893569B3A67}"/>
    <cellStyle name="Normal 9 4 4 7 2" xfId="5155" xr:uid="{C542D1B7-2633-467B-A877-3DF75A7B1C17}"/>
    <cellStyle name="Normal 9 4 4 8" xfId="5133" xr:uid="{CE929380-4CCA-4CF1-AF46-A3326EB1975E}"/>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59" xr:uid="{85774BBD-8DFA-4FE4-9544-A0DB2A5B7D29}"/>
    <cellStyle name="Normal 9 4 5 2 2 3" xfId="5158" xr:uid="{68A304E9-0DD4-460F-8AC2-BCA3EC3B3E6C}"/>
    <cellStyle name="Normal 9 4 5 2 3" xfId="3362" xr:uid="{DC9331B7-1C1E-4DEF-8ACA-BBB92E1435CA}"/>
    <cellStyle name="Normal 9 4 5 2 3 2" xfId="5160" xr:uid="{99529D41-F472-4598-BE79-C9F735F6923A}"/>
    <cellStyle name="Normal 9 4 5 2 4" xfId="3363" xr:uid="{A08CA7CB-1D88-4572-B0F9-EF195DDDD5C2}"/>
    <cellStyle name="Normal 9 4 5 2 4 2" xfId="5161" xr:uid="{04D9710A-E292-420F-985A-2DCEF792FA5A}"/>
    <cellStyle name="Normal 9 4 5 2 5" xfId="5157" xr:uid="{C6617020-B62C-4FE4-86B4-F46E7620CB98}"/>
    <cellStyle name="Normal 9 4 5 3" xfId="3364" xr:uid="{A1E9C33C-C94E-4FFB-BAAF-493B0788A2C1}"/>
    <cellStyle name="Normal 9 4 5 3 2" xfId="3365" xr:uid="{3876BB89-BE58-496A-92CB-3F4DBDAC9F60}"/>
    <cellStyle name="Normal 9 4 5 3 2 2" xfId="5163" xr:uid="{E87E9F53-2FCA-4EC7-8BAC-80A3E4B61889}"/>
    <cellStyle name="Normal 9 4 5 3 3" xfId="3366" xr:uid="{F73D1800-06A9-4D99-8554-9DB4BC2DCF62}"/>
    <cellStyle name="Normal 9 4 5 3 3 2" xfId="5164" xr:uid="{FED7BF16-60FA-4491-AC5E-06BC73FEAFE0}"/>
    <cellStyle name="Normal 9 4 5 3 4" xfId="3367" xr:uid="{41C66C3B-088B-4235-9A2A-04856B8649BA}"/>
    <cellStyle name="Normal 9 4 5 3 4 2" xfId="5165" xr:uid="{21E609DF-20E9-4D59-92BD-9940265C2615}"/>
    <cellStyle name="Normal 9 4 5 3 5" xfId="5162" xr:uid="{942B3A91-D420-4E8B-94D1-28A5F2AD3522}"/>
    <cellStyle name="Normal 9 4 5 4" xfId="3368" xr:uid="{E2116F0C-A7ED-4018-B37E-6460DD191EFB}"/>
    <cellStyle name="Normal 9 4 5 4 2" xfId="5166" xr:uid="{790425E6-FB58-43C1-94DA-00F4EDB1DB53}"/>
    <cellStyle name="Normal 9 4 5 5" xfId="3369" xr:uid="{10597110-38DF-4F4E-BF64-F79F5D4481D5}"/>
    <cellStyle name="Normal 9 4 5 5 2" xfId="5167" xr:uid="{FABB956E-DE65-43A7-95EA-1550B3DDEC0F}"/>
    <cellStyle name="Normal 9 4 5 6" xfId="3370" xr:uid="{6193CB2F-0D4F-4003-B651-78D0486386BF}"/>
    <cellStyle name="Normal 9 4 5 6 2" xfId="5168" xr:uid="{2E3DA205-4F56-471E-B607-CD8DB84D2896}"/>
    <cellStyle name="Normal 9 4 5 7" xfId="5156" xr:uid="{6875093F-EB0A-4DA2-872E-7974E59665BC}"/>
    <cellStyle name="Normal 9 4 6" xfId="3371" xr:uid="{8078F062-B9B8-4CCB-9F88-21C5E19F2EBB}"/>
    <cellStyle name="Normal 9 4 6 2" xfId="3372" xr:uid="{34372A72-CDFF-4CE5-8729-015A15E498AE}"/>
    <cellStyle name="Normal 9 4 6 2 2" xfId="3373" xr:uid="{1E7FBD13-1DC3-4ABD-947E-22754D9CBE81}"/>
    <cellStyle name="Normal 9 4 6 2 2 2" xfId="5171" xr:uid="{24152F94-7EDF-4AB7-9BE4-8FB8767A6FAB}"/>
    <cellStyle name="Normal 9 4 6 2 3" xfId="3374" xr:uid="{936E98DF-DA76-41C5-997F-EDEF1086A88A}"/>
    <cellStyle name="Normal 9 4 6 2 3 2" xfId="5172" xr:uid="{A10F348E-82D1-4438-8A6E-7C1D308CF01A}"/>
    <cellStyle name="Normal 9 4 6 2 4" xfId="3375" xr:uid="{D86FE3C7-4910-4F6A-AFE5-FB872984644E}"/>
    <cellStyle name="Normal 9 4 6 2 4 2" xfId="5173" xr:uid="{24239E30-A1EB-494C-86CA-83AF3B5FCE3F}"/>
    <cellStyle name="Normal 9 4 6 2 5" xfId="5170" xr:uid="{22FCF6D9-F301-4AF9-B421-A5CD0942ADD6}"/>
    <cellStyle name="Normal 9 4 6 3" xfId="3376" xr:uid="{7D42B768-6197-45F7-A266-F5094882D122}"/>
    <cellStyle name="Normal 9 4 6 3 2" xfId="5174" xr:uid="{CDA396D1-9561-4FB4-B8A4-7379EF0587C9}"/>
    <cellStyle name="Normal 9 4 6 4" xfId="3377" xr:uid="{7DB71026-A14B-43C5-8F56-41602DDF0746}"/>
    <cellStyle name="Normal 9 4 6 4 2" xfId="5175" xr:uid="{1C0470AB-02FB-44E9-B5F7-5A9B1212A270}"/>
    <cellStyle name="Normal 9 4 6 5" xfId="3378" xr:uid="{331CA8AB-5B2B-4241-B49C-65027FE1626C}"/>
    <cellStyle name="Normal 9 4 6 5 2" xfId="5176" xr:uid="{C380A691-9D5F-40DC-BD30-7253C74055A1}"/>
    <cellStyle name="Normal 9 4 6 6" xfId="5169" xr:uid="{15E354FE-A65A-4B03-A25C-D257890ED72E}"/>
    <cellStyle name="Normal 9 4 7" xfId="3379" xr:uid="{23E879BA-5EDE-4527-B83F-BD3E7C5CD9E1}"/>
    <cellStyle name="Normal 9 4 7 2" xfId="3380" xr:uid="{FE6BB645-9DCD-439A-AA54-1D20CA64AABA}"/>
    <cellStyle name="Normal 9 4 7 2 2" xfId="5178" xr:uid="{7947C613-7755-409C-9EC0-4F76BCD24FF0}"/>
    <cellStyle name="Normal 9 4 7 3" xfId="3381" xr:uid="{63EACFD9-C165-4BCD-83BB-E9C03CCCBB36}"/>
    <cellStyle name="Normal 9 4 7 3 2" xfId="5179" xr:uid="{02F221BA-6752-4D99-A2DC-0A1EDE2FB449}"/>
    <cellStyle name="Normal 9 4 7 4" xfId="3382" xr:uid="{A237818C-2634-4E2F-A320-E14CE2E43306}"/>
    <cellStyle name="Normal 9 4 7 4 2" xfId="5180" xr:uid="{0836B60F-2F00-43E5-BC9B-2846E2747602}"/>
    <cellStyle name="Normal 9 4 7 5" xfId="5177" xr:uid="{5EC943DD-8129-49B0-84A6-F480B3D52DA5}"/>
    <cellStyle name="Normal 9 4 8" xfId="3383" xr:uid="{4B3F0F96-7698-4C1B-9352-DFB8A143B4C0}"/>
    <cellStyle name="Normal 9 4 8 2" xfId="3384" xr:uid="{1652C9F7-EF06-4CE0-89E5-AD33D943B7C8}"/>
    <cellStyle name="Normal 9 4 8 2 2" xfId="5182" xr:uid="{5B01B4B0-C0CE-4EDD-B8D1-B464CE665DAD}"/>
    <cellStyle name="Normal 9 4 8 3" xfId="3385" xr:uid="{42C48E4C-0A45-4969-A540-285C636278BC}"/>
    <cellStyle name="Normal 9 4 8 3 2" xfId="5183" xr:uid="{D0F7E573-B873-4C25-BCD7-0AF6457FF0FB}"/>
    <cellStyle name="Normal 9 4 8 4" xfId="3386" xr:uid="{6ED60723-E769-4128-AB65-7053B9A54F85}"/>
    <cellStyle name="Normal 9 4 8 4 2" xfId="5184" xr:uid="{97C4459C-8E72-441D-8846-C76B234E6578}"/>
    <cellStyle name="Normal 9 4 8 5" xfId="5181" xr:uid="{6029FA3F-F7AE-4E33-AEED-8F535B44901B}"/>
    <cellStyle name="Normal 9 4 9" xfId="3387" xr:uid="{0A0D880C-0BFC-41C8-B227-974676FB3A25}"/>
    <cellStyle name="Normal 9 4 9 2" xfId="5185" xr:uid="{97870D8B-5CE9-4B80-A288-485C524CDB2F}"/>
    <cellStyle name="Normal 9 5" xfId="3388" xr:uid="{F86CC073-51FB-4947-B60F-A224C8F5AAAD}"/>
    <cellStyle name="Normal 9 5 10" xfId="3389" xr:uid="{A9761081-2313-4CCE-946F-97186494E246}"/>
    <cellStyle name="Normal 9 5 10 2" xfId="5187" xr:uid="{C55F028F-932A-4670-908B-2DB751207680}"/>
    <cellStyle name="Normal 9 5 11" xfId="3390" xr:uid="{D20600A0-E03E-4CBD-8164-D0D21344248F}"/>
    <cellStyle name="Normal 9 5 11 2" xfId="5188" xr:uid="{1CE62656-F7D1-4D4A-AA5C-5801C4B8C6EF}"/>
    <cellStyle name="Normal 9 5 12" xfId="5186" xr:uid="{EB94967B-3378-4D7B-B774-A14631F50174}"/>
    <cellStyle name="Normal 9 5 2" xfId="3391" xr:uid="{A630278B-53B1-4F67-ABBD-AD5D7E85E57A}"/>
    <cellStyle name="Normal 9 5 2 10" xfId="5189" xr:uid="{513DFDFB-B783-4C3E-846F-7B1A7912608D}"/>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193" xr:uid="{52358A9E-DEE1-4B9B-9155-2A76FF73000A}"/>
    <cellStyle name="Normal 9 5 2 2 2 2 3" xfId="3396" xr:uid="{3E2CCF73-B1F9-4F05-80C1-CDC65940B91F}"/>
    <cellStyle name="Normal 9 5 2 2 2 2 3 2" xfId="5194" xr:uid="{0D206922-F918-405C-9E75-85F616BFA164}"/>
    <cellStyle name="Normal 9 5 2 2 2 2 4" xfId="3397" xr:uid="{BF6CCD5E-E621-4573-AA38-665E2F75835D}"/>
    <cellStyle name="Normal 9 5 2 2 2 2 4 2" xfId="5195" xr:uid="{9CCE0133-DEDD-4937-8E38-BF324E71FC06}"/>
    <cellStyle name="Normal 9 5 2 2 2 2 5" xfId="5192" xr:uid="{E00514CD-83A3-4F03-9450-F6330176C45A}"/>
    <cellStyle name="Normal 9 5 2 2 2 3" xfId="3398" xr:uid="{52C60F68-7D3D-4FAB-9822-F8D800416909}"/>
    <cellStyle name="Normal 9 5 2 2 2 3 2" xfId="3399" xr:uid="{A7D84D49-75C3-492F-8483-A4BA44E1ED1E}"/>
    <cellStyle name="Normal 9 5 2 2 2 3 2 2" xfId="5197" xr:uid="{B3149098-FBC8-4675-B56B-1B6E4897A55A}"/>
    <cellStyle name="Normal 9 5 2 2 2 3 3" xfId="3400" xr:uid="{DEB0BFC0-6AC8-47D9-B90F-FD577C17CA56}"/>
    <cellStyle name="Normal 9 5 2 2 2 3 3 2" xfId="5198" xr:uid="{047E94F7-52AA-4FE6-9D4E-0444362643FE}"/>
    <cellStyle name="Normal 9 5 2 2 2 3 4" xfId="3401" xr:uid="{03CA0861-E115-40D7-AD98-93C13EA8709B}"/>
    <cellStyle name="Normal 9 5 2 2 2 3 4 2" xfId="5199" xr:uid="{5FAC06E0-5F9E-4788-991A-D4B75F2ACBE0}"/>
    <cellStyle name="Normal 9 5 2 2 2 3 5" xfId="5196" xr:uid="{B6CAF0A2-1C97-4136-8B54-15A73320BA7C}"/>
    <cellStyle name="Normal 9 5 2 2 2 4" xfId="3402" xr:uid="{5D86A963-245A-49A6-A2B1-B654F7A5EFF0}"/>
    <cellStyle name="Normal 9 5 2 2 2 4 2" xfId="5200" xr:uid="{B1C0F819-F58B-4C9B-A787-588DE46F8113}"/>
    <cellStyle name="Normal 9 5 2 2 2 5" xfId="3403" xr:uid="{0D7CCE81-E84A-4D9A-80E7-BF2B58D2C1DD}"/>
    <cellStyle name="Normal 9 5 2 2 2 5 2" xfId="5201" xr:uid="{FA34508E-4ACF-4F54-89DA-32F45B325766}"/>
    <cellStyle name="Normal 9 5 2 2 2 6" xfId="3404" xr:uid="{FE0A2B1A-1FB6-4859-A93A-8CAF03C86E3D}"/>
    <cellStyle name="Normal 9 5 2 2 2 6 2" xfId="5202" xr:uid="{85C0E313-A33D-4758-9CCD-7DF18047AD14}"/>
    <cellStyle name="Normal 9 5 2 2 2 7" xfId="5191" xr:uid="{8FF66553-DC39-486D-8D5B-504508B6E211}"/>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05" xr:uid="{B474C9A5-A1E8-4F31-8B67-110DB4545680}"/>
    <cellStyle name="Normal 9 5 2 2 3 2 3" xfId="3408" xr:uid="{460C8630-68AB-426D-9D9D-763D724AF965}"/>
    <cellStyle name="Normal 9 5 2 2 3 2 3 2" xfId="5206" xr:uid="{35C02BA9-FDC6-4643-A672-38BB1D24B507}"/>
    <cellStyle name="Normal 9 5 2 2 3 2 4" xfId="3409" xr:uid="{D555BAE4-2377-4ABA-9575-DA6DB052A73A}"/>
    <cellStyle name="Normal 9 5 2 2 3 2 4 2" xfId="5207" xr:uid="{535AB4A3-0BB9-4F99-8CE2-1B29BC6E34EC}"/>
    <cellStyle name="Normal 9 5 2 2 3 2 5" xfId="5204" xr:uid="{51C29DBF-BFCC-4A18-8929-066ECE318C6B}"/>
    <cellStyle name="Normal 9 5 2 2 3 3" xfId="3410" xr:uid="{C505AA95-563E-408B-A1CC-731CD37B53A9}"/>
    <cellStyle name="Normal 9 5 2 2 3 3 2" xfId="5208" xr:uid="{74BDD11E-B92C-4921-9A10-E9064014D619}"/>
    <cellStyle name="Normal 9 5 2 2 3 4" xfId="3411" xr:uid="{D68FF109-AC44-43B9-9469-DF21F3BAECA0}"/>
    <cellStyle name="Normal 9 5 2 2 3 4 2" xfId="5209" xr:uid="{6B1C72C4-3438-4240-BFF3-ACAD5D0D7A7C}"/>
    <cellStyle name="Normal 9 5 2 2 3 5" xfId="3412" xr:uid="{48D2BC56-2EE9-4334-A763-D2EDC87911F4}"/>
    <cellStyle name="Normal 9 5 2 2 3 5 2" xfId="5210" xr:uid="{D8E2CE12-5B04-4442-A19D-0B7C118D68E0}"/>
    <cellStyle name="Normal 9 5 2 2 3 6" xfId="5203" xr:uid="{74949482-2EB4-4EDE-9D28-BAD372C0AB9C}"/>
    <cellStyle name="Normal 9 5 2 2 4" xfId="3413" xr:uid="{19746D52-1266-4886-850F-DE49B8F1E5D1}"/>
    <cellStyle name="Normal 9 5 2 2 4 2" xfId="3414" xr:uid="{8F02253D-2DA7-4DF7-AB36-0A15BE33DDCE}"/>
    <cellStyle name="Normal 9 5 2 2 4 2 2" xfId="5212" xr:uid="{4C9E2988-4462-4A3A-BBBD-2F727FCA127F}"/>
    <cellStyle name="Normal 9 5 2 2 4 3" xfId="3415" xr:uid="{A1462127-7D09-4D1D-AA9D-AF764FEC13B9}"/>
    <cellStyle name="Normal 9 5 2 2 4 3 2" xfId="5213" xr:uid="{EC57C321-09FF-4624-8788-8346A97C1B86}"/>
    <cellStyle name="Normal 9 5 2 2 4 4" xfId="3416" xr:uid="{E5FC1265-8147-4DBD-94DB-054BA3D935D8}"/>
    <cellStyle name="Normal 9 5 2 2 4 4 2" xfId="5214" xr:uid="{AC3E859F-77F6-42DA-9BCF-CDDDD82E7F0E}"/>
    <cellStyle name="Normal 9 5 2 2 4 5" xfId="5211" xr:uid="{45D7911C-A253-4169-8BCB-FEA55D39ADD3}"/>
    <cellStyle name="Normal 9 5 2 2 5" xfId="3417" xr:uid="{D1030FEA-03C9-49A7-8E62-BABCB3AB477F}"/>
    <cellStyle name="Normal 9 5 2 2 5 2" xfId="3418" xr:uid="{9EF967B1-DD50-422B-9C1C-8D416AF67331}"/>
    <cellStyle name="Normal 9 5 2 2 5 2 2" xfId="5216" xr:uid="{3700C243-F784-4BBE-B625-02828C790936}"/>
    <cellStyle name="Normal 9 5 2 2 5 3" xfId="3419" xr:uid="{3ADD6D94-AD84-40E9-A436-ABE7AEFFDEE9}"/>
    <cellStyle name="Normal 9 5 2 2 5 3 2" xfId="5217" xr:uid="{38A0D8B3-A383-485A-8AB9-E6A62D6F10E0}"/>
    <cellStyle name="Normal 9 5 2 2 5 4" xfId="3420" xr:uid="{EBC5E9A4-78A2-4167-A8DF-A6150A067C14}"/>
    <cellStyle name="Normal 9 5 2 2 5 4 2" xfId="5218" xr:uid="{F15A06DB-3E88-4D7B-8463-E179085BAEAC}"/>
    <cellStyle name="Normal 9 5 2 2 5 5" xfId="5215" xr:uid="{6C96C382-93FA-4F28-A264-7168EE6D7748}"/>
    <cellStyle name="Normal 9 5 2 2 6" xfId="3421" xr:uid="{5E5DB2A2-9827-4596-869F-B8830BBB12B8}"/>
    <cellStyle name="Normal 9 5 2 2 6 2" xfId="5219" xr:uid="{A456C1DD-EE10-45D4-8A03-20539A0B6693}"/>
    <cellStyle name="Normal 9 5 2 2 7" xfId="3422" xr:uid="{88D7E271-7BDB-49C9-AD74-416A73ED543D}"/>
    <cellStyle name="Normal 9 5 2 2 7 2" xfId="5220" xr:uid="{0FF98284-07FB-4C8E-8F15-4EB77CC87DF6}"/>
    <cellStyle name="Normal 9 5 2 2 8" xfId="3423" xr:uid="{08E1DCC5-DF73-4598-A21C-A13B18CBF928}"/>
    <cellStyle name="Normal 9 5 2 2 8 2" xfId="5221" xr:uid="{CA8C601D-26BD-4B28-B308-C4A747CF24DA}"/>
    <cellStyle name="Normal 9 5 2 2 9" xfId="5190" xr:uid="{B8C2A1CB-8A18-4F7C-AF01-CF97290FBD37}"/>
    <cellStyle name="Normal 9 5 2 3" xfId="3424" xr:uid="{7953C4C4-CA41-4FC6-9942-AEF24133F3E1}"/>
    <cellStyle name="Normal 9 5 2 3 2" xfId="3425" xr:uid="{EC9B5EC5-DC9F-4B76-A110-211FA8DC46AF}"/>
    <cellStyle name="Normal 9 5 2 3 2 2" xfId="3426" xr:uid="{D6D4CDB3-4F20-4D33-8415-E3B7421B5811}"/>
    <cellStyle name="Normal 9 5 2 3 2 2 2" xfId="5224" xr:uid="{F0D1ECB9-9EF5-41BC-A643-98F46B63B850}"/>
    <cellStyle name="Normal 9 5 2 3 2 3" xfId="3427" xr:uid="{6CAF1EA0-5483-45FF-99E2-B6981CAE9767}"/>
    <cellStyle name="Normal 9 5 2 3 2 3 2" xfId="5225" xr:uid="{506C6514-E492-4E95-8359-357129F9AA1F}"/>
    <cellStyle name="Normal 9 5 2 3 2 4" xfId="3428" xr:uid="{B47E8974-458C-4AF9-84CC-34D421E180D2}"/>
    <cellStyle name="Normal 9 5 2 3 2 4 2" xfId="5226" xr:uid="{B63B29D8-BA9C-44D4-BD5B-3FCB75A2CD53}"/>
    <cellStyle name="Normal 9 5 2 3 2 5" xfId="5223" xr:uid="{D61EEB7B-FD4D-480F-81C8-4F594E46259A}"/>
    <cellStyle name="Normal 9 5 2 3 3" xfId="3429" xr:uid="{DF70A764-65AE-4A06-B0C3-C0EA68E39D1E}"/>
    <cellStyle name="Normal 9 5 2 3 3 2" xfId="3430" xr:uid="{33B9A006-230F-4430-AD81-0A1828F7FF73}"/>
    <cellStyle name="Normal 9 5 2 3 3 2 2" xfId="5228" xr:uid="{9F41159B-211B-4EDD-A4B1-B3ABACCD0FA3}"/>
    <cellStyle name="Normal 9 5 2 3 3 3" xfId="3431" xr:uid="{4C6CE248-1EA7-4D82-AF72-DBF364689ED2}"/>
    <cellStyle name="Normal 9 5 2 3 3 3 2" xfId="5229" xr:uid="{1487CE4F-1064-4865-B1B3-22DFE1EB7CC2}"/>
    <cellStyle name="Normal 9 5 2 3 3 4" xfId="3432" xr:uid="{95A18C9F-E989-4B20-93A6-3A5BC6326BF0}"/>
    <cellStyle name="Normal 9 5 2 3 3 4 2" xfId="5230" xr:uid="{3BC524E4-53D2-4586-BCD1-8142DF8D8FE4}"/>
    <cellStyle name="Normal 9 5 2 3 3 5" xfId="5227" xr:uid="{D7B5DC34-4959-4C24-8CCF-23004A4966AB}"/>
    <cellStyle name="Normal 9 5 2 3 4" xfId="3433" xr:uid="{63CBE5E3-3D73-45AA-8C1D-E37B4B46874E}"/>
    <cellStyle name="Normal 9 5 2 3 4 2" xfId="5231" xr:uid="{20BB7FB4-BA26-4472-BA80-5979853FC3DB}"/>
    <cellStyle name="Normal 9 5 2 3 5" xfId="3434" xr:uid="{50BFB28E-AADF-4B76-ABA7-97EA3ECBB478}"/>
    <cellStyle name="Normal 9 5 2 3 5 2" xfId="5232" xr:uid="{6B50BA4E-6A5A-492E-895D-F9DA4495B40A}"/>
    <cellStyle name="Normal 9 5 2 3 6" xfId="3435" xr:uid="{9AFBB40A-5FA7-4E06-8CB0-CD5FD46CC394}"/>
    <cellStyle name="Normal 9 5 2 3 6 2" xfId="5233" xr:uid="{D9E4EEB5-8C16-4B56-8DCF-E73610794DFF}"/>
    <cellStyle name="Normal 9 5 2 3 7" xfId="5222" xr:uid="{BA773ADF-1172-48FC-9D95-423EDF49184D}"/>
    <cellStyle name="Normal 9 5 2 4" xfId="3436" xr:uid="{34687A04-8F43-4DD0-93DD-B3CB6EA30D0B}"/>
    <cellStyle name="Normal 9 5 2 4 2" xfId="3437" xr:uid="{8093ECCF-5CD7-429E-ACFC-04AE9DB36176}"/>
    <cellStyle name="Normal 9 5 2 4 2 2" xfId="3438" xr:uid="{F40623F2-65D0-4D20-81C2-C6069A9D99BF}"/>
    <cellStyle name="Normal 9 5 2 4 2 2 2" xfId="5236" xr:uid="{350FFFFD-70EA-4EC4-8A2B-E5F8D5CE3175}"/>
    <cellStyle name="Normal 9 5 2 4 2 3" xfId="3439" xr:uid="{99513CF1-4434-4648-9370-365F77384D49}"/>
    <cellStyle name="Normal 9 5 2 4 2 3 2" xfId="5237" xr:uid="{923FFD92-1FBE-4CDC-B0C3-6B4DB4D7452D}"/>
    <cellStyle name="Normal 9 5 2 4 2 4" xfId="3440" xr:uid="{0BFD76FB-8B12-4A52-80B3-C930DD07FDA4}"/>
    <cellStyle name="Normal 9 5 2 4 2 4 2" xfId="5238" xr:uid="{51B4645C-FDBA-4D8B-B15F-7ED9C4DAD765}"/>
    <cellStyle name="Normal 9 5 2 4 2 5" xfId="5235" xr:uid="{906450E0-CA50-4DBC-952E-EE854F83E071}"/>
    <cellStyle name="Normal 9 5 2 4 3" xfId="3441" xr:uid="{558C0A5C-B690-4755-A11B-3995B5942152}"/>
    <cellStyle name="Normal 9 5 2 4 3 2" xfId="5239" xr:uid="{1F7A3CF3-881A-4A14-B30E-0454790F90C5}"/>
    <cellStyle name="Normal 9 5 2 4 4" xfId="3442" xr:uid="{731FAB44-C035-4434-BBC2-78D19177F876}"/>
    <cellStyle name="Normal 9 5 2 4 4 2" xfId="5240" xr:uid="{6409C8E3-CB97-4C76-8947-C804E1B4B5B3}"/>
    <cellStyle name="Normal 9 5 2 4 5" xfId="3443" xr:uid="{5287E35C-CA63-49C4-85CA-9AC4CE3047F9}"/>
    <cellStyle name="Normal 9 5 2 4 5 2" xfId="5241" xr:uid="{74B04068-FD13-440B-94C2-786866D9E8E9}"/>
    <cellStyle name="Normal 9 5 2 4 6" xfId="5234" xr:uid="{E35116EE-B1E4-44CD-9795-03C094CEE6D4}"/>
    <cellStyle name="Normal 9 5 2 5" xfId="3444" xr:uid="{E41A2246-1F45-4D76-B522-E10C396DE870}"/>
    <cellStyle name="Normal 9 5 2 5 2" xfId="3445" xr:uid="{9C71CA7C-6CFE-4080-AE49-38B843637FEB}"/>
    <cellStyle name="Normal 9 5 2 5 2 2" xfId="5243" xr:uid="{8F0BD347-A4A1-4BF6-929E-BA3B00C50EA5}"/>
    <cellStyle name="Normal 9 5 2 5 3" xfId="3446" xr:uid="{0CF0622F-4418-4EC2-ACF3-0B81D498B5AD}"/>
    <cellStyle name="Normal 9 5 2 5 3 2" xfId="5244" xr:uid="{E24E9A68-A82F-4D76-BC37-E9BA83E88632}"/>
    <cellStyle name="Normal 9 5 2 5 4" xfId="3447" xr:uid="{A6E4643C-6A1B-4B6B-A850-222E09D6CCA6}"/>
    <cellStyle name="Normal 9 5 2 5 4 2" xfId="5245" xr:uid="{49DD2C88-DC05-4AAF-95A1-14A0C03DC232}"/>
    <cellStyle name="Normal 9 5 2 5 5" xfId="5242" xr:uid="{8DA025EA-F3D7-4A8F-8521-617AE1A061A3}"/>
    <cellStyle name="Normal 9 5 2 6" xfId="3448" xr:uid="{8C110C3A-907B-435A-A8AA-D24C4B1366CE}"/>
    <cellStyle name="Normal 9 5 2 6 2" xfId="3449" xr:uid="{8568CA61-10C1-4A67-BF81-74C3A75566F2}"/>
    <cellStyle name="Normal 9 5 2 6 2 2" xfId="5247" xr:uid="{89E3FB42-F4BC-444A-B7E0-BDDBB6D46496}"/>
    <cellStyle name="Normal 9 5 2 6 3" xfId="3450" xr:uid="{29A4313F-8949-45E4-B984-92A0944FDCE2}"/>
    <cellStyle name="Normal 9 5 2 6 3 2" xfId="5248" xr:uid="{5CFDB98C-0E18-4DB6-A1FA-F52BE029EA9E}"/>
    <cellStyle name="Normal 9 5 2 6 4" xfId="3451" xr:uid="{0325FD9A-847A-43EE-B727-CD6655DBABC1}"/>
    <cellStyle name="Normal 9 5 2 6 4 2" xfId="5249" xr:uid="{8983CA03-D66D-4920-A7BC-57E4A9E10D36}"/>
    <cellStyle name="Normal 9 5 2 6 5" xfId="5246" xr:uid="{A59BF051-3476-45F2-8493-F496D7C6EE50}"/>
    <cellStyle name="Normal 9 5 2 7" xfId="3452" xr:uid="{E9633376-09FD-480B-B8E6-E2BBB4C54C9C}"/>
    <cellStyle name="Normal 9 5 2 7 2" xfId="5250" xr:uid="{F75A87AB-D62A-40B7-A49F-67DBA7E2F391}"/>
    <cellStyle name="Normal 9 5 2 8" xfId="3453" xr:uid="{24667192-8A7F-4C78-B8E0-8EA511051635}"/>
    <cellStyle name="Normal 9 5 2 8 2" xfId="5251" xr:uid="{79BC5CC1-762D-43A5-B021-94FC80EF60F1}"/>
    <cellStyle name="Normal 9 5 2 9" xfId="3454" xr:uid="{A3859758-B49F-42CD-A0B5-055EE9E68BF6}"/>
    <cellStyle name="Normal 9 5 2 9 2" xfId="5252" xr:uid="{9EF31FC9-1910-42E0-A4C4-615EF9151824}"/>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57" xr:uid="{876D17B8-3671-473E-9D8D-DF7CE41D100B}"/>
    <cellStyle name="Normal 9 5 3 2 2 2 3" xfId="5256" xr:uid="{D1C4FE77-F942-4F68-8426-EA5A0B9D2AAD}"/>
    <cellStyle name="Normal 9 5 3 2 2 3" xfId="3459" xr:uid="{81EDA8D9-CE06-4943-BBD1-3133299612F3}"/>
    <cellStyle name="Normal 9 5 3 2 2 3 2" xfId="5258" xr:uid="{116B611E-38A8-40A5-8A1F-3694747FCBF5}"/>
    <cellStyle name="Normal 9 5 3 2 2 4" xfId="3460" xr:uid="{9B9702E4-91CA-4288-83C4-823B366BBDE5}"/>
    <cellStyle name="Normal 9 5 3 2 2 4 2" xfId="5259" xr:uid="{4AF2E8CA-8A0A-46D9-87FE-961506D4E307}"/>
    <cellStyle name="Normal 9 5 3 2 2 5" xfId="5255" xr:uid="{80EC21B6-ABAB-4246-A49E-8777854B9D72}"/>
    <cellStyle name="Normal 9 5 3 2 3" xfId="3461" xr:uid="{215002A9-D445-4D5A-AE79-C3D1F42472E5}"/>
    <cellStyle name="Normal 9 5 3 2 3 2" xfId="3462" xr:uid="{3B61D4E9-2E45-4B2B-8CF2-01515EE8EC5B}"/>
    <cellStyle name="Normal 9 5 3 2 3 2 2" xfId="5261" xr:uid="{943D92B3-DC86-4B80-9EB5-4984C4D0C04C}"/>
    <cellStyle name="Normal 9 5 3 2 3 3" xfId="3463" xr:uid="{1F61B04B-9527-40FF-BE3D-CA384975FB41}"/>
    <cellStyle name="Normal 9 5 3 2 3 3 2" xfId="5262" xr:uid="{1CBB706A-0822-4CC9-806C-7801F578877B}"/>
    <cellStyle name="Normal 9 5 3 2 3 4" xfId="3464" xr:uid="{8882092E-0D1E-4D0E-907F-194906559D1A}"/>
    <cellStyle name="Normal 9 5 3 2 3 4 2" xfId="5263" xr:uid="{E88D05A4-093B-4B9B-8642-386395DAA633}"/>
    <cellStyle name="Normal 9 5 3 2 3 5" xfId="5260" xr:uid="{BE704BFD-4DBA-4D3B-BCFC-267E9F1026B7}"/>
    <cellStyle name="Normal 9 5 3 2 4" xfId="3465" xr:uid="{411F4421-ABEA-461A-9058-E8CD9798B9E8}"/>
    <cellStyle name="Normal 9 5 3 2 4 2" xfId="5264" xr:uid="{7255501C-10B9-4AB0-A942-F845378F1D21}"/>
    <cellStyle name="Normal 9 5 3 2 5" xfId="3466" xr:uid="{0B02444B-F6A2-462A-9062-3C95251D624E}"/>
    <cellStyle name="Normal 9 5 3 2 5 2" xfId="5265" xr:uid="{D897A134-8CF1-4A97-92C0-82B83D15060F}"/>
    <cellStyle name="Normal 9 5 3 2 6" xfId="3467" xr:uid="{65C3478D-E36D-4799-9007-A7B5C1DE94A4}"/>
    <cellStyle name="Normal 9 5 3 2 6 2" xfId="5266" xr:uid="{BD367AC9-24F0-49CD-8B92-204A0155AD77}"/>
    <cellStyle name="Normal 9 5 3 2 7" xfId="5254" xr:uid="{4897CD8C-FDA3-4C09-847C-A4914578B8D4}"/>
    <cellStyle name="Normal 9 5 3 3" xfId="3468" xr:uid="{7CDAD7A2-A507-443F-A1F1-EB4044F35383}"/>
    <cellStyle name="Normal 9 5 3 3 2" xfId="3469" xr:uid="{A32C0E1E-F7EE-49AD-94A0-9D4EF0F1865B}"/>
    <cellStyle name="Normal 9 5 3 3 2 2" xfId="3470" xr:uid="{49BE1C5D-8D81-4888-97A5-23925FB4C1B2}"/>
    <cellStyle name="Normal 9 5 3 3 2 2 2" xfId="5269" xr:uid="{7E100AB2-1921-417B-99A7-E0B8D3D8FF98}"/>
    <cellStyle name="Normal 9 5 3 3 2 3" xfId="3471" xr:uid="{9DD214D2-D70D-43B5-B6D3-39A6668C3BA7}"/>
    <cellStyle name="Normal 9 5 3 3 2 3 2" xfId="5270" xr:uid="{618FAB24-8A12-4291-93BC-746984B0A5D4}"/>
    <cellStyle name="Normal 9 5 3 3 2 4" xfId="3472" xr:uid="{4CAC0FFB-A3DC-46A0-853A-11ACB7CC7939}"/>
    <cellStyle name="Normal 9 5 3 3 2 4 2" xfId="5271" xr:uid="{559E85B1-FDD6-432A-9281-2D61A878AFF4}"/>
    <cellStyle name="Normal 9 5 3 3 2 5" xfId="5268" xr:uid="{B756064A-1531-4352-9219-27136506F4D7}"/>
    <cellStyle name="Normal 9 5 3 3 3" xfId="3473" xr:uid="{E5026B54-9B89-4D83-A174-5D07F5E2155D}"/>
    <cellStyle name="Normal 9 5 3 3 3 2" xfId="5272" xr:uid="{E4154C6B-7C6A-41AA-9D06-182627BA3E2C}"/>
    <cellStyle name="Normal 9 5 3 3 4" xfId="3474" xr:uid="{E062739B-F646-405F-8385-F898B790ECB5}"/>
    <cellStyle name="Normal 9 5 3 3 4 2" xfId="5273" xr:uid="{3564FC0C-737A-4033-8935-3748F10427AA}"/>
    <cellStyle name="Normal 9 5 3 3 5" xfId="3475" xr:uid="{F5D30213-279D-4255-A0DE-3F69F4F403A7}"/>
    <cellStyle name="Normal 9 5 3 3 5 2" xfId="5274" xr:uid="{53954C39-8C5C-4158-8DB5-842E0FBDB97C}"/>
    <cellStyle name="Normal 9 5 3 3 6" xfId="5267" xr:uid="{F0D8EFF7-5964-45D6-92EE-DCB79FADF024}"/>
    <cellStyle name="Normal 9 5 3 4" xfId="3476" xr:uid="{2956DDAD-978D-48AC-8E58-46D23C8B510F}"/>
    <cellStyle name="Normal 9 5 3 4 2" xfId="3477" xr:uid="{D1FFA0D6-70DA-4217-8381-68FE55181D90}"/>
    <cellStyle name="Normal 9 5 3 4 2 2" xfId="5276" xr:uid="{8ED36913-AC02-48FB-B837-705E23474E3B}"/>
    <cellStyle name="Normal 9 5 3 4 3" xfId="3478" xr:uid="{900533C0-49E9-4916-B9A3-32FDDAE42CF6}"/>
    <cellStyle name="Normal 9 5 3 4 3 2" xfId="5277" xr:uid="{5859CB9D-8511-49D6-87AE-A20D2BD7F8D5}"/>
    <cellStyle name="Normal 9 5 3 4 4" xfId="3479" xr:uid="{D7820F01-9A4B-4F9C-B399-F6C809DC336F}"/>
    <cellStyle name="Normal 9 5 3 4 4 2" xfId="5278" xr:uid="{830CCA12-35FB-4AD1-A46D-3D23F1313066}"/>
    <cellStyle name="Normal 9 5 3 4 5" xfId="5275" xr:uid="{193C6B39-2892-45DC-861E-3AB864B80F3A}"/>
    <cellStyle name="Normal 9 5 3 5" xfId="3480" xr:uid="{7CB31839-CB84-4E61-8E87-49120194112E}"/>
    <cellStyle name="Normal 9 5 3 5 2" xfId="3481" xr:uid="{78CD7958-FB10-470E-9ADC-A9F616CE1DA8}"/>
    <cellStyle name="Normal 9 5 3 5 2 2" xfId="5280" xr:uid="{F4A63CCD-10DF-4E9A-909B-8EC61A459A35}"/>
    <cellStyle name="Normal 9 5 3 5 3" xfId="3482" xr:uid="{7A44180B-DC9E-4628-AA2C-D511A3E1A4DB}"/>
    <cellStyle name="Normal 9 5 3 5 3 2" xfId="5281" xr:uid="{6907FC57-4810-4A13-8B0B-2569FCA6D81E}"/>
    <cellStyle name="Normal 9 5 3 5 4" xfId="3483" xr:uid="{C065D9EF-3BF9-4395-869B-985EBB592D22}"/>
    <cellStyle name="Normal 9 5 3 5 4 2" xfId="5282" xr:uid="{FAFFFDAD-7B0A-42B9-B4E3-79E4F6C00815}"/>
    <cellStyle name="Normal 9 5 3 5 5" xfId="5279" xr:uid="{756E8B42-8D24-4624-8E7D-1C6AD3B9003B}"/>
    <cellStyle name="Normal 9 5 3 6" xfId="3484" xr:uid="{8069611D-FE07-40C2-A3F2-F7AADA426843}"/>
    <cellStyle name="Normal 9 5 3 6 2" xfId="5283" xr:uid="{8A9A5BA9-7CA1-4F53-AF78-4E733054C5D7}"/>
    <cellStyle name="Normal 9 5 3 7" xfId="3485" xr:uid="{E409B1D1-567A-4E09-ADFE-5127B91B5C13}"/>
    <cellStyle name="Normal 9 5 3 7 2" xfId="5284" xr:uid="{CCFC8EA0-9E6C-42B4-9B47-158E39865EDC}"/>
    <cellStyle name="Normal 9 5 3 8" xfId="3486" xr:uid="{AD8E4184-C5B5-42A8-95BB-6AF790A5515D}"/>
    <cellStyle name="Normal 9 5 3 8 2" xfId="5285" xr:uid="{8A1E5066-E4DF-41ED-AF44-4A54F138580A}"/>
    <cellStyle name="Normal 9 5 3 9" xfId="5253" xr:uid="{79A3F153-0C95-425A-A6D2-FA4330D55C29}"/>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289" xr:uid="{DE904D76-3F56-489D-8587-E206A73E2E31}"/>
    <cellStyle name="Normal 9 5 4 2 2 3" xfId="3491" xr:uid="{F4965547-5CE4-4099-98C1-719E32EC737E}"/>
    <cellStyle name="Normal 9 5 4 2 2 3 2" xfId="5290" xr:uid="{A804CB01-6064-44B6-902D-C3613514854C}"/>
    <cellStyle name="Normal 9 5 4 2 2 4" xfId="3492" xr:uid="{CAFDA8F3-4445-4C8B-9D75-ED2E1F9C4D20}"/>
    <cellStyle name="Normal 9 5 4 2 2 4 2" xfId="5291" xr:uid="{E86C3E5D-3A26-4DF5-B907-A4049A4C714F}"/>
    <cellStyle name="Normal 9 5 4 2 2 5" xfId="5288" xr:uid="{BFE3D01B-17DC-4B9C-9E5C-487F7E520C60}"/>
    <cellStyle name="Normal 9 5 4 2 3" xfId="3493" xr:uid="{ABEBAA1B-2EFC-4D53-91C2-CFB8E892C35D}"/>
    <cellStyle name="Normal 9 5 4 2 3 2" xfId="5292" xr:uid="{CBB8C01E-F1A6-4AEB-B3F6-8217841C004E}"/>
    <cellStyle name="Normal 9 5 4 2 4" xfId="3494" xr:uid="{F80B5EA7-759F-4D1A-BE47-A48DFBB52A17}"/>
    <cellStyle name="Normal 9 5 4 2 4 2" xfId="5293" xr:uid="{52986468-C59B-4A52-ABF2-549A4EBF10BD}"/>
    <cellStyle name="Normal 9 5 4 2 5" xfId="3495" xr:uid="{8290C90D-43B6-427D-AB95-609FE562B116}"/>
    <cellStyle name="Normal 9 5 4 2 5 2" xfId="5294" xr:uid="{4F061D07-55F1-4A90-96B7-FD75AABDBB89}"/>
    <cellStyle name="Normal 9 5 4 2 6" xfId="5287" xr:uid="{1F58216B-99E4-4ACF-B1C7-94D46647BBAD}"/>
    <cellStyle name="Normal 9 5 4 3" xfId="3496" xr:uid="{F50801D6-FC22-40E5-A00A-61F4FB8F1128}"/>
    <cellStyle name="Normal 9 5 4 3 2" xfId="3497" xr:uid="{39EF0002-E058-4ADE-9EE2-B1CCF3F38BC8}"/>
    <cellStyle name="Normal 9 5 4 3 2 2" xfId="5296" xr:uid="{30AC3CD8-F2DD-46C5-9994-ECC970BFAE7D}"/>
    <cellStyle name="Normal 9 5 4 3 3" xfId="3498" xr:uid="{34CA5CF6-F299-4624-8DA9-F03519E3BC52}"/>
    <cellStyle name="Normal 9 5 4 3 3 2" xfId="5297" xr:uid="{956A56C4-8F01-4B6C-94E0-55DDDFFC8C10}"/>
    <cellStyle name="Normal 9 5 4 3 4" xfId="3499" xr:uid="{39A6F213-740F-4718-A632-93D5AE134FC9}"/>
    <cellStyle name="Normal 9 5 4 3 4 2" xfId="5298" xr:uid="{1B3C84E9-EF32-421F-8F82-261AE3F560E8}"/>
    <cellStyle name="Normal 9 5 4 3 5" xfId="5295" xr:uid="{D30C14DA-A88F-4E18-B0F3-F5DC6EA7D92C}"/>
    <cellStyle name="Normal 9 5 4 4" xfId="3500" xr:uid="{2C9BBD38-6AEB-49E7-BA39-C871B7F700AA}"/>
    <cellStyle name="Normal 9 5 4 4 2" xfId="3501" xr:uid="{681755ED-F5DC-433D-B04E-19D20F0825CC}"/>
    <cellStyle name="Normal 9 5 4 4 2 2" xfId="5300" xr:uid="{75C728AC-14B9-4C5D-8F10-3CDB4B22E365}"/>
    <cellStyle name="Normal 9 5 4 4 3" xfId="3502" xr:uid="{A023CC44-368B-47B8-88A1-E0BBB93BA094}"/>
    <cellStyle name="Normal 9 5 4 4 3 2" xfId="5301" xr:uid="{9A0580BE-DC71-4F8D-8CB9-A99A2DC53365}"/>
    <cellStyle name="Normal 9 5 4 4 4" xfId="3503" xr:uid="{2498BC5C-214B-434F-BC73-5368B7617698}"/>
    <cellStyle name="Normal 9 5 4 4 4 2" xfId="5302" xr:uid="{FCC8BF34-1056-4AF2-943E-284D8EC2214C}"/>
    <cellStyle name="Normal 9 5 4 4 5" xfId="5299" xr:uid="{5D584A55-9AEF-4C27-B355-0D8004745C7C}"/>
    <cellStyle name="Normal 9 5 4 5" xfId="3504" xr:uid="{8446262D-E7F7-4258-9D75-FCC787D28D67}"/>
    <cellStyle name="Normal 9 5 4 5 2" xfId="5303" xr:uid="{6A6C501B-6042-47CF-930F-EB2985B7FAFF}"/>
    <cellStyle name="Normal 9 5 4 6" xfId="3505" xr:uid="{77E3D96C-E4D1-4F59-B251-4F8906AAB81D}"/>
    <cellStyle name="Normal 9 5 4 6 2" xfId="5304" xr:uid="{FF6EE3E6-CDD8-42D4-9217-867496D59433}"/>
    <cellStyle name="Normal 9 5 4 7" xfId="3506" xr:uid="{32671DA6-9AD3-4086-BD12-3784DE729229}"/>
    <cellStyle name="Normal 9 5 4 7 2" xfId="5305" xr:uid="{6156A46D-8131-498E-9085-0667AAD46054}"/>
    <cellStyle name="Normal 9 5 4 8" xfId="5286" xr:uid="{3375E54B-CCFD-4BB0-9480-66B2CD44FA6E}"/>
    <cellStyle name="Normal 9 5 5" xfId="3507" xr:uid="{B37BD26D-E084-425F-A026-C022EABA2FB8}"/>
    <cellStyle name="Normal 9 5 5 2" xfId="3508" xr:uid="{D717E997-7328-4D36-9667-3D914EC724C7}"/>
    <cellStyle name="Normal 9 5 5 2 2" xfId="3509" xr:uid="{5E7ED701-2DB7-4916-B41F-CD0DD4636DDF}"/>
    <cellStyle name="Normal 9 5 5 2 2 2" xfId="5308" xr:uid="{DB87D161-4147-4C1B-A860-DD46FF6A91A3}"/>
    <cellStyle name="Normal 9 5 5 2 3" xfId="3510" xr:uid="{C7D3BD57-3ACF-4D97-BA3E-A4BF37669E8D}"/>
    <cellStyle name="Normal 9 5 5 2 3 2" xfId="5309" xr:uid="{EDB63277-83F5-495F-BED2-EEB3567025DC}"/>
    <cellStyle name="Normal 9 5 5 2 4" xfId="3511" xr:uid="{8DA4C761-7A49-4571-8A1D-72507E79E84E}"/>
    <cellStyle name="Normal 9 5 5 2 4 2" xfId="5310" xr:uid="{2D201075-7A75-486C-8301-DA9B721285EA}"/>
    <cellStyle name="Normal 9 5 5 2 5" xfId="5307" xr:uid="{0E8F0042-7720-49D7-A122-82956C73F03A}"/>
    <cellStyle name="Normal 9 5 5 3" xfId="3512" xr:uid="{2BE788CD-4950-456F-8B23-3AA8AD516D7B}"/>
    <cellStyle name="Normal 9 5 5 3 2" xfId="3513" xr:uid="{44C72F3C-AE61-4366-B44B-8ACA85C34C2A}"/>
    <cellStyle name="Normal 9 5 5 3 2 2" xfId="5312" xr:uid="{B2E07F42-7AD7-4688-8195-A9C264FF284B}"/>
    <cellStyle name="Normal 9 5 5 3 3" xfId="3514" xr:uid="{0ED9306D-CB61-424E-8173-2CCDE6CAA260}"/>
    <cellStyle name="Normal 9 5 5 3 3 2" xfId="5313" xr:uid="{87CB3073-0A7C-4E63-AC91-8C4D15CF5DE5}"/>
    <cellStyle name="Normal 9 5 5 3 4" xfId="3515" xr:uid="{E66B88EB-697F-46E7-AF5B-304EDB839CEE}"/>
    <cellStyle name="Normal 9 5 5 3 4 2" xfId="5314" xr:uid="{26FA7FBC-93C4-40C7-8DD4-B280E67650CA}"/>
    <cellStyle name="Normal 9 5 5 3 5" xfId="5311" xr:uid="{0AB61E57-3A7D-4D31-B142-F9432C553715}"/>
    <cellStyle name="Normal 9 5 5 4" xfId="3516" xr:uid="{E57C5B06-B711-49E3-BBE2-CD6C41D017AC}"/>
    <cellStyle name="Normal 9 5 5 4 2" xfId="5315" xr:uid="{4A53E75B-9014-4F6C-839A-5C6AA24135CB}"/>
    <cellStyle name="Normal 9 5 5 5" xfId="3517" xr:uid="{20BC3070-137A-4FE4-86CB-626E81A8A232}"/>
    <cellStyle name="Normal 9 5 5 5 2" xfId="5316" xr:uid="{68A8E262-F496-41FF-9127-9D8BDFB3EEA2}"/>
    <cellStyle name="Normal 9 5 5 6" xfId="3518" xr:uid="{5C5464CF-3BBC-4985-967F-F6E6B54E4410}"/>
    <cellStyle name="Normal 9 5 5 6 2" xfId="5317" xr:uid="{D9AFC534-BAA6-4B87-8187-8FEF029433AC}"/>
    <cellStyle name="Normal 9 5 5 7" xfId="5306" xr:uid="{90FECE34-6857-4287-9743-65731CC12E1A}"/>
    <cellStyle name="Normal 9 5 6" xfId="3519" xr:uid="{04F9B8AC-2E1F-4835-BFE9-1D6D69FC4DF5}"/>
    <cellStyle name="Normal 9 5 6 2" xfId="3520" xr:uid="{D6539809-178F-413F-97C1-1BFE90CBC14A}"/>
    <cellStyle name="Normal 9 5 6 2 2" xfId="3521" xr:uid="{8388F37B-44E4-4C7A-AAA4-850F62234871}"/>
    <cellStyle name="Normal 9 5 6 2 2 2" xfId="5320" xr:uid="{F1A7163B-E740-492E-925B-1B1BDF1F573F}"/>
    <cellStyle name="Normal 9 5 6 2 3" xfId="3522" xr:uid="{006A5A07-34F7-42CB-A581-0731DEA5CD09}"/>
    <cellStyle name="Normal 9 5 6 2 3 2" xfId="5321" xr:uid="{78704C78-4B35-43F0-95DA-6974F78EDBE5}"/>
    <cellStyle name="Normal 9 5 6 2 4" xfId="3523" xr:uid="{9FB6EDE4-ABB1-4D30-B3C6-2868CB304DE9}"/>
    <cellStyle name="Normal 9 5 6 2 4 2" xfId="5322" xr:uid="{93981D12-BC32-4E89-B115-84E9899139DE}"/>
    <cellStyle name="Normal 9 5 6 2 5" xfId="5319" xr:uid="{16AB24B8-FAA5-45EF-AD5B-1BBF20A21239}"/>
    <cellStyle name="Normal 9 5 6 3" xfId="3524" xr:uid="{70D31E7D-8D35-44B6-B356-31B307F95A5E}"/>
    <cellStyle name="Normal 9 5 6 3 2" xfId="5323" xr:uid="{E8854197-4F7E-40AF-8095-6D1A137B859F}"/>
    <cellStyle name="Normal 9 5 6 4" xfId="3525" xr:uid="{59D60B76-2E95-4932-908E-B4A988E02ED0}"/>
    <cellStyle name="Normal 9 5 6 4 2" xfId="5324" xr:uid="{9BE60D52-48A3-4A89-A1F3-357CC77BF710}"/>
    <cellStyle name="Normal 9 5 6 5" xfId="3526" xr:uid="{53C37F21-B8FF-4570-A5B6-899519EC1C2C}"/>
    <cellStyle name="Normal 9 5 6 5 2" xfId="5325" xr:uid="{0A752243-E090-4BEF-9ADE-C8D64386D77F}"/>
    <cellStyle name="Normal 9 5 6 6" xfId="5318" xr:uid="{C02E3F57-4FEC-437A-8A24-957A17385C6D}"/>
    <cellStyle name="Normal 9 5 7" xfId="3527" xr:uid="{8A32F5F6-6741-43EE-B908-023D31B5CDEF}"/>
    <cellStyle name="Normal 9 5 7 2" xfId="3528" xr:uid="{0BFFC645-E101-4F53-AA74-A74675214F22}"/>
    <cellStyle name="Normal 9 5 7 2 2" xfId="5327" xr:uid="{725A8032-7715-4012-9D99-1A202989FC7D}"/>
    <cellStyle name="Normal 9 5 7 3" xfId="3529" xr:uid="{6C2490A9-054E-46AA-BD0E-B1E151926868}"/>
    <cellStyle name="Normal 9 5 7 3 2" xfId="5328" xr:uid="{74B72B44-3E4B-4F5B-93FB-CABE4200A60F}"/>
    <cellStyle name="Normal 9 5 7 4" xfId="3530" xr:uid="{ED3CC8C0-21C6-4A1E-BC3F-94506ED26F43}"/>
    <cellStyle name="Normal 9 5 7 4 2" xfId="5329" xr:uid="{8C08CD1F-2680-4B77-875A-32C40DF1F4CC}"/>
    <cellStyle name="Normal 9 5 7 5" xfId="5326" xr:uid="{69460164-7835-4D01-88CB-6D96C6B07479}"/>
    <cellStyle name="Normal 9 5 8" xfId="3531" xr:uid="{6C98A002-3128-4D4F-83EE-6C28969DC451}"/>
    <cellStyle name="Normal 9 5 8 2" xfId="3532" xr:uid="{DC28BC4D-8758-49D8-B680-B0944F67D6B4}"/>
    <cellStyle name="Normal 9 5 8 2 2" xfId="5331" xr:uid="{570C05F6-B6F5-49C3-A21C-BB751B6FB71A}"/>
    <cellStyle name="Normal 9 5 8 3" xfId="3533" xr:uid="{268D54E0-77E2-4619-B8E2-87A0033AA1BC}"/>
    <cellStyle name="Normal 9 5 8 3 2" xfId="5332" xr:uid="{B3229589-24AF-4DE1-A581-2D75B775CC25}"/>
    <cellStyle name="Normal 9 5 8 4" xfId="3534" xr:uid="{94538C98-43EE-4226-9D9A-8F6193FFF09B}"/>
    <cellStyle name="Normal 9 5 8 4 2" xfId="5333" xr:uid="{6DCE7E75-A43B-459F-B4ED-27B3880B2BC4}"/>
    <cellStyle name="Normal 9 5 8 5" xfId="5330" xr:uid="{4CF7B336-9B3E-43E6-961F-A0F960844A4F}"/>
    <cellStyle name="Normal 9 5 9" xfId="3535" xr:uid="{50615741-9D37-4C1F-A470-C55E03F6F494}"/>
    <cellStyle name="Normal 9 5 9 2" xfId="5334" xr:uid="{04B48AFA-0EA8-485C-B03F-26848DC813B8}"/>
    <cellStyle name="Normal 9 6" xfId="3536" xr:uid="{BFF50448-C313-459F-A1AE-C47CB71FEEAF}"/>
    <cellStyle name="Normal 9 6 10" xfId="5335" xr:uid="{914BEF4B-47BF-43FD-A75A-34814504A860}"/>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39" xr:uid="{D32983E7-0300-4DCA-BEB3-136C71A3AD8D}"/>
    <cellStyle name="Normal 9 6 2 2 2 3" xfId="3541" xr:uid="{73779289-A292-487E-B418-CBD91DC2C29B}"/>
    <cellStyle name="Normal 9 6 2 2 2 3 2" xfId="5340" xr:uid="{9EBDE795-B020-4DC5-AFE3-AE956602F657}"/>
    <cellStyle name="Normal 9 6 2 2 2 4" xfId="3542" xr:uid="{73DBD49D-6AE8-49DC-8480-11C32F4CC6D8}"/>
    <cellStyle name="Normal 9 6 2 2 2 4 2" xfId="5341" xr:uid="{A036B21F-D1F4-40E7-A455-A8551F0EEEEA}"/>
    <cellStyle name="Normal 9 6 2 2 2 5" xfId="5338" xr:uid="{46C3F56B-63B7-436E-9330-C4BA7C112F1B}"/>
    <cellStyle name="Normal 9 6 2 2 3" xfId="3543" xr:uid="{7BA9F422-CD62-4268-82F0-C92AB9933DCF}"/>
    <cellStyle name="Normal 9 6 2 2 3 2" xfId="3544" xr:uid="{5377CFB1-BB37-4FE4-AB9C-531370EB18D3}"/>
    <cellStyle name="Normal 9 6 2 2 3 2 2" xfId="5343" xr:uid="{A9611655-E4B6-4301-8EDA-648354A4DA1D}"/>
    <cellStyle name="Normal 9 6 2 2 3 3" xfId="3545" xr:uid="{6DE34F42-A5F4-48D8-B3CF-462084457B73}"/>
    <cellStyle name="Normal 9 6 2 2 3 3 2" xfId="5344" xr:uid="{F418CCFF-9AC5-45CB-8A1F-0E7245092F5C}"/>
    <cellStyle name="Normal 9 6 2 2 3 4" xfId="3546" xr:uid="{6D549EB1-AE7E-45A6-8D6A-4E41FABAA8D3}"/>
    <cellStyle name="Normal 9 6 2 2 3 4 2" xfId="5345" xr:uid="{37435518-9AE5-4013-AE05-EA22BA1C883D}"/>
    <cellStyle name="Normal 9 6 2 2 3 5" xfId="5342" xr:uid="{21A62120-1A1F-444D-BDC9-14DED00F542A}"/>
    <cellStyle name="Normal 9 6 2 2 4" xfId="3547" xr:uid="{25C44FEE-C857-454C-9628-80136D3143C4}"/>
    <cellStyle name="Normal 9 6 2 2 4 2" xfId="5346" xr:uid="{CE25269A-92EF-4A3B-AA0E-14D699FD42F0}"/>
    <cellStyle name="Normal 9 6 2 2 5" xfId="3548" xr:uid="{BB987446-C94E-4745-8998-FC992F40EDDE}"/>
    <cellStyle name="Normal 9 6 2 2 5 2" xfId="5347" xr:uid="{7BC18CE0-A105-4AFB-AB25-1E9E37E04DE1}"/>
    <cellStyle name="Normal 9 6 2 2 6" xfId="3549" xr:uid="{7D423F21-B260-4FB8-84D8-F006CDBDBE2B}"/>
    <cellStyle name="Normal 9 6 2 2 6 2" xfId="5348" xr:uid="{C371E1AA-352D-4FCC-B674-EC83A58F0FE4}"/>
    <cellStyle name="Normal 9 6 2 2 7" xfId="5337" xr:uid="{8EFCCB76-99A8-4D8A-993E-EF3947B3B0CD}"/>
    <cellStyle name="Normal 9 6 2 3" xfId="3550" xr:uid="{CA52F10D-CD4F-4E4C-B4D8-8875A8ED1CB0}"/>
    <cellStyle name="Normal 9 6 2 3 2" xfId="3551" xr:uid="{AB14CEC2-E6A9-4F3B-8ED0-BB7E384CFDB2}"/>
    <cellStyle name="Normal 9 6 2 3 2 2" xfId="3552" xr:uid="{0BEC0C13-390F-4A4E-99D3-26855E467D55}"/>
    <cellStyle name="Normal 9 6 2 3 2 2 2" xfId="5351" xr:uid="{4A653522-4B05-453D-AA81-0109AFABA7D7}"/>
    <cellStyle name="Normal 9 6 2 3 2 3" xfId="3553" xr:uid="{976C345C-BF81-4A56-AF4A-BA19F53385F9}"/>
    <cellStyle name="Normal 9 6 2 3 2 3 2" xfId="5352" xr:uid="{1EF9C6A7-7467-40C6-ABD5-B2AC0F9301D2}"/>
    <cellStyle name="Normal 9 6 2 3 2 4" xfId="3554" xr:uid="{DAE3C33D-9F68-41A1-9BC4-BF63BBC05322}"/>
    <cellStyle name="Normal 9 6 2 3 2 4 2" xfId="5353" xr:uid="{A38DC6C6-783A-4258-8D2A-80BA05861FE5}"/>
    <cellStyle name="Normal 9 6 2 3 2 5" xfId="5350" xr:uid="{41775508-20B2-478B-B5D1-40C20EBAC703}"/>
    <cellStyle name="Normal 9 6 2 3 3" xfId="3555" xr:uid="{6569709C-1DB4-4379-B9F1-707848279119}"/>
    <cellStyle name="Normal 9 6 2 3 3 2" xfId="5354" xr:uid="{655F6593-7792-46C5-BB93-E44927B945F8}"/>
    <cellStyle name="Normal 9 6 2 3 4" xfId="3556" xr:uid="{473A70A9-1D27-41DD-BEB5-C40510E5B886}"/>
    <cellStyle name="Normal 9 6 2 3 4 2" xfId="5355" xr:uid="{488F7D5F-B026-4287-B546-6BCAEDDB4CC2}"/>
    <cellStyle name="Normal 9 6 2 3 5" xfId="3557" xr:uid="{469C6613-360F-4DC0-926E-953A820A56D9}"/>
    <cellStyle name="Normal 9 6 2 3 5 2" xfId="5356" xr:uid="{FEDC20E0-1811-46B7-90FB-9D62E9B95A63}"/>
    <cellStyle name="Normal 9 6 2 3 6" xfId="5349" xr:uid="{E6D2DC07-A554-48C8-9E49-F35C54CC0ED8}"/>
    <cellStyle name="Normal 9 6 2 4" xfId="3558" xr:uid="{181F9A72-7F71-4BF4-8374-2655C19FD2BE}"/>
    <cellStyle name="Normal 9 6 2 4 2" xfId="3559" xr:uid="{EDE0ADEA-01DF-4D01-8810-40EF343715F5}"/>
    <cellStyle name="Normal 9 6 2 4 2 2" xfId="5358" xr:uid="{F540DA1A-C1F7-4212-913C-12D4B6564C6E}"/>
    <cellStyle name="Normal 9 6 2 4 3" xfId="3560" xr:uid="{7D46754F-1AC8-42A2-8351-AC704A273C3E}"/>
    <cellStyle name="Normal 9 6 2 4 3 2" xfId="5359" xr:uid="{9C0C8ABF-95D0-4BBF-83E1-28F1ACA0A4E4}"/>
    <cellStyle name="Normal 9 6 2 4 4" xfId="3561" xr:uid="{BBFBAE1F-7778-4D57-8216-8BAA1EB684FC}"/>
    <cellStyle name="Normal 9 6 2 4 4 2" xfId="5360" xr:uid="{D08F4D65-880D-47FE-9440-47A48542134A}"/>
    <cellStyle name="Normal 9 6 2 4 5" xfId="5357" xr:uid="{1350247F-9878-4F79-8D7C-38B7816A68FC}"/>
    <cellStyle name="Normal 9 6 2 5" xfId="3562" xr:uid="{58A1AE35-8B69-4A2D-956A-33769B503AC6}"/>
    <cellStyle name="Normal 9 6 2 5 2" xfId="3563" xr:uid="{831D0774-7BEE-40E5-9751-35C17D08B1A5}"/>
    <cellStyle name="Normal 9 6 2 5 2 2" xfId="5362" xr:uid="{80B4C9EF-7536-4DCE-AAF3-B90ACCDB90B5}"/>
    <cellStyle name="Normal 9 6 2 5 3" xfId="3564" xr:uid="{EABD4579-EDCC-49DC-ADE2-BB733F24C981}"/>
    <cellStyle name="Normal 9 6 2 5 3 2" xfId="5363" xr:uid="{784E68B6-D82B-4FFB-BA22-2C52A1E4C1BA}"/>
    <cellStyle name="Normal 9 6 2 5 4" xfId="3565" xr:uid="{E9050EC4-9E3F-4864-9B10-478686ED3916}"/>
    <cellStyle name="Normal 9 6 2 5 4 2" xfId="5364" xr:uid="{D75185D4-A31B-4DD2-8C45-E9D6EC37FCE1}"/>
    <cellStyle name="Normal 9 6 2 5 5" xfId="5361" xr:uid="{5EDB0A2A-F960-4D4C-B823-05DF51F74945}"/>
    <cellStyle name="Normal 9 6 2 6" xfId="3566" xr:uid="{4B33F863-1C38-4324-AA75-D196B7579E80}"/>
    <cellStyle name="Normal 9 6 2 6 2" xfId="5365" xr:uid="{4F8AA4E8-5155-48E9-97C0-184E074A0908}"/>
    <cellStyle name="Normal 9 6 2 7" xfId="3567" xr:uid="{B14AE6E0-C2EF-4B6C-A994-A48E33E70A9A}"/>
    <cellStyle name="Normal 9 6 2 7 2" xfId="5366" xr:uid="{8AE10EAE-DF9A-4715-9B74-2888F6280CA0}"/>
    <cellStyle name="Normal 9 6 2 8" xfId="3568" xr:uid="{DD756611-FAB7-48F1-88C5-282241F09FE9}"/>
    <cellStyle name="Normal 9 6 2 8 2" xfId="5367" xr:uid="{9F8C24C4-CE87-401F-9D72-860C72DFE061}"/>
    <cellStyle name="Normal 9 6 2 9" xfId="5336" xr:uid="{E607446D-3DD1-4F60-8D57-9519561F610A}"/>
    <cellStyle name="Normal 9 6 3" xfId="3569" xr:uid="{840DDF70-8CBB-4DD5-9334-5E447D943C47}"/>
    <cellStyle name="Normal 9 6 3 2" xfId="3570" xr:uid="{4006056C-7A8B-48E7-9CDD-B5E951A43C19}"/>
    <cellStyle name="Normal 9 6 3 2 2" xfId="3571" xr:uid="{1CFC13BA-539C-4CCA-9C15-E996C0E2351B}"/>
    <cellStyle name="Normal 9 6 3 2 2 2" xfId="5370" xr:uid="{54976D29-F327-4CDC-B50D-CCB7D0E9230E}"/>
    <cellStyle name="Normal 9 6 3 2 3" xfId="3572" xr:uid="{A3BFEEC4-8F30-4186-BD82-2A46424EE3FD}"/>
    <cellStyle name="Normal 9 6 3 2 3 2" xfId="5371" xr:uid="{4E7B4DD0-5FA5-4524-9881-0661C7895705}"/>
    <cellStyle name="Normal 9 6 3 2 4" xfId="3573" xr:uid="{8BB588AC-2F51-46D3-B387-FE3A8D84AA87}"/>
    <cellStyle name="Normal 9 6 3 2 4 2" xfId="5372" xr:uid="{75CCCFC5-913C-4BEF-84B7-3A4DFF0A3B18}"/>
    <cellStyle name="Normal 9 6 3 2 5" xfId="5369" xr:uid="{7E72B00C-F54B-4206-BF1F-763746A7A94F}"/>
    <cellStyle name="Normal 9 6 3 3" xfId="3574" xr:uid="{6DB1D84B-B945-407A-836E-297729974FE9}"/>
    <cellStyle name="Normal 9 6 3 3 2" xfId="3575" xr:uid="{6B0D7E83-9998-4BBE-B9BE-62EC78B57D03}"/>
    <cellStyle name="Normal 9 6 3 3 2 2" xfId="5374" xr:uid="{D92F48AF-43FF-4FC4-A882-D53176238C44}"/>
    <cellStyle name="Normal 9 6 3 3 3" xfId="3576" xr:uid="{B48D4A7B-667B-4F43-9694-BDA9AF1FF268}"/>
    <cellStyle name="Normal 9 6 3 3 3 2" xfId="5375" xr:uid="{4F1B100E-6BAA-4816-9394-D3D06BA24DD5}"/>
    <cellStyle name="Normal 9 6 3 3 4" xfId="3577" xr:uid="{473FF0FD-BB7F-4164-B806-DFA303720F70}"/>
    <cellStyle name="Normal 9 6 3 3 4 2" xfId="5376" xr:uid="{4A237C9D-B6F7-46F5-912F-C36D1E86EEEB}"/>
    <cellStyle name="Normal 9 6 3 3 5" xfId="5373" xr:uid="{2B3E5B23-E1E2-4F48-83D2-19811D758B9D}"/>
    <cellStyle name="Normal 9 6 3 4" xfId="3578" xr:uid="{6FC633F9-6940-468A-81F1-10EF4C3C73D6}"/>
    <cellStyle name="Normal 9 6 3 4 2" xfId="5377" xr:uid="{18ACCDC7-BFD1-4BA1-8FF0-3F7438B85E98}"/>
    <cellStyle name="Normal 9 6 3 5" xfId="3579" xr:uid="{CEFE2E24-082C-401F-8910-15BEA397F712}"/>
    <cellStyle name="Normal 9 6 3 5 2" xfId="5378" xr:uid="{7BF9BC5F-017C-4381-94A5-FB00354AC2DC}"/>
    <cellStyle name="Normal 9 6 3 6" xfId="3580" xr:uid="{CBF0593B-4FC3-4CEE-9D56-F5B4D4CD827A}"/>
    <cellStyle name="Normal 9 6 3 6 2" xfId="5379" xr:uid="{E8492221-7061-48DF-9701-DEAFF6AFF4F2}"/>
    <cellStyle name="Normal 9 6 3 7" xfId="5368" xr:uid="{9470AFA1-ADA6-4FA3-AF3A-220D608F4A47}"/>
    <cellStyle name="Normal 9 6 4" xfId="3581" xr:uid="{9BC91CC1-6C7C-4CCE-BCFA-96E84A3F8F65}"/>
    <cellStyle name="Normal 9 6 4 2" xfId="3582" xr:uid="{D81B91E3-AEEB-40D5-8520-D00279E24735}"/>
    <cellStyle name="Normal 9 6 4 2 2" xfId="3583" xr:uid="{991FBAA8-A238-45AB-9535-1E24FFA71C83}"/>
    <cellStyle name="Normal 9 6 4 2 2 2" xfId="5382" xr:uid="{CD4288E1-5D04-4F84-A7DC-F6E2F2DB4938}"/>
    <cellStyle name="Normal 9 6 4 2 3" xfId="3584" xr:uid="{DC61F81A-6DF7-4700-94A5-B9EB382707BC}"/>
    <cellStyle name="Normal 9 6 4 2 3 2" xfId="5383" xr:uid="{D9BDA9D3-8799-447B-AECF-DC626A8B8D03}"/>
    <cellStyle name="Normal 9 6 4 2 4" xfId="3585" xr:uid="{67AA95AB-FDFD-43D6-A665-5C710A2C2282}"/>
    <cellStyle name="Normal 9 6 4 2 4 2" xfId="5384" xr:uid="{3B653636-532B-4EBF-A430-CD89DD844FEE}"/>
    <cellStyle name="Normal 9 6 4 2 5" xfId="5381" xr:uid="{C2FC6BF1-7C8C-4B3F-A1B7-DF9FD0CFBD7D}"/>
    <cellStyle name="Normal 9 6 4 3" xfId="3586" xr:uid="{809A3D4A-684F-44B2-A252-AAC9427708E6}"/>
    <cellStyle name="Normal 9 6 4 3 2" xfId="5385" xr:uid="{376D8329-0861-4DD2-AECA-6DFE686B9C3D}"/>
    <cellStyle name="Normal 9 6 4 4" xfId="3587" xr:uid="{10B8F45D-7267-48A3-9B6F-985E233549E9}"/>
    <cellStyle name="Normal 9 6 4 4 2" xfId="5386" xr:uid="{D3E1A430-3187-4D59-A604-B7CECB5BB0A6}"/>
    <cellStyle name="Normal 9 6 4 5" xfId="3588" xr:uid="{94E968E2-C4B9-4661-8E26-BAC486FBD715}"/>
    <cellStyle name="Normal 9 6 4 5 2" xfId="5387" xr:uid="{6FE61DF6-31C3-4ACA-AF4F-50F5141BF7C7}"/>
    <cellStyle name="Normal 9 6 4 6" xfId="5380" xr:uid="{A621301E-911F-417C-891C-7FB5BC83138F}"/>
    <cellStyle name="Normal 9 6 5" xfId="3589" xr:uid="{D7DEA669-35E8-4386-9E39-652110E46899}"/>
    <cellStyle name="Normal 9 6 5 2" xfId="3590" xr:uid="{36EBB53C-B0AA-48BB-99D7-8DDFC815D542}"/>
    <cellStyle name="Normal 9 6 5 2 2" xfId="5389" xr:uid="{C91A6B59-4A15-44A0-BF4D-36F6F20C6ECF}"/>
    <cellStyle name="Normal 9 6 5 3" xfId="3591" xr:uid="{F07DB241-45F7-4040-A12A-34D633E5E2FB}"/>
    <cellStyle name="Normal 9 6 5 3 2" xfId="5390" xr:uid="{194A7CE5-1122-4E1E-9A07-631467691605}"/>
    <cellStyle name="Normal 9 6 5 4" xfId="3592" xr:uid="{90897537-06F6-458A-A62D-EDC6187BEB9D}"/>
    <cellStyle name="Normal 9 6 5 4 2" xfId="5391" xr:uid="{22A94882-3AB4-4049-9DC1-A0F89EB5269B}"/>
    <cellStyle name="Normal 9 6 5 5" xfId="5388" xr:uid="{51FB8521-AF9F-4452-840A-3ECCB50E9FA1}"/>
    <cellStyle name="Normal 9 6 6" xfId="3593" xr:uid="{E64DE26C-5E9A-47A0-BE60-B36039D521E8}"/>
    <cellStyle name="Normal 9 6 6 2" xfId="3594" xr:uid="{FAE45BA7-BEF7-4442-9F63-8C356B78A5CB}"/>
    <cellStyle name="Normal 9 6 6 2 2" xfId="5393" xr:uid="{5576AD9C-565E-490C-AC06-5105170072CE}"/>
    <cellStyle name="Normal 9 6 6 3" xfId="3595" xr:uid="{67AAB308-2EB9-44EA-B33D-8F1A69C94B6F}"/>
    <cellStyle name="Normal 9 6 6 3 2" xfId="5394" xr:uid="{F87AADC3-5477-4940-967B-535FC4EE7A30}"/>
    <cellStyle name="Normal 9 6 6 4" xfId="3596" xr:uid="{6FFD0B3E-2192-4836-B579-95842BC39CF3}"/>
    <cellStyle name="Normal 9 6 6 4 2" xfId="5395" xr:uid="{06A9DB19-3FD2-441C-B711-07B469A8DD80}"/>
    <cellStyle name="Normal 9 6 6 5" xfId="5392" xr:uid="{AC211878-A44E-4C6A-92BF-6C3CB3F81C15}"/>
    <cellStyle name="Normal 9 6 7" xfId="3597" xr:uid="{9019F92E-C065-46D0-A6FF-9D9B80A657F1}"/>
    <cellStyle name="Normal 9 6 7 2" xfId="5396" xr:uid="{47AC873D-F69D-4514-B5FC-E4E556B36946}"/>
    <cellStyle name="Normal 9 6 8" xfId="3598" xr:uid="{193ABBD1-F4F9-45CF-AA0D-DBB3F8B2B385}"/>
    <cellStyle name="Normal 9 6 8 2" xfId="5397" xr:uid="{305F3F69-0764-4F25-B802-A03B0584E42B}"/>
    <cellStyle name="Normal 9 6 9" xfId="3599" xr:uid="{00B2B5A6-9F51-4D64-8277-75B17B08B9B8}"/>
    <cellStyle name="Normal 9 6 9 2" xfId="5398" xr:uid="{DD6A067D-09F4-47BE-92EC-BD22032D1697}"/>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03" xr:uid="{CFF1622A-892E-4021-BCFF-FEF52ED38C3A}"/>
    <cellStyle name="Normal 9 7 2 2 2 3" xfId="5402" xr:uid="{86AE6786-0F92-427F-A3DB-AB48BD4B1329}"/>
    <cellStyle name="Normal 9 7 2 2 3" xfId="3604" xr:uid="{2E626BC5-1911-4CBB-A85B-3BF05DED003B}"/>
    <cellStyle name="Normal 9 7 2 2 3 2" xfId="5404" xr:uid="{90FE65DA-4C44-4027-AB00-42F80267CB46}"/>
    <cellStyle name="Normal 9 7 2 2 4" xfId="3605" xr:uid="{09E9B784-B6A2-4EEF-B74B-EA06208DCDD2}"/>
    <cellStyle name="Normal 9 7 2 2 4 2" xfId="5405" xr:uid="{EE876BC5-1DE6-45B2-9389-F03A14592CFA}"/>
    <cellStyle name="Normal 9 7 2 2 5" xfId="5401" xr:uid="{193F0D21-8482-4981-B9C8-A566593229E0}"/>
    <cellStyle name="Normal 9 7 2 3" xfId="3606" xr:uid="{2961A527-A5A0-4FD6-91A2-96A85005EF31}"/>
    <cellStyle name="Normal 9 7 2 3 2" xfId="3607" xr:uid="{C678F8B2-AE8A-4663-BB19-19B928427025}"/>
    <cellStyle name="Normal 9 7 2 3 2 2" xfId="5407" xr:uid="{4A953BD7-D16E-4BA4-80DB-CD50C193AFEE}"/>
    <cellStyle name="Normal 9 7 2 3 3" xfId="3608" xr:uid="{1BD4EB06-3217-45DB-9510-4F91E919C856}"/>
    <cellStyle name="Normal 9 7 2 3 3 2" xfId="5408" xr:uid="{5E61CE09-DA53-439B-A675-AF6EF3C2C542}"/>
    <cellStyle name="Normal 9 7 2 3 4" xfId="3609" xr:uid="{D25A23E5-F06B-4DB6-B767-ECEDD31CA078}"/>
    <cellStyle name="Normal 9 7 2 3 4 2" xfId="5409" xr:uid="{85C4A22B-CE4B-4E4E-B6ED-198CCD4A8DD3}"/>
    <cellStyle name="Normal 9 7 2 3 5" xfId="5406" xr:uid="{6BC19D46-FFCD-4F84-8E4A-DD3446C4EFA1}"/>
    <cellStyle name="Normal 9 7 2 4" xfId="3610" xr:uid="{DC9C7B3B-D56A-4400-9BA6-0A8D4B5DAF0A}"/>
    <cellStyle name="Normal 9 7 2 4 2" xfId="5410" xr:uid="{B9AA4263-38A5-430C-8D8E-74013140505E}"/>
    <cellStyle name="Normal 9 7 2 5" xfId="3611" xr:uid="{74A854AA-BE3C-4C1B-9BF3-D1A85778D077}"/>
    <cellStyle name="Normal 9 7 2 5 2" xfId="5411" xr:uid="{095F4A54-A8D5-4106-A048-F3895E758BD8}"/>
    <cellStyle name="Normal 9 7 2 6" xfId="3612" xr:uid="{3667CF48-1370-49B0-BD9F-7E88100CB84A}"/>
    <cellStyle name="Normal 9 7 2 6 2" xfId="5412" xr:uid="{E1E64E51-5A14-4334-92CE-74D19731D298}"/>
    <cellStyle name="Normal 9 7 2 7" xfId="5400" xr:uid="{04394177-096E-4B5C-8E4E-564F0A296831}"/>
    <cellStyle name="Normal 9 7 3" xfId="3613" xr:uid="{902F0C4A-9E9F-4D2D-9D14-2D03D6A2186B}"/>
    <cellStyle name="Normal 9 7 3 2" xfId="3614" xr:uid="{6F3E2E1C-99D0-4063-A484-44F822B6192D}"/>
    <cellStyle name="Normal 9 7 3 2 2" xfId="3615" xr:uid="{DAEF4168-717F-49C5-B6CE-A53429758576}"/>
    <cellStyle name="Normal 9 7 3 2 2 2" xfId="5415" xr:uid="{E7B458EC-8769-4BAF-BFC0-021675560328}"/>
    <cellStyle name="Normal 9 7 3 2 3" xfId="3616" xr:uid="{07D563BF-E801-40FD-BCB1-8E3E3262EB12}"/>
    <cellStyle name="Normal 9 7 3 2 3 2" xfId="5416" xr:uid="{2A3AB2F0-D1D4-4904-BEF4-FDBEF0D37C67}"/>
    <cellStyle name="Normal 9 7 3 2 4" xfId="3617" xr:uid="{06CEE252-CBBE-4CD0-B330-2852D613814B}"/>
    <cellStyle name="Normal 9 7 3 2 4 2" xfId="5417" xr:uid="{5B2FF40F-4C9A-4144-AA1B-6EA6F34C3507}"/>
    <cellStyle name="Normal 9 7 3 2 5" xfId="5414" xr:uid="{28395786-27F4-49CB-8910-7BC08AE32419}"/>
    <cellStyle name="Normal 9 7 3 3" xfId="3618" xr:uid="{DA496EC0-5ADD-4BE0-8356-91A5D643329E}"/>
    <cellStyle name="Normal 9 7 3 3 2" xfId="5418" xr:uid="{E3429603-00F5-420C-9CA6-CE8325970283}"/>
    <cellStyle name="Normal 9 7 3 4" xfId="3619" xr:uid="{594CA94A-87A5-477C-91B4-BBA60C6CE123}"/>
    <cellStyle name="Normal 9 7 3 4 2" xfId="5419" xr:uid="{9DEB4B15-5B23-476E-BD7C-720EBE6F74CA}"/>
    <cellStyle name="Normal 9 7 3 5" xfId="3620" xr:uid="{C427076E-FB01-4841-9F79-6F2E93744E88}"/>
    <cellStyle name="Normal 9 7 3 5 2" xfId="5420" xr:uid="{633BCC7B-DC8D-41DE-A4BF-716AF164E916}"/>
    <cellStyle name="Normal 9 7 3 6" xfId="5413" xr:uid="{F5FE5769-F06D-44D6-8D10-34107CFFA377}"/>
    <cellStyle name="Normal 9 7 4" xfId="3621" xr:uid="{6C9E7BAF-4D63-4E99-9949-9CEC7B4D8A4B}"/>
    <cellStyle name="Normal 9 7 4 2" xfId="3622" xr:uid="{7DD27DF7-9311-4DC5-8455-F4C930942613}"/>
    <cellStyle name="Normal 9 7 4 2 2" xfId="5422" xr:uid="{ED3152F6-C247-47CF-9002-E4ED5845E7A7}"/>
    <cellStyle name="Normal 9 7 4 3" xfId="3623" xr:uid="{B1CD8D0A-5EF7-4EC4-BE0B-DAC542A55B63}"/>
    <cellStyle name="Normal 9 7 4 3 2" xfId="5423" xr:uid="{F5981E0C-823D-4E7F-A2E6-8F03B5245C26}"/>
    <cellStyle name="Normal 9 7 4 4" xfId="3624" xr:uid="{0E6BF897-F229-445E-BE94-B9A3678ECC6D}"/>
    <cellStyle name="Normal 9 7 4 4 2" xfId="5424" xr:uid="{7F37AB8E-3FCC-4F73-8282-2EC96072C083}"/>
    <cellStyle name="Normal 9 7 4 5" xfId="5421" xr:uid="{B6B3B606-8E97-4715-A1F0-A229E4518C5E}"/>
    <cellStyle name="Normal 9 7 5" xfId="3625" xr:uid="{5BFF3073-2034-4E17-B505-FB1B98FEC907}"/>
    <cellStyle name="Normal 9 7 5 2" xfId="3626" xr:uid="{8BBDB8FF-BF98-44D1-9134-F685BB7E95F9}"/>
    <cellStyle name="Normal 9 7 5 2 2" xfId="5426" xr:uid="{136803D7-3159-45B8-8E07-BEBD38AC4CE9}"/>
    <cellStyle name="Normal 9 7 5 3" xfId="3627" xr:uid="{32A4342F-C2A6-41F5-9DAE-027E60F571BE}"/>
    <cellStyle name="Normal 9 7 5 3 2" xfId="5427" xr:uid="{1F1A7AC6-B64C-44CE-9FC3-F24E80C33B98}"/>
    <cellStyle name="Normal 9 7 5 4" xfId="3628" xr:uid="{6003E606-2178-4B8D-A56E-9468325110C8}"/>
    <cellStyle name="Normal 9 7 5 4 2" xfId="5428" xr:uid="{463CC03D-4178-47F6-B814-89CBC5761C8B}"/>
    <cellStyle name="Normal 9 7 5 5" xfId="5425" xr:uid="{683BE7AC-F346-4947-B5FA-2892E017CC60}"/>
    <cellStyle name="Normal 9 7 6" xfId="3629" xr:uid="{7A13BAFB-B33D-4667-BB7B-C7427265176B}"/>
    <cellStyle name="Normal 9 7 6 2" xfId="5429" xr:uid="{2AE42FB5-B1DC-4476-8694-9EAF7A5758F0}"/>
    <cellStyle name="Normal 9 7 7" xfId="3630" xr:uid="{857833F3-4206-4BF2-9D86-9D386834CCA9}"/>
    <cellStyle name="Normal 9 7 7 2" xfId="5430" xr:uid="{DA040AC2-A6A2-4F9E-9627-466A7F2D65C4}"/>
    <cellStyle name="Normal 9 7 8" xfId="3631" xr:uid="{9A139019-200B-440C-9D85-1AB73A6A4C56}"/>
    <cellStyle name="Normal 9 7 8 2" xfId="5431" xr:uid="{91027234-F586-4CE0-8573-109D036FE248}"/>
    <cellStyle name="Normal 9 7 9" xfId="5399" xr:uid="{3164BA83-54A7-412A-A786-D0D6A9758B4D}"/>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35" xr:uid="{C5A1888E-C307-40DD-8804-AEA450FDAC4A}"/>
    <cellStyle name="Normal 9 8 2 2 3" xfId="3636" xr:uid="{6E272C3E-45E8-47C3-BCC0-AD2244A388E1}"/>
    <cellStyle name="Normal 9 8 2 2 3 2" xfId="5436" xr:uid="{96F84768-7837-4163-8CC7-A9F860908075}"/>
    <cellStyle name="Normal 9 8 2 2 4" xfId="3637" xr:uid="{B7A78CC0-CA37-45B4-8144-865D08256F04}"/>
    <cellStyle name="Normal 9 8 2 2 4 2" xfId="5437" xr:uid="{3F6B26C2-1E94-4232-8A33-062B3F346B2A}"/>
    <cellStyle name="Normal 9 8 2 2 5" xfId="5434" xr:uid="{EB56E810-2209-44A0-99E5-A0614D142610}"/>
    <cellStyle name="Normal 9 8 2 3" xfId="3638" xr:uid="{9E900116-C839-4B36-A322-5A7509900B5B}"/>
    <cellStyle name="Normal 9 8 2 3 2" xfId="5438" xr:uid="{7A05CD19-1AAF-405E-AD7A-FF58E928E2F8}"/>
    <cellStyle name="Normal 9 8 2 4" xfId="3639" xr:uid="{5D88517C-88EB-4F3C-A06A-0E1703FA1B1D}"/>
    <cellStyle name="Normal 9 8 2 4 2" xfId="5439" xr:uid="{508CCDF7-F49B-45A8-A2D4-884D94A3254D}"/>
    <cellStyle name="Normal 9 8 2 5" xfId="3640" xr:uid="{05896BB6-F57E-4BB4-8743-2CC4BBCB32F6}"/>
    <cellStyle name="Normal 9 8 2 5 2" xfId="5440" xr:uid="{ABE01CD8-96FE-44D2-8F3E-6E6B09EAE429}"/>
    <cellStyle name="Normal 9 8 2 6" xfId="5433" xr:uid="{30B23530-D0C0-4631-82BB-EEB48230AA7C}"/>
    <cellStyle name="Normal 9 8 3" xfId="3641" xr:uid="{4649D1C1-078F-4EF0-9BFE-6F402EF00446}"/>
    <cellStyle name="Normal 9 8 3 2" xfId="3642" xr:uid="{B7AB93C7-A568-4481-BF6B-21860DBE6121}"/>
    <cellStyle name="Normal 9 8 3 2 2" xfId="5442" xr:uid="{47442640-5E23-4F1A-B1E8-98CF8B72D260}"/>
    <cellStyle name="Normal 9 8 3 3" xfId="3643" xr:uid="{21304D52-FDBA-4FB2-86CB-5694683F5861}"/>
    <cellStyle name="Normal 9 8 3 3 2" xfId="5443" xr:uid="{2C212DAF-FBF7-4122-AB7F-E59BDCCAC61C}"/>
    <cellStyle name="Normal 9 8 3 4" xfId="3644" xr:uid="{CD15FEAC-5CA3-4DD2-BC2E-E23BAB659DD4}"/>
    <cellStyle name="Normal 9 8 3 4 2" xfId="5444" xr:uid="{C50895BF-4A20-4257-A1D5-D5BC5AFD9335}"/>
    <cellStyle name="Normal 9 8 3 5" xfId="5441" xr:uid="{B5F51998-639C-465B-8C6E-474BCBB5C185}"/>
    <cellStyle name="Normal 9 8 4" xfId="3645" xr:uid="{3F650EE3-B876-4D70-92E8-CB73D1CF7880}"/>
    <cellStyle name="Normal 9 8 4 2" xfId="3646" xr:uid="{68B66646-06E1-43D4-8153-99BC8B0FA796}"/>
    <cellStyle name="Normal 9 8 4 2 2" xfId="5446" xr:uid="{0824FDAC-D748-40FA-8D82-7426F811C3E2}"/>
    <cellStyle name="Normal 9 8 4 3" xfId="3647" xr:uid="{641C0901-22F5-473D-ABA3-BD85B4BCD562}"/>
    <cellStyle name="Normal 9 8 4 3 2" xfId="5447" xr:uid="{31103383-2F18-4163-A18C-6DD0D3262FFA}"/>
    <cellStyle name="Normal 9 8 4 4" xfId="3648" xr:uid="{6802E739-3394-4E66-A9F2-00C11CC3469B}"/>
    <cellStyle name="Normal 9 8 4 4 2" xfId="5448" xr:uid="{36A7B700-69C8-4DAE-AE3F-3C8B97694B32}"/>
    <cellStyle name="Normal 9 8 4 5" xfId="5445" xr:uid="{AE975534-D76B-4924-8724-14810FB31C0E}"/>
    <cellStyle name="Normal 9 8 5" xfId="3649" xr:uid="{3C041058-318B-41A5-ADBB-64D04DE98204}"/>
    <cellStyle name="Normal 9 8 5 2" xfId="5449" xr:uid="{0B1EFFA9-7F78-4DED-99BC-799A85601D5E}"/>
    <cellStyle name="Normal 9 8 6" xfId="3650" xr:uid="{3C1DC8F7-43B5-4D9B-9135-4F5AF94799F7}"/>
    <cellStyle name="Normal 9 8 6 2" xfId="5450" xr:uid="{A3E6497B-7AEE-4138-9569-17B91C86D98B}"/>
    <cellStyle name="Normal 9 8 7" xfId="3651" xr:uid="{1CC99482-1D33-4992-AD22-6BDA4BC0AB3E}"/>
    <cellStyle name="Normal 9 8 7 2" xfId="5451" xr:uid="{1260C058-D0CA-4EFF-8927-A948991DF684}"/>
    <cellStyle name="Normal 9 8 8" xfId="5432" xr:uid="{AC686BD7-6A1F-4CCF-A5F3-26727B31DB49}"/>
    <cellStyle name="Normal 9 9" xfId="3652" xr:uid="{B980E38C-6D49-4500-9879-E43EBAAFA88A}"/>
    <cellStyle name="Normal 9 9 2" xfId="3653" xr:uid="{72CB6A74-C767-4C66-B8D3-955E6E68342F}"/>
    <cellStyle name="Normal 9 9 2 2" xfId="3654" xr:uid="{7E2DB5D4-3B15-420C-91DA-63D51DB0C023}"/>
    <cellStyle name="Normal 9 9 2 2 2" xfId="5454" xr:uid="{900F5961-EDED-47C5-84BC-399CC68D527A}"/>
    <cellStyle name="Normal 9 9 2 3" xfId="3655" xr:uid="{62CBCAAE-7869-4256-80FB-05F1A173D00B}"/>
    <cellStyle name="Normal 9 9 2 3 2" xfId="5455" xr:uid="{A2E03786-7187-49F0-8744-CBC5D557E9A3}"/>
    <cellStyle name="Normal 9 9 2 4" xfId="3656" xr:uid="{66BC08DA-6A39-47E5-A59E-0956FD36FF0D}"/>
    <cellStyle name="Normal 9 9 2 4 2" xfId="5456" xr:uid="{CD4E24E3-0299-4E97-84E6-D4AF01F9DFB6}"/>
    <cellStyle name="Normal 9 9 2 5" xfId="5453" xr:uid="{6A994ABF-1AD8-4FBD-8E16-AA6D198571A1}"/>
    <cellStyle name="Normal 9 9 3" xfId="3657" xr:uid="{DBF7B777-3095-48FD-825C-02FC4A36C6D7}"/>
    <cellStyle name="Normal 9 9 3 2" xfId="3658" xr:uid="{82F64612-5806-4225-9C43-0EB75720D7EE}"/>
    <cellStyle name="Normal 9 9 3 2 2" xfId="5458" xr:uid="{84DD25F6-6AA1-4696-90D7-0F5720566F6C}"/>
    <cellStyle name="Normal 9 9 3 3" xfId="3659" xr:uid="{10D810C2-F585-4B39-84DC-0F01552EC093}"/>
    <cellStyle name="Normal 9 9 3 3 2" xfId="5459" xr:uid="{6E5D110E-CF90-4492-A894-1355F3A3DA9C}"/>
    <cellStyle name="Normal 9 9 3 4" xfId="3660" xr:uid="{A5385F0A-72D7-4655-B04D-B81B1552A410}"/>
    <cellStyle name="Normal 9 9 3 4 2" xfId="5460" xr:uid="{725C9DF7-DDEF-471C-A532-0F9DFCFE961E}"/>
    <cellStyle name="Normal 9 9 3 5" xfId="5457" xr:uid="{FB5E3130-762F-47ED-9F40-FB6EEA083176}"/>
    <cellStyle name="Normal 9 9 4" xfId="3661" xr:uid="{99D6C685-704D-47F2-9F39-005F0D0475EA}"/>
    <cellStyle name="Normal 9 9 4 2" xfId="5461" xr:uid="{D1A2E749-58A9-47C2-B1C3-F6E6D490F3C1}"/>
    <cellStyle name="Normal 9 9 5" xfId="3662" xr:uid="{7C324A39-4404-45C2-843C-B46208813AB4}"/>
    <cellStyle name="Normal 9 9 5 2" xfId="5462" xr:uid="{C3363132-DF39-43B6-BDDD-B10C0DCA7162}"/>
    <cellStyle name="Normal 9 9 6" xfId="3663" xr:uid="{B741073B-D48B-446D-BDDB-AF93464E6262}"/>
    <cellStyle name="Normal 9 9 6 2" xfId="5463" xr:uid="{B97F7C4A-B015-49CB-949D-C8B5222DB597}"/>
    <cellStyle name="Normal 9 9 7" xfId="5452" xr:uid="{938CE58D-1758-4574-9149-26E8536AD948}"/>
    <cellStyle name="Percent 2" xfId="79" xr:uid="{750081A1-93E2-4099-B6D5-52DA3EB8C718}"/>
    <cellStyle name="Percent 2 2" xfId="5464" xr:uid="{240940FD-1DCA-42C6-A192-1B77CDA7B01B}"/>
    <cellStyle name="Гиперссылка 2" xfId="4" xr:uid="{49BAA0F8-B3D3-41B5-87DD-435502328B29}"/>
    <cellStyle name="Гиперссылка 2 2" xfId="5465" xr:uid="{F922E9C1-17E2-43C0-A6E8-8F0335EDEA6F}"/>
    <cellStyle name="Обычный 2" xfId="1" xr:uid="{A3CD5D5E-4502-4158-8112-08CDD679ACF5}"/>
    <cellStyle name="Обычный 2 2" xfId="5" xr:uid="{D19F253E-EE9B-4476-9D91-2EE3A6D7A3DC}"/>
    <cellStyle name="Обычный 2 2 2" xfId="4408" xr:uid="{C926CF42-5C63-4B47-B9B2-AEB1D36769CC}"/>
    <cellStyle name="Обычный 2 2 2 2" xfId="5467" xr:uid="{23F388A2-4B8C-4D34-9C69-9A7FE81E23D3}"/>
    <cellStyle name="Обычный 2 3" xfId="5466" xr:uid="{271EC659-F360-4A14-B00C-0D200D4A7AC4}"/>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4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99"/>
      <c r="B2" s="130" t="s">
        <v>134</v>
      </c>
      <c r="C2" s="124"/>
      <c r="D2" s="124"/>
      <c r="E2" s="124"/>
      <c r="F2" s="124"/>
      <c r="G2" s="124"/>
      <c r="H2" s="124"/>
      <c r="I2" s="124"/>
      <c r="J2" s="124"/>
      <c r="K2" s="131" t="s">
        <v>140</v>
      </c>
      <c r="L2" s="100"/>
    </row>
    <row r="3" spans="1:12">
      <c r="A3" s="99"/>
      <c r="B3" s="125" t="s">
        <v>135</v>
      </c>
      <c r="C3" s="124"/>
      <c r="D3" s="124"/>
      <c r="E3" s="124"/>
      <c r="F3" s="124"/>
      <c r="G3" s="124"/>
      <c r="H3" s="124"/>
      <c r="I3" s="124"/>
      <c r="J3" s="124"/>
      <c r="K3" s="124"/>
      <c r="L3" s="100"/>
    </row>
    <row r="4" spans="1:12">
      <c r="A4" s="99"/>
      <c r="B4" s="125" t="s">
        <v>136</v>
      </c>
      <c r="C4" s="124"/>
      <c r="D4" s="124"/>
      <c r="E4" s="124"/>
      <c r="F4" s="124"/>
      <c r="G4" s="124"/>
      <c r="H4" s="124"/>
      <c r="I4" s="124"/>
      <c r="J4" s="124"/>
      <c r="K4" s="124"/>
      <c r="L4" s="100"/>
    </row>
    <row r="5" spans="1:12">
      <c r="A5" s="99"/>
      <c r="B5" s="125" t="s">
        <v>137</v>
      </c>
      <c r="C5" s="124"/>
      <c r="D5" s="124"/>
      <c r="E5" s="124"/>
      <c r="F5" s="124"/>
      <c r="G5" s="124"/>
      <c r="H5" s="124"/>
      <c r="I5" s="124"/>
      <c r="J5" s="124"/>
      <c r="K5" s="91" t="s">
        <v>193</v>
      </c>
      <c r="L5" s="100"/>
    </row>
    <row r="6" spans="1:12">
      <c r="A6" s="99"/>
      <c r="B6" s="125" t="s">
        <v>138</v>
      </c>
      <c r="C6" s="124"/>
      <c r="D6" s="124"/>
      <c r="E6" s="124"/>
      <c r="F6" s="124"/>
      <c r="G6" s="124"/>
      <c r="H6" s="124"/>
      <c r="I6" s="124"/>
      <c r="J6" s="124"/>
      <c r="K6" s="141" t="s">
        <v>749</v>
      </c>
      <c r="L6" s="100"/>
    </row>
    <row r="7" spans="1:12">
      <c r="A7" s="99"/>
      <c r="B7" s="125" t="s">
        <v>139</v>
      </c>
      <c r="C7" s="124"/>
      <c r="D7" s="124"/>
      <c r="E7" s="124"/>
      <c r="F7" s="124"/>
      <c r="G7" s="124"/>
      <c r="H7" s="124"/>
      <c r="I7" s="124"/>
      <c r="J7" s="124"/>
      <c r="K7" s="142"/>
      <c r="L7" s="100"/>
    </row>
    <row r="8" spans="1:12">
      <c r="A8" s="99"/>
      <c r="B8" s="124"/>
      <c r="C8" s="124"/>
      <c r="D8" s="124"/>
      <c r="E8" s="124"/>
      <c r="F8" s="124"/>
      <c r="G8" s="124"/>
      <c r="H8" s="124"/>
      <c r="I8" s="124"/>
      <c r="J8" s="124"/>
      <c r="K8" s="124"/>
      <c r="L8" s="100"/>
    </row>
    <row r="9" spans="1:12">
      <c r="A9" s="99"/>
      <c r="B9" s="93" t="s">
        <v>0</v>
      </c>
      <c r="C9" s="94"/>
      <c r="D9" s="94"/>
      <c r="E9" s="95"/>
      <c r="F9" s="94"/>
      <c r="G9" s="95"/>
      <c r="H9" s="90"/>
      <c r="I9" s="91" t="s">
        <v>7</v>
      </c>
      <c r="J9" s="124"/>
      <c r="K9" s="91" t="s">
        <v>703</v>
      </c>
      <c r="L9" s="100"/>
    </row>
    <row r="10" spans="1:12" ht="15" customHeight="1">
      <c r="A10" s="99"/>
      <c r="B10" s="99" t="s">
        <v>711</v>
      </c>
      <c r="C10" s="124"/>
      <c r="D10" s="124"/>
      <c r="E10" s="100"/>
      <c r="F10" s="124"/>
      <c r="G10" s="100"/>
      <c r="H10" s="101"/>
      <c r="I10" s="101" t="s">
        <v>711</v>
      </c>
      <c r="J10" s="124"/>
      <c r="K10" s="138">
        <v>45427</v>
      </c>
      <c r="L10" s="100"/>
    </row>
    <row r="11" spans="1:12">
      <c r="A11" s="99"/>
      <c r="B11" s="99" t="s">
        <v>712</v>
      </c>
      <c r="C11" s="124"/>
      <c r="D11" s="124"/>
      <c r="E11" s="100"/>
      <c r="F11" s="124"/>
      <c r="G11" s="100"/>
      <c r="H11" s="101"/>
      <c r="I11" s="101" t="s">
        <v>753</v>
      </c>
      <c r="J11" s="124"/>
      <c r="K11" s="139"/>
      <c r="L11" s="100"/>
    </row>
    <row r="12" spans="1:12">
      <c r="A12" s="99"/>
      <c r="B12" s="99" t="s">
        <v>713</v>
      </c>
      <c r="C12" s="124"/>
      <c r="D12" s="124"/>
      <c r="E12" s="100"/>
      <c r="F12" s="124"/>
      <c r="G12" s="100"/>
      <c r="H12" s="101"/>
      <c r="I12" s="101" t="s">
        <v>754</v>
      </c>
      <c r="J12" s="124"/>
      <c r="K12" s="124"/>
      <c r="L12" s="100"/>
    </row>
    <row r="13" spans="1:12">
      <c r="A13" s="99"/>
      <c r="B13" s="99" t="s">
        <v>748</v>
      </c>
      <c r="C13" s="124"/>
      <c r="D13" s="124"/>
      <c r="E13" s="100"/>
      <c r="F13" s="124"/>
      <c r="G13" s="100"/>
      <c r="H13" s="101"/>
      <c r="I13" s="101" t="s">
        <v>755</v>
      </c>
      <c r="J13" s="124"/>
      <c r="K13" s="91" t="s">
        <v>11</v>
      </c>
      <c r="L13" s="100"/>
    </row>
    <row r="14" spans="1:12" ht="15" customHeight="1">
      <c r="A14" s="99"/>
      <c r="B14" s="99" t="s">
        <v>715</v>
      </c>
      <c r="C14" s="124"/>
      <c r="D14" s="124"/>
      <c r="E14" s="100"/>
      <c r="F14" s="124"/>
      <c r="G14" s="100"/>
      <c r="H14" s="101"/>
      <c r="I14" s="101" t="s">
        <v>715</v>
      </c>
      <c r="J14" s="124"/>
      <c r="K14" s="138">
        <v>45427</v>
      </c>
      <c r="L14" s="100"/>
    </row>
    <row r="15" spans="1:12" ht="15" customHeight="1">
      <c r="A15" s="99"/>
      <c r="B15" s="6" t="s">
        <v>6</v>
      </c>
      <c r="C15" s="7"/>
      <c r="D15" s="7"/>
      <c r="E15" s="8"/>
      <c r="F15" s="7"/>
      <c r="G15" s="8"/>
      <c r="H15" s="101"/>
      <c r="I15" s="9" t="s">
        <v>6</v>
      </c>
      <c r="J15" s="124"/>
      <c r="K15" s="140"/>
      <c r="L15" s="100"/>
    </row>
    <row r="16" spans="1:12" ht="15" customHeight="1">
      <c r="A16" s="99"/>
      <c r="B16" s="124"/>
      <c r="C16" s="124"/>
      <c r="D16" s="124"/>
      <c r="E16" s="124"/>
      <c r="F16" s="124"/>
      <c r="G16" s="124"/>
      <c r="H16" s="124"/>
      <c r="I16" s="124"/>
      <c r="J16" s="127" t="s">
        <v>704</v>
      </c>
      <c r="K16" s="133">
        <v>42782</v>
      </c>
      <c r="L16" s="100"/>
    </row>
    <row r="17" spans="1:12">
      <c r="A17" s="99"/>
      <c r="B17" s="124" t="s">
        <v>716</v>
      </c>
      <c r="C17" s="124"/>
      <c r="D17" s="124"/>
      <c r="E17" s="124"/>
      <c r="F17" s="124"/>
      <c r="G17" s="124"/>
      <c r="H17" s="124"/>
      <c r="I17" s="124"/>
      <c r="J17" s="127" t="s">
        <v>142</v>
      </c>
      <c r="K17" s="133" t="s">
        <v>746</v>
      </c>
      <c r="L17" s="100"/>
    </row>
    <row r="18" spans="1:12" ht="18">
      <c r="A18" s="99"/>
      <c r="B18" s="124" t="s">
        <v>717</v>
      </c>
      <c r="C18" s="124"/>
      <c r="D18" s="124"/>
      <c r="E18" s="124"/>
      <c r="F18" s="124"/>
      <c r="G18" s="124"/>
      <c r="H18" s="124"/>
      <c r="I18" s="124"/>
      <c r="J18" s="126" t="s">
        <v>256</v>
      </c>
      <c r="K18" s="96" t="s">
        <v>158</v>
      </c>
      <c r="L18" s="100"/>
    </row>
    <row r="19" spans="1:12">
      <c r="A19" s="99"/>
      <c r="B19" s="124"/>
      <c r="C19" s="124"/>
      <c r="D19" s="124"/>
      <c r="E19" s="124"/>
      <c r="F19" s="124"/>
      <c r="G19" s="124"/>
      <c r="H19" s="124"/>
      <c r="I19" s="124"/>
      <c r="J19" s="124"/>
      <c r="K19" s="124"/>
      <c r="L19" s="100"/>
    </row>
    <row r="20" spans="1:12">
      <c r="A20" s="99"/>
      <c r="B20" s="92" t="s">
        <v>196</v>
      </c>
      <c r="C20" s="92" t="s">
        <v>197</v>
      </c>
      <c r="D20" s="102" t="s">
        <v>282</v>
      </c>
      <c r="E20" s="102" t="s">
        <v>706</v>
      </c>
      <c r="F20" s="102" t="s">
        <v>198</v>
      </c>
      <c r="G20" s="143" t="s">
        <v>199</v>
      </c>
      <c r="H20" s="144"/>
      <c r="I20" s="92" t="s">
        <v>168</v>
      </c>
      <c r="J20" s="92" t="s">
        <v>200</v>
      </c>
      <c r="K20" s="92" t="s">
        <v>21</v>
      </c>
      <c r="L20" s="100"/>
    </row>
    <row r="21" spans="1:12">
      <c r="A21" s="99"/>
      <c r="B21" s="104"/>
      <c r="C21" s="104"/>
      <c r="D21" s="105"/>
      <c r="E21" s="105"/>
      <c r="F21" s="105"/>
      <c r="G21" s="145"/>
      <c r="H21" s="146"/>
      <c r="I21" s="104" t="s">
        <v>141</v>
      </c>
      <c r="J21" s="104"/>
      <c r="K21" s="104"/>
      <c r="L21" s="100"/>
    </row>
    <row r="22" spans="1:12" ht="36">
      <c r="A22" s="99"/>
      <c r="B22" s="106">
        <v>50</v>
      </c>
      <c r="C22" s="116" t="s">
        <v>718</v>
      </c>
      <c r="D22" s="112" t="s">
        <v>741</v>
      </c>
      <c r="E22" s="118" t="s">
        <v>719</v>
      </c>
      <c r="F22" s="112" t="s">
        <v>237</v>
      </c>
      <c r="G22" s="147" t="s">
        <v>229</v>
      </c>
      <c r="H22" s="148"/>
      <c r="I22" s="113" t="s">
        <v>720</v>
      </c>
      <c r="J22" s="108">
        <v>1.99</v>
      </c>
      <c r="K22" s="110">
        <f t="shared" ref="K22:K30" si="0">J22*B22</f>
        <v>99.5</v>
      </c>
      <c r="L22" s="103"/>
    </row>
    <row r="23" spans="1:12" ht="36">
      <c r="A23" s="99"/>
      <c r="B23" s="106">
        <v>20</v>
      </c>
      <c r="C23" s="116" t="s">
        <v>718</v>
      </c>
      <c r="D23" s="112" t="s">
        <v>741</v>
      </c>
      <c r="E23" s="118" t="s">
        <v>721</v>
      </c>
      <c r="F23" s="112" t="s">
        <v>722</v>
      </c>
      <c r="G23" s="147" t="s">
        <v>229</v>
      </c>
      <c r="H23" s="148"/>
      <c r="I23" s="113" t="s">
        <v>720</v>
      </c>
      <c r="J23" s="108">
        <v>1.99</v>
      </c>
      <c r="K23" s="110">
        <f t="shared" si="0"/>
        <v>39.799999999999997</v>
      </c>
      <c r="L23" s="103"/>
    </row>
    <row r="24" spans="1:12" ht="36">
      <c r="A24" s="99"/>
      <c r="B24" s="106">
        <v>10</v>
      </c>
      <c r="C24" s="116" t="s">
        <v>723</v>
      </c>
      <c r="D24" s="112" t="s">
        <v>723</v>
      </c>
      <c r="E24" s="118" t="s">
        <v>724</v>
      </c>
      <c r="F24" s="112" t="s">
        <v>237</v>
      </c>
      <c r="G24" s="147" t="s">
        <v>25</v>
      </c>
      <c r="H24" s="148"/>
      <c r="I24" s="113" t="s">
        <v>725</v>
      </c>
      <c r="J24" s="108">
        <v>3.99</v>
      </c>
      <c r="K24" s="110">
        <f t="shared" si="0"/>
        <v>39.900000000000006</v>
      </c>
      <c r="L24" s="103"/>
    </row>
    <row r="25" spans="1:12" ht="36">
      <c r="A25" s="99"/>
      <c r="B25" s="106">
        <v>10</v>
      </c>
      <c r="C25" s="116" t="s">
        <v>723</v>
      </c>
      <c r="D25" s="112" t="s">
        <v>723</v>
      </c>
      <c r="E25" s="118" t="s">
        <v>726</v>
      </c>
      <c r="F25" s="112" t="s">
        <v>722</v>
      </c>
      <c r="G25" s="147" t="s">
        <v>25</v>
      </c>
      <c r="H25" s="148"/>
      <c r="I25" s="113" t="s">
        <v>725</v>
      </c>
      <c r="J25" s="108">
        <v>3.99</v>
      </c>
      <c r="K25" s="110">
        <f t="shared" si="0"/>
        <v>39.900000000000006</v>
      </c>
      <c r="L25" s="103"/>
    </row>
    <row r="26" spans="1:12" ht="36">
      <c r="A26" s="99"/>
      <c r="B26" s="106">
        <v>10</v>
      </c>
      <c r="C26" s="116" t="s">
        <v>727</v>
      </c>
      <c r="D26" s="112" t="s">
        <v>742</v>
      </c>
      <c r="E26" s="118" t="s">
        <v>728</v>
      </c>
      <c r="F26" s="112" t="s">
        <v>729</v>
      </c>
      <c r="G26" s="147" t="s">
        <v>237</v>
      </c>
      <c r="H26" s="148"/>
      <c r="I26" s="113" t="s">
        <v>730</v>
      </c>
      <c r="J26" s="108">
        <v>4.75</v>
      </c>
      <c r="K26" s="110">
        <f t="shared" si="0"/>
        <v>47.5</v>
      </c>
      <c r="L26" s="103"/>
    </row>
    <row r="27" spans="1:12" ht="36">
      <c r="A27" s="99"/>
      <c r="B27" s="106">
        <v>6</v>
      </c>
      <c r="C27" s="116" t="s">
        <v>727</v>
      </c>
      <c r="D27" s="112" t="s">
        <v>742</v>
      </c>
      <c r="E27" s="118" t="s">
        <v>731</v>
      </c>
      <c r="F27" s="112" t="s">
        <v>729</v>
      </c>
      <c r="G27" s="147" t="s">
        <v>722</v>
      </c>
      <c r="H27" s="148"/>
      <c r="I27" s="113" t="s">
        <v>730</v>
      </c>
      <c r="J27" s="108">
        <v>4.75</v>
      </c>
      <c r="K27" s="110">
        <f t="shared" si="0"/>
        <v>28.5</v>
      </c>
      <c r="L27" s="103"/>
    </row>
    <row r="28" spans="1:12" ht="36">
      <c r="A28" s="99"/>
      <c r="B28" s="106">
        <v>2</v>
      </c>
      <c r="C28" s="116" t="s">
        <v>732</v>
      </c>
      <c r="D28" s="112" t="s">
        <v>743</v>
      </c>
      <c r="E28" s="118" t="s">
        <v>733</v>
      </c>
      <c r="F28" s="112" t="s">
        <v>734</v>
      </c>
      <c r="G28" s="147"/>
      <c r="H28" s="148"/>
      <c r="I28" s="113" t="s">
        <v>735</v>
      </c>
      <c r="J28" s="108">
        <v>8.7899999999999991</v>
      </c>
      <c r="K28" s="110">
        <f t="shared" si="0"/>
        <v>17.579999999999998</v>
      </c>
      <c r="L28" s="103"/>
    </row>
    <row r="29" spans="1:12" ht="24">
      <c r="A29" s="99"/>
      <c r="B29" s="106">
        <v>10</v>
      </c>
      <c r="C29" s="116" t="s">
        <v>736</v>
      </c>
      <c r="D29" s="112" t="s">
        <v>744</v>
      </c>
      <c r="E29" s="118" t="s">
        <v>737</v>
      </c>
      <c r="F29" s="112" t="s">
        <v>271</v>
      </c>
      <c r="G29" s="147" t="s">
        <v>229</v>
      </c>
      <c r="H29" s="148"/>
      <c r="I29" s="113" t="s">
        <v>738</v>
      </c>
      <c r="J29" s="108">
        <v>2.69</v>
      </c>
      <c r="K29" s="110">
        <f t="shared" si="0"/>
        <v>26.9</v>
      </c>
      <c r="L29" s="103"/>
    </row>
    <row r="30" spans="1:12" ht="24">
      <c r="A30" s="99"/>
      <c r="B30" s="107">
        <v>20</v>
      </c>
      <c r="C30" s="117" t="s">
        <v>736</v>
      </c>
      <c r="D30" s="114" t="s">
        <v>745</v>
      </c>
      <c r="E30" s="119" t="s">
        <v>739</v>
      </c>
      <c r="F30" s="114" t="s">
        <v>740</v>
      </c>
      <c r="G30" s="149" t="s">
        <v>270</v>
      </c>
      <c r="H30" s="150"/>
      <c r="I30" s="115" t="s">
        <v>738</v>
      </c>
      <c r="J30" s="109">
        <v>2.69</v>
      </c>
      <c r="K30" s="111">
        <f t="shared" si="0"/>
        <v>53.8</v>
      </c>
      <c r="L30" s="103"/>
    </row>
    <row r="31" spans="1:12">
      <c r="A31" s="99"/>
      <c r="B31" s="134"/>
      <c r="C31" s="124"/>
      <c r="D31" s="124"/>
      <c r="E31" s="124"/>
      <c r="F31" s="124"/>
      <c r="G31" s="124"/>
      <c r="H31" s="124"/>
      <c r="I31" s="124"/>
      <c r="J31" s="129" t="s">
        <v>253</v>
      </c>
      <c r="K31" s="132">
        <f>SUM(K22:K30)</f>
        <v>393.38</v>
      </c>
      <c r="L31" s="103"/>
    </row>
    <row r="32" spans="1:12">
      <c r="A32" s="99"/>
      <c r="B32" s="124"/>
      <c r="C32" s="124"/>
      <c r="D32" s="124"/>
      <c r="E32" s="124"/>
      <c r="F32" s="124"/>
      <c r="G32" s="124"/>
      <c r="H32" s="124"/>
      <c r="I32" s="124"/>
      <c r="J32" s="135" t="s">
        <v>747</v>
      </c>
      <c r="K32" s="132">
        <v>0</v>
      </c>
      <c r="L32" s="103"/>
    </row>
    <row r="33" spans="1:12" hidden="1" outlineLevel="1">
      <c r="A33" s="99"/>
      <c r="B33" s="124"/>
      <c r="C33" s="124"/>
      <c r="D33" s="124"/>
      <c r="E33" s="124"/>
      <c r="F33" s="124"/>
      <c r="G33" s="124"/>
      <c r="H33" s="124"/>
      <c r="I33" s="124"/>
      <c r="J33" s="129" t="s">
        <v>183</v>
      </c>
      <c r="K33" s="132">
        <v>0</v>
      </c>
      <c r="L33" s="103"/>
    </row>
    <row r="34" spans="1:12" collapsed="1">
      <c r="A34" s="99"/>
      <c r="B34" s="124"/>
      <c r="C34" s="124"/>
      <c r="D34" s="124"/>
      <c r="E34" s="124"/>
      <c r="F34" s="124"/>
      <c r="G34" s="124"/>
      <c r="H34" s="124"/>
      <c r="I34" s="124"/>
      <c r="J34" s="129" t="s">
        <v>255</v>
      </c>
      <c r="K34" s="132">
        <f>SUM(K31:K33)</f>
        <v>393.38</v>
      </c>
      <c r="L34" s="103"/>
    </row>
    <row r="35" spans="1:12">
      <c r="A35" s="6"/>
      <c r="B35" s="7"/>
      <c r="C35" s="7"/>
      <c r="D35" s="7"/>
      <c r="E35" s="7"/>
      <c r="F35" s="7"/>
      <c r="G35" s="7"/>
      <c r="H35" s="7"/>
      <c r="I35" s="7" t="s">
        <v>750</v>
      </c>
      <c r="J35" s="7"/>
      <c r="K35" s="7"/>
      <c r="L35" s="8"/>
    </row>
    <row r="37" spans="1:12">
      <c r="I37" s="1" t="s">
        <v>707</v>
      </c>
      <c r="J37" s="83">
        <f>'Tax Invoice'!M11</f>
        <v>35.86</v>
      </c>
    </row>
    <row r="38" spans="1:12">
      <c r="I38" s="1" t="s">
        <v>708</v>
      </c>
      <c r="J38" s="83">
        <f>J37*K31</f>
        <v>14106.6068</v>
      </c>
    </row>
    <row r="39" spans="1:12">
      <c r="I39" s="1" t="s">
        <v>709</v>
      </c>
      <c r="J39" s="83">
        <f>J37*K34</f>
        <v>14106.6068</v>
      </c>
    </row>
    <row r="40" spans="1:12">
      <c r="I40" s="1"/>
      <c r="J40" s="83"/>
    </row>
    <row r="41" spans="1:12">
      <c r="I41" s="1"/>
      <c r="J41" s="83"/>
    </row>
    <row r="42" spans="1:12">
      <c r="I42" s="1"/>
      <c r="J42" s="83"/>
    </row>
  </sheetData>
  <mergeCells count="14">
    <mergeCell ref="G22:H22"/>
    <mergeCell ref="G23:H23"/>
    <mergeCell ref="G24:H24"/>
    <mergeCell ref="G30:H30"/>
    <mergeCell ref="G25:H25"/>
    <mergeCell ref="G26:H26"/>
    <mergeCell ref="G27:H27"/>
    <mergeCell ref="G28:H28"/>
    <mergeCell ref="G29:H29"/>
    <mergeCell ref="K10:K11"/>
    <mergeCell ref="K14:K15"/>
    <mergeCell ref="K6:K7"/>
    <mergeCell ref="G20:H20"/>
    <mergeCell ref="G21:H21"/>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0"/>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138</v>
      </c>
      <c r="O1" t="s">
        <v>143</v>
      </c>
      <c r="T1" t="s">
        <v>253</v>
      </c>
      <c r="U1">
        <v>393.38</v>
      </c>
    </row>
    <row r="2" spans="1:21" ht="15.75">
      <c r="A2" s="99"/>
      <c r="B2" s="130" t="s">
        <v>134</v>
      </c>
      <c r="C2" s="124"/>
      <c r="D2" s="124"/>
      <c r="E2" s="124"/>
      <c r="F2" s="124"/>
      <c r="G2" s="124"/>
      <c r="H2" s="124"/>
      <c r="I2" s="131" t="s">
        <v>140</v>
      </c>
      <c r="J2" s="100"/>
    </row>
    <row r="3" spans="1:21">
      <c r="A3" s="99"/>
      <c r="B3" s="125" t="s">
        <v>135</v>
      </c>
      <c r="C3" s="124"/>
      <c r="D3" s="124"/>
      <c r="E3" s="124"/>
      <c r="F3" s="124"/>
      <c r="G3" s="124"/>
      <c r="H3" s="124"/>
      <c r="I3" s="124"/>
      <c r="J3" s="100"/>
    </row>
    <row r="4" spans="1:21">
      <c r="A4" s="99"/>
      <c r="B4" s="125" t="s">
        <v>136</v>
      </c>
      <c r="C4" s="124"/>
      <c r="D4" s="124"/>
      <c r="E4" s="124"/>
      <c r="F4" s="124"/>
      <c r="G4" s="124"/>
      <c r="H4" s="124"/>
      <c r="I4" s="124"/>
      <c r="J4" s="100"/>
    </row>
    <row r="5" spans="1:21">
      <c r="A5" s="99"/>
      <c r="B5" s="125" t="s">
        <v>137</v>
      </c>
      <c r="C5" s="124"/>
      <c r="D5" s="124"/>
      <c r="E5" s="124"/>
      <c r="F5" s="124"/>
      <c r="G5" s="124"/>
      <c r="H5" s="124"/>
      <c r="I5" s="91" t="s">
        <v>193</v>
      </c>
      <c r="J5" s="100"/>
    </row>
    <row r="6" spans="1:21">
      <c r="A6" s="99"/>
      <c r="B6" s="125" t="s">
        <v>138</v>
      </c>
      <c r="C6" s="124"/>
      <c r="D6" s="124"/>
      <c r="E6" s="124"/>
      <c r="F6" s="124"/>
      <c r="G6" s="124"/>
      <c r="H6" s="124"/>
      <c r="I6" s="141"/>
      <c r="J6" s="100"/>
    </row>
    <row r="7" spans="1:21">
      <c r="A7" s="99"/>
      <c r="B7" s="125" t="s">
        <v>139</v>
      </c>
      <c r="C7" s="124"/>
      <c r="D7" s="124"/>
      <c r="E7" s="124"/>
      <c r="F7" s="124"/>
      <c r="G7" s="124"/>
      <c r="H7" s="124"/>
      <c r="I7" s="142"/>
      <c r="J7" s="100"/>
    </row>
    <row r="8" spans="1:21">
      <c r="A8" s="99"/>
      <c r="B8" s="124"/>
      <c r="C8" s="124"/>
      <c r="D8" s="124"/>
      <c r="E8" s="124"/>
      <c r="F8" s="124"/>
      <c r="G8" s="124"/>
      <c r="H8" s="124"/>
      <c r="I8" s="124"/>
      <c r="J8" s="100"/>
    </row>
    <row r="9" spans="1:21">
      <c r="A9" s="99"/>
      <c r="B9" s="93" t="s">
        <v>0</v>
      </c>
      <c r="C9" s="94"/>
      <c r="D9" s="94"/>
      <c r="E9" s="95"/>
      <c r="F9" s="90"/>
      <c r="G9" s="91" t="s">
        <v>7</v>
      </c>
      <c r="H9" s="124"/>
      <c r="I9" s="91" t="s">
        <v>703</v>
      </c>
      <c r="J9" s="100"/>
    </row>
    <row r="10" spans="1:21">
      <c r="A10" s="99"/>
      <c r="B10" s="99" t="s">
        <v>711</v>
      </c>
      <c r="C10" s="124"/>
      <c r="D10" s="124"/>
      <c r="E10" s="100"/>
      <c r="F10" s="101"/>
      <c r="G10" s="101" t="s">
        <v>711</v>
      </c>
      <c r="H10" s="124"/>
      <c r="I10" s="138"/>
      <c r="J10" s="100"/>
    </row>
    <row r="11" spans="1:21">
      <c r="A11" s="99"/>
      <c r="B11" s="99" t="s">
        <v>712</v>
      </c>
      <c r="C11" s="124"/>
      <c r="D11" s="124"/>
      <c r="E11" s="100"/>
      <c r="F11" s="101"/>
      <c r="G11" s="101" t="s">
        <v>712</v>
      </c>
      <c r="H11" s="124"/>
      <c r="I11" s="139"/>
      <c r="J11" s="100"/>
    </row>
    <row r="12" spans="1:21">
      <c r="A12" s="99"/>
      <c r="B12" s="99" t="s">
        <v>713</v>
      </c>
      <c r="C12" s="124"/>
      <c r="D12" s="124"/>
      <c r="E12" s="100"/>
      <c r="F12" s="101"/>
      <c r="G12" s="101" t="s">
        <v>713</v>
      </c>
      <c r="H12" s="124"/>
      <c r="I12" s="124"/>
      <c r="J12" s="100"/>
    </row>
    <row r="13" spans="1:21">
      <c r="A13" s="99"/>
      <c r="B13" s="99" t="s">
        <v>714</v>
      </c>
      <c r="C13" s="124"/>
      <c r="D13" s="124"/>
      <c r="E13" s="100"/>
      <c r="F13" s="101"/>
      <c r="G13" s="101" t="s">
        <v>714</v>
      </c>
      <c r="H13" s="124"/>
      <c r="I13" s="91" t="s">
        <v>11</v>
      </c>
      <c r="J13" s="100"/>
    </row>
    <row r="14" spans="1:21">
      <c r="A14" s="99"/>
      <c r="B14" s="99" t="s">
        <v>715</v>
      </c>
      <c r="C14" s="124"/>
      <c r="D14" s="124"/>
      <c r="E14" s="100"/>
      <c r="F14" s="101"/>
      <c r="G14" s="101" t="s">
        <v>715</v>
      </c>
      <c r="H14" s="124"/>
      <c r="I14" s="138">
        <v>45427</v>
      </c>
      <c r="J14" s="100"/>
    </row>
    <row r="15" spans="1:21">
      <c r="A15" s="99"/>
      <c r="B15" s="6" t="s">
        <v>6</v>
      </c>
      <c r="C15" s="7"/>
      <c r="D15" s="7"/>
      <c r="E15" s="8"/>
      <c r="F15" s="101"/>
      <c r="G15" s="9" t="s">
        <v>6</v>
      </c>
      <c r="H15" s="124"/>
      <c r="I15" s="140"/>
      <c r="J15" s="100"/>
    </row>
    <row r="16" spans="1:21">
      <c r="A16" s="99"/>
      <c r="B16" s="124"/>
      <c r="C16" s="124"/>
      <c r="D16" s="124"/>
      <c r="E16" s="124"/>
      <c r="F16" s="124"/>
      <c r="G16" s="124"/>
      <c r="H16" s="127" t="s">
        <v>704</v>
      </c>
      <c r="I16" s="133">
        <v>42782</v>
      </c>
      <c r="J16" s="100"/>
    </row>
    <row r="17" spans="1:10">
      <c r="A17" s="99"/>
      <c r="B17" s="124" t="s">
        <v>716</v>
      </c>
      <c r="C17" s="124"/>
      <c r="D17" s="124"/>
      <c r="E17" s="124"/>
      <c r="F17" s="124"/>
      <c r="G17" s="124"/>
      <c r="H17" s="127" t="s">
        <v>142</v>
      </c>
      <c r="I17" s="133"/>
      <c r="J17" s="100"/>
    </row>
    <row r="18" spans="1:10" ht="18">
      <c r="A18" s="99"/>
      <c r="B18" s="124" t="s">
        <v>717</v>
      </c>
      <c r="C18" s="124"/>
      <c r="D18" s="124"/>
      <c r="E18" s="124"/>
      <c r="F18" s="124"/>
      <c r="G18" s="124"/>
      <c r="H18" s="126" t="s">
        <v>256</v>
      </c>
      <c r="I18" s="96" t="s">
        <v>158</v>
      </c>
      <c r="J18" s="100"/>
    </row>
    <row r="19" spans="1:10">
      <c r="A19" s="99"/>
      <c r="B19" s="124"/>
      <c r="C19" s="124"/>
      <c r="D19" s="124"/>
      <c r="E19" s="124"/>
      <c r="F19" s="124"/>
      <c r="G19" s="124"/>
      <c r="H19" s="124"/>
      <c r="I19" s="124"/>
      <c r="J19" s="100"/>
    </row>
    <row r="20" spans="1:10">
      <c r="A20" s="99"/>
      <c r="B20" s="92" t="s">
        <v>196</v>
      </c>
      <c r="C20" s="92" t="s">
        <v>197</v>
      </c>
      <c r="D20" s="102" t="s">
        <v>198</v>
      </c>
      <c r="E20" s="143" t="s">
        <v>199</v>
      </c>
      <c r="F20" s="144"/>
      <c r="G20" s="92" t="s">
        <v>168</v>
      </c>
      <c r="H20" s="92" t="s">
        <v>200</v>
      </c>
      <c r="I20" s="92" t="s">
        <v>21</v>
      </c>
      <c r="J20" s="100"/>
    </row>
    <row r="21" spans="1:10">
      <c r="A21" s="99"/>
      <c r="B21" s="104"/>
      <c r="C21" s="104"/>
      <c r="D21" s="105"/>
      <c r="E21" s="145"/>
      <c r="F21" s="146"/>
      <c r="G21" s="104" t="s">
        <v>141</v>
      </c>
      <c r="H21" s="104"/>
      <c r="I21" s="104"/>
      <c r="J21" s="100"/>
    </row>
    <row r="22" spans="1:10" ht="204">
      <c r="A22" s="99"/>
      <c r="B22" s="106">
        <v>50</v>
      </c>
      <c r="C22" s="116" t="s">
        <v>718</v>
      </c>
      <c r="D22" s="112" t="s">
        <v>237</v>
      </c>
      <c r="E22" s="147" t="s">
        <v>229</v>
      </c>
      <c r="F22" s="148"/>
      <c r="G22" s="113" t="s">
        <v>720</v>
      </c>
      <c r="H22" s="108">
        <v>1.99</v>
      </c>
      <c r="I22" s="110">
        <f t="shared" ref="I22:I30" si="0">H22*B22</f>
        <v>99.5</v>
      </c>
      <c r="J22" s="103"/>
    </row>
    <row r="23" spans="1:10" ht="204">
      <c r="A23" s="99"/>
      <c r="B23" s="106">
        <v>20</v>
      </c>
      <c r="C23" s="116" t="s">
        <v>718</v>
      </c>
      <c r="D23" s="112" t="s">
        <v>722</v>
      </c>
      <c r="E23" s="147" t="s">
        <v>229</v>
      </c>
      <c r="F23" s="148"/>
      <c r="G23" s="113" t="s">
        <v>720</v>
      </c>
      <c r="H23" s="108">
        <v>1.99</v>
      </c>
      <c r="I23" s="110">
        <f t="shared" si="0"/>
        <v>39.799999999999997</v>
      </c>
      <c r="J23" s="103"/>
    </row>
    <row r="24" spans="1:10" ht="216">
      <c r="A24" s="99"/>
      <c r="B24" s="106">
        <v>10</v>
      </c>
      <c r="C24" s="116" t="s">
        <v>723</v>
      </c>
      <c r="D24" s="112" t="s">
        <v>237</v>
      </c>
      <c r="E24" s="147" t="s">
        <v>25</v>
      </c>
      <c r="F24" s="148"/>
      <c r="G24" s="113" t="s">
        <v>725</v>
      </c>
      <c r="H24" s="108">
        <v>3.99</v>
      </c>
      <c r="I24" s="110">
        <f t="shared" si="0"/>
        <v>39.900000000000006</v>
      </c>
      <c r="J24" s="103"/>
    </row>
    <row r="25" spans="1:10" ht="216">
      <c r="A25" s="99"/>
      <c r="B25" s="106">
        <v>10</v>
      </c>
      <c r="C25" s="116" t="s">
        <v>723</v>
      </c>
      <c r="D25" s="112" t="s">
        <v>722</v>
      </c>
      <c r="E25" s="147" t="s">
        <v>25</v>
      </c>
      <c r="F25" s="148"/>
      <c r="G25" s="113" t="s">
        <v>725</v>
      </c>
      <c r="H25" s="108">
        <v>3.99</v>
      </c>
      <c r="I25" s="110">
        <f t="shared" si="0"/>
        <v>39.900000000000006</v>
      </c>
      <c r="J25" s="103"/>
    </row>
    <row r="26" spans="1:10" ht="252">
      <c r="A26" s="99"/>
      <c r="B26" s="106">
        <v>10</v>
      </c>
      <c r="C26" s="116" t="s">
        <v>727</v>
      </c>
      <c r="D26" s="112" t="s">
        <v>729</v>
      </c>
      <c r="E26" s="147" t="s">
        <v>237</v>
      </c>
      <c r="F26" s="148"/>
      <c r="G26" s="113" t="s">
        <v>730</v>
      </c>
      <c r="H26" s="108">
        <v>4.75</v>
      </c>
      <c r="I26" s="110">
        <f t="shared" si="0"/>
        <v>47.5</v>
      </c>
      <c r="J26" s="103"/>
    </row>
    <row r="27" spans="1:10" ht="252">
      <c r="A27" s="99"/>
      <c r="B27" s="106">
        <v>6</v>
      </c>
      <c r="C27" s="116" t="s">
        <v>727</v>
      </c>
      <c r="D27" s="112" t="s">
        <v>729</v>
      </c>
      <c r="E27" s="147" t="s">
        <v>722</v>
      </c>
      <c r="F27" s="148"/>
      <c r="G27" s="113" t="s">
        <v>730</v>
      </c>
      <c r="H27" s="108">
        <v>4.75</v>
      </c>
      <c r="I27" s="110">
        <f t="shared" si="0"/>
        <v>28.5</v>
      </c>
      <c r="J27" s="103"/>
    </row>
    <row r="28" spans="1:10" ht="252">
      <c r="A28" s="99"/>
      <c r="B28" s="106">
        <v>2</v>
      </c>
      <c r="C28" s="116" t="s">
        <v>732</v>
      </c>
      <c r="D28" s="112" t="s">
        <v>734</v>
      </c>
      <c r="E28" s="147"/>
      <c r="F28" s="148"/>
      <c r="G28" s="113" t="s">
        <v>735</v>
      </c>
      <c r="H28" s="108">
        <v>8.7899999999999991</v>
      </c>
      <c r="I28" s="110">
        <f t="shared" si="0"/>
        <v>17.579999999999998</v>
      </c>
      <c r="J28" s="103"/>
    </row>
    <row r="29" spans="1:10" ht="192">
      <c r="A29" s="99"/>
      <c r="B29" s="106">
        <v>10</v>
      </c>
      <c r="C29" s="116" t="s">
        <v>736</v>
      </c>
      <c r="D29" s="112" t="s">
        <v>271</v>
      </c>
      <c r="E29" s="147" t="s">
        <v>229</v>
      </c>
      <c r="F29" s="148"/>
      <c r="G29" s="113" t="s">
        <v>738</v>
      </c>
      <c r="H29" s="108">
        <v>2.69</v>
      </c>
      <c r="I29" s="110">
        <f t="shared" si="0"/>
        <v>26.9</v>
      </c>
      <c r="J29" s="103"/>
    </row>
    <row r="30" spans="1:10" ht="192">
      <c r="A30" s="99"/>
      <c r="B30" s="107">
        <v>20</v>
      </c>
      <c r="C30" s="117" t="s">
        <v>736</v>
      </c>
      <c r="D30" s="114" t="s">
        <v>740</v>
      </c>
      <c r="E30" s="149" t="s">
        <v>270</v>
      </c>
      <c r="F30" s="150"/>
      <c r="G30" s="115" t="s">
        <v>738</v>
      </c>
      <c r="H30" s="109">
        <v>2.69</v>
      </c>
      <c r="I30" s="111">
        <f t="shared" si="0"/>
        <v>53.8</v>
      </c>
      <c r="J30" s="103"/>
    </row>
  </sheetData>
  <mergeCells count="14">
    <mergeCell ref="E30:F30"/>
    <mergeCell ref="E25:F25"/>
    <mergeCell ref="E26:F26"/>
    <mergeCell ref="E27:F27"/>
    <mergeCell ref="E28:F28"/>
    <mergeCell ref="E29:F29"/>
    <mergeCell ref="I6:I7"/>
    <mergeCell ref="E24:F24"/>
    <mergeCell ref="I10:I11"/>
    <mergeCell ref="I14:I15"/>
    <mergeCell ref="E20:F20"/>
    <mergeCell ref="E21:F21"/>
    <mergeCell ref="E22:F22"/>
    <mergeCell ref="E23:F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4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82">
        <f>O2/O3</f>
        <v>1</v>
      </c>
      <c r="P1" t="s">
        <v>179</v>
      </c>
    </row>
    <row r="2" spans="1:16" ht="15.75" customHeight="1">
      <c r="A2" s="99"/>
      <c r="B2" s="130" t="s">
        <v>134</v>
      </c>
      <c r="C2" s="124"/>
      <c r="D2" s="124"/>
      <c r="E2" s="124"/>
      <c r="F2" s="124"/>
      <c r="G2" s="124"/>
      <c r="H2" s="124"/>
      <c r="I2" s="124"/>
      <c r="J2" s="124"/>
      <c r="K2" s="124"/>
      <c r="L2" s="131" t="s">
        <v>140</v>
      </c>
      <c r="M2" s="100"/>
      <c r="O2">
        <v>393.38</v>
      </c>
      <c r="P2" t="s">
        <v>180</v>
      </c>
    </row>
    <row r="3" spans="1:16" ht="12.75" customHeight="1">
      <c r="A3" s="99"/>
      <c r="B3" s="125" t="s">
        <v>135</v>
      </c>
      <c r="C3" s="124"/>
      <c r="D3" s="124"/>
      <c r="E3" s="124"/>
      <c r="F3" s="124"/>
      <c r="G3" s="124"/>
      <c r="H3" s="124"/>
      <c r="I3" s="124"/>
      <c r="J3" s="124"/>
      <c r="K3" s="124"/>
      <c r="L3" s="124"/>
      <c r="M3" s="100"/>
      <c r="O3">
        <v>393.38</v>
      </c>
      <c r="P3" t="s">
        <v>181</v>
      </c>
    </row>
    <row r="4" spans="1:16" ht="12.75" customHeight="1">
      <c r="A4" s="99"/>
      <c r="B4" s="125" t="s">
        <v>136</v>
      </c>
      <c r="C4" s="124"/>
      <c r="D4" s="124"/>
      <c r="E4" s="124"/>
      <c r="F4" s="124"/>
      <c r="G4" s="124"/>
      <c r="H4" s="124"/>
      <c r="I4" s="124"/>
      <c r="J4" s="124"/>
      <c r="K4" s="124"/>
      <c r="L4" s="124"/>
      <c r="M4" s="100"/>
    </row>
    <row r="5" spans="1:16" ht="12.75" customHeight="1">
      <c r="A5" s="99"/>
      <c r="B5" s="125" t="s">
        <v>137</v>
      </c>
      <c r="C5" s="124"/>
      <c r="D5" s="124"/>
      <c r="E5" s="124"/>
      <c r="F5" s="124"/>
      <c r="G5" s="124"/>
      <c r="H5" s="124"/>
      <c r="I5" s="124"/>
      <c r="J5" s="124"/>
      <c r="K5" s="91"/>
      <c r="L5" s="91" t="s">
        <v>193</v>
      </c>
      <c r="M5" s="100"/>
    </row>
    <row r="6" spans="1:16" ht="12.75" customHeight="1">
      <c r="A6" s="99"/>
      <c r="B6" s="125" t="s">
        <v>138</v>
      </c>
      <c r="C6" s="124"/>
      <c r="D6" s="124"/>
      <c r="E6" s="124"/>
      <c r="F6" s="124"/>
      <c r="G6" s="124"/>
      <c r="H6" s="124"/>
      <c r="I6" s="124"/>
      <c r="J6" s="124"/>
      <c r="K6" s="151"/>
      <c r="L6" s="151" t="str">
        <f>IF(Invoice!K6&lt;&gt;"", Invoice!K6, "")</f>
        <v>54405</v>
      </c>
      <c r="M6" s="100"/>
    </row>
    <row r="7" spans="1:16" ht="12.75" customHeight="1">
      <c r="A7" s="99"/>
      <c r="B7" s="125" t="s">
        <v>139</v>
      </c>
      <c r="C7" s="124"/>
      <c r="D7" s="124"/>
      <c r="E7" s="124"/>
      <c r="F7" s="124"/>
      <c r="G7" s="124"/>
      <c r="H7" s="124"/>
      <c r="I7" s="124"/>
      <c r="J7" s="124"/>
      <c r="K7" s="152"/>
      <c r="L7" s="142"/>
      <c r="M7" s="100"/>
    </row>
    <row r="8" spans="1:16" ht="12.75" customHeight="1">
      <c r="A8" s="99"/>
      <c r="B8" s="124"/>
      <c r="C8" s="124"/>
      <c r="D8" s="124"/>
      <c r="E8" s="124"/>
      <c r="F8" s="124"/>
      <c r="G8" s="124"/>
      <c r="H8" s="124"/>
      <c r="I8" s="124"/>
      <c r="J8" s="124"/>
      <c r="K8" s="124"/>
      <c r="L8" s="124"/>
      <c r="M8" s="100"/>
    </row>
    <row r="9" spans="1:16" ht="12.75" customHeight="1">
      <c r="A9" s="99"/>
      <c r="B9" s="93" t="s">
        <v>0</v>
      </c>
      <c r="C9" s="94"/>
      <c r="D9" s="94"/>
      <c r="E9" s="95"/>
      <c r="F9" s="94"/>
      <c r="G9" s="95"/>
      <c r="H9" s="90"/>
      <c r="I9" s="91" t="s">
        <v>7</v>
      </c>
      <c r="J9" s="124"/>
      <c r="K9" s="124"/>
      <c r="L9" s="91" t="s">
        <v>703</v>
      </c>
      <c r="M9" s="100"/>
    </row>
    <row r="10" spans="1:16" ht="15" customHeight="1">
      <c r="A10" s="99"/>
      <c r="B10" s="99" t="s">
        <v>711</v>
      </c>
      <c r="C10" s="124"/>
      <c r="D10" s="124"/>
      <c r="E10" s="100"/>
      <c r="F10" s="124"/>
      <c r="G10" s="100"/>
      <c r="H10" s="101"/>
      <c r="I10" s="101" t="s">
        <v>711</v>
      </c>
      <c r="J10" s="124"/>
      <c r="K10" s="124"/>
      <c r="L10" s="138">
        <f>IF(Invoice!K10&lt;&gt;"",Invoice!K10,"")</f>
        <v>45427</v>
      </c>
      <c r="M10" s="100"/>
    </row>
    <row r="11" spans="1:16" ht="12.75" customHeight="1">
      <c r="A11" s="99"/>
      <c r="B11" s="99" t="s">
        <v>712</v>
      </c>
      <c r="C11" s="124"/>
      <c r="D11" s="124"/>
      <c r="E11" s="100"/>
      <c r="F11" s="124"/>
      <c r="G11" s="100"/>
      <c r="H11" s="101"/>
      <c r="I11" s="101" t="s">
        <v>753</v>
      </c>
      <c r="J11" s="124"/>
      <c r="K11" s="124"/>
      <c r="L11" s="139"/>
      <c r="M11" s="100"/>
    </row>
    <row r="12" spans="1:16" ht="12.75" customHeight="1">
      <c r="A12" s="99"/>
      <c r="B12" s="99" t="s">
        <v>713</v>
      </c>
      <c r="C12" s="124"/>
      <c r="D12" s="124"/>
      <c r="E12" s="100"/>
      <c r="F12" s="124"/>
      <c r="G12" s="100"/>
      <c r="H12" s="101"/>
      <c r="I12" s="101" t="s">
        <v>754</v>
      </c>
      <c r="J12" s="124"/>
      <c r="K12" s="124"/>
      <c r="L12" s="124"/>
      <c r="M12" s="100"/>
    </row>
    <row r="13" spans="1:16" ht="12.75" customHeight="1">
      <c r="A13" s="99"/>
      <c r="B13" s="99" t="s">
        <v>748</v>
      </c>
      <c r="C13" s="124"/>
      <c r="D13" s="124"/>
      <c r="E13" s="100"/>
      <c r="F13" s="124"/>
      <c r="G13" s="100"/>
      <c r="H13" s="101"/>
      <c r="I13" s="101" t="s">
        <v>755</v>
      </c>
      <c r="J13" s="124"/>
      <c r="K13" s="124"/>
      <c r="L13" s="91" t="s">
        <v>11</v>
      </c>
      <c r="M13" s="100"/>
    </row>
    <row r="14" spans="1:16" ht="15" customHeight="1">
      <c r="A14" s="99"/>
      <c r="B14" s="99" t="s">
        <v>715</v>
      </c>
      <c r="C14" s="124"/>
      <c r="D14" s="124"/>
      <c r="E14" s="100"/>
      <c r="F14" s="124"/>
      <c r="G14" s="100"/>
      <c r="H14" s="101"/>
      <c r="I14" s="101" t="s">
        <v>715</v>
      </c>
      <c r="J14" s="124"/>
      <c r="K14" s="124"/>
      <c r="L14" s="138">
        <v>45427</v>
      </c>
      <c r="M14" s="100"/>
    </row>
    <row r="15" spans="1:16" ht="15" customHeight="1">
      <c r="A15" s="99"/>
      <c r="B15" s="6" t="s">
        <v>6</v>
      </c>
      <c r="C15" s="7"/>
      <c r="D15" s="7"/>
      <c r="E15" s="8"/>
      <c r="F15" s="7"/>
      <c r="G15" s="8"/>
      <c r="H15" s="101"/>
      <c r="I15" s="9" t="s">
        <v>6</v>
      </c>
      <c r="J15" s="124"/>
      <c r="K15" s="124"/>
      <c r="L15" s="140"/>
      <c r="M15" s="100"/>
    </row>
    <row r="16" spans="1:16" ht="15" customHeight="1">
      <c r="A16" s="99"/>
      <c r="B16" s="124"/>
      <c r="C16" s="124"/>
      <c r="D16" s="124"/>
      <c r="E16" s="124"/>
      <c r="F16" s="124"/>
      <c r="G16" s="124"/>
      <c r="H16" s="124"/>
      <c r="I16" s="124"/>
      <c r="J16" s="127" t="s">
        <v>704</v>
      </c>
      <c r="K16" s="127" t="s">
        <v>704</v>
      </c>
      <c r="L16" s="133">
        <v>42782</v>
      </c>
      <c r="M16" s="100"/>
    </row>
    <row r="17" spans="1:13" ht="12.75" customHeight="1">
      <c r="A17" s="99"/>
      <c r="B17" s="124" t="s">
        <v>716</v>
      </c>
      <c r="C17" s="124"/>
      <c r="D17" s="124"/>
      <c r="E17" s="124"/>
      <c r="F17" s="124"/>
      <c r="G17" s="124"/>
      <c r="H17" s="124"/>
      <c r="I17" s="124"/>
      <c r="J17" s="127" t="s">
        <v>142</v>
      </c>
      <c r="K17" s="127" t="s">
        <v>142</v>
      </c>
      <c r="L17" s="133" t="str">
        <f>IF(Invoice!K17&lt;&gt;"",Invoice!K17,"")</f>
        <v>Moss</v>
      </c>
      <c r="M17" s="100"/>
    </row>
    <row r="18" spans="1:13" ht="18" customHeight="1">
      <c r="A18" s="99"/>
      <c r="B18" s="124" t="s">
        <v>717</v>
      </c>
      <c r="C18" s="124"/>
      <c r="D18" s="124"/>
      <c r="E18" s="124"/>
      <c r="F18" s="124"/>
      <c r="G18" s="124"/>
      <c r="H18" s="124"/>
      <c r="I18" s="136" t="s">
        <v>751</v>
      </c>
      <c r="J18" s="126" t="s">
        <v>256</v>
      </c>
      <c r="K18" s="126" t="s">
        <v>256</v>
      </c>
      <c r="L18" s="96" t="s">
        <v>158</v>
      </c>
      <c r="M18" s="100"/>
    </row>
    <row r="19" spans="1:13" ht="12.75" customHeight="1">
      <c r="A19" s="99"/>
      <c r="B19" s="124"/>
      <c r="C19" s="124"/>
      <c r="D19" s="124"/>
      <c r="E19" s="124"/>
      <c r="F19" s="124"/>
      <c r="G19" s="124"/>
      <c r="H19" s="124"/>
      <c r="I19" s="137" t="s">
        <v>752</v>
      </c>
      <c r="J19" s="124"/>
      <c r="K19" s="124"/>
      <c r="L19" s="124"/>
      <c r="M19" s="100"/>
    </row>
    <row r="20" spans="1:13" ht="12.75" customHeight="1">
      <c r="A20" s="99"/>
      <c r="B20" s="92" t="s">
        <v>196</v>
      </c>
      <c r="C20" s="92" t="s">
        <v>197</v>
      </c>
      <c r="D20" s="102" t="s">
        <v>282</v>
      </c>
      <c r="E20" s="102" t="s">
        <v>706</v>
      </c>
      <c r="F20" s="102" t="s">
        <v>198</v>
      </c>
      <c r="G20" s="143" t="s">
        <v>199</v>
      </c>
      <c r="H20" s="144"/>
      <c r="I20" s="92" t="s">
        <v>168</v>
      </c>
      <c r="J20" s="92" t="s">
        <v>200</v>
      </c>
      <c r="K20" s="92" t="s">
        <v>200</v>
      </c>
      <c r="L20" s="92" t="s">
        <v>21</v>
      </c>
      <c r="M20" s="100"/>
    </row>
    <row r="21" spans="1:13">
      <c r="A21" s="99"/>
      <c r="B21" s="104"/>
      <c r="C21" s="104"/>
      <c r="D21" s="105"/>
      <c r="E21" s="105"/>
      <c r="F21" s="105"/>
      <c r="G21" s="145"/>
      <c r="H21" s="146"/>
      <c r="I21" s="104" t="s">
        <v>141</v>
      </c>
      <c r="J21" s="104"/>
      <c r="K21" s="104"/>
      <c r="L21" s="104"/>
      <c r="M21" s="100"/>
    </row>
    <row r="22" spans="1:13" ht="36">
      <c r="A22" s="99"/>
      <c r="B22" s="106">
        <f>'Tax Invoice'!D18</f>
        <v>50</v>
      </c>
      <c r="C22" s="116" t="s">
        <v>718</v>
      </c>
      <c r="D22" s="112" t="s">
        <v>741</v>
      </c>
      <c r="E22" s="118" t="s">
        <v>719</v>
      </c>
      <c r="F22" s="112" t="s">
        <v>237</v>
      </c>
      <c r="G22" s="147" t="s">
        <v>229</v>
      </c>
      <c r="H22" s="148"/>
      <c r="I22" s="113" t="s">
        <v>720</v>
      </c>
      <c r="J22" s="108">
        <f t="shared" ref="J22:J30" si="0">ROUNDUP(K22*$O$1,2)</f>
        <v>1.99</v>
      </c>
      <c r="K22" s="108">
        <v>1.99</v>
      </c>
      <c r="L22" s="110">
        <f t="shared" ref="L22:L30" si="1">J22*B22</f>
        <v>99.5</v>
      </c>
      <c r="M22" s="103"/>
    </row>
    <row r="23" spans="1:13" ht="36">
      <c r="A23" s="99"/>
      <c r="B23" s="106">
        <f>'Tax Invoice'!D19</f>
        <v>20</v>
      </c>
      <c r="C23" s="116" t="s">
        <v>718</v>
      </c>
      <c r="D23" s="112" t="s">
        <v>741</v>
      </c>
      <c r="E23" s="118" t="s">
        <v>721</v>
      </c>
      <c r="F23" s="112" t="s">
        <v>722</v>
      </c>
      <c r="G23" s="147" t="s">
        <v>229</v>
      </c>
      <c r="H23" s="148"/>
      <c r="I23" s="113" t="s">
        <v>720</v>
      </c>
      <c r="J23" s="108">
        <f t="shared" si="0"/>
        <v>1.99</v>
      </c>
      <c r="K23" s="108">
        <v>1.99</v>
      </c>
      <c r="L23" s="110">
        <f t="shared" si="1"/>
        <v>39.799999999999997</v>
      </c>
      <c r="M23" s="103"/>
    </row>
    <row r="24" spans="1:13" ht="36" customHeight="1">
      <c r="A24" s="99"/>
      <c r="B24" s="106">
        <f>'Tax Invoice'!D20</f>
        <v>10</v>
      </c>
      <c r="C24" s="116" t="s">
        <v>723</v>
      </c>
      <c r="D24" s="112" t="s">
        <v>723</v>
      </c>
      <c r="E24" s="118" t="s">
        <v>724</v>
      </c>
      <c r="F24" s="112" t="s">
        <v>237</v>
      </c>
      <c r="G24" s="147" t="s">
        <v>25</v>
      </c>
      <c r="H24" s="148"/>
      <c r="I24" s="113" t="s">
        <v>725</v>
      </c>
      <c r="J24" s="108">
        <f t="shared" si="0"/>
        <v>3.99</v>
      </c>
      <c r="K24" s="108">
        <v>3.99</v>
      </c>
      <c r="L24" s="110">
        <f t="shared" si="1"/>
        <v>39.900000000000006</v>
      </c>
      <c r="M24" s="103"/>
    </row>
    <row r="25" spans="1:13" ht="36" customHeight="1">
      <c r="A25" s="99"/>
      <c r="B25" s="106">
        <f>'Tax Invoice'!D21</f>
        <v>10</v>
      </c>
      <c r="C25" s="116" t="s">
        <v>723</v>
      </c>
      <c r="D25" s="112" t="s">
        <v>723</v>
      </c>
      <c r="E25" s="118" t="s">
        <v>726</v>
      </c>
      <c r="F25" s="112" t="s">
        <v>722</v>
      </c>
      <c r="G25" s="147" t="s">
        <v>25</v>
      </c>
      <c r="H25" s="148"/>
      <c r="I25" s="113" t="s">
        <v>725</v>
      </c>
      <c r="J25" s="108">
        <f t="shared" si="0"/>
        <v>3.99</v>
      </c>
      <c r="K25" s="108">
        <v>3.99</v>
      </c>
      <c r="L25" s="110">
        <f t="shared" si="1"/>
        <v>39.900000000000006</v>
      </c>
      <c r="M25" s="103"/>
    </row>
    <row r="26" spans="1:13" ht="36" customHeight="1">
      <c r="A26" s="99"/>
      <c r="B26" s="106">
        <f>'Tax Invoice'!D22</f>
        <v>10</v>
      </c>
      <c r="C26" s="116" t="s">
        <v>727</v>
      </c>
      <c r="D26" s="112" t="s">
        <v>742</v>
      </c>
      <c r="E26" s="118" t="s">
        <v>728</v>
      </c>
      <c r="F26" s="112" t="s">
        <v>729</v>
      </c>
      <c r="G26" s="147" t="s">
        <v>237</v>
      </c>
      <c r="H26" s="148"/>
      <c r="I26" s="113" t="s">
        <v>730</v>
      </c>
      <c r="J26" s="108">
        <f t="shared" si="0"/>
        <v>4.75</v>
      </c>
      <c r="K26" s="108">
        <v>4.75</v>
      </c>
      <c r="L26" s="110">
        <f t="shared" si="1"/>
        <v>47.5</v>
      </c>
      <c r="M26" s="103"/>
    </row>
    <row r="27" spans="1:13" ht="36" customHeight="1">
      <c r="A27" s="99"/>
      <c r="B27" s="106">
        <f>'Tax Invoice'!D23</f>
        <v>6</v>
      </c>
      <c r="C27" s="116" t="s">
        <v>727</v>
      </c>
      <c r="D27" s="112" t="s">
        <v>742</v>
      </c>
      <c r="E27" s="118" t="s">
        <v>731</v>
      </c>
      <c r="F27" s="112" t="s">
        <v>729</v>
      </c>
      <c r="G27" s="147" t="s">
        <v>722</v>
      </c>
      <c r="H27" s="148"/>
      <c r="I27" s="113" t="s">
        <v>730</v>
      </c>
      <c r="J27" s="108">
        <f t="shared" si="0"/>
        <v>4.75</v>
      </c>
      <c r="K27" s="108">
        <v>4.75</v>
      </c>
      <c r="L27" s="110">
        <f t="shared" si="1"/>
        <v>28.5</v>
      </c>
      <c r="M27" s="103"/>
    </row>
    <row r="28" spans="1:13" ht="36" customHeight="1">
      <c r="A28" s="99"/>
      <c r="B28" s="106">
        <f>'Tax Invoice'!D24</f>
        <v>2</v>
      </c>
      <c r="C28" s="116" t="s">
        <v>732</v>
      </c>
      <c r="D28" s="112" t="s">
        <v>743</v>
      </c>
      <c r="E28" s="118" t="s">
        <v>733</v>
      </c>
      <c r="F28" s="112" t="s">
        <v>734</v>
      </c>
      <c r="G28" s="147"/>
      <c r="H28" s="148"/>
      <c r="I28" s="113" t="s">
        <v>735</v>
      </c>
      <c r="J28" s="108">
        <f t="shared" si="0"/>
        <v>8.7899999999999991</v>
      </c>
      <c r="K28" s="108">
        <v>8.7899999999999991</v>
      </c>
      <c r="L28" s="110">
        <f t="shared" si="1"/>
        <v>17.579999999999998</v>
      </c>
      <c r="M28" s="103"/>
    </row>
    <row r="29" spans="1:13" ht="24" customHeight="1">
      <c r="A29" s="99"/>
      <c r="B29" s="106">
        <f>'Tax Invoice'!D25</f>
        <v>10</v>
      </c>
      <c r="C29" s="116" t="s">
        <v>736</v>
      </c>
      <c r="D29" s="112" t="s">
        <v>744</v>
      </c>
      <c r="E29" s="118" t="s">
        <v>737</v>
      </c>
      <c r="F29" s="112" t="s">
        <v>271</v>
      </c>
      <c r="G29" s="147" t="s">
        <v>229</v>
      </c>
      <c r="H29" s="148"/>
      <c r="I29" s="113" t="s">
        <v>738</v>
      </c>
      <c r="J29" s="108">
        <f t="shared" si="0"/>
        <v>2.69</v>
      </c>
      <c r="K29" s="108">
        <v>2.69</v>
      </c>
      <c r="L29" s="110">
        <f t="shared" si="1"/>
        <v>26.9</v>
      </c>
      <c r="M29" s="103"/>
    </row>
    <row r="30" spans="1:13" ht="24" customHeight="1">
      <c r="A30" s="99"/>
      <c r="B30" s="107">
        <f>'Tax Invoice'!D26</f>
        <v>20</v>
      </c>
      <c r="C30" s="117" t="s">
        <v>736</v>
      </c>
      <c r="D30" s="114" t="s">
        <v>745</v>
      </c>
      <c r="E30" s="119" t="s">
        <v>739</v>
      </c>
      <c r="F30" s="114" t="s">
        <v>740</v>
      </c>
      <c r="G30" s="149" t="s">
        <v>270</v>
      </c>
      <c r="H30" s="150"/>
      <c r="I30" s="115" t="s">
        <v>738</v>
      </c>
      <c r="J30" s="109">
        <f t="shared" si="0"/>
        <v>2.69</v>
      </c>
      <c r="K30" s="109">
        <v>2.69</v>
      </c>
      <c r="L30" s="111">
        <f t="shared" si="1"/>
        <v>53.8</v>
      </c>
      <c r="M30" s="103"/>
    </row>
    <row r="31" spans="1:13" ht="12.75" customHeight="1">
      <c r="A31" s="99"/>
      <c r="B31" s="134">
        <f>SUM(B22:B30)</f>
        <v>138</v>
      </c>
      <c r="C31" s="124" t="s">
        <v>143</v>
      </c>
      <c r="D31" s="124"/>
      <c r="E31" s="124"/>
      <c r="F31" s="124"/>
      <c r="G31" s="124"/>
      <c r="H31" s="124"/>
      <c r="I31" s="124"/>
      <c r="J31" s="129" t="s">
        <v>253</v>
      </c>
      <c r="K31" s="129" t="s">
        <v>253</v>
      </c>
      <c r="L31" s="132">
        <f>SUM(L22:L30)</f>
        <v>393.38</v>
      </c>
      <c r="M31" s="103"/>
    </row>
    <row r="32" spans="1:13" ht="12.75" customHeight="1">
      <c r="A32" s="99"/>
      <c r="B32" s="124"/>
      <c r="C32" s="124"/>
      <c r="D32" s="124"/>
      <c r="E32" s="124"/>
      <c r="F32" s="124"/>
      <c r="G32" s="124"/>
      <c r="H32" s="124"/>
      <c r="I32" s="124"/>
      <c r="J32" s="135" t="s">
        <v>747</v>
      </c>
      <c r="K32" s="128" t="s">
        <v>182</v>
      </c>
      <c r="L32" s="132">
        <f>Invoice!K32</f>
        <v>0</v>
      </c>
      <c r="M32" s="103"/>
    </row>
    <row r="33" spans="1:13" ht="12.75" hidden="1" customHeight="1" outlineLevel="1">
      <c r="A33" s="99"/>
      <c r="B33" s="124"/>
      <c r="C33" s="124"/>
      <c r="D33" s="124"/>
      <c r="E33" s="124"/>
      <c r="F33" s="124"/>
      <c r="G33" s="124"/>
      <c r="H33" s="124"/>
      <c r="I33" s="124"/>
      <c r="J33" s="129" t="s">
        <v>183</v>
      </c>
      <c r="K33" s="129" t="s">
        <v>183</v>
      </c>
      <c r="L33" s="132">
        <f>Invoice!K33</f>
        <v>0</v>
      </c>
      <c r="M33" s="103"/>
    </row>
    <row r="34" spans="1:13" ht="12.75" customHeight="1" collapsed="1">
      <c r="A34" s="99"/>
      <c r="B34" s="124"/>
      <c r="C34" s="124"/>
      <c r="D34" s="124"/>
      <c r="E34" s="124"/>
      <c r="F34" s="124"/>
      <c r="G34" s="124"/>
      <c r="H34" s="124"/>
      <c r="I34" s="124"/>
      <c r="J34" s="129" t="s">
        <v>255</v>
      </c>
      <c r="K34" s="129" t="s">
        <v>255</v>
      </c>
      <c r="L34" s="132">
        <f>SUM(L31:L33)</f>
        <v>393.38</v>
      </c>
      <c r="M34" s="103"/>
    </row>
    <row r="35" spans="1:13" ht="12.75" customHeight="1">
      <c r="A35" s="6"/>
      <c r="B35" s="7"/>
      <c r="C35" s="7"/>
      <c r="D35" s="7"/>
      <c r="E35" s="7"/>
      <c r="F35" s="7"/>
      <c r="G35" s="7"/>
      <c r="H35" s="7"/>
      <c r="I35" s="7" t="str">
        <f>Invoice!I35</f>
        <v>Three Hundred Ninety Three and 38 cents USD</v>
      </c>
      <c r="J35" s="7"/>
      <c r="K35" s="7"/>
      <c r="L35" s="7"/>
      <c r="M35" s="8"/>
    </row>
    <row r="36" spans="1:13" ht="12.75" customHeight="1"/>
    <row r="37" spans="1:13" ht="12.75" customHeight="1"/>
    <row r="38" spans="1:13" ht="12.75" customHeight="1"/>
    <row r="39" spans="1:13" ht="12.75" customHeight="1"/>
    <row r="40" spans="1:13" ht="12.75" customHeight="1"/>
    <row r="41" spans="1:13" ht="12.75" customHeight="1"/>
    <row r="42" spans="1:13" ht="12.75" customHeight="1"/>
  </sheetData>
  <mergeCells count="15">
    <mergeCell ref="G29:H29"/>
    <mergeCell ref="G30:H30"/>
    <mergeCell ref="G24:H24"/>
    <mergeCell ref="G25:H25"/>
    <mergeCell ref="G26:H26"/>
    <mergeCell ref="G27:H27"/>
    <mergeCell ref="G28:H28"/>
    <mergeCell ref="G21:H21"/>
    <mergeCell ref="G22:H22"/>
    <mergeCell ref="G23:H23"/>
    <mergeCell ref="K6:K7"/>
    <mergeCell ref="L6:L7"/>
    <mergeCell ref="L10:L11"/>
    <mergeCell ref="L14:L15"/>
    <mergeCell ref="G20:H20"/>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0" customWidth="1"/>
    <col min="2" max="2" width="14.42578125" style="80" customWidth="1"/>
    <col min="3" max="3" width="5.28515625" style="80" hidden="1" customWidth="1"/>
    <col min="4" max="4" width="5.28515625" style="80" customWidth="1"/>
    <col min="5" max="6" width="11.5703125" style="80" customWidth="1"/>
    <col min="7" max="7" width="11.140625" style="80" customWidth="1"/>
    <col min="8" max="8" width="14.5703125" style="80" customWidth="1"/>
    <col min="9" max="9" width="9.140625" style="80"/>
    <col min="10" max="10" width="25" style="80" customWidth="1"/>
    <col min="11" max="13" width="9.140625" style="80" customWidth="1"/>
    <col min="14" max="14" width="10.28515625" style="80" customWidth="1"/>
    <col min="15" max="15" width="9.140625" style="80" customWidth="1"/>
    <col min="16" max="257" width="9.140625" style="80" hidden="1" customWidth="1"/>
    <col min="258" max="258" width="53.7109375" style="80" hidden="1" customWidth="1"/>
    <col min="259" max="259" width="9.140625" style="80" hidden="1" customWidth="1"/>
    <col min="260" max="260" width="7.28515625" style="80" hidden="1" customWidth="1"/>
    <col min="261" max="261" width="11.28515625" style="80" hidden="1" customWidth="1"/>
    <col min="262" max="262" width="10.28515625" style="80" hidden="1" customWidth="1"/>
    <col min="263" max="263" width="10" style="80" hidden="1" customWidth="1"/>
    <col min="264" max="264" width="12.140625" style="80" hidden="1" customWidth="1"/>
    <col min="265" max="265" width="9.140625" style="80" hidden="1" customWidth="1"/>
    <col min="266" max="266" width="25" style="80" hidden="1" customWidth="1"/>
    <col min="267" max="513" width="9.140625" style="80" hidden="1" customWidth="1"/>
    <col min="514" max="514" width="53.7109375" style="80" hidden="1" customWidth="1"/>
    <col min="515" max="515" width="9.140625" style="80" hidden="1" customWidth="1"/>
    <col min="516" max="516" width="7.28515625" style="80" hidden="1" customWidth="1"/>
    <col min="517" max="517" width="11.28515625" style="80" hidden="1" customWidth="1"/>
    <col min="518" max="518" width="10.28515625" style="80" hidden="1" customWidth="1"/>
    <col min="519" max="519" width="10" style="80" hidden="1" customWidth="1"/>
    <col min="520" max="520" width="12.140625" style="80" hidden="1" customWidth="1"/>
    <col min="521" max="521" width="9.140625" style="80" hidden="1" customWidth="1"/>
    <col min="522" max="522" width="25" style="80" hidden="1" customWidth="1"/>
    <col min="523" max="769" width="9.140625" style="80" hidden="1" customWidth="1"/>
    <col min="770" max="770" width="53.7109375" style="80" hidden="1" customWidth="1"/>
    <col min="771" max="771" width="9.140625" style="80" hidden="1" customWidth="1"/>
    <col min="772" max="772" width="7.28515625" style="80" hidden="1" customWidth="1"/>
    <col min="773" max="773" width="11.28515625" style="80" hidden="1" customWidth="1"/>
    <col min="774" max="774" width="10.28515625" style="80" hidden="1" customWidth="1"/>
    <col min="775" max="775" width="10" style="80" hidden="1" customWidth="1"/>
    <col min="776" max="776" width="12.140625" style="80" hidden="1" customWidth="1"/>
    <col min="777" max="777" width="9.140625" style="80" hidden="1" customWidth="1"/>
    <col min="778" max="778" width="25" style="80" hidden="1" customWidth="1"/>
    <col min="779" max="1025" width="9.140625" style="80" hidden="1" customWidth="1"/>
    <col min="1026" max="1026" width="53.7109375" style="80" hidden="1" customWidth="1"/>
    <col min="1027" max="1027" width="9.140625" style="80" hidden="1" customWidth="1"/>
    <col min="1028" max="1028" width="7.28515625" style="80" hidden="1" customWidth="1"/>
    <col min="1029" max="1029" width="11.28515625" style="80" hidden="1" customWidth="1"/>
    <col min="1030" max="1030" width="10.28515625" style="80" hidden="1" customWidth="1"/>
    <col min="1031" max="1031" width="10" style="80" hidden="1" customWidth="1"/>
    <col min="1032" max="1032" width="12.140625" style="80" hidden="1" customWidth="1"/>
    <col min="1033" max="1033" width="9.140625" style="80" hidden="1" customWidth="1"/>
    <col min="1034" max="1034" width="25" style="80" hidden="1" customWidth="1"/>
    <col min="1035" max="1281" width="9.140625" style="80" hidden="1" customWidth="1"/>
    <col min="1282" max="1282" width="53.7109375" style="80" hidden="1" customWidth="1"/>
    <col min="1283" max="1283" width="9.140625" style="80" hidden="1" customWidth="1"/>
    <col min="1284" max="1284" width="7.28515625" style="80" hidden="1" customWidth="1"/>
    <col min="1285" max="1285" width="11.28515625" style="80" hidden="1" customWidth="1"/>
    <col min="1286" max="1286" width="10.28515625" style="80" hidden="1" customWidth="1"/>
    <col min="1287" max="1287" width="10" style="80" hidden="1" customWidth="1"/>
    <col min="1288" max="1288" width="12.140625" style="80" hidden="1" customWidth="1"/>
    <col min="1289" max="1289" width="9.140625" style="80" hidden="1" customWidth="1"/>
    <col min="1290" max="1290" width="25" style="80" hidden="1" customWidth="1"/>
    <col min="1291" max="1537" width="9.140625" style="80" hidden="1" customWidth="1"/>
    <col min="1538" max="1538" width="53.7109375" style="80" hidden="1" customWidth="1"/>
    <col min="1539" max="1539" width="9.140625" style="80" hidden="1" customWidth="1"/>
    <col min="1540" max="1540" width="7.28515625" style="80" hidden="1" customWidth="1"/>
    <col min="1541" max="1541" width="11.28515625" style="80" hidden="1" customWidth="1"/>
    <col min="1542" max="1542" width="10.28515625" style="80" hidden="1" customWidth="1"/>
    <col min="1543" max="1543" width="10" style="80" hidden="1" customWidth="1"/>
    <col min="1544" max="1544" width="12.140625" style="80" hidden="1" customWidth="1"/>
    <col min="1545" max="1545" width="9.140625" style="80" hidden="1" customWidth="1"/>
    <col min="1546" max="1546" width="25" style="80" hidden="1" customWidth="1"/>
    <col min="1547" max="1793" width="9.140625" style="80" hidden="1" customWidth="1"/>
    <col min="1794" max="1794" width="53.7109375" style="80" hidden="1" customWidth="1"/>
    <col min="1795" max="1795" width="9.140625" style="80" hidden="1" customWidth="1"/>
    <col min="1796" max="1796" width="7.28515625" style="80" hidden="1" customWidth="1"/>
    <col min="1797" max="1797" width="11.28515625" style="80" hidden="1" customWidth="1"/>
    <col min="1798" max="1798" width="10.28515625" style="80" hidden="1" customWidth="1"/>
    <col min="1799" max="1799" width="10" style="80" hidden="1" customWidth="1"/>
    <col min="1800" max="1800" width="12.140625" style="80" hidden="1" customWidth="1"/>
    <col min="1801" max="1801" width="9.140625" style="80" hidden="1" customWidth="1"/>
    <col min="1802" max="1802" width="25" style="80" hidden="1" customWidth="1"/>
    <col min="1803" max="2049" width="9.140625" style="80" hidden="1" customWidth="1"/>
    <col min="2050" max="2050" width="53.7109375" style="80" hidden="1" customWidth="1"/>
    <col min="2051" max="2051" width="9.140625" style="80" hidden="1" customWidth="1"/>
    <col min="2052" max="2052" width="7.28515625" style="80" hidden="1" customWidth="1"/>
    <col min="2053" max="2053" width="11.28515625" style="80" hidden="1" customWidth="1"/>
    <col min="2054" max="2054" width="10.28515625" style="80" hidden="1" customWidth="1"/>
    <col min="2055" max="2055" width="10" style="80" hidden="1" customWidth="1"/>
    <col min="2056" max="2056" width="12.140625" style="80" hidden="1" customWidth="1"/>
    <col min="2057" max="2057" width="9.140625" style="80" hidden="1" customWidth="1"/>
    <col min="2058" max="2058" width="25" style="80" hidden="1" customWidth="1"/>
    <col min="2059" max="2305" width="9.140625" style="80" hidden="1" customWidth="1"/>
    <col min="2306" max="2306" width="53.7109375" style="80" hidden="1" customWidth="1"/>
    <col min="2307" max="2307" width="9.140625" style="80" hidden="1" customWidth="1"/>
    <col min="2308" max="2308" width="7.28515625" style="80" hidden="1" customWidth="1"/>
    <col min="2309" max="2309" width="11.28515625" style="80" hidden="1" customWidth="1"/>
    <col min="2310" max="2310" width="10.28515625" style="80" hidden="1" customWidth="1"/>
    <col min="2311" max="2311" width="10" style="80" hidden="1" customWidth="1"/>
    <col min="2312" max="2312" width="12.140625" style="80" hidden="1" customWidth="1"/>
    <col min="2313" max="2313" width="9.140625" style="80" hidden="1" customWidth="1"/>
    <col min="2314" max="2314" width="25" style="80" hidden="1" customWidth="1"/>
    <col min="2315" max="2561" width="9.140625" style="80" hidden="1" customWidth="1"/>
    <col min="2562" max="2562" width="53.7109375" style="80" hidden="1" customWidth="1"/>
    <col min="2563" max="2563" width="9.140625" style="80" hidden="1" customWidth="1"/>
    <col min="2564" max="2564" width="7.28515625" style="80" hidden="1" customWidth="1"/>
    <col min="2565" max="2565" width="11.28515625" style="80" hidden="1" customWidth="1"/>
    <col min="2566" max="2566" width="10.28515625" style="80" hidden="1" customWidth="1"/>
    <col min="2567" max="2567" width="10" style="80" hidden="1" customWidth="1"/>
    <col min="2568" max="2568" width="12.140625" style="80" hidden="1" customWidth="1"/>
    <col min="2569" max="2569" width="9.140625" style="80" hidden="1" customWidth="1"/>
    <col min="2570" max="2570" width="25" style="80" hidden="1" customWidth="1"/>
    <col min="2571" max="2817" width="9.140625" style="80" hidden="1" customWidth="1"/>
    <col min="2818" max="2818" width="53.7109375" style="80" hidden="1" customWidth="1"/>
    <col min="2819" max="2819" width="9.140625" style="80" hidden="1" customWidth="1"/>
    <col min="2820" max="2820" width="7.28515625" style="80" hidden="1" customWidth="1"/>
    <col min="2821" max="2821" width="11.28515625" style="80" hidden="1" customWidth="1"/>
    <col min="2822" max="2822" width="10.28515625" style="80" hidden="1" customWidth="1"/>
    <col min="2823" max="2823" width="10" style="80" hidden="1" customWidth="1"/>
    <col min="2824" max="2824" width="12.140625" style="80" hidden="1" customWidth="1"/>
    <col min="2825" max="2825" width="9.140625" style="80" hidden="1" customWidth="1"/>
    <col min="2826" max="2826" width="25" style="80" hidden="1" customWidth="1"/>
    <col min="2827" max="3073" width="9.140625" style="80" hidden="1" customWidth="1"/>
    <col min="3074" max="3074" width="53.7109375" style="80" hidden="1" customWidth="1"/>
    <col min="3075" max="3075" width="9.140625" style="80" hidden="1" customWidth="1"/>
    <col min="3076" max="3076" width="7.28515625" style="80" hidden="1" customWidth="1"/>
    <col min="3077" max="3077" width="11.28515625" style="80" hidden="1" customWidth="1"/>
    <col min="3078" max="3078" width="10.28515625" style="80" hidden="1" customWidth="1"/>
    <col min="3079" max="3079" width="10" style="80" hidden="1" customWidth="1"/>
    <col min="3080" max="3080" width="12.140625" style="80" hidden="1" customWidth="1"/>
    <col min="3081" max="3081" width="9.140625" style="80" hidden="1" customWidth="1"/>
    <col min="3082" max="3082" width="25" style="80" hidden="1" customWidth="1"/>
    <col min="3083" max="3329" width="9.140625" style="80" hidden="1" customWidth="1"/>
    <col min="3330" max="3330" width="53.7109375" style="80" hidden="1" customWidth="1"/>
    <col min="3331" max="3331" width="9.140625" style="80" hidden="1" customWidth="1"/>
    <col min="3332" max="3332" width="7.28515625" style="80" hidden="1" customWidth="1"/>
    <col min="3333" max="3333" width="11.28515625" style="80" hidden="1" customWidth="1"/>
    <col min="3334" max="3334" width="10.28515625" style="80" hidden="1" customWidth="1"/>
    <col min="3335" max="3335" width="10" style="80" hidden="1" customWidth="1"/>
    <col min="3336" max="3336" width="12.140625" style="80" hidden="1" customWidth="1"/>
    <col min="3337" max="3337" width="9.140625" style="80" hidden="1" customWidth="1"/>
    <col min="3338" max="3338" width="25" style="80" hidden="1" customWidth="1"/>
    <col min="3339" max="3585" width="9.140625" style="80" hidden="1" customWidth="1"/>
    <col min="3586" max="3586" width="53.7109375" style="80" hidden="1" customWidth="1"/>
    <col min="3587" max="3587" width="9.140625" style="80" hidden="1" customWidth="1"/>
    <col min="3588" max="3588" width="7.28515625" style="80" hidden="1" customWidth="1"/>
    <col min="3589" max="3589" width="11.28515625" style="80" hidden="1" customWidth="1"/>
    <col min="3590" max="3590" width="10.28515625" style="80" hidden="1" customWidth="1"/>
    <col min="3591" max="3591" width="10" style="80" hidden="1" customWidth="1"/>
    <col min="3592" max="3592" width="12.140625" style="80" hidden="1" customWidth="1"/>
    <col min="3593" max="3593" width="9.140625" style="80" hidden="1" customWidth="1"/>
    <col min="3594" max="3594" width="25" style="80" hidden="1" customWidth="1"/>
    <col min="3595" max="3841" width="9.140625" style="80" hidden="1" customWidth="1"/>
    <col min="3842" max="3842" width="53.7109375" style="80" hidden="1" customWidth="1"/>
    <col min="3843" max="3843" width="9.140625" style="80" hidden="1" customWidth="1"/>
    <col min="3844" max="3844" width="7.28515625" style="80" hidden="1" customWidth="1"/>
    <col min="3845" max="3845" width="11.28515625" style="80" hidden="1" customWidth="1"/>
    <col min="3846" max="3846" width="10.28515625" style="80" hidden="1" customWidth="1"/>
    <col min="3847" max="3847" width="10" style="80" hidden="1" customWidth="1"/>
    <col min="3848" max="3848" width="12.140625" style="80" hidden="1" customWidth="1"/>
    <col min="3849" max="3849" width="9.140625" style="80" hidden="1" customWidth="1"/>
    <col min="3850" max="3850" width="25" style="80" hidden="1" customWidth="1"/>
    <col min="3851" max="4097" width="9.140625" style="80" hidden="1" customWidth="1"/>
    <col min="4098" max="4098" width="53.7109375" style="80" hidden="1" customWidth="1"/>
    <col min="4099" max="4099" width="9.140625" style="80" hidden="1" customWidth="1"/>
    <col min="4100" max="4100" width="7.28515625" style="80" hidden="1" customWidth="1"/>
    <col min="4101" max="4101" width="11.28515625" style="80" hidden="1" customWidth="1"/>
    <col min="4102" max="4102" width="10.28515625" style="80" hidden="1" customWidth="1"/>
    <col min="4103" max="4103" width="10" style="80" hidden="1" customWidth="1"/>
    <col min="4104" max="4104" width="12.140625" style="80" hidden="1" customWidth="1"/>
    <col min="4105" max="4105" width="9.140625" style="80" hidden="1" customWidth="1"/>
    <col min="4106" max="4106" width="25" style="80" hidden="1" customWidth="1"/>
    <col min="4107" max="4353" width="9.140625" style="80" hidden="1" customWidth="1"/>
    <col min="4354" max="4354" width="53.7109375" style="80" hidden="1" customWidth="1"/>
    <col min="4355" max="4355" width="9.140625" style="80" hidden="1" customWidth="1"/>
    <col min="4356" max="4356" width="7.28515625" style="80" hidden="1" customWidth="1"/>
    <col min="4357" max="4357" width="11.28515625" style="80" hidden="1" customWidth="1"/>
    <col min="4358" max="4358" width="10.28515625" style="80" hidden="1" customWidth="1"/>
    <col min="4359" max="4359" width="10" style="80" hidden="1" customWidth="1"/>
    <col min="4360" max="4360" width="12.140625" style="80" hidden="1" customWidth="1"/>
    <col min="4361" max="4361" width="9.140625" style="80" hidden="1" customWidth="1"/>
    <col min="4362" max="4362" width="25" style="80" hidden="1" customWidth="1"/>
    <col min="4363" max="4609" width="9.140625" style="80" hidden="1" customWidth="1"/>
    <col min="4610" max="4610" width="53.7109375" style="80" hidden="1" customWidth="1"/>
    <col min="4611" max="4611" width="9.140625" style="80" hidden="1" customWidth="1"/>
    <col min="4612" max="4612" width="7.28515625" style="80" hidden="1" customWidth="1"/>
    <col min="4613" max="4613" width="11.28515625" style="80" hidden="1" customWidth="1"/>
    <col min="4614" max="4614" width="10.28515625" style="80" hidden="1" customWidth="1"/>
    <col min="4615" max="4615" width="10" style="80" hidden="1" customWidth="1"/>
    <col min="4616" max="4616" width="12.140625" style="80" hidden="1" customWidth="1"/>
    <col min="4617" max="4617" width="9.140625" style="80" hidden="1" customWidth="1"/>
    <col min="4618" max="4618" width="25" style="80" hidden="1" customWidth="1"/>
    <col min="4619" max="4865" width="9.140625" style="80" hidden="1" customWidth="1"/>
    <col min="4866" max="4866" width="53.7109375" style="80" hidden="1" customWidth="1"/>
    <col min="4867" max="4867" width="9.140625" style="80" hidden="1" customWidth="1"/>
    <col min="4868" max="4868" width="7.28515625" style="80" hidden="1" customWidth="1"/>
    <col min="4869" max="4869" width="11.28515625" style="80" hidden="1" customWidth="1"/>
    <col min="4870" max="4870" width="10.28515625" style="80" hidden="1" customWidth="1"/>
    <col min="4871" max="4871" width="10" style="80" hidden="1" customWidth="1"/>
    <col min="4872" max="4872" width="12.140625" style="80" hidden="1" customWidth="1"/>
    <col min="4873" max="4873" width="9.140625" style="80" hidden="1" customWidth="1"/>
    <col min="4874" max="4874" width="25" style="80" hidden="1" customWidth="1"/>
    <col min="4875" max="5121" width="9.140625" style="80" hidden="1" customWidth="1"/>
    <col min="5122" max="5122" width="53.7109375" style="80" hidden="1" customWidth="1"/>
    <col min="5123" max="5123" width="9.140625" style="80" hidden="1" customWidth="1"/>
    <col min="5124" max="5124" width="7.28515625" style="80" hidden="1" customWidth="1"/>
    <col min="5125" max="5125" width="11.28515625" style="80" hidden="1" customWidth="1"/>
    <col min="5126" max="5126" width="10.28515625" style="80" hidden="1" customWidth="1"/>
    <col min="5127" max="5127" width="10" style="80" hidden="1" customWidth="1"/>
    <col min="5128" max="5128" width="12.140625" style="80" hidden="1" customWidth="1"/>
    <col min="5129" max="5129" width="9.140625" style="80" hidden="1" customWidth="1"/>
    <col min="5130" max="5130" width="25" style="80" hidden="1" customWidth="1"/>
    <col min="5131" max="5377" width="9.140625" style="80" hidden="1" customWidth="1"/>
    <col min="5378" max="5378" width="53.7109375" style="80" hidden="1" customWidth="1"/>
    <col min="5379" max="5379" width="9.140625" style="80" hidden="1" customWidth="1"/>
    <col min="5380" max="5380" width="7.28515625" style="80" hidden="1" customWidth="1"/>
    <col min="5381" max="5381" width="11.28515625" style="80" hidden="1" customWidth="1"/>
    <col min="5382" max="5382" width="10.28515625" style="80" hidden="1" customWidth="1"/>
    <col min="5383" max="5383" width="10" style="80" hidden="1" customWidth="1"/>
    <col min="5384" max="5384" width="12.140625" style="80" hidden="1" customWidth="1"/>
    <col min="5385" max="5385" width="9.140625" style="80" hidden="1" customWidth="1"/>
    <col min="5386" max="5386" width="25" style="80" hidden="1" customWidth="1"/>
    <col min="5387" max="5633" width="9.140625" style="80" hidden="1" customWidth="1"/>
    <col min="5634" max="5634" width="53.7109375" style="80" hidden="1" customWidth="1"/>
    <col min="5635" max="5635" width="9.140625" style="80" hidden="1" customWidth="1"/>
    <col min="5636" max="5636" width="7.28515625" style="80" hidden="1" customWidth="1"/>
    <col min="5637" max="5637" width="11.28515625" style="80" hidden="1" customWidth="1"/>
    <col min="5638" max="5638" width="10.28515625" style="80" hidden="1" customWidth="1"/>
    <col min="5639" max="5639" width="10" style="80" hidden="1" customWidth="1"/>
    <col min="5640" max="5640" width="12.140625" style="80" hidden="1" customWidth="1"/>
    <col min="5641" max="5641" width="9.140625" style="80" hidden="1" customWidth="1"/>
    <col min="5642" max="5642" width="25" style="80" hidden="1" customWidth="1"/>
    <col min="5643" max="5889" width="9.140625" style="80" hidden="1" customWidth="1"/>
    <col min="5890" max="5890" width="53.7109375" style="80" hidden="1" customWidth="1"/>
    <col min="5891" max="5891" width="9.140625" style="80" hidden="1" customWidth="1"/>
    <col min="5892" max="5892" width="7.28515625" style="80" hidden="1" customWidth="1"/>
    <col min="5893" max="5893" width="11.28515625" style="80" hidden="1" customWidth="1"/>
    <col min="5894" max="5894" width="10.28515625" style="80" hidden="1" customWidth="1"/>
    <col min="5895" max="5895" width="10" style="80" hidden="1" customWidth="1"/>
    <col min="5896" max="5896" width="12.140625" style="80" hidden="1" customWidth="1"/>
    <col min="5897" max="5897" width="9.140625" style="80" hidden="1" customWidth="1"/>
    <col min="5898" max="5898" width="25" style="80" hidden="1" customWidth="1"/>
    <col min="5899" max="6145" width="9.140625" style="80" hidden="1" customWidth="1"/>
    <col min="6146" max="6146" width="53.7109375" style="80" hidden="1" customWidth="1"/>
    <col min="6147" max="6147" width="9.140625" style="80" hidden="1" customWidth="1"/>
    <col min="6148" max="6148" width="7.28515625" style="80" hidden="1" customWidth="1"/>
    <col min="6149" max="6149" width="11.28515625" style="80" hidden="1" customWidth="1"/>
    <col min="6150" max="6150" width="10.28515625" style="80" hidden="1" customWidth="1"/>
    <col min="6151" max="6151" width="10" style="80" hidden="1" customWidth="1"/>
    <col min="6152" max="6152" width="12.140625" style="80" hidden="1" customWidth="1"/>
    <col min="6153" max="6153" width="9.140625" style="80" hidden="1" customWidth="1"/>
    <col min="6154" max="6154" width="25" style="80" hidden="1" customWidth="1"/>
    <col min="6155" max="6401" width="9.140625" style="80" hidden="1" customWidth="1"/>
    <col min="6402" max="6402" width="53.7109375" style="80" hidden="1" customWidth="1"/>
    <col min="6403" max="6403" width="9.140625" style="80" hidden="1" customWidth="1"/>
    <col min="6404" max="6404" width="7.28515625" style="80" hidden="1" customWidth="1"/>
    <col min="6405" max="6405" width="11.28515625" style="80" hidden="1" customWidth="1"/>
    <col min="6406" max="6406" width="10.28515625" style="80" hidden="1" customWidth="1"/>
    <col min="6407" max="6407" width="10" style="80" hidden="1" customWidth="1"/>
    <col min="6408" max="6408" width="12.140625" style="80" hidden="1" customWidth="1"/>
    <col min="6409" max="6409" width="9.140625" style="80" hidden="1" customWidth="1"/>
    <col min="6410" max="6410" width="25" style="80" hidden="1" customWidth="1"/>
    <col min="6411" max="6657" width="9.140625" style="80" hidden="1" customWidth="1"/>
    <col min="6658" max="6658" width="53.7109375" style="80" hidden="1" customWidth="1"/>
    <col min="6659" max="6659" width="9.140625" style="80" hidden="1" customWidth="1"/>
    <col min="6660" max="6660" width="7.28515625" style="80" hidden="1" customWidth="1"/>
    <col min="6661" max="6661" width="11.28515625" style="80" hidden="1" customWidth="1"/>
    <col min="6662" max="6662" width="10.28515625" style="80" hidden="1" customWidth="1"/>
    <col min="6663" max="6663" width="10" style="80" hidden="1" customWidth="1"/>
    <col min="6664" max="6664" width="12.140625" style="80" hidden="1" customWidth="1"/>
    <col min="6665" max="6665" width="9.140625" style="80" hidden="1" customWidth="1"/>
    <col min="6666" max="6666" width="25" style="80" hidden="1" customWidth="1"/>
    <col min="6667" max="6913" width="9.140625" style="80" hidden="1" customWidth="1"/>
    <col min="6914" max="6914" width="53.7109375" style="80" hidden="1" customWidth="1"/>
    <col min="6915" max="6915" width="9.140625" style="80" hidden="1" customWidth="1"/>
    <col min="6916" max="6916" width="7.28515625" style="80" hidden="1" customWidth="1"/>
    <col min="6917" max="6917" width="11.28515625" style="80" hidden="1" customWidth="1"/>
    <col min="6918" max="6918" width="10.28515625" style="80" hidden="1" customWidth="1"/>
    <col min="6919" max="6919" width="10" style="80" hidden="1" customWidth="1"/>
    <col min="6920" max="6920" width="12.140625" style="80" hidden="1" customWidth="1"/>
    <col min="6921" max="6921" width="9.140625" style="80" hidden="1" customWidth="1"/>
    <col min="6922" max="6922" width="25" style="80" hidden="1" customWidth="1"/>
    <col min="6923" max="7169" width="9.140625" style="80" hidden="1" customWidth="1"/>
    <col min="7170" max="7170" width="53.7109375" style="80" hidden="1" customWidth="1"/>
    <col min="7171" max="7171" width="9.140625" style="80" hidden="1" customWidth="1"/>
    <col min="7172" max="7172" width="7.28515625" style="80" hidden="1" customWidth="1"/>
    <col min="7173" max="7173" width="11.28515625" style="80" hidden="1" customWidth="1"/>
    <col min="7174" max="7174" width="10.28515625" style="80" hidden="1" customWidth="1"/>
    <col min="7175" max="7175" width="10" style="80" hidden="1" customWidth="1"/>
    <col min="7176" max="7176" width="12.140625" style="80" hidden="1" customWidth="1"/>
    <col min="7177" max="7177" width="9.140625" style="80" hidden="1" customWidth="1"/>
    <col min="7178" max="7178" width="25" style="80" hidden="1" customWidth="1"/>
    <col min="7179" max="7425" width="9.140625" style="80" hidden="1" customWidth="1"/>
    <col min="7426" max="7426" width="53.7109375" style="80" hidden="1" customWidth="1"/>
    <col min="7427" max="7427" width="9.140625" style="80" hidden="1" customWidth="1"/>
    <col min="7428" max="7428" width="7.28515625" style="80" hidden="1" customWidth="1"/>
    <col min="7429" max="7429" width="11.28515625" style="80" hidden="1" customWidth="1"/>
    <col min="7430" max="7430" width="10.28515625" style="80" hidden="1" customWidth="1"/>
    <col min="7431" max="7431" width="10" style="80" hidden="1" customWidth="1"/>
    <col min="7432" max="7432" width="12.140625" style="80" hidden="1" customWidth="1"/>
    <col min="7433" max="7433" width="9.140625" style="80" hidden="1" customWidth="1"/>
    <col min="7434" max="7434" width="25" style="80" hidden="1" customWidth="1"/>
    <col min="7435" max="7681" width="9.140625" style="80" hidden="1" customWidth="1"/>
    <col min="7682" max="7682" width="53.7109375" style="80" hidden="1" customWidth="1"/>
    <col min="7683" max="7683" width="9.140625" style="80" hidden="1" customWidth="1"/>
    <col min="7684" max="7684" width="7.28515625" style="80" hidden="1" customWidth="1"/>
    <col min="7685" max="7685" width="11.28515625" style="80" hidden="1" customWidth="1"/>
    <col min="7686" max="7686" width="10.28515625" style="80" hidden="1" customWidth="1"/>
    <col min="7687" max="7687" width="10" style="80" hidden="1" customWidth="1"/>
    <col min="7688" max="7688" width="12.140625" style="80" hidden="1" customWidth="1"/>
    <col min="7689" max="7689" width="9.140625" style="80" hidden="1" customWidth="1"/>
    <col min="7690" max="7690" width="25" style="80" hidden="1" customWidth="1"/>
    <col min="7691" max="7937" width="9.140625" style="80" hidden="1" customWidth="1"/>
    <col min="7938" max="7938" width="53.7109375" style="80" hidden="1" customWidth="1"/>
    <col min="7939" max="7939" width="9.140625" style="80" hidden="1" customWidth="1"/>
    <col min="7940" max="7940" width="7.28515625" style="80" hidden="1" customWidth="1"/>
    <col min="7941" max="7941" width="11.28515625" style="80" hidden="1" customWidth="1"/>
    <col min="7942" max="7942" width="10.28515625" style="80" hidden="1" customWidth="1"/>
    <col min="7943" max="7943" width="10" style="80" hidden="1" customWidth="1"/>
    <col min="7944" max="7944" width="12.140625" style="80" hidden="1" customWidth="1"/>
    <col min="7945" max="7945" width="9.140625" style="80" hidden="1" customWidth="1"/>
    <col min="7946" max="7946" width="25" style="80" hidden="1" customWidth="1"/>
    <col min="7947" max="8193" width="9.140625" style="80" hidden="1" customWidth="1"/>
    <col min="8194" max="8194" width="53.7109375" style="80" hidden="1" customWidth="1"/>
    <col min="8195" max="8195" width="9.140625" style="80" hidden="1" customWidth="1"/>
    <col min="8196" max="8196" width="7.28515625" style="80" hidden="1" customWidth="1"/>
    <col min="8197" max="8197" width="11.28515625" style="80" hidden="1" customWidth="1"/>
    <col min="8198" max="8198" width="10.28515625" style="80" hidden="1" customWidth="1"/>
    <col min="8199" max="8199" width="10" style="80" hidden="1" customWidth="1"/>
    <col min="8200" max="8200" width="12.140625" style="80" hidden="1" customWidth="1"/>
    <col min="8201" max="8201" width="9.140625" style="80" hidden="1" customWidth="1"/>
    <col min="8202" max="8202" width="25" style="80" hidden="1" customWidth="1"/>
    <col min="8203" max="8449" width="9.140625" style="80" hidden="1" customWidth="1"/>
    <col min="8450" max="8450" width="53.7109375" style="80" hidden="1" customWidth="1"/>
    <col min="8451" max="8451" width="9.140625" style="80" hidden="1" customWidth="1"/>
    <col min="8452" max="8452" width="7.28515625" style="80" hidden="1" customWidth="1"/>
    <col min="8453" max="8453" width="11.28515625" style="80" hidden="1" customWidth="1"/>
    <col min="8454" max="8454" width="10.28515625" style="80" hidden="1" customWidth="1"/>
    <col min="8455" max="8455" width="10" style="80" hidden="1" customWidth="1"/>
    <col min="8456" max="8456" width="12.140625" style="80" hidden="1" customWidth="1"/>
    <col min="8457" max="8457" width="9.140625" style="80" hidden="1" customWidth="1"/>
    <col min="8458" max="8458" width="25" style="80" hidden="1" customWidth="1"/>
    <col min="8459" max="8705" width="9.140625" style="80" hidden="1" customWidth="1"/>
    <col min="8706" max="8706" width="53.7109375" style="80" hidden="1" customWidth="1"/>
    <col min="8707" max="8707" width="9.140625" style="80" hidden="1" customWidth="1"/>
    <col min="8708" max="8708" width="7.28515625" style="80" hidden="1" customWidth="1"/>
    <col min="8709" max="8709" width="11.28515625" style="80" hidden="1" customWidth="1"/>
    <col min="8710" max="8710" width="10.28515625" style="80" hidden="1" customWidth="1"/>
    <col min="8711" max="8711" width="10" style="80" hidden="1" customWidth="1"/>
    <col min="8712" max="8712" width="12.140625" style="80" hidden="1" customWidth="1"/>
    <col min="8713" max="8713" width="9.140625" style="80" hidden="1" customWidth="1"/>
    <col min="8714" max="8714" width="25" style="80" hidden="1" customWidth="1"/>
    <col min="8715" max="8961" width="9.140625" style="80" hidden="1" customWidth="1"/>
    <col min="8962" max="8962" width="53.7109375" style="80" hidden="1" customWidth="1"/>
    <col min="8963" max="8963" width="9.140625" style="80" hidden="1" customWidth="1"/>
    <col min="8964" max="8964" width="7.28515625" style="80" hidden="1" customWidth="1"/>
    <col min="8965" max="8965" width="11.28515625" style="80" hidden="1" customWidth="1"/>
    <col min="8966" max="8966" width="10.28515625" style="80" hidden="1" customWidth="1"/>
    <col min="8967" max="8967" width="10" style="80" hidden="1" customWidth="1"/>
    <col min="8968" max="8968" width="12.140625" style="80" hidden="1" customWidth="1"/>
    <col min="8969" max="8969" width="9.140625" style="80" hidden="1" customWidth="1"/>
    <col min="8970" max="8970" width="25" style="80" hidden="1" customWidth="1"/>
    <col min="8971" max="9217" width="9.140625" style="80" hidden="1" customWidth="1"/>
    <col min="9218" max="9218" width="53.7109375" style="80" hidden="1" customWidth="1"/>
    <col min="9219" max="9219" width="9.140625" style="80" hidden="1" customWidth="1"/>
    <col min="9220" max="9220" width="7.28515625" style="80" hidden="1" customWidth="1"/>
    <col min="9221" max="9221" width="11.28515625" style="80" hidden="1" customWidth="1"/>
    <col min="9222" max="9222" width="10.28515625" style="80" hidden="1" customWidth="1"/>
    <col min="9223" max="9223" width="10" style="80" hidden="1" customWidth="1"/>
    <col min="9224" max="9224" width="12.140625" style="80" hidden="1" customWidth="1"/>
    <col min="9225" max="9225" width="9.140625" style="80" hidden="1" customWidth="1"/>
    <col min="9226" max="9226" width="25" style="80" hidden="1" customWidth="1"/>
    <col min="9227" max="9473" width="9.140625" style="80" hidden="1" customWidth="1"/>
    <col min="9474" max="9474" width="53.7109375" style="80" hidden="1" customWidth="1"/>
    <col min="9475" max="9475" width="9.140625" style="80" hidden="1" customWidth="1"/>
    <col min="9476" max="9476" width="7.28515625" style="80" hidden="1" customWidth="1"/>
    <col min="9477" max="9477" width="11.28515625" style="80" hidden="1" customWidth="1"/>
    <col min="9478" max="9478" width="10.28515625" style="80" hidden="1" customWidth="1"/>
    <col min="9479" max="9479" width="10" style="80" hidden="1" customWidth="1"/>
    <col min="9480" max="9480" width="12.140625" style="80" hidden="1" customWidth="1"/>
    <col min="9481" max="9481" width="9.140625" style="80" hidden="1" customWidth="1"/>
    <col min="9482" max="9482" width="25" style="80" hidden="1" customWidth="1"/>
    <col min="9483" max="9729" width="9.140625" style="80" hidden="1" customWidth="1"/>
    <col min="9730" max="9730" width="53.7109375" style="80" hidden="1" customWidth="1"/>
    <col min="9731" max="9731" width="9.140625" style="80" hidden="1" customWidth="1"/>
    <col min="9732" max="9732" width="7.28515625" style="80" hidden="1" customWidth="1"/>
    <col min="9733" max="9733" width="11.28515625" style="80" hidden="1" customWidth="1"/>
    <col min="9734" max="9734" width="10.28515625" style="80" hidden="1" customWidth="1"/>
    <col min="9735" max="9735" width="10" style="80" hidden="1" customWidth="1"/>
    <col min="9736" max="9736" width="12.140625" style="80" hidden="1" customWidth="1"/>
    <col min="9737" max="9737" width="9.140625" style="80" hidden="1" customWidth="1"/>
    <col min="9738" max="9738" width="25" style="80" hidden="1" customWidth="1"/>
    <col min="9739" max="9985" width="9.140625" style="80" hidden="1" customWidth="1"/>
    <col min="9986" max="9986" width="53.7109375" style="80" hidden="1" customWidth="1"/>
    <col min="9987" max="9987" width="9.140625" style="80" hidden="1" customWidth="1"/>
    <col min="9988" max="9988" width="7.28515625" style="80" hidden="1" customWidth="1"/>
    <col min="9989" max="9989" width="11.28515625" style="80" hidden="1" customWidth="1"/>
    <col min="9990" max="9990" width="10.28515625" style="80" hidden="1" customWidth="1"/>
    <col min="9991" max="9991" width="10" style="80" hidden="1" customWidth="1"/>
    <col min="9992" max="9992" width="12.140625" style="80" hidden="1" customWidth="1"/>
    <col min="9993" max="9993" width="9.140625" style="80" hidden="1" customWidth="1"/>
    <col min="9994" max="9994" width="25" style="80" hidden="1" customWidth="1"/>
    <col min="9995" max="10241" width="9.140625" style="80" hidden="1" customWidth="1"/>
    <col min="10242" max="10242" width="53.7109375" style="80" hidden="1" customWidth="1"/>
    <col min="10243" max="10243" width="9.140625" style="80" hidden="1" customWidth="1"/>
    <col min="10244" max="10244" width="7.28515625" style="80" hidden="1" customWidth="1"/>
    <col min="10245" max="10245" width="11.28515625" style="80" hidden="1" customWidth="1"/>
    <col min="10246" max="10246" width="10.28515625" style="80" hidden="1" customWidth="1"/>
    <col min="10247" max="10247" width="10" style="80" hidden="1" customWidth="1"/>
    <col min="10248" max="10248" width="12.140625" style="80" hidden="1" customWidth="1"/>
    <col min="10249" max="10249" width="9.140625" style="80" hidden="1" customWidth="1"/>
    <col min="10250" max="10250" width="25" style="80" hidden="1" customWidth="1"/>
    <col min="10251" max="10497" width="9.140625" style="80" hidden="1" customWidth="1"/>
    <col min="10498" max="10498" width="53.7109375" style="80" hidden="1" customWidth="1"/>
    <col min="10499" max="10499" width="9.140625" style="80" hidden="1" customWidth="1"/>
    <col min="10500" max="10500" width="7.28515625" style="80" hidden="1" customWidth="1"/>
    <col min="10501" max="10501" width="11.28515625" style="80" hidden="1" customWidth="1"/>
    <col min="10502" max="10502" width="10.28515625" style="80" hidden="1" customWidth="1"/>
    <col min="10503" max="10503" width="10" style="80" hidden="1" customWidth="1"/>
    <col min="10504" max="10504" width="12.140625" style="80" hidden="1" customWidth="1"/>
    <col min="10505" max="10505" width="9.140625" style="80" hidden="1" customWidth="1"/>
    <col min="10506" max="10506" width="25" style="80" hidden="1" customWidth="1"/>
    <col min="10507" max="10753" width="9.140625" style="80" hidden="1" customWidth="1"/>
    <col min="10754" max="10754" width="53.7109375" style="80" hidden="1" customWidth="1"/>
    <col min="10755" max="10755" width="9.140625" style="80" hidden="1" customWidth="1"/>
    <col min="10756" max="10756" width="7.28515625" style="80" hidden="1" customWidth="1"/>
    <col min="10757" max="10757" width="11.28515625" style="80" hidden="1" customWidth="1"/>
    <col min="10758" max="10758" width="10.28515625" style="80" hidden="1" customWidth="1"/>
    <col min="10759" max="10759" width="10" style="80" hidden="1" customWidth="1"/>
    <col min="10760" max="10760" width="12.140625" style="80" hidden="1" customWidth="1"/>
    <col min="10761" max="10761" width="9.140625" style="80" hidden="1" customWidth="1"/>
    <col min="10762" max="10762" width="25" style="80" hidden="1" customWidth="1"/>
    <col min="10763" max="11009" width="9.140625" style="80" hidden="1" customWidth="1"/>
    <col min="11010" max="11010" width="53.7109375" style="80" hidden="1" customWidth="1"/>
    <col min="11011" max="11011" width="9.140625" style="80" hidden="1" customWidth="1"/>
    <col min="11012" max="11012" width="7.28515625" style="80" hidden="1" customWidth="1"/>
    <col min="11013" max="11013" width="11.28515625" style="80" hidden="1" customWidth="1"/>
    <col min="11014" max="11014" width="10.28515625" style="80" hidden="1" customWidth="1"/>
    <col min="11015" max="11015" width="10" style="80" hidden="1" customWidth="1"/>
    <col min="11016" max="11016" width="12.140625" style="80" hidden="1" customWidth="1"/>
    <col min="11017" max="11017" width="9.140625" style="80" hidden="1" customWidth="1"/>
    <col min="11018" max="11018" width="25" style="80" hidden="1" customWidth="1"/>
    <col min="11019" max="11265" width="9.140625" style="80" hidden="1" customWidth="1"/>
    <col min="11266" max="11266" width="53.7109375" style="80" hidden="1" customWidth="1"/>
    <col min="11267" max="11267" width="9.140625" style="80" hidden="1" customWidth="1"/>
    <col min="11268" max="11268" width="7.28515625" style="80" hidden="1" customWidth="1"/>
    <col min="11269" max="11269" width="11.28515625" style="80" hidden="1" customWidth="1"/>
    <col min="11270" max="11270" width="10.28515625" style="80" hidden="1" customWidth="1"/>
    <col min="11271" max="11271" width="10" style="80" hidden="1" customWidth="1"/>
    <col min="11272" max="11272" width="12.140625" style="80" hidden="1" customWidth="1"/>
    <col min="11273" max="11273" width="9.140625" style="80" hidden="1" customWidth="1"/>
    <col min="11274" max="11274" width="25" style="80" hidden="1" customWidth="1"/>
    <col min="11275" max="11521" width="9.140625" style="80" hidden="1" customWidth="1"/>
    <col min="11522" max="11522" width="53.7109375" style="80" hidden="1" customWidth="1"/>
    <col min="11523" max="11523" width="9.140625" style="80" hidden="1" customWidth="1"/>
    <col min="11524" max="11524" width="7.28515625" style="80" hidden="1" customWidth="1"/>
    <col min="11525" max="11525" width="11.28515625" style="80" hidden="1" customWidth="1"/>
    <col min="11526" max="11526" width="10.28515625" style="80" hidden="1" customWidth="1"/>
    <col min="11527" max="11527" width="10" style="80" hidden="1" customWidth="1"/>
    <col min="11528" max="11528" width="12.140625" style="80" hidden="1" customWidth="1"/>
    <col min="11529" max="11529" width="9.140625" style="80" hidden="1" customWidth="1"/>
    <col min="11530" max="11530" width="25" style="80" hidden="1" customWidth="1"/>
    <col min="11531" max="11777" width="9.140625" style="80" hidden="1" customWidth="1"/>
    <col min="11778" max="11778" width="53.7109375" style="80" hidden="1" customWidth="1"/>
    <col min="11779" max="11779" width="9.140625" style="80" hidden="1" customWidth="1"/>
    <col min="11780" max="11780" width="7.28515625" style="80" hidden="1" customWidth="1"/>
    <col min="11781" max="11781" width="11.28515625" style="80" hidden="1" customWidth="1"/>
    <col min="11782" max="11782" width="10.28515625" style="80" hidden="1" customWidth="1"/>
    <col min="11783" max="11783" width="10" style="80" hidden="1" customWidth="1"/>
    <col min="11784" max="11784" width="12.140625" style="80" hidden="1" customWidth="1"/>
    <col min="11785" max="11785" width="9.140625" style="80" hidden="1" customWidth="1"/>
    <col min="11786" max="11786" width="25" style="80" hidden="1" customWidth="1"/>
    <col min="11787" max="12033" width="9.140625" style="80" hidden="1" customWidth="1"/>
    <col min="12034" max="12034" width="53.7109375" style="80" hidden="1" customWidth="1"/>
    <col min="12035" max="12035" width="9.140625" style="80" hidden="1" customWidth="1"/>
    <col min="12036" max="12036" width="7.28515625" style="80" hidden="1" customWidth="1"/>
    <col min="12037" max="12037" width="11.28515625" style="80" hidden="1" customWidth="1"/>
    <col min="12038" max="12038" width="10.28515625" style="80" hidden="1" customWidth="1"/>
    <col min="12039" max="12039" width="10" style="80" hidden="1" customWidth="1"/>
    <col min="12040" max="12040" width="12.140625" style="80" hidden="1" customWidth="1"/>
    <col min="12041" max="12041" width="9.140625" style="80" hidden="1" customWidth="1"/>
    <col min="12042" max="12042" width="25" style="80" hidden="1" customWidth="1"/>
    <col min="12043" max="12289" width="9.140625" style="80" hidden="1" customWidth="1"/>
    <col min="12290" max="12290" width="53.7109375" style="80" hidden="1" customWidth="1"/>
    <col min="12291" max="12291" width="9.140625" style="80" hidden="1" customWidth="1"/>
    <col min="12292" max="12292" width="7.28515625" style="80" hidden="1" customWidth="1"/>
    <col min="12293" max="12293" width="11.28515625" style="80" hidden="1" customWidth="1"/>
    <col min="12294" max="12294" width="10.28515625" style="80" hidden="1" customWidth="1"/>
    <col min="12295" max="12295" width="10" style="80" hidden="1" customWidth="1"/>
    <col min="12296" max="12296" width="12.140625" style="80" hidden="1" customWidth="1"/>
    <col min="12297" max="12297" width="9.140625" style="80" hidden="1" customWidth="1"/>
    <col min="12298" max="12298" width="25" style="80" hidden="1" customWidth="1"/>
    <col min="12299" max="12545" width="9.140625" style="80" hidden="1" customWidth="1"/>
    <col min="12546" max="12546" width="53.7109375" style="80" hidden="1" customWidth="1"/>
    <col min="12547" max="12547" width="9.140625" style="80" hidden="1" customWidth="1"/>
    <col min="12548" max="12548" width="7.28515625" style="80" hidden="1" customWidth="1"/>
    <col min="12549" max="12549" width="11.28515625" style="80" hidden="1" customWidth="1"/>
    <col min="12550" max="12550" width="10.28515625" style="80" hidden="1" customWidth="1"/>
    <col min="12551" max="12551" width="10" style="80" hidden="1" customWidth="1"/>
    <col min="12552" max="12552" width="12.140625" style="80" hidden="1" customWidth="1"/>
    <col min="12553" max="12553" width="9.140625" style="80" hidden="1" customWidth="1"/>
    <col min="12554" max="12554" width="25" style="80" hidden="1" customWidth="1"/>
    <col min="12555" max="12801" width="9.140625" style="80" hidden="1" customWidth="1"/>
    <col min="12802" max="12802" width="53.7109375" style="80" hidden="1" customWidth="1"/>
    <col min="12803" max="12803" width="9.140625" style="80" hidden="1" customWidth="1"/>
    <col min="12804" max="12804" width="7.28515625" style="80" hidden="1" customWidth="1"/>
    <col min="12805" max="12805" width="11.28515625" style="80" hidden="1" customWidth="1"/>
    <col min="12806" max="12806" width="10.28515625" style="80" hidden="1" customWidth="1"/>
    <col min="12807" max="12807" width="10" style="80" hidden="1" customWidth="1"/>
    <col min="12808" max="12808" width="12.140625" style="80" hidden="1" customWidth="1"/>
    <col min="12809" max="12809" width="9.140625" style="80" hidden="1" customWidth="1"/>
    <col min="12810" max="12810" width="25" style="80" hidden="1" customWidth="1"/>
    <col min="12811" max="13057" width="9.140625" style="80" hidden="1" customWidth="1"/>
    <col min="13058" max="13058" width="53.7109375" style="80" hidden="1" customWidth="1"/>
    <col min="13059" max="13059" width="9.140625" style="80" hidden="1" customWidth="1"/>
    <col min="13060" max="13060" width="7.28515625" style="80" hidden="1" customWidth="1"/>
    <col min="13061" max="13061" width="11.28515625" style="80" hidden="1" customWidth="1"/>
    <col min="13062" max="13062" width="10.28515625" style="80" hidden="1" customWidth="1"/>
    <col min="13063" max="13063" width="10" style="80" hidden="1" customWidth="1"/>
    <col min="13064" max="13064" width="12.140625" style="80" hidden="1" customWidth="1"/>
    <col min="13065" max="13065" width="9.140625" style="80" hidden="1" customWidth="1"/>
    <col min="13066" max="13066" width="25" style="80" hidden="1" customWidth="1"/>
    <col min="13067" max="13313" width="9.140625" style="80" hidden="1" customWidth="1"/>
    <col min="13314" max="13314" width="53.7109375" style="80" hidden="1" customWidth="1"/>
    <col min="13315" max="13315" width="9.140625" style="80" hidden="1" customWidth="1"/>
    <col min="13316" max="13316" width="7.28515625" style="80" hidden="1" customWidth="1"/>
    <col min="13317" max="13317" width="11.28515625" style="80" hidden="1" customWidth="1"/>
    <col min="13318" max="13318" width="10.28515625" style="80" hidden="1" customWidth="1"/>
    <col min="13319" max="13319" width="10" style="80" hidden="1" customWidth="1"/>
    <col min="13320" max="13320" width="12.140625" style="80" hidden="1" customWidth="1"/>
    <col min="13321" max="13321" width="9.140625" style="80" hidden="1" customWidth="1"/>
    <col min="13322" max="13322" width="25" style="80" hidden="1" customWidth="1"/>
    <col min="13323" max="13569" width="9.140625" style="80" hidden="1" customWidth="1"/>
    <col min="13570" max="13570" width="53.7109375" style="80" hidden="1" customWidth="1"/>
    <col min="13571" max="13571" width="9.140625" style="80" hidden="1" customWidth="1"/>
    <col min="13572" max="13572" width="7.28515625" style="80" hidden="1" customWidth="1"/>
    <col min="13573" max="13573" width="11.28515625" style="80" hidden="1" customWidth="1"/>
    <col min="13574" max="13574" width="10.28515625" style="80" hidden="1" customWidth="1"/>
    <col min="13575" max="13575" width="10" style="80" hidden="1" customWidth="1"/>
    <col min="13576" max="13576" width="12.140625" style="80" hidden="1" customWidth="1"/>
    <col min="13577" max="13577" width="9.140625" style="80" hidden="1" customWidth="1"/>
    <col min="13578" max="13578" width="25" style="80" hidden="1" customWidth="1"/>
    <col min="13579" max="13825" width="9.140625" style="80" hidden="1" customWidth="1"/>
    <col min="13826" max="13826" width="53.7109375" style="80" hidden="1" customWidth="1"/>
    <col min="13827" max="13827" width="9.140625" style="80" hidden="1" customWidth="1"/>
    <col min="13828" max="13828" width="7.28515625" style="80" hidden="1" customWidth="1"/>
    <col min="13829" max="13829" width="11.28515625" style="80" hidden="1" customWidth="1"/>
    <col min="13830" max="13830" width="10.28515625" style="80" hidden="1" customWidth="1"/>
    <col min="13831" max="13831" width="10" style="80" hidden="1" customWidth="1"/>
    <col min="13832" max="13832" width="12.140625" style="80" hidden="1" customWidth="1"/>
    <col min="13833" max="13833" width="9.140625" style="80" hidden="1" customWidth="1"/>
    <col min="13834" max="13834" width="25" style="80" hidden="1" customWidth="1"/>
    <col min="13835" max="14081" width="9.140625" style="80" hidden="1" customWidth="1"/>
    <col min="14082" max="14082" width="53.7109375" style="80" hidden="1" customWidth="1"/>
    <col min="14083" max="14083" width="9.140625" style="80" hidden="1" customWidth="1"/>
    <col min="14084" max="14084" width="7.28515625" style="80" hidden="1" customWidth="1"/>
    <col min="14085" max="14085" width="11.28515625" style="80" hidden="1" customWidth="1"/>
    <col min="14086" max="14086" width="10.28515625" style="80" hidden="1" customWidth="1"/>
    <col min="14087" max="14087" width="10" style="80" hidden="1" customWidth="1"/>
    <col min="14088" max="14088" width="12.140625" style="80" hidden="1" customWidth="1"/>
    <col min="14089" max="14089" width="9.140625" style="80" hidden="1" customWidth="1"/>
    <col min="14090" max="14090" width="25" style="80" hidden="1" customWidth="1"/>
    <col min="14091" max="14337" width="9.140625" style="80" hidden="1" customWidth="1"/>
    <col min="14338" max="14338" width="53.7109375" style="80" hidden="1" customWidth="1"/>
    <col min="14339" max="14339" width="9.140625" style="80" hidden="1" customWidth="1"/>
    <col min="14340" max="14340" width="7.28515625" style="80" hidden="1" customWidth="1"/>
    <col min="14341" max="14341" width="11.28515625" style="80" hidden="1" customWidth="1"/>
    <col min="14342" max="14342" width="10.28515625" style="80" hidden="1" customWidth="1"/>
    <col min="14343" max="14343" width="10" style="80" hidden="1" customWidth="1"/>
    <col min="14344" max="14344" width="12.140625" style="80" hidden="1" customWidth="1"/>
    <col min="14345" max="14345" width="9.140625" style="80" hidden="1" customWidth="1"/>
    <col min="14346" max="14346" width="25" style="80" hidden="1" customWidth="1"/>
    <col min="14347" max="14593" width="9.140625" style="80" hidden="1" customWidth="1"/>
    <col min="14594" max="14594" width="53.7109375" style="80" hidden="1" customWidth="1"/>
    <col min="14595" max="14595" width="9.140625" style="80" hidden="1" customWidth="1"/>
    <col min="14596" max="14596" width="7.28515625" style="80" hidden="1" customWidth="1"/>
    <col min="14597" max="14597" width="11.28515625" style="80" hidden="1" customWidth="1"/>
    <col min="14598" max="14598" width="10.28515625" style="80" hidden="1" customWidth="1"/>
    <col min="14599" max="14599" width="10" style="80" hidden="1" customWidth="1"/>
    <col min="14600" max="14600" width="12.140625" style="80" hidden="1" customWidth="1"/>
    <col min="14601" max="14601" width="9.140625" style="80" hidden="1" customWidth="1"/>
    <col min="14602" max="14602" width="25" style="80" hidden="1" customWidth="1"/>
    <col min="14603" max="14849" width="9.140625" style="80" hidden="1" customWidth="1"/>
    <col min="14850" max="14850" width="53.7109375" style="80" hidden="1" customWidth="1"/>
    <col min="14851" max="14851" width="9.140625" style="80" hidden="1" customWidth="1"/>
    <col min="14852" max="14852" width="7.28515625" style="80" hidden="1" customWidth="1"/>
    <col min="14853" max="14853" width="11.28515625" style="80" hidden="1" customWidth="1"/>
    <col min="14854" max="14854" width="10.28515625" style="80" hidden="1" customWidth="1"/>
    <col min="14855" max="14855" width="10" style="80" hidden="1" customWidth="1"/>
    <col min="14856" max="14856" width="12.140625" style="80" hidden="1" customWidth="1"/>
    <col min="14857" max="14857" width="9.140625" style="80" hidden="1" customWidth="1"/>
    <col min="14858" max="14858" width="25" style="80" hidden="1" customWidth="1"/>
    <col min="14859" max="15105" width="9.140625" style="80" hidden="1" customWidth="1"/>
    <col min="15106" max="15106" width="53.7109375" style="80" hidden="1" customWidth="1"/>
    <col min="15107" max="15107" width="9.140625" style="80" hidden="1" customWidth="1"/>
    <col min="15108" max="15108" width="7.28515625" style="80" hidden="1" customWidth="1"/>
    <col min="15109" max="15109" width="11.28515625" style="80" hidden="1" customWidth="1"/>
    <col min="15110" max="15110" width="10.28515625" style="80" hidden="1" customWidth="1"/>
    <col min="15111" max="15111" width="10" style="80" hidden="1" customWidth="1"/>
    <col min="15112" max="15112" width="12.140625" style="80" hidden="1" customWidth="1"/>
    <col min="15113" max="15113" width="9.140625" style="80" hidden="1" customWidth="1"/>
    <col min="15114" max="15114" width="25" style="80" hidden="1" customWidth="1"/>
    <col min="15115" max="15361" width="9.140625" style="80" hidden="1" customWidth="1"/>
    <col min="15362" max="15362" width="53.7109375" style="80" hidden="1" customWidth="1"/>
    <col min="15363" max="15363" width="9.140625" style="80" hidden="1" customWidth="1"/>
    <col min="15364" max="15364" width="7.28515625" style="80" hidden="1" customWidth="1"/>
    <col min="15365" max="15365" width="11.28515625" style="80" hidden="1" customWidth="1"/>
    <col min="15366" max="15366" width="10.28515625" style="80" hidden="1" customWidth="1"/>
    <col min="15367" max="15367" width="10" style="80" hidden="1" customWidth="1"/>
    <col min="15368" max="15368" width="12.140625" style="80" hidden="1" customWidth="1"/>
    <col min="15369" max="15369" width="9.140625" style="80" hidden="1" customWidth="1"/>
    <col min="15370" max="15370" width="25" style="80" hidden="1" customWidth="1"/>
    <col min="15371" max="15617" width="9.140625" style="80" hidden="1" customWidth="1"/>
    <col min="15618" max="15618" width="53.7109375" style="80" hidden="1" customWidth="1"/>
    <col min="15619" max="15619" width="9.140625" style="80" hidden="1" customWidth="1"/>
    <col min="15620" max="15620" width="7.28515625" style="80" hidden="1" customWidth="1"/>
    <col min="15621" max="15621" width="11.28515625" style="80" hidden="1" customWidth="1"/>
    <col min="15622" max="15622" width="10.28515625" style="80" hidden="1" customWidth="1"/>
    <col min="15623" max="15623" width="10" style="80" hidden="1" customWidth="1"/>
    <col min="15624" max="15624" width="12.140625" style="80" hidden="1" customWidth="1"/>
    <col min="15625" max="15625" width="9.140625" style="80" hidden="1" customWidth="1"/>
    <col min="15626" max="15626" width="25" style="80" hidden="1" customWidth="1"/>
    <col min="15627" max="15873" width="9.140625" style="80" hidden="1" customWidth="1"/>
    <col min="15874" max="15874" width="53.7109375" style="80" hidden="1" customWidth="1"/>
    <col min="15875" max="15875" width="9.140625" style="80" hidden="1" customWidth="1"/>
    <col min="15876" max="15876" width="7.28515625" style="80" hidden="1" customWidth="1"/>
    <col min="15877" max="15877" width="11.28515625" style="80" hidden="1" customWidth="1"/>
    <col min="15878" max="15878" width="10.28515625" style="80" hidden="1" customWidth="1"/>
    <col min="15879" max="15879" width="10" style="80" hidden="1" customWidth="1"/>
    <col min="15880" max="15880" width="12.140625" style="80" hidden="1" customWidth="1"/>
    <col min="15881" max="15881" width="9.140625" style="80" hidden="1" customWidth="1"/>
    <col min="15882" max="15882" width="25" style="80" hidden="1" customWidth="1"/>
    <col min="15883" max="16129" width="9.140625" style="80" hidden="1" customWidth="1"/>
    <col min="16130" max="16130" width="53.7109375" style="80" hidden="1" customWidth="1"/>
    <col min="16131" max="16131" width="9.140625" style="80" hidden="1" customWidth="1"/>
    <col min="16132" max="16132" width="7.28515625" style="80" hidden="1" customWidth="1"/>
    <col min="16133" max="16133" width="11.28515625" style="80" hidden="1" customWidth="1"/>
    <col min="16134" max="16134" width="10.28515625" style="80" hidden="1" customWidth="1"/>
    <col min="16135" max="16135" width="10" style="80" hidden="1" customWidth="1"/>
    <col min="16136" max="16136" width="12.140625" style="80" hidden="1" customWidth="1"/>
    <col min="16137" max="16137" width="9.140625" style="80" hidden="1" customWidth="1"/>
    <col min="16138" max="16138" width="25" style="80" hidden="1" customWidth="1"/>
    <col min="16139" max="16140" width="9.140625" style="80" hidden="1" customWidth="1"/>
    <col min="16141" max="16384" width="9.140625" style="80"/>
  </cols>
  <sheetData>
    <row r="1" spans="1:15" s="15" customFormat="1" ht="21" thickBot="1">
      <c r="A1" s="10" t="s">
        <v>144</v>
      </c>
      <c r="B1" s="11" t="s">
        <v>145</v>
      </c>
      <c r="C1" s="12"/>
      <c r="D1" s="12"/>
      <c r="E1" s="12"/>
      <c r="F1" s="12"/>
      <c r="G1" s="12"/>
      <c r="H1" s="13"/>
      <c r="I1" s="14"/>
      <c r="N1" s="84">
        <f>N2/N3</f>
        <v>1</v>
      </c>
      <c r="O1" s="15" t="s">
        <v>179</v>
      </c>
    </row>
    <row r="2" spans="1:15" s="15" customFormat="1" ht="13.5" thickBot="1">
      <c r="A2" s="16" t="s">
        <v>146</v>
      </c>
      <c r="B2" s="17" t="s">
        <v>147</v>
      </c>
      <c r="C2" s="18"/>
      <c r="D2" s="18"/>
      <c r="E2" s="19"/>
      <c r="G2" s="20" t="s">
        <v>148</v>
      </c>
      <c r="H2" s="21" t="s">
        <v>149</v>
      </c>
      <c r="N2" s="15">
        <v>393.38</v>
      </c>
      <c r="O2" s="15" t="s">
        <v>257</v>
      </c>
    </row>
    <row r="3" spans="1:15" s="15" customFormat="1" ht="13.5" thickBot="1">
      <c r="A3" s="16" t="s">
        <v>150</v>
      </c>
      <c r="F3" s="122"/>
      <c r="G3" s="121">
        <v>45503</v>
      </c>
      <c r="H3" s="120" t="str">
        <f>Invoice!K6</f>
        <v>54405</v>
      </c>
      <c r="N3" s="15">
        <v>393.38</v>
      </c>
      <c r="O3" s="15" t="s">
        <v>258</v>
      </c>
    </row>
    <row r="4" spans="1:15" s="15" customFormat="1">
      <c r="A4" s="16" t="s">
        <v>151</v>
      </c>
    </row>
    <row r="5" spans="1:15" s="15" customFormat="1">
      <c r="A5" s="16" t="s">
        <v>152</v>
      </c>
      <c r="K5" s="16"/>
    </row>
    <row r="6" spans="1:15" s="15" customFormat="1">
      <c r="A6" s="16" t="s">
        <v>153</v>
      </c>
    </row>
    <row r="7" spans="1:15" s="15" customFormat="1" ht="15">
      <c r="A7"/>
      <c r="F7" s="23"/>
    </row>
    <row r="8" spans="1:15" s="15" customFormat="1" ht="13.5" thickBot="1">
      <c r="A8" s="22"/>
      <c r="F8" s="23"/>
      <c r="J8" s="15" t="s">
        <v>154</v>
      </c>
    </row>
    <row r="9" spans="1:15" s="15" customFormat="1" ht="13.5" thickBot="1">
      <c r="A9" s="24" t="s">
        <v>155</v>
      </c>
      <c r="F9" s="25" t="s">
        <v>156</v>
      </c>
      <c r="G9" s="26"/>
      <c r="H9" s="27"/>
      <c r="J9" s="15" t="str">
        <f>'Copy paste to Here'!I18</f>
        <v>USD</v>
      </c>
    </row>
    <row r="10" spans="1:15" s="15" customFormat="1" ht="13.5" thickBot="1">
      <c r="A10" s="28" t="str">
        <f>'Copy paste to Here'!G10</f>
        <v>ARCHED Studio</v>
      </c>
      <c r="B10" s="29"/>
      <c r="C10" s="29"/>
      <c r="D10" s="29"/>
      <c r="F10" s="30" t="str">
        <f>'Copy paste to Here'!B10</f>
        <v>ARCHED Studio</v>
      </c>
      <c r="G10" s="31"/>
      <c r="H10" s="32"/>
      <c r="K10" s="87" t="s">
        <v>274</v>
      </c>
      <c r="L10" s="27" t="s">
        <v>274</v>
      </c>
      <c r="M10" s="15">
        <v>1</v>
      </c>
    </row>
    <row r="11" spans="1:15" s="15" customFormat="1" ht="15.75" thickBot="1">
      <c r="A11" s="33" t="str">
        <f>'Copy paste to Here'!G11</f>
        <v>Ali Erdel</v>
      </c>
      <c r="B11" s="34"/>
      <c r="C11" s="34"/>
      <c r="D11" s="34"/>
      <c r="F11" s="35" t="str">
        <f>'Copy paste to Here'!B11</f>
        <v>Ali Erdel</v>
      </c>
      <c r="G11" s="36"/>
      <c r="H11" s="37"/>
      <c r="K11" s="85" t="s">
        <v>157</v>
      </c>
      <c r="L11" s="38" t="s">
        <v>158</v>
      </c>
      <c r="M11" s="15">
        <f>VLOOKUP(G3,[1]Sheet1!$A$9:$I$7290,2,FALSE)</f>
        <v>35.86</v>
      </c>
    </row>
    <row r="12" spans="1:15" s="15" customFormat="1" ht="15.75" thickBot="1">
      <c r="A12" s="33" t="str">
        <f>'Copy paste to Here'!G12</f>
        <v>3803 Richmond Ct</v>
      </c>
      <c r="B12" s="34"/>
      <c r="C12" s="34"/>
      <c r="D12" s="34"/>
      <c r="E12" s="81"/>
      <c r="F12" s="35" t="str">
        <f>'Copy paste to Here'!B12</f>
        <v>3803 Richmond Ct</v>
      </c>
      <c r="G12" s="36"/>
      <c r="H12" s="37"/>
      <c r="K12" s="85" t="s">
        <v>159</v>
      </c>
      <c r="L12" s="38" t="s">
        <v>133</v>
      </c>
      <c r="M12" s="15">
        <f>VLOOKUP(G3,[1]Sheet1!$A$9:$I$7290,3,FALSE)</f>
        <v>38.6</v>
      </c>
    </row>
    <row r="13" spans="1:15" s="15" customFormat="1" ht="15.75" thickBot="1">
      <c r="A13" s="33" t="str">
        <f>'Copy paste to Here'!G13</f>
        <v>46032 Carmel</v>
      </c>
      <c r="B13" s="34"/>
      <c r="C13" s="34"/>
      <c r="D13" s="34"/>
      <c r="E13" s="97" t="s">
        <v>158</v>
      </c>
      <c r="F13" s="35" t="str">
        <f>'Copy paste to Here'!B13</f>
        <v>46032 Carmel</v>
      </c>
      <c r="G13" s="36"/>
      <c r="H13" s="37"/>
      <c r="K13" s="85" t="s">
        <v>160</v>
      </c>
      <c r="L13" s="38" t="s">
        <v>161</v>
      </c>
      <c r="M13" s="98">
        <f>VLOOKUP(G3,[1]Sheet1!$A$9:$I$7290,4,FALSE)</f>
        <v>45.84</v>
      </c>
    </row>
    <row r="14" spans="1:15" s="15" customFormat="1" ht="15.75" thickBot="1">
      <c r="A14" s="33" t="str">
        <f>'Copy paste to Here'!G14</f>
        <v>United States</v>
      </c>
      <c r="B14" s="34"/>
      <c r="C14" s="34"/>
      <c r="D14" s="34"/>
      <c r="E14" s="97">
        <f>VLOOKUP(J9,$L$10:$M$17,2,FALSE)</f>
        <v>35.86</v>
      </c>
      <c r="F14" s="35" t="str">
        <f>'Copy paste to Here'!B14</f>
        <v>United States</v>
      </c>
      <c r="G14" s="36"/>
      <c r="H14" s="37"/>
      <c r="K14" s="85" t="s">
        <v>162</v>
      </c>
      <c r="L14" s="38" t="s">
        <v>163</v>
      </c>
      <c r="M14" s="15">
        <f>VLOOKUP(G3,[1]Sheet1!$A$9:$I$7290,5,FALSE)</f>
        <v>23.09</v>
      </c>
    </row>
    <row r="15" spans="1:15" s="15" customFormat="1" ht="15.75" thickBot="1">
      <c r="A15" s="39" t="str">
        <f>'Copy paste to Here'!G15</f>
        <v xml:space="preserve"> </v>
      </c>
      <c r="F15" s="40" t="str">
        <f>'Copy paste to Here'!B15</f>
        <v xml:space="preserve"> </v>
      </c>
      <c r="G15" s="41"/>
      <c r="H15" s="42"/>
      <c r="K15" s="86" t="s">
        <v>164</v>
      </c>
      <c r="L15" s="43" t="s">
        <v>165</v>
      </c>
      <c r="M15" s="15">
        <f>VLOOKUP(G3,[1]Sheet1!$A$9:$I$7290,6,FALSE)</f>
        <v>25.69</v>
      </c>
    </row>
    <row r="16" spans="1:15" s="15" customFormat="1" ht="15.75" thickBot="1">
      <c r="A16" s="44"/>
      <c r="K16" s="86" t="s">
        <v>166</v>
      </c>
      <c r="L16" s="43" t="s">
        <v>167</v>
      </c>
      <c r="M16" s="15">
        <f>VLOOKUP(G3,[1]Sheet1!$A$9:$I$7290,7,FALSE)</f>
        <v>20.81</v>
      </c>
    </row>
    <row r="17" spans="1:13" s="15" customFormat="1" ht="13.5" thickBot="1">
      <c r="A17" s="45" t="s">
        <v>168</v>
      </c>
      <c r="B17" s="46" t="s">
        <v>169</v>
      </c>
      <c r="C17" s="47" t="s">
        <v>282</v>
      </c>
      <c r="D17" s="47" t="s">
        <v>196</v>
      </c>
      <c r="E17" s="47" t="s">
        <v>259</v>
      </c>
      <c r="F17" s="47" t="str">
        <f>CONCATENATE("Amount ",,J9)</f>
        <v>Amount USD</v>
      </c>
      <c r="G17" s="46" t="s">
        <v>170</v>
      </c>
      <c r="H17" s="46" t="s">
        <v>171</v>
      </c>
      <c r="J17" s="15" t="s">
        <v>172</v>
      </c>
      <c r="K17" s="15" t="s">
        <v>6</v>
      </c>
      <c r="L17" s="15" t="s">
        <v>710</v>
      </c>
      <c r="M17" s="15">
        <v>0.24</v>
      </c>
    </row>
    <row r="18" spans="1:13" s="54" customFormat="1" ht="38.25">
      <c r="A18" s="48" t="str">
        <f>IF(LEN('Copy paste to Here'!G22) &gt; 5, CONCATENATE('Copy paste to Here'!G22, 'Copy paste to Here'!D22, 'Copy paste to Here'!E22), "Empty Cell")</f>
        <v>Titanium G23 internally threaded labret, 16g (1.2mm) with 2mm to 5mm round color Cubic Zirconia (CZ) stone in prong set topCz Color: ClearLength: 8mm with 3mm top part</v>
      </c>
      <c r="B18" s="49" t="str">
        <f>'Copy paste to Here'!C22</f>
        <v>ULBIN12</v>
      </c>
      <c r="C18" s="50" t="s">
        <v>741</v>
      </c>
      <c r="D18" s="50">
        <f>Invoice!B22</f>
        <v>50</v>
      </c>
      <c r="E18" s="51">
        <f>'Shipping Invoice'!K22*$N$1</f>
        <v>1.99</v>
      </c>
      <c r="F18" s="51">
        <f>D18*E18</f>
        <v>99.5</v>
      </c>
      <c r="G18" s="52">
        <f>E18*$E$14</f>
        <v>71.361400000000003</v>
      </c>
      <c r="H18" s="53">
        <f>D18*G18</f>
        <v>3568.07</v>
      </c>
    </row>
    <row r="19" spans="1:13" s="54" customFormat="1" ht="38.25">
      <c r="A19" s="48" t="str">
        <f>IF(LEN('Copy paste to Here'!G23) &gt; 5, CONCATENATE('Copy paste to Here'!G23, 'Copy paste to Here'!D23, 'Copy paste to Here'!E23), "Empty Cell")</f>
        <v>Titanium G23 internally threaded labret, 16g (1.2mm) with 2mm to 5mm round color Cubic Zirconia (CZ) stone in prong set topCz Color: JetLength: 8mm with 3mm top part</v>
      </c>
      <c r="B19" s="49" t="str">
        <f>'Copy paste to Here'!C23</f>
        <v>ULBIN12</v>
      </c>
      <c r="C19" s="50" t="s">
        <v>741</v>
      </c>
      <c r="D19" s="50">
        <f>Invoice!B23</f>
        <v>20</v>
      </c>
      <c r="E19" s="51">
        <f>'Shipping Invoice'!K23*$N$1</f>
        <v>1.99</v>
      </c>
      <c r="F19" s="51">
        <f t="shared" ref="F19:F82" si="0">D19*E19</f>
        <v>39.799999999999997</v>
      </c>
      <c r="G19" s="52">
        <f t="shared" ref="G19:G82" si="1">E19*$E$14</f>
        <v>71.361400000000003</v>
      </c>
      <c r="H19" s="55">
        <f t="shared" ref="H19:H82" si="2">D19*G19</f>
        <v>1427.2280000000001</v>
      </c>
    </row>
    <row r="20" spans="1:13" s="54" customFormat="1" ht="36">
      <c r="A20" s="48" t="str">
        <f>IF(LEN('Copy paste to Here'!G24) &gt; 5, CONCATENATE('Copy paste to Here'!G24, 'Copy paste to Here'!D24, 'Copy paste to Here'!E24), "Empty Cell")</f>
        <v>Titanium G23 internally threaded labret, 16g (1.2mm) with three 2mm round color Cubic Zirconia (CZ) stones in triangle shaped topCz Color: ClearLength: 8mm</v>
      </c>
      <c r="B20" s="49" t="str">
        <f>'Copy paste to Here'!C24</f>
        <v>ULBIN13</v>
      </c>
      <c r="C20" s="50" t="s">
        <v>723</v>
      </c>
      <c r="D20" s="50">
        <f>Invoice!B24</f>
        <v>10</v>
      </c>
      <c r="E20" s="51">
        <f>'Shipping Invoice'!K24*$N$1</f>
        <v>3.99</v>
      </c>
      <c r="F20" s="51">
        <f t="shared" si="0"/>
        <v>39.900000000000006</v>
      </c>
      <c r="G20" s="52">
        <f t="shared" si="1"/>
        <v>143.0814</v>
      </c>
      <c r="H20" s="55">
        <f t="shared" si="2"/>
        <v>1430.8140000000001</v>
      </c>
    </row>
    <row r="21" spans="1:13" s="54" customFormat="1" ht="36">
      <c r="A21" s="48" t="str">
        <f>IF(LEN('Copy paste to Here'!G25) &gt; 5, CONCATENATE('Copy paste to Here'!G25, 'Copy paste to Here'!D25, 'Copy paste to Here'!E25), "Empty Cell")</f>
        <v>Titanium G23 internally threaded labret, 16g (1.2mm) with three 2mm round color Cubic Zirconia (CZ) stones in triangle shaped topCz Color: JetLength: 8mm</v>
      </c>
      <c r="B21" s="49" t="str">
        <f>'Copy paste to Here'!C25</f>
        <v>ULBIN13</v>
      </c>
      <c r="C21" s="50" t="s">
        <v>723</v>
      </c>
      <c r="D21" s="50">
        <f>Invoice!B25</f>
        <v>10</v>
      </c>
      <c r="E21" s="51">
        <f>'Shipping Invoice'!K25*$N$1</f>
        <v>3.99</v>
      </c>
      <c r="F21" s="51">
        <f t="shared" si="0"/>
        <v>39.900000000000006</v>
      </c>
      <c r="G21" s="52">
        <f t="shared" si="1"/>
        <v>143.0814</v>
      </c>
      <c r="H21" s="55">
        <f t="shared" si="2"/>
        <v>1430.8140000000001</v>
      </c>
      <c r="L21" s="15"/>
    </row>
    <row r="22" spans="1:13" s="54" customFormat="1" ht="48">
      <c r="A22" s="48" t="str">
        <f>IF(LEN('Copy paste to Here'!G26) &gt; 5, CONCATENATE('Copy paste to Here'!G26, 'Copy paste to Here'!D26, 'Copy paste to Here'!E26), "Empty Cell")</f>
        <v>High polish and PVD plated Titanium G23 internally threaded labret, 1.2mm (16g) with five pave set Cubic Zirconia (CZ) stones in a lined curved shape design topColor: High Polish 8mmCz Color: Clear</v>
      </c>
      <c r="B22" s="49" t="str">
        <f>'Copy paste to Here'!C26</f>
        <v>ULBIN33</v>
      </c>
      <c r="C22" s="50" t="s">
        <v>742</v>
      </c>
      <c r="D22" s="50">
        <f>Invoice!B26</f>
        <v>10</v>
      </c>
      <c r="E22" s="51">
        <f>'Shipping Invoice'!K26*$N$1</f>
        <v>4.75</v>
      </c>
      <c r="F22" s="51">
        <f t="shared" si="0"/>
        <v>47.5</v>
      </c>
      <c r="G22" s="52">
        <f t="shared" si="1"/>
        <v>170.33500000000001</v>
      </c>
      <c r="H22" s="55">
        <f t="shared" si="2"/>
        <v>1703.3500000000001</v>
      </c>
    </row>
    <row r="23" spans="1:13" s="54" customFormat="1" ht="48">
      <c r="A23" s="48" t="str">
        <f>IF(LEN('Copy paste to Here'!G27) &gt; 5, CONCATENATE('Copy paste to Here'!G27, 'Copy paste to Here'!D27, 'Copy paste to Here'!E27), "Empty Cell")</f>
        <v>High polish and PVD plated Titanium G23 internally threaded labret, 1.2mm (16g) with five pave set Cubic Zirconia (CZ) stones in a lined curved shape design topColor: High Polish 8mmCz Color: Jet</v>
      </c>
      <c r="B23" s="49" t="str">
        <f>'Copy paste to Here'!C27</f>
        <v>ULBIN33</v>
      </c>
      <c r="C23" s="50" t="s">
        <v>742</v>
      </c>
      <c r="D23" s="50">
        <f>Invoice!B27</f>
        <v>6</v>
      </c>
      <c r="E23" s="51">
        <f>'Shipping Invoice'!K27*$N$1</f>
        <v>4.75</v>
      </c>
      <c r="F23" s="51">
        <f t="shared" si="0"/>
        <v>28.5</v>
      </c>
      <c r="G23" s="52">
        <f t="shared" si="1"/>
        <v>170.33500000000001</v>
      </c>
      <c r="H23" s="55">
        <f t="shared" si="2"/>
        <v>1022.01</v>
      </c>
    </row>
    <row r="24" spans="1:13" s="54" customFormat="1" ht="51">
      <c r="A24" s="48" t="str">
        <f>IF(LEN('Copy paste to Here'!G28) &gt; 5, CONCATENATE('Copy paste to Here'!G28, 'Copy paste to Here'!D28, 'Copy paste to Here'!E28), "Empty Cell")</f>
        <v>PVD plated titanium G23 hinged segment ring, 1.2mm (16g) with cross bridge design and CNC set Cubic Zirconia (CZ) stones, inner diameter 8mm to 10mmColor: Black 8mm</v>
      </c>
      <c r="B24" s="49" t="str">
        <f>'Copy paste to Here'!C28</f>
        <v>USGSH45T</v>
      </c>
      <c r="C24" s="50" t="s">
        <v>743</v>
      </c>
      <c r="D24" s="50">
        <f>Invoice!B28</f>
        <v>2</v>
      </c>
      <c r="E24" s="51">
        <f>'Shipping Invoice'!K28*$N$1</f>
        <v>8.7899999999999991</v>
      </c>
      <c r="F24" s="51">
        <f t="shared" si="0"/>
        <v>17.579999999999998</v>
      </c>
      <c r="G24" s="52">
        <f t="shared" si="1"/>
        <v>315.20939999999996</v>
      </c>
      <c r="H24" s="55">
        <f t="shared" si="2"/>
        <v>630.41879999999992</v>
      </c>
    </row>
    <row r="25" spans="1:13" s="54" customFormat="1" ht="38.25">
      <c r="A25" s="48" t="str">
        <f>IF(LEN('Copy paste to Here'!G29) &gt; 5, CONCATENATE('Copy paste to Here'!G29, 'Copy paste to Here'!D29, 'Copy paste to Here'!E29), "Empty Cell")</f>
        <v>PVD plated titanium G23 internally threaded labret, 1.2mm (16g) with prong set 3mm round Cubic Zirconia (CZ) stoneColor: BlackLength: 8mm with 3mm top part</v>
      </c>
      <c r="B25" s="49" t="str">
        <f>'Copy paste to Here'!C29</f>
        <v>UTLBIN12</v>
      </c>
      <c r="C25" s="50" t="s">
        <v>744</v>
      </c>
      <c r="D25" s="50">
        <f>Invoice!B29</f>
        <v>10</v>
      </c>
      <c r="E25" s="51">
        <f>'Shipping Invoice'!K29*$N$1</f>
        <v>2.69</v>
      </c>
      <c r="F25" s="51">
        <f t="shared" si="0"/>
        <v>26.9</v>
      </c>
      <c r="G25" s="52">
        <f t="shared" si="1"/>
        <v>96.463399999999993</v>
      </c>
      <c r="H25" s="55">
        <f t="shared" si="2"/>
        <v>964.6339999999999</v>
      </c>
    </row>
    <row r="26" spans="1:13" s="54" customFormat="1" ht="38.25">
      <c r="A26" s="48" t="str">
        <f>IF(LEN('Copy paste to Here'!G30) &gt; 5, CONCATENATE('Copy paste to Here'!G30, 'Copy paste to Here'!D30, 'Copy paste to Here'!E30), "Empty Cell")</f>
        <v>PVD plated titanium G23 internally threaded labret, 1.2mm (16g) with prong set 3mm round Cubic Zirconia (CZ) stoneLength: 8mm with 2mm top partColor: Gold</v>
      </c>
      <c r="B26" s="49" t="str">
        <f>'Copy paste to Here'!C30</f>
        <v>UTLBIN12</v>
      </c>
      <c r="C26" s="50" t="s">
        <v>745</v>
      </c>
      <c r="D26" s="50">
        <f>Invoice!B30</f>
        <v>20</v>
      </c>
      <c r="E26" s="51">
        <f>'Shipping Invoice'!K30*$N$1</f>
        <v>2.69</v>
      </c>
      <c r="F26" s="51">
        <f t="shared" si="0"/>
        <v>53.8</v>
      </c>
      <c r="G26" s="52">
        <f t="shared" si="1"/>
        <v>96.463399999999993</v>
      </c>
      <c r="H26" s="55">
        <f t="shared" si="2"/>
        <v>1929.2679999999998</v>
      </c>
    </row>
    <row r="27" spans="1:13" s="54" customFormat="1" hidden="1">
      <c r="A27" s="48" t="str">
        <f>IF(LEN('Copy paste to Here'!G31) &gt; 5, CONCATENATE('Copy paste to Here'!G31, 'Copy paste to Here'!D31, 'Copy paste to Here'!E31), "Empty Cell")</f>
        <v>Empty Cell</v>
      </c>
      <c r="B27" s="49">
        <f>'Copy paste to Here'!C31</f>
        <v>0</v>
      </c>
      <c r="C27" s="50"/>
      <c r="D27" s="50"/>
      <c r="E27" s="51"/>
      <c r="F27" s="51">
        <f t="shared" si="0"/>
        <v>0</v>
      </c>
      <c r="G27" s="52">
        <f t="shared" si="1"/>
        <v>0</v>
      </c>
      <c r="H27" s="55">
        <f t="shared" si="2"/>
        <v>0</v>
      </c>
    </row>
    <row r="28" spans="1:13" s="54" customFormat="1" hidden="1">
      <c r="A28" s="48" t="str">
        <f>IF(LEN('Copy paste to Here'!G32) &gt; 5, CONCATENATE('Copy paste to Here'!G32, 'Copy paste to Here'!D32, 'Copy paste to Here'!E32), "Empty Cell")</f>
        <v>Empty Cell</v>
      </c>
      <c r="B28" s="49">
        <f>'Copy paste to Here'!C32</f>
        <v>0</v>
      </c>
      <c r="C28" s="50"/>
      <c r="D28" s="50"/>
      <c r="E28" s="51"/>
      <c r="F28" s="51">
        <f t="shared" si="0"/>
        <v>0</v>
      </c>
      <c r="G28" s="52">
        <f t="shared" si="1"/>
        <v>0</v>
      </c>
      <c r="H28" s="55">
        <f t="shared" si="2"/>
        <v>0</v>
      </c>
    </row>
    <row r="29" spans="1:13" s="54" customFormat="1" hidden="1">
      <c r="A29" s="48" t="str">
        <f>IF(LEN('Copy paste to Here'!G33) &gt; 5, CONCATENATE('Copy paste to Here'!G33, 'Copy paste to Here'!D33, 'Copy paste to Here'!E33), "Empty Cell")</f>
        <v>Empty Cell</v>
      </c>
      <c r="B29" s="49">
        <f>'Copy paste to Here'!C33</f>
        <v>0</v>
      </c>
      <c r="C29" s="50"/>
      <c r="D29" s="50"/>
      <c r="E29" s="51"/>
      <c r="F29" s="51">
        <f t="shared" si="0"/>
        <v>0</v>
      </c>
      <c r="G29" s="52">
        <f t="shared" si="1"/>
        <v>0</v>
      </c>
      <c r="H29" s="55">
        <f t="shared" si="2"/>
        <v>0</v>
      </c>
    </row>
    <row r="30" spans="1:13" s="54" customFormat="1" hidden="1">
      <c r="A30" s="48" t="str">
        <f>IF(LEN('Copy paste to Here'!G34) &gt; 5, CONCATENATE('Copy paste to Here'!G34, 'Copy paste to Here'!D34, 'Copy paste to Here'!E34), "Empty Cell")</f>
        <v>Empty Cell</v>
      </c>
      <c r="B30" s="49">
        <f>'Copy paste to Here'!C34</f>
        <v>0</v>
      </c>
      <c r="C30" s="50"/>
      <c r="D30" s="50"/>
      <c r="E30" s="51"/>
      <c r="F30" s="51">
        <f t="shared" si="0"/>
        <v>0</v>
      </c>
      <c r="G30" s="52">
        <f t="shared" si="1"/>
        <v>0</v>
      </c>
      <c r="H30" s="55">
        <f t="shared" si="2"/>
        <v>0</v>
      </c>
    </row>
    <row r="31" spans="1:13" s="54" customFormat="1" hidden="1">
      <c r="A31" s="48" t="str">
        <f>IF(LEN('Copy paste to Here'!G35) &gt; 5, CONCATENATE('Copy paste to Here'!G35, 'Copy paste to Here'!D35, 'Copy paste to Here'!E35), "Empty Cell")</f>
        <v>Empty Cell</v>
      </c>
      <c r="B31" s="49">
        <f>'Copy paste to Here'!C35</f>
        <v>0</v>
      </c>
      <c r="C31" s="50"/>
      <c r="D31" s="50"/>
      <c r="E31" s="51"/>
      <c r="F31" s="51">
        <f t="shared" si="0"/>
        <v>0</v>
      </c>
      <c r="G31" s="52">
        <f t="shared" si="1"/>
        <v>0</v>
      </c>
      <c r="H31" s="55">
        <f t="shared" si="2"/>
        <v>0</v>
      </c>
    </row>
    <row r="32" spans="1:13" s="54" customFormat="1" hidden="1">
      <c r="A32" s="48" t="str">
        <f>IF(LEN('Copy paste to Here'!G36) &gt; 5, CONCATENATE('Copy paste to Here'!G36, 'Copy paste to Here'!D36, 'Copy paste to Here'!E36), "Empty Cell")</f>
        <v>Empty Cell</v>
      </c>
      <c r="B32" s="49">
        <f>'Copy paste to Here'!C36</f>
        <v>0</v>
      </c>
      <c r="C32" s="50"/>
      <c r="D32" s="50"/>
      <c r="E32" s="51"/>
      <c r="F32" s="51">
        <f t="shared" si="0"/>
        <v>0</v>
      </c>
      <c r="G32" s="52">
        <f t="shared" si="1"/>
        <v>0</v>
      </c>
      <c r="H32" s="55">
        <f t="shared" si="2"/>
        <v>0</v>
      </c>
    </row>
    <row r="33" spans="1:8" s="54" customFormat="1" hidden="1">
      <c r="A33" s="48" t="str">
        <f>IF(LEN('Copy paste to Here'!G37) &gt; 5, CONCATENATE('Copy paste to Here'!G37, 'Copy paste to Here'!D37, 'Copy paste to Here'!E37), "Empty Cell")</f>
        <v>Empty Cell</v>
      </c>
      <c r="B33" s="49">
        <f>'Copy paste to Here'!C37</f>
        <v>0</v>
      </c>
      <c r="C33" s="50"/>
      <c r="D33" s="50"/>
      <c r="E33" s="51"/>
      <c r="F33" s="51">
        <f t="shared" si="0"/>
        <v>0</v>
      </c>
      <c r="G33" s="52">
        <f t="shared" si="1"/>
        <v>0</v>
      </c>
      <c r="H33" s="55">
        <f t="shared" si="2"/>
        <v>0</v>
      </c>
    </row>
    <row r="34" spans="1:8" s="54" customFormat="1" hidden="1">
      <c r="A34" s="48" t="str">
        <f>IF(LEN('Copy paste to Here'!G38) &gt; 5, CONCATENATE('Copy paste to Here'!G38, 'Copy paste to Here'!D38, 'Copy paste to Here'!E38), "Empty Cell")</f>
        <v>Empty Cell</v>
      </c>
      <c r="B34" s="49">
        <f>'Copy paste to Here'!C38</f>
        <v>0</v>
      </c>
      <c r="C34" s="50"/>
      <c r="D34" s="50"/>
      <c r="E34" s="51"/>
      <c r="F34" s="51">
        <f t="shared" si="0"/>
        <v>0</v>
      </c>
      <c r="G34" s="52">
        <f t="shared" si="1"/>
        <v>0</v>
      </c>
      <c r="H34" s="55">
        <f t="shared" si="2"/>
        <v>0</v>
      </c>
    </row>
    <row r="35" spans="1:8" s="54" customFormat="1" hidden="1">
      <c r="A35" s="48" t="str">
        <f>IF(LEN('Copy paste to Here'!G39) &gt; 5, CONCATENATE('Copy paste to Here'!G39, 'Copy paste to Here'!D39, 'Copy paste to Here'!E39), "Empty Cell")</f>
        <v>Empty Cell</v>
      </c>
      <c r="B35" s="49">
        <f>'Copy paste to Here'!C39</f>
        <v>0</v>
      </c>
      <c r="C35" s="50"/>
      <c r="D35" s="50"/>
      <c r="E35" s="51"/>
      <c r="F35" s="51">
        <f t="shared" si="0"/>
        <v>0</v>
      </c>
      <c r="G35" s="52">
        <f t="shared" si="1"/>
        <v>0</v>
      </c>
      <c r="H35" s="55">
        <f t="shared" si="2"/>
        <v>0</v>
      </c>
    </row>
    <row r="36" spans="1:8" s="54" customFormat="1" hidden="1">
      <c r="A36" s="48" t="str">
        <f>IF(LEN('Copy paste to Here'!G40) &gt; 5, CONCATENATE('Copy paste to Here'!G40, 'Copy paste to Here'!D40, 'Copy paste to Here'!E40), "Empty Cell")</f>
        <v>Empty Cell</v>
      </c>
      <c r="B36" s="49">
        <f>'Copy paste to Here'!C40</f>
        <v>0</v>
      </c>
      <c r="C36" s="50"/>
      <c r="D36" s="50"/>
      <c r="E36" s="51"/>
      <c r="F36" s="51">
        <f t="shared" si="0"/>
        <v>0</v>
      </c>
      <c r="G36" s="52">
        <f t="shared" si="1"/>
        <v>0</v>
      </c>
      <c r="H36" s="55">
        <f t="shared" si="2"/>
        <v>0</v>
      </c>
    </row>
    <row r="37" spans="1:8" s="54" customFormat="1" hidden="1">
      <c r="A37" s="48" t="str">
        <f>IF(LEN('Copy paste to Here'!G41) &gt; 5, CONCATENATE('Copy paste to Here'!G41, 'Copy paste to Here'!D41, 'Copy paste to Here'!E41), "Empty Cell")</f>
        <v>Empty Cell</v>
      </c>
      <c r="B37" s="49">
        <f>'Copy paste to Here'!C41</f>
        <v>0</v>
      </c>
      <c r="C37" s="50"/>
      <c r="D37" s="50"/>
      <c r="E37" s="51"/>
      <c r="F37" s="51">
        <f t="shared" si="0"/>
        <v>0</v>
      </c>
      <c r="G37" s="52">
        <f t="shared" si="1"/>
        <v>0</v>
      </c>
      <c r="H37" s="55">
        <f t="shared" si="2"/>
        <v>0</v>
      </c>
    </row>
    <row r="38" spans="1:8" s="54" customFormat="1" hidden="1">
      <c r="A38" s="48" t="str">
        <f>IF(LEN('Copy paste to Here'!G42) &gt; 5, CONCATENATE('Copy paste to Here'!G42, 'Copy paste to Here'!D42, 'Copy paste to Here'!E42), "Empty Cell")</f>
        <v>Empty Cell</v>
      </c>
      <c r="B38" s="49">
        <f>'Copy paste to Here'!C42</f>
        <v>0</v>
      </c>
      <c r="C38" s="50"/>
      <c r="D38" s="50"/>
      <c r="E38" s="51"/>
      <c r="F38" s="51">
        <f t="shared" si="0"/>
        <v>0</v>
      </c>
      <c r="G38" s="52">
        <f t="shared" si="1"/>
        <v>0</v>
      </c>
      <c r="H38" s="55">
        <f t="shared" si="2"/>
        <v>0</v>
      </c>
    </row>
    <row r="39" spans="1:8" s="54" customFormat="1" hidden="1">
      <c r="A39" s="48" t="str">
        <f>IF(LEN('Copy paste to Here'!G43) &gt; 5, CONCATENATE('Copy paste to Here'!G43, 'Copy paste to Here'!D43, 'Copy paste to Here'!E43), "Empty Cell")</f>
        <v>Empty Cell</v>
      </c>
      <c r="B39" s="49">
        <f>'Copy paste to Here'!C43</f>
        <v>0</v>
      </c>
      <c r="C39" s="50"/>
      <c r="D39" s="50"/>
      <c r="E39" s="51"/>
      <c r="F39" s="51">
        <f t="shared" si="0"/>
        <v>0</v>
      </c>
      <c r="G39" s="52">
        <f t="shared" si="1"/>
        <v>0</v>
      </c>
      <c r="H39" s="55">
        <f t="shared" si="2"/>
        <v>0</v>
      </c>
    </row>
    <row r="40" spans="1:8" s="54" customFormat="1" hidden="1">
      <c r="A40" s="48" t="str">
        <f>IF(LEN('Copy paste to Here'!G44) &gt; 5, CONCATENATE('Copy paste to Here'!G44, 'Copy paste to Here'!D44, 'Copy paste to Here'!E44), "Empty Cell")</f>
        <v>Empty Cell</v>
      </c>
      <c r="B40" s="49">
        <f>'Copy paste to Here'!C44</f>
        <v>0</v>
      </c>
      <c r="C40" s="50"/>
      <c r="D40" s="50"/>
      <c r="E40" s="51"/>
      <c r="F40" s="51">
        <f t="shared" si="0"/>
        <v>0</v>
      </c>
      <c r="G40" s="52">
        <f t="shared" si="1"/>
        <v>0</v>
      </c>
      <c r="H40" s="55">
        <f t="shared" si="2"/>
        <v>0</v>
      </c>
    </row>
    <row r="41" spans="1:8" s="54" customFormat="1" hidden="1">
      <c r="A41" s="48" t="str">
        <f>IF(LEN('Copy paste to Here'!G45) &gt; 5, CONCATENATE('Copy paste to Here'!G45, 'Copy paste to Here'!D45, 'Copy paste to Here'!E45), "Empty Cell")</f>
        <v>Empty Cell</v>
      </c>
      <c r="B41" s="49">
        <f>'Copy paste to Here'!C45</f>
        <v>0</v>
      </c>
      <c r="C41" s="50"/>
      <c r="D41" s="50"/>
      <c r="E41" s="51"/>
      <c r="F41" s="51">
        <f t="shared" si="0"/>
        <v>0</v>
      </c>
      <c r="G41" s="52">
        <f t="shared" si="1"/>
        <v>0</v>
      </c>
      <c r="H41" s="55">
        <f t="shared" si="2"/>
        <v>0</v>
      </c>
    </row>
    <row r="42" spans="1:8" s="54" customFormat="1" hidden="1">
      <c r="A42" s="48" t="str">
        <f>IF(LEN('Copy paste to Here'!G46) &gt; 5, CONCATENATE('Copy paste to Here'!G46, 'Copy paste to Here'!D46, 'Copy paste to Here'!E46), "Empty Cell")</f>
        <v>Empty Cell</v>
      </c>
      <c r="B42" s="49">
        <f>'Copy paste to Here'!C46</f>
        <v>0</v>
      </c>
      <c r="C42" s="50"/>
      <c r="D42" s="50"/>
      <c r="E42" s="51"/>
      <c r="F42" s="51">
        <f t="shared" si="0"/>
        <v>0</v>
      </c>
      <c r="G42" s="52">
        <f t="shared" si="1"/>
        <v>0</v>
      </c>
      <c r="H42" s="55">
        <f t="shared" si="2"/>
        <v>0</v>
      </c>
    </row>
    <row r="43" spans="1:8" s="54" customFormat="1" hidden="1">
      <c r="A43" s="48" t="str">
        <f>IF(LEN('Copy paste to Here'!G47) &gt; 5, CONCATENATE('Copy paste to Here'!G47, 'Copy paste to Here'!D47, 'Copy paste to Here'!E47), "Empty Cell")</f>
        <v>Empty Cell</v>
      </c>
      <c r="B43" s="49">
        <f>'Copy paste to Here'!C47</f>
        <v>0</v>
      </c>
      <c r="C43" s="50"/>
      <c r="D43" s="50"/>
      <c r="E43" s="51"/>
      <c r="F43" s="51">
        <f t="shared" si="0"/>
        <v>0</v>
      </c>
      <c r="G43" s="52">
        <f t="shared" si="1"/>
        <v>0</v>
      </c>
      <c r="H43" s="55">
        <f t="shared" si="2"/>
        <v>0</v>
      </c>
    </row>
    <row r="44" spans="1:8" s="54" customFormat="1" hidden="1">
      <c r="A44" s="48" t="str">
        <f>IF(LEN('Copy paste to Here'!G48) &gt; 5, CONCATENATE('Copy paste to Here'!G48, 'Copy paste to Here'!D48, 'Copy paste to Here'!E48), "Empty Cell")</f>
        <v>Empty Cell</v>
      </c>
      <c r="B44" s="49">
        <f>'Copy paste to Here'!C48</f>
        <v>0</v>
      </c>
      <c r="C44" s="50"/>
      <c r="D44" s="50"/>
      <c r="E44" s="51"/>
      <c r="F44" s="51">
        <f t="shared" si="0"/>
        <v>0</v>
      </c>
      <c r="G44" s="52">
        <f t="shared" si="1"/>
        <v>0</v>
      </c>
      <c r="H44" s="55">
        <f t="shared" si="2"/>
        <v>0</v>
      </c>
    </row>
    <row r="45" spans="1:8" s="54" customFormat="1" hidden="1">
      <c r="A45" s="48" t="str">
        <f>IF(LEN('Copy paste to Here'!G49) &gt; 5, CONCATENATE('Copy paste to Here'!G49, 'Copy paste to Here'!D49, 'Copy paste to Here'!E49), "Empty Cell")</f>
        <v>Empty Cell</v>
      </c>
      <c r="B45" s="49">
        <f>'Copy paste to Here'!C49</f>
        <v>0</v>
      </c>
      <c r="C45" s="50"/>
      <c r="D45" s="50"/>
      <c r="E45" s="51"/>
      <c r="F45" s="51">
        <f t="shared" si="0"/>
        <v>0</v>
      </c>
      <c r="G45" s="52">
        <f t="shared" si="1"/>
        <v>0</v>
      </c>
      <c r="H45" s="55">
        <f t="shared" si="2"/>
        <v>0</v>
      </c>
    </row>
    <row r="46" spans="1:8" s="54" customFormat="1" hidden="1">
      <c r="A46" s="48" t="str">
        <f>IF(LEN('Copy paste to Here'!G50) &gt; 5, CONCATENATE('Copy paste to Here'!G50, 'Copy paste to Here'!D50, 'Copy paste to Here'!E50), "Empty Cell")</f>
        <v>Empty Cell</v>
      </c>
      <c r="B46" s="49">
        <f>'Copy paste to Here'!C50</f>
        <v>0</v>
      </c>
      <c r="C46" s="50"/>
      <c r="D46" s="50"/>
      <c r="E46" s="51"/>
      <c r="F46" s="51">
        <f t="shared" si="0"/>
        <v>0</v>
      </c>
      <c r="G46" s="52">
        <f t="shared" si="1"/>
        <v>0</v>
      </c>
      <c r="H46" s="55">
        <f t="shared" si="2"/>
        <v>0</v>
      </c>
    </row>
    <row r="47" spans="1:8" s="54" customFormat="1" hidden="1">
      <c r="A47" s="48" t="str">
        <f>IF(LEN('Copy paste to Here'!G51) &gt; 5, CONCATENATE('Copy paste to Here'!G51, 'Copy paste to Here'!D51, 'Copy paste to Here'!E51), "Empty Cell")</f>
        <v>Empty Cell</v>
      </c>
      <c r="B47" s="49">
        <f>'Copy paste to Here'!C51</f>
        <v>0</v>
      </c>
      <c r="C47" s="50"/>
      <c r="D47" s="50"/>
      <c r="E47" s="51"/>
      <c r="F47" s="51">
        <f t="shared" si="0"/>
        <v>0</v>
      </c>
      <c r="G47" s="52">
        <f t="shared" si="1"/>
        <v>0</v>
      </c>
      <c r="H47" s="55">
        <f t="shared" si="2"/>
        <v>0</v>
      </c>
    </row>
    <row r="48" spans="1:8" s="54" customFormat="1" hidden="1">
      <c r="A48" s="48" t="str">
        <f>IF((LEN('Copy paste to Here'!G52))&gt;5,((CONCATENATE('Copy paste to Here'!G52," &amp; ",'Copy paste to Here'!D52,"  &amp;  ",'Copy paste to Here'!E52))),"Empty Cell")</f>
        <v>Empty Cell</v>
      </c>
      <c r="B48" s="49">
        <f>'Copy paste to Here'!C52</f>
        <v>0</v>
      </c>
      <c r="C48" s="50"/>
      <c r="D48" s="50"/>
      <c r="E48" s="51"/>
      <c r="F48" s="51">
        <f t="shared" si="0"/>
        <v>0</v>
      </c>
      <c r="G48" s="52">
        <f t="shared" si="1"/>
        <v>0</v>
      </c>
      <c r="H48" s="55">
        <f t="shared" si="2"/>
        <v>0</v>
      </c>
    </row>
    <row r="49" spans="1:8" s="54" customFormat="1" hidden="1">
      <c r="A49" s="48" t="str">
        <f>IF((LEN('Copy paste to Here'!G53))&gt;5,((CONCATENATE('Copy paste to Here'!G53," &amp; ",'Copy paste to Here'!D53,"  &amp;  ",'Copy paste to Here'!E53))),"Empty Cell")</f>
        <v>Empty Cell</v>
      </c>
      <c r="B49" s="49">
        <f>'Copy paste to Here'!C53</f>
        <v>0</v>
      </c>
      <c r="C49" s="50"/>
      <c r="D49" s="50"/>
      <c r="E49" s="51"/>
      <c r="F49" s="51">
        <f t="shared" si="0"/>
        <v>0</v>
      </c>
      <c r="G49" s="52">
        <f t="shared" si="1"/>
        <v>0</v>
      </c>
      <c r="H49" s="55">
        <f t="shared" si="2"/>
        <v>0</v>
      </c>
    </row>
    <row r="50" spans="1:8" s="54" customFormat="1" hidden="1">
      <c r="A50" s="48" t="str">
        <f>IF((LEN('Copy paste to Here'!G54))&gt;5,((CONCATENATE('Copy paste to Here'!G54," &amp; ",'Copy paste to Here'!D54,"  &amp;  ",'Copy paste to Here'!E54))),"Empty Cell")</f>
        <v>Empty Cell</v>
      </c>
      <c r="B50" s="49">
        <f>'Copy paste to Here'!C54</f>
        <v>0</v>
      </c>
      <c r="C50" s="50"/>
      <c r="D50" s="50"/>
      <c r="E50" s="51"/>
      <c r="F50" s="51">
        <f t="shared" si="0"/>
        <v>0</v>
      </c>
      <c r="G50" s="52">
        <f t="shared" si="1"/>
        <v>0</v>
      </c>
      <c r="H50" s="55">
        <f t="shared" si="2"/>
        <v>0</v>
      </c>
    </row>
    <row r="51" spans="1:8" s="54" customFormat="1" hidden="1">
      <c r="A51" s="48" t="str">
        <f>IF((LEN('Copy paste to Here'!G55))&gt;5,((CONCATENATE('Copy paste to Here'!G55," &amp; ",'Copy paste to Here'!D55,"  &amp;  ",'Copy paste to Here'!E55))),"Empty Cell")</f>
        <v>Empty Cell</v>
      </c>
      <c r="B51" s="49">
        <f>'Copy paste to Here'!C55</f>
        <v>0</v>
      </c>
      <c r="C51" s="50"/>
      <c r="D51" s="50"/>
      <c r="E51" s="51"/>
      <c r="F51" s="51">
        <f t="shared" si="0"/>
        <v>0</v>
      </c>
      <c r="G51" s="52">
        <f t="shared" si="1"/>
        <v>0</v>
      </c>
      <c r="H51" s="55">
        <f t="shared" si="2"/>
        <v>0</v>
      </c>
    </row>
    <row r="52" spans="1:8" s="54" customFormat="1" hidden="1">
      <c r="A52" s="48" t="str">
        <f>IF((LEN('Copy paste to Here'!G56))&gt;5,((CONCATENATE('Copy paste to Here'!G56," &amp; ",'Copy paste to Here'!D56,"  &amp;  ",'Copy paste to Here'!E56))),"Empty Cell")</f>
        <v>Empty Cell</v>
      </c>
      <c r="B52" s="49">
        <f>'Copy paste to Here'!C56</f>
        <v>0</v>
      </c>
      <c r="C52" s="50"/>
      <c r="D52" s="50"/>
      <c r="E52" s="51"/>
      <c r="F52" s="51">
        <f t="shared" si="0"/>
        <v>0</v>
      </c>
      <c r="G52" s="52">
        <f t="shared" si="1"/>
        <v>0</v>
      </c>
      <c r="H52" s="55">
        <f t="shared" si="2"/>
        <v>0</v>
      </c>
    </row>
    <row r="53" spans="1:8" s="54" customFormat="1" hidden="1">
      <c r="A53" s="48" t="str">
        <f>IF((LEN('Copy paste to Here'!G57))&gt;5,((CONCATENATE('Copy paste to Here'!G57," &amp; ",'Copy paste to Here'!D57,"  &amp;  ",'Copy paste to Here'!E57))),"Empty Cell")</f>
        <v>Empty Cell</v>
      </c>
      <c r="B53" s="49">
        <f>'Copy paste to Here'!C57</f>
        <v>0</v>
      </c>
      <c r="C53" s="50"/>
      <c r="D53" s="50"/>
      <c r="E53" s="51"/>
      <c r="F53" s="51">
        <f t="shared" si="0"/>
        <v>0</v>
      </c>
      <c r="G53" s="52">
        <f t="shared" si="1"/>
        <v>0</v>
      </c>
      <c r="H53" s="55">
        <f t="shared" si="2"/>
        <v>0</v>
      </c>
    </row>
    <row r="54" spans="1:8" s="54" customFormat="1" hidden="1">
      <c r="A54" s="48" t="str">
        <f>IF((LEN('Copy paste to Here'!G58))&gt;5,((CONCATENATE('Copy paste to Here'!G58," &amp; ",'Copy paste to Here'!D58,"  &amp;  ",'Copy paste to Here'!E58))),"Empty Cell")</f>
        <v>Empty Cell</v>
      </c>
      <c r="B54" s="49">
        <f>'Copy paste to Here'!C58</f>
        <v>0</v>
      </c>
      <c r="C54" s="50"/>
      <c r="D54" s="50"/>
      <c r="E54" s="51"/>
      <c r="F54" s="51">
        <f t="shared" si="0"/>
        <v>0</v>
      </c>
      <c r="G54" s="52">
        <f t="shared" si="1"/>
        <v>0</v>
      </c>
      <c r="H54" s="55">
        <f t="shared" si="2"/>
        <v>0</v>
      </c>
    </row>
    <row r="55" spans="1:8" s="54" customFormat="1" hidden="1">
      <c r="A55" s="48" t="str">
        <f>IF((LEN('Copy paste to Here'!G59))&gt;5,((CONCATENATE('Copy paste to Here'!G59," &amp; ",'Copy paste to Here'!D59,"  &amp;  ",'Copy paste to Here'!E59))),"Empty Cell")</f>
        <v>Empty Cell</v>
      </c>
      <c r="B55" s="49">
        <f>'Copy paste to Here'!C59</f>
        <v>0</v>
      </c>
      <c r="C55" s="50"/>
      <c r="D55" s="50"/>
      <c r="E55" s="51"/>
      <c r="F55" s="51">
        <f t="shared" si="0"/>
        <v>0</v>
      </c>
      <c r="G55" s="52">
        <f t="shared" si="1"/>
        <v>0</v>
      </c>
      <c r="H55" s="55">
        <f t="shared" si="2"/>
        <v>0</v>
      </c>
    </row>
    <row r="56" spans="1:8" s="54" customFormat="1" hidden="1">
      <c r="A56" s="48" t="str">
        <f>IF((LEN('Copy paste to Here'!G60))&gt;5,((CONCATENATE('Copy paste to Here'!G60," &amp; ",'Copy paste to Here'!D60,"  &amp;  ",'Copy paste to Here'!E60))),"Empty Cell")</f>
        <v>Empty Cell</v>
      </c>
      <c r="B56" s="49">
        <f>'Copy paste to Here'!C60</f>
        <v>0</v>
      </c>
      <c r="C56" s="50"/>
      <c r="D56" s="50"/>
      <c r="E56" s="51"/>
      <c r="F56" s="51">
        <f t="shared" si="0"/>
        <v>0</v>
      </c>
      <c r="G56" s="52">
        <f t="shared" si="1"/>
        <v>0</v>
      </c>
      <c r="H56" s="55">
        <f t="shared" si="2"/>
        <v>0</v>
      </c>
    </row>
    <row r="57" spans="1:8" s="54" customFormat="1" hidden="1">
      <c r="A57" s="48" t="str">
        <f>IF((LEN('Copy paste to Here'!G61))&gt;5,((CONCATENATE('Copy paste to Here'!G61," &amp; ",'Copy paste to Here'!D61,"  &amp;  ",'Copy paste to Here'!E61))),"Empty Cell")</f>
        <v>Empty Cell</v>
      </c>
      <c r="B57" s="49">
        <f>'Copy paste to Here'!C61</f>
        <v>0</v>
      </c>
      <c r="C57" s="50"/>
      <c r="D57" s="50"/>
      <c r="E57" s="51"/>
      <c r="F57" s="51">
        <f t="shared" si="0"/>
        <v>0</v>
      </c>
      <c r="G57" s="52">
        <f t="shared" si="1"/>
        <v>0</v>
      </c>
      <c r="H57" s="55">
        <f t="shared" si="2"/>
        <v>0</v>
      </c>
    </row>
    <row r="58" spans="1:8" s="54" customFormat="1" hidden="1">
      <c r="A58" s="48" t="str">
        <f>IF((LEN('Copy paste to Here'!G62))&gt;5,((CONCATENATE('Copy paste to Here'!G62," &amp; ",'Copy paste to Here'!D62,"  &amp;  ",'Copy paste to Here'!E62))),"Empty Cell")</f>
        <v>Empty Cell</v>
      </c>
      <c r="B58" s="49">
        <f>'Copy paste to Here'!C62</f>
        <v>0</v>
      </c>
      <c r="C58" s="50"/>
      <c r="D58" s="50"/>
      <c r="E58" s="51"/>
      <c r="F58" s="51">
        <f t="shared" si="0"/>
        <v>0</v>
      </c>
      <c r="G58" s="52">
        <f t="shared" si="1"/>
        <v>0</v>
      </c>
      <c r="H58" s="55">
        <f t="shared" si="2"/>
        <v>0</v>
      </c>
    </row>
    <row r="59" spans="1:8" s="54" customFormat="1" hidden="1">
      <c r="A59" s="48" t="str">
        <f>IF((LEN('Copy paste to Here'!G63))&gt;5,((CONCATENATE('Copy paste to Here'!G63," &amp; ",'Copy paste to Here'!D63,"  &amp;  ",'Copy paste to Here'!E63))),"Empty Cell")</f>
        <v>Empty Cell</v>
      </c>
      <c r="B59" s="49">
        <f>'Copy paste to Here'!C63</f>
        <v>0</v>
      </c>
      <c r="C59" s="50"/>
      <c r="D59" s="50"/>
      <c r="E59" s="51"/>
      <c r="F59" s="51">
        <f t="shared" si="0"/>
        <v>0</v>
      </c>
      <c r="G59" s="52">
        <f t="shared" si="1"/>
        <v>0</v>
      </c>
      <c r="H59" s="55">
        <f t="shared" si="2"/>
        <v>0</v>
      </c>
    </row>
    <row r="60" spans="1:8" s="54" customFormat="1" hidden="1">
      <c r="A60" s="48" t="str">
        <f>IF((LEN('Copy paste to Here'!G64))&gt;5,((CONCATENATE('Copy paste to Here'!G64," &amp; ",'Copy paste to Here'!D64,"  &amp;  ",'Copy paste to Here'!E64))),"Empty Cell")</f>
        <v>Empty Cell</v>
      </c>
      <c r="B60" s="49">
        <f>'Copy paste to Here'!C64</f>
        <v>0</v>
      </c>
      <c r="C60" s="50"/>
      <c r="D60" s="50"/>
      <c r="E60" s="51"/>
      <c r="F60" s="51">
        <f t="shared" si="0"/>
        <v>0</v>
      </c>
      <c r="G60" s="52">
        <f t="shared" si="1"/>
        <v>0</v>
      </c>
      <c r="H60" s="55">
        <f t="shared" si="2"/>
        <v>0</v>
      </c>
    </row>
    <row r="61" spans="1:8" s="54" customFormat="1" hidden="1">
      <c r="A61" s="48" t="str">
        <f>IF((LEN('Copy paste to Here'!G65))&gt;5,((CONCATENATE('Copy paste to Here'!G65," &amp; ",'Copy paste to Here'!D65,"  &amp;  ",'Copy paste to Here'!E65))),"Empty Cell")</f>
        <v>Empty Cell</v>
      </c>
      <c r="B61" s="49">
        <f>'Copy paste to Here'!C65</f>
        <v>0</v>
      </c>
      <c r="C61" s="50"/>
      <c r="D61" s="50"/>
      <c r="E61" s="51"/>
      <c r="F61" s="51">
        <f t="shared" si="0"/>
        <v>0</v>
      </c>
      <c r="G61" s="52">
        <f t="shared" si="1"/>
        <v>0</v>
      </c>
      <c r="H61" s="55">
        <f t="shared" si="2"/>
        <v>0</v>
      </c>
    </row>
    <row r="62" spans="1:8" s="54" customFormat="1" hidden="1">
      <c r="A62" s="48" t="str">
        <f>IF((LEN('Copy paste to Here'!G66))&gt;5,((CONCATENATE('Copy paste to Here'!G66," &amp; ",'Copy paste to Here'!D66,"  &amp;  ",'Copy paste to Here'!E66))),"Empty Cell")</f>
        <v>Empty Cell</v>
      </c>
      <c r="B62" s="49">
        <f>'Copy paste to Here'!C66</f>
        <v>0</v>
      </c>
      <c r="C62" s="50"/>
      <c r="D62" s="50"/>
      <c r="E62" s="51"/>
      <c r="F62" s="51">
        <f t="shared" si="0"/>
        <v>0</v>
      </c>
      <c r="G62" s="52">
        <f t="shared" si="1"/>
        <v>0</v>
      </c>
      <c r="H62" s="55">
        <f t="shared" si="2"/>
        <v>0</v>
      </c>
    </row>
    <row r="63" spans="1:8" s="54" customFormat="1" hidden="1">
      <c r="A63" s="48" t="str">
        <f>IF((LEN('Copy paste to Here'!G67))&gt;5,((CONCATENATE('Copy paste to Here'!G67," &amp; ",'Copy paste to Here'!D67,"  &amp;  ",'Copy paste to Here'!E67))),"Empty Cell")</f>
        <v>Empty Cell</v>
      </c>
      <c r="B63" s="49">
        <f>'Copy paste to Here'!C67</f>
        <v>0</v>
      </c>
      <c r="C63" s="50"/>
      <c r="D63" s="50"/>
      <c r="E63" s="51"/>
      <c r="F63" s="51">
        <f t="shared" si="0"/>
        <v>0</v>
      </c>
      <c r="G63" s="52">
        <f t="shared" si="1"/>
        <v>0</v>
      </c>
      <c r="H63" s="55">
        <f t="shared" si="2"/>
        <v>0</v>
      </c>
    </row>
    <row r="64" spans="1:8" s="54" customFormat="1" hidden="1">
      <c r="A64" s="48" t="str">
        <f>IF((LEN('Copy paste to Here'!G68))&gt;5,((CONCATENATE('Copy paste to Here'!G68," &amp; ",'Copy paste to Here'!D68,"  &amp;  ",'Copy paste to Here'!E68))),"Empty Cell")</f>
        <v>Empty Cell</v>
      </c>
      <c r="B64" s="49">
        <f>'Copy paste to Here'!C68</f>
        <v>0</v>
      </c>
      <c r="C64" s="50"/>
      <c r="D64" s="50"/>
      <c r="E64" s="51"/>
      <c r="F64" s="51">
        <f t="shared" si="0"/>
        <v>0</v>
      </c>
      <c r="G64" s="52">
        <f t="shared" si="1"/>
        <v>0</v>
      </c>
      <c r="H64" s="55">
        <f t="shared" si="2"/>
        <v>0</v>
      </c>
    </row>
    <row r="65" spans="1:8" s="54" customFormat="1" hidden="1">
      <c r="A65" s="48" t="str">
        <f>IF((LEN('Copy paste to Here'!G69))&gt;5,((CONCATENATE('Copy paste to Here'!G69," &amp; ",'Copy paste to Here'!D69,"  &amp;  ",'Copy paste to Here'!E69))),"Empty Cell")</f>
        <v>Empty Cell</v>
      </c>
      <c r="B65" s="49">
        <f>'Copy paste to Here'!C69</f>
        <v>0</v>
      </c>
      <c r="C65" s="50"/>
      <c r="D65" s="50"/>
      <c r="E65" s="51"/>
      <c r="F65" s="51">
        <f t="shared" si="0"/>
        <v>0</v>
      </c>
      <c r="G65" s="52">
        <f t="shared" si="1"/>
        <v>0</v>
      </c>
      <c r="H65" s="55">
        <f t="shared" si="2"/>
        <v>0</v>
      </c>
    </row>
    <row r="66" spans="1:8" s="54" customFormat="1" hidden="1">
      <c r="A66" s="48" t="str">
        <f>IF((LEN('Copy paste to Here'!G70))&gt;5,((CONCATENATE('Copy paste to Here'!G70," &amp; ",'Copy paste to Here'!D70,"  &amp;  ",'Copy paste to Here'!E70))),"Empty Cell")</f>
        <v>Empty Cell</v>
      </c>
      <c r="B66" s="49">
        <f>'Copy paste to Here'!C70</f>
        <v>0</v>
      </c>
      <c r="C66" s="50"/>
      <c r="D66" s="50"/>
      <c r="E66" s="51"/>
      <c r="F66" s="51">
        <f t="shared" si="0"/>
        <v>0</v>
      </c>
      <c r="G66" s="52">
        <f t="shared" si="1"/>
        <v>0</v>
      </c>
      <c r="H66" s="55">
        <f t="shared" si="2"/>
        <v>0</v>
      </c>
    </row>
    <row r="67" spans="1:8" s="54" customFormat="1" hidden="1">
      <c r="A67" s="48" t="str">
        <f>IF((LEN('Copy paste to Here'!G71))&gt;5,((CONCATENATE('Copy paste to Here'!G71," &amp; ",'Copy paste to Here'!D71,"  &amp;  ",'Copy paste to Here'!E71))),"Empty Cell")</f>
        <v>Empty Cell</v>
      </c>
      <c r="B67" s="49">
        <f>'Copy paste to Here'!C71</f>
        <v>0</v>
      </c>
      <c r="C67" s="50"/>
      <c r="D67" s="50"/>
      <c r="E67" s="51"/>
      <c r="F67" s="51">
        <f t="shared" si="0"/>
        <v>0</v>
      </c>
      <c r="G67" s="52">
        <f t="shared" si="1"/>
        <v>0</v>
      </c>
      <c r="H67" s="55">
        <f t="shared" si="2"/>
        <v>0</v>
      </c>
    </row>
    <row r="68" spans="1:8" s="54" customFormat="1" hidden="1">
      <c r="A68" s="48" t="str">
        <f>IF((LEN('Copy paste to Here'!G72))&gt;5,((CONCATENATE('Copy paste to Here'!G72," &amp; ",'Copy paste to Here'!D72,"  &amp;  ",'Copy paste to Here'!E72))),"Empty Cell")</f>
        <v>Empty Cell</v>
      </c>
      <c r="B68" s="49">
        <f>'Copy paste to Here'!C72</f>
        <v>0</v>
      </c>
      <c r="C68" s="50"/>
      <c r="D68" s="50"/>
      <c r="E68" s="51"/>
      <c r="F68" s="51">
        <f t="shared" si="0"/>
        <v>0</v>
      </c>
      <c r="G68" s="52">
        <f t="shared" si="1"/>
        <v>0</v>
      </c>
      <c r="H68" s="55">
        <f t="shared" si="2"/>
        <v>0</v>
      </c>
    </row>
    <row r="69" spans="1:8" s="54" customFormat="1" hidden="1">
      <c r="A69" s="48" t="str">
        <f>IF((LEN('Copy paste to Here'!G73))&gt;5,((CONCATENATE('Copy paste to Here'!G73," &amp; ",'Copy paste to Here'!D73,"  &amp;  ",'Copy paste to Here'!E73))),"Empty Cell")</f>
        <v>Empty Cell</v>
      </c>
      <c r="B69" s="49">
        <f>'Copy paste to Here'!C73</f>
        <v>0</v>
      </c>
      <c r="C69" s="50"/>
      <c r="D69" s="50"/>
      <c r="E69" s="51"/>
      <c r="F69" s="51">
        <f t="shared" si="0"/>
        <v>0</v>
      </c>
      <c r="G69" s="52">
        <f t="shared" si="1"/>
        <v>0</v>
      </c>
      <c r="H69" s="55">
        <f t="shared" si="2"/>
        <v>0</v>
      </c>
    </row>
    <row r="70" spans="1:8" s="54" customFormat="1" hidden="1">
      <c r="A70" s="48" t="str">
        <f>IF((LEN('Copy paste to Here'!G74))&gt;5,((CONCATENATE('Copy paste to Here'!G74," &amp; ",'Copy paste to Here'!D74,"  &amp;  ",'Copy paste to Here'!E74))),"Empty Cell")</f>
        <v>Empty Cell</v>
      </c>
      <c r="B70" s="49">
        <f>'Copy paste to Here'!C74</f>
        <v>0</v>
      </c>
      <c r="C70" s="50"/>
      <c r="D70" s="50"/>
      <c r="E70" s="51"/>
      <c r="F70" s="51">
        <f t="shared" si="0"/>
        <v>0</v>
      </c>
      <c r="G70" s="52">
        <f t="shared" si="1"/>
        <v>0</v>
      </c>
      <c r="H70" s="55">
        <f t="shared" si="2"/>
        <v>0</v>
      </c>
    </row>
    <row r="71" spans="1:8" s="54" customFormat="1" hidden="1">
      <c r="A71" s="48" t="str">
        <f>IF((LEN('Copy paste to Here'!G75))&gt;5,((CONCATENATE('Copy paste to Here'!G75," &amp; ",'Copy paste to Here'!D75,"  &amp;  ",'Copy paste to Here'!E75))),"Empty Cell")</f>
        <v>Empty Cell</v>
      </c>
      <c r="B71" s="49">
        <f>'Copy paste to Here'!C75</f>
        <v>0</v>
      </c>
      <c r="C71" s="50"/>
      <c r="D71" s="50"/>
      <c r="E71" s="51"/>
      <c r="F71" s="51">
        <f t="shared" si="0"/>
        <v>0</v>
      </c>
      <c r="G71" s="52">
        <f t="shared" si="1"/>
        <v>0</v>
      </c>
      <c r="H71" s="55">
        <f t="shared" si="2"/>
        <v>0</v>
      </c>
    </row>
    <row r="72" spans="1:8" s="54" customFormat="1" hidden="1">
      <c r="A72" s="48" t="str">
        <f>IF((LEN('Copy paste to Here'!G76))&gt;5,((CONCATENATE('Copy paste to Here'!G76," &amp; ",'Copy paste to Here'!D76,"  &amp;  ",'Copy paste to Here'!E76))),"Empty Cell")</f>
        <v>Empty Cell</v>
      </c>
      <c r="B72" s="49">
        <f>'Copy paste to Here'!C76</f>
        <v>0</v>
      </c>
      <c r="C72" s="50"/>
      <c r="D72" s="50"/>
      <c r="E72" s="51"/>
      <c r="F72" s="51">
        <f t="shared" si="0"/>
        <v>0</v>
      </c>
      <c r="G72" s="52">
        <f t="shared" si="1"/>
        <v>0</v>
      </c>
      <c r="H72" s="55">
        <f t="shared" si="2"/>
        <v>0</v>
      </c>
    </row>
    <row r="73" spans="1:8" s="54" customFormat="1" hidden="1">
      <c r="A73" s="48" t="str">
        <f>IF((LEN('Copy paste to Here'!G77))&gt;5,((CONCATENATE('Copy paste to Here'!G77," &amp; ",'Copy paste to Here'!D77,"  &amp;  ",'Copy paste to Here'!E77))),"Empty Cell")</f>
        <v>Empty Cell</v>
      </c>
      <c r="B73" s="49">
        <f>'Copy paste to Here'!C77</f>
        <v>0</v>
      </c>
      <c r="C73" s="50"/>
      <c r="D73" s="50"/>
      <c r="E73" s="51"/>
      <c r="F73" s="51">
        <f t="shared" si="0"/>
        <v>0</v>
      </c>
      <c r="G73" s="52">
        <f t="shared" si="1"/>
        <v>0</v>
      </c>
      <c r="H73" s="55">
        <f t="shared" si="2"/>
        <v>0</v>
      </c>
    </row>
    <row r="74" spans="1:8" s="54" customFormat="1" hidden="1">
      <c r="A74" s="48" t="str">
        <f>IF((LEN('Copy paste to Here'!G78))&gt;5,((CONCATENATE('Copy paste to Here'!G78," &amp; ",'Copy paste to Here'!D78,"  &amp;  ",'Copy paste to Here'!E78))),"Empty Cell")</f>
        <v>Empty Cell</v>
      </c>
      <c r="B74" s="49">
        <f>'Copy paste to Here'!C78</f>
        <v>0</v>
      </c>
      <c r="C74" s="50"/>
      <c r="D74" s="50"/>
      <c r="E74" s="51"/>
      <c r="F74" s="51">
        <f t="shared" si="0"/>
        <v>0</v>
      </c>
      <c r="G74" s="52">
        <f t="shared" si="1"/>
        <v>0</v>
      </c>
      <c r="H74" s="55">
        <f t="shared" si="2"/>
        <v>0</v>
      </c>
    </row>
    <row r="75" spans="1:8" s="54" customFormat="1" hidden="1">
      <c r="A75" s="48" t="str">
        <f>IF((LEN('Copy paste to Here'!G79))&gt;5,((CONCATENATE('Copy paste to Here'!G79," &amp; ",'Copy paste to Here'!D79,"  &amp;  ",'Copy paste to Here'!E79))),"Empty Cell")</f>
        <v>Empty Cell</v>
      </c>
      <c r="B75" s="49">
        <f>'Copy paste to Here'!C79</f>
        <v>0</v>
      </c>
      <c r="C75" s="50"/>
      <c r="D75" s="50"/>
      <c r="E75" s="51"/>
      <c r="F75" s="51">
        <f t="shared" si="0"/>
        <v>0</v>
      </c>
      <c r="G75" s="52">
        <f t="shared" si="1"/>
        <v>0</v>
      </c>
      <c r="H75" s="55">
        <f t="shared" si="2"/>
        <v>0</v>
      </c>
    </row>
    <row r="76" spans="1:8" s="54" customFormat="1" hidden="1">
      <c r="A76" s="48" t="str">
        <f>IF((LEN('Copy paste to Here'!G80))&gt;5,((CONCATENATE('Copy paste to Here'!G80," &amp; ",'Copy paste to Here'!D80,"  &amp;  ",'Copy paste to Here'!E80))),"Empty Cell")</f>
        <v>Empty Cell</v>
      </c>
      <c r="B76" s="49">
        <f>'Copy paste to Here'!C80</f>
        <v>0</v>
      </c>
      <c r="C76" s="50"/>
      <c r="D76" s="50"/>
      <c r="E76" s="51"/>
      <c r="F76" s="51">
        <f t="shared" si="0"/>
        <v>0</v>
      </c>
      <c r="G76" s="52">
        <f t="shared" si="1"/>
        <v>0</v>
      </c>
      <c r="H76" s="55">
        <f t="shared" si="2"/>
        <v>0</v>
      </c>
    </row>
    <row r="77" spans="1:8" s="54" customFormat="1" hidden="1">
      <c r="A77" s="48" t="str">
        <f>IF((LEN('Copy paste to Here'!G81))&gt;5,((CONCATENATE('Copy paste to Here'!G81," &amp; ",'Copy paste to Here'!D81,"  &amp;  ",'Copy paste to Here'!E81))),"Empty Cell")</f>
        <v>Empty Cell</v>
      </c>
      <c r="B77" s="49">
        <f>'Copy paste to Here'!C81</f>
        <v>0</v>
      </c>
      <c r="C77" s="50"/>
      <c r="D77" s="50"/>
      <c r="E77" s="51"/>
      <c r="F77" s="51">
        <f t="shared" si="0"/>
        <v>0</v>
      </c>
      <c r="G77" s="52">
        <f t="shared" si="1"/>
        <v>0</v>
      </c>
      <c r="H77" s="55">
        <f t="shared" si="2"/>
        <v>0</v>
      </c>
    </row>
    <row r="78" spans="1:8" s="54" customFormat="1" hidden="1">
      <c r="A78" s="48" t="str">
        <f>IF((LEN('Copy paste to Here'!G82))&gt;5,((CONCATENATE('Copy paste to Here'!G82," &amp; ",'Copy paste to Here'!D82,"  &amp;  ",'Copy paste to Here'!E82))),"Empty Cell")</f>
        <v>Empty Cell</v>
      </c>
      <c r="B78" s="49">
        <f>'Copy paste to Here'!C82</f>
        <v>0</v>
      </c>
      <c r="C78" s="50"/>
      <c r="D78" s="50"/>
      <c r="E78" s="51"/>
      <c r="F78" s="51">
        <f t="shared" si="0"/>
        <v>0</v>
      </c>
      <c r="G78" s="52">
        <f t="shared" si="1"/>
        <v>0</v>
      </c>
      <c r="H78" s="55">
        <f t="shared" si="2"/>
        <v>0</v>
      </c>
    </row>
    <row r="79" spans="1:8" s="54" customFormat="1" hidden="1">
      <c r="A79" s="48" t="str">
        <f>IF((LEN('Copy paste to Here'!G83))&gt;5,((CONCATENATE('Copy paste to Here'!G83," &amp; ",'Copy paste to Here'!D83,"  &amp;  ",'Copy paste to Here'!E83))),"Empty Cell")</f>
        <v>Empty Cell</v>
      </c>
      <c r="B79" s="49">
        <f>'Copy paste to Here'!C83</f>
        <v>0</v>
      </c>
      <c r="C79" s="50"/>
      <c r="D79" s="50"/>
      <c r="E79" s="51"/>
      <c r="F79" s="51">
        <f t="shared" si="0"/>
        <v>0</v>
      </c>
      <c r="G79" s="52">
        <f t="shared" si="1"/>
        <v>0</v>
      </c>
      <c r="H79" s="55">
        <f t="shared" si="2"/>
        <v>0</v>
      </c>
    </row>
    <row r="80" spans="1:8" s="54" customFormat="1" hidden="1">
      <c r="A80" s="48" t="str">
        <f>IF((LEN('Copy paste to Here'!G84))&gt;5,((CONCATENATE('Copy paste to Here'!G84," &amp; ",'Copy paste to Here'!D84,"  &amp;  ",'Copy paste to Here'!E84))),"Empty Cell")</f>
        <v>Empty Cell</v>
      </c>
      <c r="B80" s="49">
        <f>'Copy paste to Here'!C84</f>
        <v>0</v>
      </c>
      <c r="C80" s="50"/>
      <c r="D80" s="50"/>
      <c r="E80" s="51"/>
      <c r="F80" s="51">
        <f t="shared" si="0"/>
        <v>0</v>
      </c>
      <c r="G80" s="52">
        <f t="shared" si="1"/>
        <v>0</v>
      </c>
      <c r="H80" s="55">
        <f t="shared" si="2"/>
        <v>0</v>
      </c>
    </row>
    <row r="81" spans="1:8" s="54" customFormat="1" hidden="1">
      <c r="A81" s="48" t="str">
        <f>IF((LEN('Copy paste to Here'!G85))&gt;5,((CONCATENATE('Copy paste to Here'!G85," &amp; ",'Copy paste to Here'!D85,"  &amp;  ",'Copy paste to Here'!E85))),"Empty Cell")</f>
        <v>Empty Cell</v>
      </c>
      <c r="B81" s="49">
        <f>'Copy paste to Here'!C85</f>
        <v>0</v>
      </c>
      <c r="C81" s="50"/>
      <c r="D81" s="50"/>
      <c r="E81" s="51"/>
      <c r="F81" s="51">
        <f t="shared" si="0"/>
        <v>0</v>
      </c>
      <c r="G81" s="52">
        <f t="shared" si="1"/>
        <v>0</v>
      </c>
      <c r="H81" s="55">
        <f t="shared" si="2"/>
        <v>0</v>
      </c>
    </row>
    <row r="82" spans="1:8" s="54" customFormat="1" hidden="1">
      <c r="A82" s="48" t="str">
        <f>IF((LEN('Copy paste to Here'!G86))&gt;5,((CONCATENATE('Copy paste to Here'!G86," &amp; ",'Copy paste to Here'!D86,"  &amp;  ",'Copy paste to Here'!E86))),"Empty Cell")</f>
        <v>Empty Cell</v>
      </c>
      <c r="B82" s="49">
        <f>'Copy paste to Here'!C86</f>
        <v>0</v>
      </c>
      <c r="C82" s="50"/>
      <c r="D82" s="50"/>
      <c r="E82" s="51"/>
      <c r="F82" s="51">
        <f t="shared" si="0"/>
        <v>0</v>
      </c>
      <c r="G82" s="52">
        <f t="shared" si="1"/>
        <v>0</v>
      </c>
      <c r="H82" s="55">
        <f t="shared" si="2"/>
        <v>0</v>
      </c>
    </row>
    <row r="83" spans="1:8" s="54" customFormat="1" hidden="1">
      <c r="A83" s="48" t="str">
        <f>IF((LEN('Copy paste to Here'!G87))&gt;5,((CONCATENATE('Copy paste to Here'!G87," &amp; ",'Copy paste to Here'!D87,"  &amp;  ",'Copy paste to Here'!E87))),"Empty Cell")</f>
        <v>Empty Cell</v>
      </c>
      <c r="B83" s="49">
        <f>'Copy paste to Here'!C87</f>
        <v>0</v>
      </c>
      <c r="C83" s="50"/>
      <c r="D83" s="50"/>
      <c r="E83" s="51"/>
      <c r="F83" s="51">
        <f t="shared" ref="F83:F146" si="3">D83*E83</f>
        <v>0</v>
      </c>
      <c r="G83" s="52">
        <f t="shared" ref="G83:G146" si="4">E83*$E$14</f>
        <v>0</v>
      </c>
      <c r="H83" s="55">
        <f t="shared" ref="H83:H146" si="5">D83*G83</f>
        <v>0</v>
      </c>
    </row>
    <row r="84" spans="1:8" s="54" customFormat="1" hidden="1">
      <c r="A84" s="48" t="str">
        <f>IF((LEN('Copy paste to Here'!G88))&gt;5,((CONCATENATE('Copy paste to Here'!G88," &amp; ",'Copy paste to Here'!D88,"  &amp;  ",'Copy paste to Here'!E88))),"Empty Cell")</f>
        <v>Empty Cell</v>
      </c>
      <c r="B84" s="49">
        <f>'Copy paste to Here'!C88</f>
        <v>0</v>
      </c>
      <c r="C84" s="50"/>
      <c r="D84" s="50"/>
      <c r="E84" s="51"/>
      <c r="F84" s="51">
        <f t="shared" si="3"/>
        <v>0</v>
      </c>
      <c r="G84" s="52">
        <f t="shared" si="4"/>
        <v>0</v>
      </c>
      <c r="H84" s="55">
        <f t="shared" si="5"/>
        <v>0</v>
      </c>
    </row>
    <row r="85" spans="1:8" s="54" customFormat="1" hidden="1">
      <c r="A85" s="48" t="str">
        <f>IF((LEN('Copy paste to Here'!G89))&gt;5,((CONCATENATE('Copy paste to Here'!G89," &amp; ",'Copy paste to Here'!D89,"  &amp;  ",'Copy paste to Here'!E89))),"Empty Cell")</f>
        <v>Empty Cell</v>
      </c>
      <c r="B85" s="49">
        <f>'Copy paste to Here'!C89</f>
        <v>0</v>
      </c>
      <c r="C85" s="50"/>
      <c r="D85" s="50"/>
      <c r="E85" s="51"/>
      <c r="F85" s="51">
        <f t="shared" si="3"/>
        <v>0</v>
      </c>
      <c r="G85" s="52">
        <f t="shared" si="4"/>
        <v>0</v>
      </c>
      <c r="H85" s="55">
        <f t="shared" si="5"/>
        <v>0</v>
      </c>
    </row>
    <row r="86" spans="1:8" s="54" customFormat="1" hidden="1">
      <c r="A86" s="48" t="str">
        <f>IF((LEN('Copy paste to Here'!G90))&gt;5,((CONCATENATE('Copy paste to Here'!G90," &amp; ",'Copy paste to Here'!D90,"  &amp;  ",'Copy paste to Here'!E90))),"Empty Cell")</f>
        <v>Empty Cell</v>
      </c>
      <c r="B86" s="49">
        <f>'Copy paste to Here'!C90</f>
        <v>0</v>
      </c>
      <c r="C86" s="50"/>
      <c r="D86" s="50"/>
      <c r="E86" s="51"/>
      <c r="F86" s="51">
        <f t="shared" si="3"/>
        <v>0</v>
      </c>
      <c r="G86" s="52">
        <f t="shared" si="4"/>
        <v>0</v>
      </c>
      <c r="H86" s="55">
        <f t="shared" si="5"/>
        <v>0</v>
      </c>
    </row>
    <row r="87" spans="1:8" s="54" customFormat="1" hidden="1">
      <c r="A87" s="48" t="str">
        <f>IF((LEN('Copy paste to Here'!G91))&gt;5,((CONCATENATE('Copy paste to Here'!G91," &amp; ",'Copy paste to Here'!D91,"  &amp;  ",'Copy paste to Here'!E91))),"Empty Cell")</f>
        <v>Empty Cell</v>
      </c>
      <c r="B87" s="49">
        <f>'Copy paste to Here'!C91</f>
        <v>0</v>
      </c>
      <c r="C87" s="50"/>
      <c r="D87" s="50"/>
      <c r="E87" s="51"/>
      <c r="F87" s="51">
        <f t="shared" si="3"/>
        <v>0</v>
      </c>
      <c r="G87" s="52">
        <f t="shared" si="4"/>
        <v>0</v>
      </c>
      <c r="H87" s="55">
        <f t="shared" si="5"/>
        <v>0</v>
      </c>
    </row>
    <row r="88" spans="1:8" s="54" customFormat="1" hidden="1">
      <c r="A88" s="48" t="str">
        <f>IF((LEN('Copy paste to Here'!G92))&gt;5,((CONCATENATE('Copy paste to Here'!G92," &amp; ",'Copy paste to Here'!D92,"  &amp;  ",'Copy paste to Here'!E92))),"Empty Cell")</f>
        <v>Empty Cell</v>
      </c>
      <c r="B88" s="49">
        <f>'Copy paste to Here'!C92</f>
        <v>0</v>
      </c>
      <c r="C88" s="50"/>
      <c r="D88" s="50"/>
      <c r="E88" s="51"/>
      <c r="F88" s="51">
        <f t="shared" si="3"/>
        <v>0</v>
      </c>
      <c r="G88" s="52">
        <f t="shared" si="4"/>
        <v>0</v>
      </c>
      <c r="H88" s="55">
        <f t="shared" si="5"/>
        <v>0</v>
      </c>
    </row>
    <row r="89" spans="1:8" s="54" customFormat="1" hidden="1">
      <c r="A89" s="48" t="str">
        <f>IF((LEN('Copy paste to Here'!G93))&gt;5,((CONCATENATE('Copy paste to Here'!G93," &amp; ",'Copy paste to Here'!D93,"  &amp;  ",'Copy paste to Here'!E93))),"Empty Cell")</f>
        <v>Empty Cell</v>
      </c>
      <c r="B89" s="49">
        <f>'Copy paste to Here'!C93</f>
        <v>0</v>
      </c>
      <c r="C89" s="50"/>
      <c r="D89" s="50"/>
      <c r="E89" s="51"/>
      <c r="F89" s="51">
        <f t="shared" si="3"/>
        <v>0</v>
      </c>
      <c r="G89" s="52">
        <f t="shared" si="4"/>
        <v>0</v>
      </c>
      <c r="H89" s="55">
        <f t="shared" si="5"/>
        <v>0</v>
      </c>
    </row>
    <row r="90" spans="1:8" s="54" customFormat="1" hidden="1">
      <c r="A90" s="48" t="str">
        <f>IF((LEN('Copy paste to Here'!G94))&gt;5,((CONCATENATE('Copy paste to Here'!G94," &amp; ",'Copy paste to Here'!D94,"  &amp;  ",'Copy paste to Here'!E94))),"Empty Cell")</f>
        <v>Empty Cell</v>
      </c>
      <c r="B90" s="49">
        <f>'Copy paste to Here'!C94</f>
        <v>0</v>
      </c>
      <c r="C90" s="50"/>
      <c r="D90" s="50"/>
      <c r="E90" s="51"/>
      <c r="F90" s="51">
        <f t="shared" si="3"/>
        <v>0</v>
      </c>
      <c r="G90" s="52">
        <f t="shared" si="4"/>
        <v>0</v>
      </c>
      <c r="H90" s="55">
        <f t="shared" si="5"/>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3"/>
        <v>0</v>
      </c>
      <c r="G91" s="52">
        <f t="shared" si="4"/>
        <v>0</v>
      </c>
      <c r="H91" s="55">
        <f t="shared" si="5"/>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3"/>
        <v>0</v>
      </c>
      <c r="G92" s="52">
        <f t="shared" si="4"/>
        <v>0</v>
      </c>
      <c r="H92" s="55">
        <f t="shared" si="5"/>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3"/>
        <v>0</v>
      </c>
      <c r="G93" s="52">
        <f t="shared" si="4"/>
        <v>0</v>
      </c>
      <c r="H93" s="55">
        <f t="shared" si="5"/>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3"/>
        <v>0</v>
      </c>
      <c r="G94" s="52">
        <f t="shared" si="4"/>
        <v>0</v>
      </c>
      <c r="H94" s="55">
        <f t="shared" si="5"/>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3"/>
        <v>0</v>
      </c>
      <c r="G95" s="52">
        <f t="shared" si="4"/>
        <v>0</v>
      </c>
      <c r="H95" s="55">
        <f t="shared" si="5"/>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3"/>
        <v>0</v>
      </c>
      <c r="G96" s="52">
        <f t="shared" si="4"/>
        <v>0</v>
      </c>
      <c r="H96" s="55">
        <f t="shared" si="5"/>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3"/>
        <v>0</v>
      </c>
      <c r="G97" s="52">
        <f t="shared" si="4"/>
        <v>0</v>
      </c>
      <c r="H97" s="55">
        <f t="shared" si="5"/>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3"/>
        <v>0</v>
      </c>
      <c r="G98" s="52">
        <f t="shared" si="4"/>
        <v>0</v>
      </c>
      <c r="H98" s="55">
        <f t="shared" si="5"/>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3"/>
        <v>0</v>
      </c>
      <c r="G99" s="52">
        <f t="shared" si="4"/>
        <v>0</v>
      </c>
      <c r="H99" s="55">
        <f t="shared" si="5"/>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3"/>
        <v>0</v>
      </c>
      <c r="G100" s="52">
        <f t="shared" si="4"/>
        <v>0</v>
      </c>
      <c r="H100" s="55">
        <f t="shared" si="5"/>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3"/>
        <v>0</v>
      </c>
      <c r="G101" s="52">
        <f t="shared" si="4"/>
        <v>0</v>
      </c>
      <c r="H101" s="55">
        <f t="shared" si="5"/>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3"/>
        <v>0</v>
      </c>
      <c r="G102" s="52">
        <f t="shared" si="4"/>
        <v>0</v>
      </c>
      <c r="H102" s="55">
        <f t="shared" si="5"/>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3"/>
        <v>0</v>
      </c>
      <c r="G103" s="52">
        <f t="shared" si="4"/>
        <v>0</v>
      </c>
      <c r="H103" s="55">
        <f t="shared" si="5"/>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3"/>
        <v>0</v>
      </c>
      <c r="G104" s="52">
        <f t="shared" si="4"/>
        <v>0</v>
      </c>
      <c r="H104" s="55">
        <f t="shared" si="5"/>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3"/>
        <v>0</v>
      </c>
      <c r="G105" s="52">
        <f t="shared" si="4"/>
        <v>0</v>
      </c>
      <c r="H105" s="55">
        <f t="shared" si="5"/>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3"/>
        <v>0</v>
      </c>
      <c r="G106" s="52">
        <f t="shared" si="4"/>
        <v>0</v>
      </c>
      <c r="H106" s="55">
        <f t="shared" si="5"/>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3"/>
        <v>0</v>
      </c>
      <c r="G107" s="52">
        <f t="shared" si="4"/>
        <v>0</v>
      </c>
      <c r="H107" s="55">
        <f t="shared" si="5"/>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3"/>
        <v>0</v>
      </c>
      <c r="G108" s="52">
        <f t="shared" si="4"/>
        <v>0</v>
      </c>
      <c r="H108" s="55">
        <f t="shared" si="5"/>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3"/>
        <v>0</v>
      </c>
      <c r="G109" s="52">
        <f t="shared" si="4"/>
        <v>0</v>
      </c>
      <c r="H109" s="55">
        <f t="shared" si="5"/>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3"/>
        <v>0</v>
      </c>
      <c r="G110" s="52">
        <f t="shared" si="4"/>
        <v>0</v>
      </c>
      <c r="H110" s="55">
        <f t="shared" si="5"/>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3"/>
        <v>0</v>
      </c>
      <c r="G111" s="52">
        <f t="shared" si="4"/>
        <v>0</v>
      </c>
      <c r="H111" s="55">
        <f t="shared" si="5"/>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3"/>
        <v>0</v>
      </c>
      <c r="G112" s="52">
        <f t="shared" si="4"/>
        <v>0</v>
      </c>
      <c r="H112" s="55">
        <f t="shared" si="5"/>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3"/>
        <v>0</v>
      </c>
      <c r="G113" s="52">
        <f t="shared" si="4"/>
        <v>0</v>
      </c>
      <c r="H113" s="55">
        <f t="shared" si="5"/>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3"/>
        <v>0</v>
      </c>
      <c r="G114" s="52">
        <f t="shared" si="4"/>
        <v>0</v>
      </c>
      <c r="H114" s="55">
        <f t="shared" si="5"/>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3"/>
        <v>0</v>
      </c>
      <c r="G115" s="52">
        <f t="shared" si="4"/>
        <v>0</v>
      </c>
      <c r="H115" s="55">
        <f t="shared" si="5"/>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3"/>
        <v>0</v>
      </c>
      <c r="G116" s="52">
        <f t="shared" si="4"/>
        <v>0</v>
      </c>
      <c r="H116" s="55">
        <f t="shared" si="5"/>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3"/>
        <v>0</v>
      </c>
      <c r="G117" s="52">
        <f t="shared" si="4"/>
        <v>0</v>
      </c>
      <c r="H117" s="55">
        <f t="shared" si="5"/>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3"/>
        <v>0</v>
      </c>
      <c r="G118" s="52">
        <f t="shared" si="4"/>
        <v>0</v>
      </c>
      <c r="H118" s="55">
        <f t="shared" si="5"/>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3"/>
        <v>0</v>
      </c>
      <c r="G119" s="52">
        <f t="shared" si="4"/>
        <v>0</v>
      </c>
      <c r="H119" s="55">
        <f t="shared" si="5"/>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3"/>
        <v>0</v>
      </c>
      <c r="G120" s="52">
        <f t="shared" si="4"/>
        <v>0</v>
      </c>
      <c r="H120" s="55">
        <f t="shared" si="5"/>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3"/>
        <v>0</v>
      </c>
      <c r="G121" s="52">
        <f t="shared" si="4"/>
        <v>0</v>
      </c>
      <c r="H121" s="55">
        <f t="shared" si="5"/>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3"/>
        <v>0</v>
      </c>
      <c r="G122" s="52">
        <f t="shared" si="4"/>
        <v>0</v>
      </c>
      <c r="H122" s="55">
        <f t="shared" si="5"/>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3"/>
        <v>0</v>
      </c>
      <c r="G123" s="52">
        <f t="shared" si="4"/>
        <v>0</v>
      </c>
      <c r="H123" s="55">
        <f t="shared" si="5"/>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3"/>
        <v>0</v>
      </c>
      <c r="G124" s="52">
        <f t="shared" si="4"/>
        <v>0</v>
      </c>
      <c r="H124" s="55">
        <f t="shared" si="5"/>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3"/>
        <v>0</v>
      </c>
      <c r="G125" s="52">
        <f t="shared" si="4"/>
        <v>0</v>
      </c>
      <c r="H125" s="55">
        <f t="shared" si="5"/>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3"/>
        <v>0</v>
      </c>
      <c r="G126" s="52">
        <f t="shared" si="4"/>
        <v>0</v>
      </c>
      <c r="H126" s="55">
        <f t="shared" si="5"/>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3"/>
        <v>0</v>
      </c>
      <c r="G127" s="52">
        <f t="shared" si="4"/>
        <v>0</v>
      </c>
      <c r="H127" s="55">
        <f t="shared" si="5"/>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3"/>
        <v>0</v>
      </c>
      <c r="G128" s="52">
        <f t="shared" si="4"/>
        <v>0</v>
      </c>
      <c r="H128" s="55">
        <f t="shared" si="5"/>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3"/>
        <v>0</v>
      </c>
      <c r="G129" s="52">
        <f t="shared" si="4"/>
        <v>0</v>
      </c>
      <c r="H129" s="55">
        <f t="shared" si="5"/>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3"/>
        <v>0</v>
      </c>
      <c r="G130" s="52">
        <f t="shared" si="4"/>
        <v>0</v>
      </c>
      <c r="H130" s="55">
        <f t="shared" si="5"/>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173</v>
      </c>
      <c r="B1000" s="67"/>
      <c r="C1000" s="68"/>
      <c r="D1000" s="68"/>
      <c r="E1000" s="51"/>
      <c r="F1000" s="51">
        <f>SUM(F18:F999)</f>
        <v>393.38</v>
      </c>
      <c r="G1000" s="52"/>
      <c r="H1000" s="53">
        <f t="shared" ref="H1000:H1007" si="49">F1000*$E$14</f>
        <v>14106.6068</v>
      </c>
    </row>
    <row r="1001" spans="1:14" s="54" customFormat="1">
      <c r="A1001" s="48" t="s">
        <v>182</v>
      </c>
      <c r="B1001" s="67"/>
      <c r="C1001" s="68"/>
      <c r="D1001" s="68"/>
      <c r="E1001" s="123"/>
      <c r="F1001" s="51">
        <f>Invoice!K32</f>
        <v>0</v>
      </c>
      <c r="G1001" s="52"/>
      <c r="H1001" s="53">
        <f t="shared" si="49"/>
        <v>0</v>
      </c>
    </row>
    <row r="1002" spans="1:14" s="54" customFormat="1" outlineLevel="1">
      <c r="A1002" s="48" t="s">
        <v>183</v>
      </c>
      <c r="B1002" s="67"/>
      <c r="C1002" s="68"/>
      <c r="D1002" s="68"/>
      <c r="E1002" s="123"/>
      <c r="F1002" s="51">
        <f>Invoice!K33</f>
        <v>0</v>
      </c>
      <c r="G1002" s="52"/>
      <c r="H1002" s="53">
        <f t="shared" si="49"/>
        <v>0</v>
      </c>
      <c r="N1002" s="54" t="s">
        <v>705</v>
      </c>
    </row>
    <row r="1003" spans="1:14" s="54" customFormat="1">
      <c r="A1003" s="48" t="s">
        <v>255</v>
      </c>
      <c r="B1003" s="67"/>
      <c r="C1003" s="68"/>
      <c r="D1003" s="68"/>
      <c r="E1003" s="59"/>
      <c r="F1003" s="51">
        <f>SUM(F1000:F1002)</f>
        <v>393.38</v>
      </c>
      <c r="G1003" s="52"/>
      <c r="H1003" s="53">
        <f t="shared" si="49"/>
        <v>14106.6068</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174</v>
      </c>
      <c r="H1009" s="75">
        <f>(SUM(H18:H999))</f>
        <v>14106.606800000001</v>
      </c>
    </row>
    <row r="1010" spans="1:8" s="15" customFormat="1">
      <c r="A1010" s="16"/>
      <c r="E1010" s="15" t="s">
        <v>175</v>
      </c>
      <c r="H1010" s="76">
        <f>(SUMIF($A$1000:$A$1008,"Total:",$H$1000:$H$1008))</f>
        <v>14106.6068</v>
      </c>
    </row>
    <row r="1011" spans="1:8" s="15" customFormat="1">
      <c r="E1011" s="15" t="s">
        <v>176</v>
      </c>
      <c r="H1011" s="77">
        <f>H1013-H1012</f>
        <v>13183.75</v>
      </c>
    </row>
    <row r="1012" spans="1:8" s="15" customFormat="1">
      <c r="E1012" s="15" t="s">
        <v>177</v>
      </c>
      <c r="H1012" s="77">
        <f>ROUND((H1013*7)/107,2)</f>
        <v>922.86</v>
      </c>
    </row>
    <row r="1013" spans="1:8" s="15" customFormat="1">
      <c r="E1013" s="16" t="s">
        <v>178</v>
      </c>
      <c r="H1013" s="78">
        <f>ROUND((SUMIF($A$1000:$A$1008,"Total:",$H$1000:$H$1008)),2)</f>
        <v>14106.61</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9"/>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80"/>
      <c r="B1271" s="80"/>
      <c r="C1271" s="80"/>
      <c r="D1271" s="80"/>
      <c r="E1271" s="80"/>
      <c r="F1271" s="80"/>
      <c r="G1271" s="80"/>
      <c r="H1271" s="80"/>
    </row>
    <row r="1272" spans="1:8" s="15" customFormat="1">
      <c r="A1272" s="80"/>
      <c r="B1272" s="80"/>
      <c r="C1272" s="80"/>
      <c r="D1272" s="80"/>
      <c r="E1272" s="80"/>
      <c r="F1272" s="80"/>
      <c r="G1272" s="80"/>
      <c r="H1272" s="80"/>
    </row>
    <row r="1273" spans="1:8" s="15" customFormat="1">
      <c r="A1273" s="80"/>
      <c r="B1273" s="80"/>
      <c r="C1273" s="80"/>
      <c r="D1273" s="80"/>
      <c r="E1273" s="80"/>
      <c r="F1273" s="80"/>
      <c r="G1273" s="80"/>
      <c r="H1273" s="80"/>
    </row>
    <row r="1274" spans="1:8" s="15" customFormat="1">
      <c r="A1274" s="80"/>
      <c r="B1274" s="80"/>
      <c r="C1274" s="80"/>
      <c r="D1274" s="80"/>
      <c r="E1274" s="80"/>
      <c r="F1274" s="80"/>
      <c r="G1274" s="80"/>
      <c r="H1274" s="80"/>
    </row>
    <row r="1275" spans="1:8" s="15" customFormat="1">
      <c r="A1275" s="80"/>
      <c r="B1275" s="80"/>
      <c r="C1275" s="80"/>
      <c r="D1275" s="80"/>
      <c r="E1275" s="80"/>
      <c r="F1275" s="80"/>
      <c r="G1275" s="80"/>
      <c r="H1275" s="80"/>
    </row>
    <row r="1276" spans="1:8" s="15" customFormat="1">
      <c r="A1276" s="80"/>
      <c r="B1276" s="80"/>
      <c r="C1276" s="80"/>
      <c r="D1276" s="80"/>
      <c r="E1276" s="80"/>
      <c r="F1276" s="80"/>
      <c r="G1276" s="80"/>
      <c r="H1276" s="80"/>
    </row>
    <row r="1277" spans="1:8" s="15" customFormat="1">
      <c r="A1277" s="80"/>
      <c r="B1277" s="80"/>
      <c r="C1277" s="80"/>
      <c r="D1277" s="80"/>
      <c r="E1277" s="80"/>
      <c r="F1277" s="80"/>
      <c r="G1277" s="80"/>
      <c r="H1277" s="80"/>
    </row>
    <row r="1278" spans="1:8" s="15" customFormat="1">
      <c r="A1278" s="80"/>
      <c r="B1278" s="80"/>
      <c r="C1278" s="80"/>
      <c r="D1278" s="80"/>
      <c r="E1278" s="80"/>
      <c r="F1278" s="80"/>
      <c r="G1278" s="80"/>
      <c r="H1278" s="80"/>
    </row>
    <row r="1279" spans="1:8" s="15" customFormat="1">
      <c r="A1279" s="80"/>
      <c r="B1279" s="80"/>
      <c r="C1279" s="80"/>
      <c r="D1279" s="80"/>
      <c r="E1279" s="80"/>
      <c r="F1279" s="80"/>
      <c r="G1279" s="80"/>
      <c r="H1279" s="80"/>
    </row>
    <row r="1280" spans="1:8" s="15" customFormat="1">
      <c r="A1280" s="80"/>
      <c r="B1280" s="80"/>
      <c r="C1280" s="80"/>
      <c r="D1280" s="80"/>
      <c r="E1280" s="80"/>
      <c r="F1280" s="80"/>
      <c r="G1280" s="80"/>
      <c r="H1280" s="80"/>
    </row>
    <row r="1281" spans="1:8" s="15" customFormat="1">
      <c r="A1281" s="80"/>
      <c r="B1281" s="80"/>
      <c r="C1281" s="80"/>
      <c r="D1281" s="80"/>
      <c r="E1281" s="80"/>
      <c r="F1281" s="80"/>
      <c r="G1281" s="80"/>
      <c r="H1281" s="80"/>
    </row>
    <row r="1282" spans="1:8" s="15" customFormat="1">
      <c r="A1282" s="80"/>
      <c r="B1282" s="80"/>
      <c r="C1282" s="80"/>
      <c r="D1282" s="80"/>
      <c r="E1282" s="80"/>
      <c r="F1282" s="80"/>
      <c r="G1282" s="80"/>
      <c r="H1282" s="80"/>
    </row>
    <row r="1283" spans="1:8" s="15" customFormat="1">
      <c r="A1283" s="80"/>
      <c r="B1283" s="80"/>
      <c r="C1283" s="80"/>
      <c r="D1283" s="80"/>
      <c r="E1283" s="80"/>
      <c r="F1283" s="80"/>
      <c r="G1283" s="80"/>
      <c r="H1283" s="80"/>
    </row>
    <row r="1284" spans="1:8" s="15" customFormat="1">
      <c r="A1284" s="80"/>
      <c r="B1284" s="80"/>
      <c r="C1284" s="80"/>
      <c r="D1284" s="80"/>
      <c r="E1284" s="80"/>
      <c r="F1284" s="80"/>
      <c r="G1284" s="80"/>
      <c r="H1284" s="80"/>
    </row>
    <row r="1285" spans="1:8" s="15" customFormat="1">
      <c r="A1285" s="80"/>
      <c r="B1285" s="80"/>
      <c r="C1285" s="80"/>
      <c r="D1285" s="80"/>
      <c r="E1285" s="80"/>
      <c r="F1285" s="80"/>
      <c r="G1285" s="80"/>
      <c r="H1285" s="80"/>
    </row>
    <row r="1286" spans="1:8" s="15" customFormat="1">
      <c r="A1286" s="80"/>
      <c r="B1286" s="80"/>
      <c r="C1286" s="80"/>
      <c r="D1286" s="80"/>
      <c r="E1286" s="80"/>
      <c r="F1286" s="80"/>
      <c r="G1286" s="80"/>
      <c r="H1286" s="80"/>
    </row>
    <row r="1287" spans="1:8" s="15" customFormat="1">
      <c r="A1287" s="80"/>
      <c r="B1287" s="80"/>
      <c r="C1287" s="80"/>
      <c r="D1287" s="80"/>
      <c r="E1287" s="80"/>
      <c r="F1287" s="80"/>
      <c r="G1287" s="80"/>
      <c r="H1287" s="80"/>
    </row>
    <row r="1288" spans="1:8" s="15" customFormat="1">
      <c r="A1288" s="80"/>
      <c r="B1288" s="80"/>
      <c r="C1288" s="80"/>
      <c r="D1288" s="80"/>
      <c r="E1288" s="80"/>
      <c r="F1288" s="80"/>
      <c r="G1288" s="80"/>
      <c r="H1288" s="80"/>
    </row>
    <row r="1289" spans="1:8" s="15" customFormat="1">
      <c r="A1289" s="80"/>
      <c r="B1289" s="80"/>
      <c r="C1289" s="80"/>
      <c r="D1289" s="80"/>
      <c r="E1289" s="80"/>
      <c r="F1289" s="80"/>
      <c r="G1289" s="80"/>
      <c r="H1289" s="80"/>
    </row>
    <row r="1290" spans="1:8" s="15" customFormat="1">
      <c r="A1290" s="80"/>
      <c r="B1290" s="80"/>
      <c r="C1290" s="80"/>
      <c r="D1290" s="80"/>
      <c r="E1290" s="80"/>
      <c r="F1290" s="80"/>
      <c r="G1290" s="80"/>
      <c r="H1290" s="80"/>
    </row>
    <row r="1291" spans="1:8" s="15" customFormat="1">
      <c r="A1291" s="80"/>
      <c r="B1291" s="80"/>
      <c r="C1291" s="80"/>
      <c r="D1291" s="80"/>
      <c r="E1291" s="80"/>
      <c r="F1291" s="80"/>
      <c r="G1291" s="80"/>
      <c r="H1291" s="80"/>
    </row>
    <row r="1292" spans="1:8" s="15" customFormat="1">
      <c r="A1292" s="80"/>
      <c r="B1292" s="80"/>
      <c r="C1292" s="80"/>
      <c r="D1292" s="80"/>
      <c r="E1292" s="80"/>
      <c r="F1292" s="80"/>
      <c r="G1292" s="80"/>
      <c r="H1292" s="80"/>
    </row>
    <row r="1293" spans="1:8" s="15" customFormat="1">
      <c r="A1293" s="80"/>
      <c r="B1293" s="80"/>
      <c r="C1293" s="80"/>
      <c r="D1293" s="80"/>
      <c r="E1293" s="80"/>
      <c r="F1293" s="80"/>
      <c r="G1293" s="80"/>
      <c r="H1293" s="80"/>
    </row>
    <row r="1294" spans="1:8" s="15" customFormat="1">
      <c r="A1294" s="80"/>
      <c r="B1294" s="80"/>
      <c r="C1294" s="80"/>
      <c r="D1294" s="80"/>
      <c r="E1294" s="80"/>
      <c r="F1294" s="80"/>
      <c r="G1294" s="80"/>
      <c r="H1294" s="80"/>
    </row>
    <row r="1295" spans="1:8" s="15" customFormat="1">
      <c r="A1295" s="80"/>
      <c r="B1295" s="80"/>
      <c r="C1295" s="80"/>
      <c r="D1295" s="80"/>
      <c r="E1295" s="80"/>
      <c r="F1295" s="80"/>
      <c r="G1295" s="80"/>
      <c r="H1295" s="80"/>
    </row>
    <row r="1296" spans="1:8" s="15" customFormat="1">
      <c r="A1296" s="80"/>
      <c r="B1296" s="80"/>
      <c r="C1296" s="80"/>
      <c r="D1296" s="80"/>
      <c r="E1296" s="80"/>
      <c r="F1296" s="80"/>
      <c r="G1296" s="80"/>
      <c r="H1296" s="80"/>
    </row>
    <row r="1297" spans="1:8" s="15" customFormat="1">
      <c r="A1297" s="80"/>
      <c r="B1297" s="80"/>
      <c r="C1297" s="80"/>
      <c r="D1297" s="80"/>
      <c r="E1297" s="80"/>
      <c r="F1297" s="80"/>
      <c r="G1297" s="80"/>
      <c r="H1297" s="80"/>
    </row>
    <row r="1298" spans="1:8" s="15" customFormat="1">
      <c r="A1298" s="80"/>
      <c r="B1298" s="80"/>
      <c r="C1298" s="80"/>
      <c r="D1298" s="80"/>
      <c r="E1298" s="80"/>
      <c r="F1298" s="80"/>
      <c r="G1298" s="80"/>
      <c r="H1298" s="80"/>
    </row>
    <row r="1299" spans="1:8" s="15" customFormat="1">
      <c r="A1299" s="80"/>
      <c r="B1299" s="80"/>
      <c r="C1299" s="80"/>
      <c r="D1299" s="80"/>
      <c r="E1299" s="80"/>
      <c r="F1299" s="80"/>
      <c r="G1299" s="80"/>
      <c r="H1299" s="80"/>
    </row>
    <row r="1300" spans="1:8" s="15" customFormat="1">
      <c r="A1300" s="80"/>
      <c r="B1300" s="80"/>
      <c r="C1300" s="80"/>
      <c r="D1300" s="80"/>
      <c r="E1300" s="80"/>
      <c r="F1300" s="80"/>
      <c r="G1300" s="80"/>
      <c r="H1300" s="80"/>
    </row>
    <row r="1301" spans="1:8" s="15" customFormat="1">
      <c r="A1301" s="80"/>
      <c r="B1301" s="80"/>
      <c r="C1301" s="80"/>
      <c r="D1301" s="80"/>
      <c r="E1301" s="80"/>
      <c r="F1301" s="80"/>
      <c r="G1301" s="80"/>
      <c r="H1301" s="80"/>
    </row>
    <row r="1302" spans="1:8" s="15" customFormat="1">
      <c r="A1302" s="80"/>
      <c r="B1302" s="80"/>
      <c r="C1302" s="80"/>
      <c r="D1302" s="80"/>
      <c r="E1302" s="80"/>
      <c r="F1302" s="80"/>
      <c r="G1302" s="80"/>
      <c r="H1302" s="80"/>
    </row>
    <row r="1303" spans="1:8" s="15" customFormat="1">
      <c r="A1303" s="80"/>
      <c r="B1303" s="80"/>
      <c r="C1303" s="80"/>
      <c r="D1303" s="80"/>
      <c r="E1303" s="80"/>
      <c r="F1303" s="80"/>
      <c r="G1303" s="80"/>
      <c r="H1303" s="80"/>
    </row>
    <row r="1304" spans="1:8" s="15" customFormat="1">
      <c r="A1304" s="80"/>
      <c r="B1304" s="80"/>
      <c r="C1304" s="80"/>
      <c r="D1304" s="80"/>
      <c r="E1304" s="80"/>
      <c r="F1304" s="80"/>
      <c r="G1304" s="80"/>
      <c r="H1304" s="80"/>
    </row>
    <row r="1305" spans="1:8" s="15" customFormat="1">
      <c r="A1305" s="80"/>
      <c r="B1305" s="80"/>
      <c r="C1305" s="80"/>
      <c r="D1305" s="80"/>
      <c r="E1305" s="80"/>
      <c r="F1305" s="80"/>
      <c r="G1305" s="80"/>
      <c r="H1305" s="80"/>
    </row>
    <row r="1306" spans="1:8" s="15" customFormat="1">
      <c r="A1306" s="80"/>
      <c r="B1306" s="80"/>
      <c r="C1306" s="80"/>
      <c r="D1306" s="80"/>
      <c r="E1306" s="80"/>
      <c r="F1306" s="80"/>
      <c r="G1306" s="80"/>
      <c r="H1306" s="80"/>
    </row>
    <row r="1307" spans="1:8" s="15" customFormat="1">
      <c r="A1307" s="80"/>
      <c r="B1307" s="80"/>
      <c r="C1307" s="80"/>
      <c r="D1307" s="80"/>
      <c r="E1307" s="80"/>
      <c r="F1307" s="80"/>
      <c r="G1307" s="80"/>
      <c r="H1307" s="80"/>
    </row>
    <row r="1308" spans="1:8" s="15" customFormat="1">
      <c r="A1308" s="80"/>
      <c r="B1308" s="80"/>
      <c r="C1308" s="80"/>
      <c r="D1308" s="80"/>
      <c r="E1308" s="80"/>
      <c r="F1308" s="80"/>
      <c r="G1308" s="80"/>
      <c r="H1308" s="80"/>
    </row>
    <row r="1309" spans="1:8" s="15" customFormat="1">
      <c r="A1309" s="80"/>
      <c r="B1309" s="80"/>
      <c r="C1309" s="80"/>
      <c r="D1309" s="80"/>
      <c r="E1309" s="80"/>
      <c r="F1309" s="80"/>
      <c r="G1309" s="80"/>
      <c r="H1309" s="80"/>
    </row>
    <row r="1310" spans="1:8" s="15" customFormat="1">
      <c r="A1310" s="80"/>
      <c r="B1310" s="80"/>
      <c r="C1310" s="80"/>
      <c r="D1310" s="80"/>
      <c r="E1310" s="80"/>
      <c r="F1310" s="80"/>
      <c r="G1310" s="80"/>
      <c r="H1310" s="80"/>
    </row>
    <row r="1311" spans="1:8" s="15" customFormat="1">
      <c r="A1311" s="80"/>
      <c r="B1311" s="80"/>
      <c r="C1311" s="80"/>
      <c r="D1311" s="80"/>
      <c r="E1311" s="80"/>
      <c r="F1311" s="80"/>
      <c r="G1311" s="80"/>
      <c r="H1311" s="80"/>
    </row>
    <row r="1312" spans="1:8" s="15" customFormat="1">
      <c r="A1312" s="80"/>
      <c r="B1312" s="80"/>
      <c r="C1312" s="80"/>
      <c r="D1312" s="80"/>
      <c r="E1312" s="80"/>
      <c r="F1312" s="80"/>
      <c r="G1312" s="80"/>
      <c r="H1312" s="80"/>
    </row>
    <row r="1313" spans="1:8" s="15" customFormat="1">
      <c r="A1313" s="80"/>
      <c r="B1313" s="80"/>
      <c r="C1313" s="80"/>
      <c r="D1313" s="80"/>
      <c r="E1313" s="80"/>
      <c r="F1313" s="80"/>
      <c r="G1313" s="80"/>
      <c r="H1313" s="80"/>
    </row>
    <row r="1314" spans="1:8" s="15" customFormat="1">
      <c r="A1314" s="80"/>
      <c r="B1314" s="80"/>
      <c r="C1314" s="80"/>
      <c r="D1314" s="80"/>
      <c r="E1314" s="80"/>
      <c r="F1314" s="80"/>
      <c r="G1314" s="80"/>
      <c r="H1314" s="80"/>
    </row>
    <row r="1315" spans="1:8" s="15" customFormat="1">
      <c r="A1315" s="80"/>
      <c r="B1315" s="80"/>
      <c r="C1315" s="80"/>
      <c r="D1315" s="80"/>
      <c r="E1315" s="80"/>
      <c r="F1315" s="80"/>
      <c r="G1315" s="80"/>
      <c r="H1315" s="80"/>
    </row>
    <row r="1316" spans="1:8" s="15" customFormat="1">
      <c r="A1316" s="80"/>
      <c r="B1316" s="80"/>
      <c r="C1316" s="80"/>
      <c r="D1316" s="80"/>
      <c r="E1316" s="80"/>
      <c r="F1316" s="80"/>
      <c r="G1316" s="80"/>
      <c r="H1316" s="80"/>
    </row>
    <row r="1317" spans="1:8" s="15" customFormat="1">
      <c r="A1317" s="80"/>
      <c r="B1317" s="80"/>
      <c r="C1317" s="80"/>
      <c r="D1317" s="80"/>
      <c r="E1317" s="80"/>
      <c r="F1317" s="80"/>
      <c r="G1317" s="80"/>
      <c r="H1317" s="80"/>
    </row>
    <row r="1318" spans="1:8" s="15" customFormat="1">
      <c r="A1318" s="80"/>
      <c r="B1318" s="80"/>
      <c r="C1318" s="80"/>
      <c r="D1318" s="80"/>
      <c r="E1318" s="80"/>
      <c r="F1318" s="80"/>
      <c r="G1318" s="80"/>
      <c r="H1318" s="80"/>
    </row>
    <row r="1319" spans="1:8" s="15" customFormat="1">
      <c r="A1319" s="80"/>
      <c r="B1319" s="80"/>
      <c r="C1319" s="80"/>
      <c r="D1319" s="80"/>
      <c r="E1319" s="80"/>
      <c r="F1319" s="80"/>
      <c r="G1319" s="80"/>
      <c r="H1319" s="80"/>
    </row>
    <row r="1320" spans="1:8" s="15" customFormat="1">
      <c r="A1320" s="80"/>
      <c r="B1320" s="80"/>
      <c r="C1320" s="80"/>
      <c r="D1320" s="80"/>
      <c r="E1320" s="80"/>
      <c r="F1320" s="80"/>
      <c r="G1320" s="80"/>
      <c r="H1320" s="80"/>
    </row>
    <row r="1321" spans="1:8" s="15" customFormat="1">
      <c r="A1321" s="80"/>
      <c r="B1321" s="80"/>
      <c r="C1321" s="80"/>
      <c r="D1321" s="80"/>
      <c r="E1321" s="80"/>
      <c r="F1321" s="80"/>
      <c r="G1321" s="80"/>
      <c r="H1321" s="80"/>
    </row>
    <row r="1322" spans="1:8" s="15" customFormat="1">
      <c r="A1322" s="80"/>
      <c r="B1322" s="80"/>
      <c r="C1322" s="80"/>
      <c r="D1322" s="80"/>
      <c r="E1322" s="80"/>
      <c r="F1322" s="80"/>
      <c r="G1322" s="80"/>
      <c r="H1322" s="80"/>
    </row>
    <row r="1323" spans="1:8" s="15" customFormat="1">
      <c r="A1323" s="80"/>
      <c r="B1323" s="80"/>
      <c r="C1323" s="80"/>
      <c r="D1323" s="80"/>
      <c r="E1323" s="80"/>
      <c r="F1323" s="80"/>
      <c r="G1323" s="80"/>
      <c r="H1323" s="80"/>
    </row>
    <row r="1324" spans="1:8" s="15" customFormat="1">
      <c r="A1324" s="80"/>
      <c r="B1324" s="80"/>
      <c r="C1324" s="80"/>
      <c r="D1324" s="80"/>
      <c r="E1324" s="80"/>
      <c r="F1324" s="80"/>
      <c r="G1324" s="80"/>
      <c r="H1324" s="80"/>
    </row>
    <row r="1325" spans="1:8" s="15" customFormat="1">
      <c r="A1325" s="80"/>
      <c r="B1325" s="80"/>
      <c r="C1325" s="80"/>
      <c r="D1325" s="80"/>
      <c r="E1325" s="80"/>
      <c r="F1325" s="80"/>
      <c r="G1325" s="80"/>
      <c r="H1325" s="80"/>
    </row>
    <row r="1326" spans="1:8" s="15" customFormat="1">
      <c r="A1326" s="80"/>
      <c r="B1326" s="80"/>
      <c r="C1326" s="80"/>
      <c r="D1326" s="80"/>
      <c r="E1326" s="80"/>
      <c r="F1326" s="80"/>
      <c r="G1326" s="80"/>
      <c r="H1326" s="80"/>
    </row>
    <row r="1327" spans="1:8" s="15" customFormat="1">
      <c r="A1327" s="80"/>
      <c r="B1327" s="80"/>
      <c r="C1327" s="80"/>
      <c r="D1327" s="80"/>
      <c r="E1327" s="80"/>
      <c r="F1327" s="80"/>
      <c r="G1327" s="80"/>
      <c r="H1327" s="80"/>
    </row>
    <row r="1328" spans="1:8" s="15" customFormat="1">
      <c r="A1328" s="80"/>
      <c r="B1328" s="80"/>
      <c r="C1328" s="80"/>
      <c r="D1328" s="80"/>
      <c r="E1328" s="80"/>
      <c r="F1328" s="80"/>
      <c r="G1328" s="80"/>
      <c r="H1328" s="80"/>
    </row>
    <row r="1329" spans="1:8" s="15" customFormat="1">
      <c r="A1329" s="80"/>
      <c r="B1329" s="80"/>
      <c r="C1329" s="80"/>
      <c r="D1329" s="80"/>
      <c r="E1329" s="80"/>
      <c r="F1329" s="80"/>
      <c r="G1329" s="80"/>
      <c r="H1329" s="80"/>
    </row>
    <row r="1330" spans="1:8" s="15" customFormat="1">
      <c r="A1330" s="80"/>
      <c r="B1330" s="80"/>
      <c r="C1330" s="80"/>
      <c r="D1330" s="80"/>
      <c r="E1330" s="80"/>
      <c r="F1330" s="80"/>
      <c r="G1330" s="80"/>
      <c r="H1330" s="80"/>
    </row>
    <row r="1331" spans="1:8" s="15" customFormat="1">
      <c r="A1331" s="80"/>
      <c r="B1331" s="80"/>
      <c r="C1331" s="80"/>
      <c r="D1331" s="80"/>
      <c r="E1331" s="80"/>
      <c r="F1331" s="80"/>
      <c r="G1331" s="80"/>
      <c r="H1331" s="80"/>
    </row>
    <row r="1332" spans="1:8" s="15" customFormat="1">
      <c r="A1332" s="80"/>
      <c r="B1332" s="80"/>
      <c r="C1332" s="80"/>
      <c r="D1332" s="80"/>
      <c r="E1332" s="80"/>
      <c r="F1332" s="80"/>
      <c r="G1332" s="80"/>
      <c r="H1332" s="80"/>
    </row>
    <row r="1333" spans="1:8" s="15" customFormat="1">
      <c r="A1333" s="80"/>
      <c r="B1333" s="80"/>
      <c r="C1333" s="80"/>
      <c r="D1333" s="80"/>
      <c r="E1333" s="80"/>
      <c r="F1333" s="80"/>
      <c r="G1333" s="80"/>
      <c r="H1333" s="80"/>
    </row>
    <row r="1334" spans="1:8" s="15" customFormat="1">
      <c r="A1334" s="80"/>
      <c r="B1334" s="80"/>
      <c r="C1334" s="80"/>
      <c r="D1334" s="80"/>
      <c r="E1334" s="80"/>
      <c r="F1334" s="80"/>
      <c r="G1334" s="80"/>
      <c r="H1334" s="80"/>
    </row>
    <row r="1335" spans="1:8" s="15" customFormat="1">
      <c r="A1335" s="80"/>
      <c r="B1335" s="80"/>
      <c r="C1335" s="80"/>
      <c r="D1335" s="80"/>
      <c r="E1335" s="80"/>
      <c r="F1335" s="80"/>
      <c r="G1335" s="80"/>
      <c r="H1335" s="80"/>
    </row>
    <row r="1336" spans="1:8" s="15" customFormat="1">
      <c r="A1336" s="80"/>
      <c r="B1336" s="80"/>
      <c r="C1336" s="80"/>
      <c r="D1336" s="80"/>
      <c r="E1336" s="80"/>
      <c r="F1336" s="80"/>
      <c r="G1336" s="80"/>
      <c r="H1336" s="80"/>
    </row>
    <row r="1337" spans="1:8" s="15" customFormat="1">
      <c r="A1337" s="80"/>
      <c r="B1337" s="80"/>
      <c r="C1337" s="80"/>
      <c r="D1337" s="80"/>
      <c r="E1337" s="80"/>
      <c r="F1337" s="80"/>
      <c r="G1337" s="80"/>
      <c r="H1337" s="80"/>
    </row>
    <row r="1338" spans="1:8" s="15" customFormat="1">
      <c r="A1338" s="80"/>
      <c r="B1338" s="80"/>
      <c r="C1338" s="80"/>
      <c r="D1338" s="80"/>
      <c r="E1338" s="80"/>
      <c r="F1338" s="80"/>
      <c r="G1338" s="80"/>
      <c r="H1338" s="80"/>
    </row>
    <row r="1339" spans="1:8" s="15" customFormat="1">
      <c r="A1339" s="80"/>
      <c r="B1339" s="80"/>
      <c r="C1339" s="80"/>
      <c r="D1339" s="80"/>
      <c r="E1339" s="80"/>
      <c r="F1339" s="80"/>
      <c r="G1339" s="80"/>
      <c r="H1339" s="80"/>
    </row>
    <row r="1340" spans="1:8" s="15" customFormat="1">
      <c r="A1340" s="80"/>
      <c r="B1340" s="80"/>
      <c r="C1340" s="80"/>
      <c r="D1340" s="80"/>
      <c r="E1340" s="80"/>
      <c r="F1340" s="80"/>
      <c r="G1340" s="80"/>
      <c r="H1340" s="80"/>
    </row>
    <row r="1341" spans="1:8" s="15" customFormat="1">
      <c r="A1341" s="80"/>
      <c r="B1341" s="80"/>
      <c r="C1341" s="80"/>
      <c r="D1341" s="80"/>
      <c r="E1341" s="80"/>
      <c r="F1341" s="80"/>
      <c r="G1341" s="80"/>
      <c r="H1341" s="80"/>
    </row>
    <row r="1342" spans="1:8" s="15" customFormat="1">
      <c r="A1342" s="80"/>
      <c r="B1342" s="80"/>
      <c r="C1342" s="80"/>
      <c r="D1342" s="80"/>
      <c r="E1342" s="80"/>
      <c r="F1342" s="80"/>
      <c r="G1342" s="80"/>
      <c r="H1342" s="80"/>
    </row>
    <row r="1343" spans="1:8" s="15" customFormat="1">
      <c r="A1343" s="80"/>
      <c r="B1343" s="80"/>
      <c r="C1343" s="80"/>
      <c r="D1343" s="80"/>
      <c r="E1343" s="80"/>
      <c r="F1343" s="80"/>
      <c r="G1343" s="80"/>
      <c r="H1343" s="80"/>
    </row>
    <row r="1344" spans="1:8" s="15" customFormat="1">
      <c r="A1344" s="80"/>
      <c r="B1344" s="80"/>
      <c r="C1344" s="80"/>
      <c r="D1344" s="80"/>
      <c r="E1344" s="80"/>
      <c r="F1344" s="80"/>
      <c r="G1344" s="80"/>
      <c r="H1344" s="80"/>
    </row>
    <row r="1345" spans="1:8" s="15" customFormat="1">
      <c r="A1345" s="80"/>
      <c r="B1345" s="80"/>
      <c r="C1345" s="80"/>
      <c r="D1345" s="80"/>
      <c r="E1345" s="80"/>
      <c r="F1345" s="80"/>
      <c r="G1345" s="80"/>
      <c r="H1345" s="80"/>
    </row>
    <row r="1346" spans="1:8" s="15" customFormat="1">
      <c r="A1346" s="80"/>
      <c r="B1346" s="80"/>
      <c r="C1346" s="80"/>
      <c r="D1346" s="80"/>
      <c r="E1346" s="80"/>
      <c r="F1346" s="80"/>
      <c r="G1346" s="80"/>
      <c r="H1346" s="80"/>
    </row>
    <row r="1347" spans="1:8" s="15" customFormat="1">
      <c r="A1347" s="80"/>
      <c r="B1347" s="80"/>
      <c r="C1347" s="80"/>
      <c r="D1347" s="80"/>
      <c r="E1347" s="80"/>
      <c r="F1347" s="80"/>
      <c r="G1347" s="80"/>
      <c r="H1347" s="80"/>
    </row>
    <row r="1348" spans="1:8" s="15" customFormat="1" ht="13.5" customHeight="1">
      <c r="A1348" s="80"/>
      <c r="B1348" s="80"/>
      <c r="C1348" s="80"/>
      <c r="D1348" s="80"/>
      <c r="E1348" s="80"/>
      <c r="F1348" s="80"/>
      <c r="G1348" s="80"/>
      <c r="H1348" s="80"/>
    </row>
    <row r="1349" spans="1:8" s="15" customFormat="1">
      <c r="A1349" s="80"/>
      <c r="B1349" s="80"/>
      <c r="C1349" s="80"/>
      <c r="D1349" s="80"/>
      <c r="E1349" s="80"/>
      <c r="F1349" s="80"/>
      <c r="G1349" s="80"/>
      <c r="H1349" s="80"/>
    </row>
  </sheetData>
  <conditionalFormatting sqref="A18:A998">
    <cfRule type="containsText" dxfId="4" priority="95" stopIfTrue="1" operator="containsText" text="Empty Cell">
      <formula>NOT(ISERROR(SEARCH("Empty Cell",A18)))</formula>
    </cfRule>
  </conditionalFormatting>
  <conditionalFormatting sqref="C18:D77 B27 C79:D999">
    <cfRule type="cellIs" dxfId="3" priority="97"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94" stopIfTrue="1" operator="equal">
      <formula>0</formula>
    </cfRule>
  </conditionalFormatting>
  <conditionalFormatting sqref="F10:F15 B18:H77 D79:H1001 B79:C1007 D1002 F1002:H1002 D1003:H1007">
    <cfRule type="cellIs" dxfId="0" priority="96"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9"/>
  <sheetViews>
    <sheetView workbookViewId="0">
      <selection activeCell="F16" sqref="F16"/>
    </sheetView>
  </sheetViews>
  <sheetFormatPr defaultRowHeight="15"/>
  <cols>
    <col min="1" max="1" width="15.140625" bestFit="1" customWidth="1"/>
    <col min="2" max="2" width="17.5703125" bestFit="1" customWidth="1"/>
  </cols>
  <sheetData>
    <row r="1" spans="1:2">
      <c r="A1" s="2" t="s">
        <v>741</v>
      </c>
      <c r="B1" s="2" t="s">
        <v>719</v>
      </c>
    </row>
    <row r="2" spans="1:2">
      <c r="A2" s="2" t="s">
        <v>741</v>
      </c>
      <c r="B2" s="2" t="s">
        <v>721</v>
      </c>
    </row>
    <row r="3" spans="1:2">
      <c r="A3" s="2" t="s">
        <v>723</v>
      </c>
      <c r="B3" s="2" t="s">
        <v>724</v>
      </c>
    </row>
    <row r="4" spans="1:2">
      <c r="A4" s="2" t="s">
        <v>723</v>
      </c>
      <c r="B4" s="2" t="s">
        <v>726</v>
      </c>
    </row>
    <row r="5" spans="1:2">
      <c r="A5" s="2" t="s">
        <v>742</v>
      </c>
      <c r="B5" s="2" t="s">
        <v>728</v>
      </c>
    </row>
    <row r="6" spans="1:2">
      <c r="A6" s="2" t="s">
        <v>742</v>
      </c>
      <c r="B6" s="2" t="s">
        <v>731</v>
      </c>
    </row>
    <row r="7" spans="1:2">
      <c r="A7" s="2" t="s">
        <v>743</v>
      </c>
      <c r="B7" s="2" t="s">
        <v>733</v>
      </c>
    </row>
    <row r="8" spans="1:2">
      <c r="A8" s="2" t="s">
        <v>744</v>
      </c>
      <c r="B8" s="2" t="s">
        <v>737</v>
      </c>
    </row>
    <row r="9" spans="1:2">
      <c r="A9" s="2" t="s">
        <v>745</v>
      </c>
      <c r="B9" s="2" t="s">
        <v>739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184</v>
      </c>
    </row>
    <row r="6" spans="2:2">
      <c r="B6" s="2" t="s">
        <v>185</v>
      </c>
    </row>
    <row r="7" spans="2:2">
      <c r="B7" s="2" t="s">
        <v>186</v>
      </c>
    </row>
    <row r="8" spans="2:2">
      <c r="B8" s="2" t="s">
        <v>187</v>
      </c>
    </row>
    <row r="9" spans="2:2">
      <c r="B9" s="2" t="s">
        <v>188</v>
      </c>
    </row>
    <row r="10" spans="2:2">
      <c r="B10" s="2" t="s">
        <v>6</v>
      </c>
    </row>
    <row r="11" spans="2:2" ht="15" customHeight="1">
      <c r="B11" s="2" t="s">
        <v>7</v>
      </c>
    </row>
    <row r="12" spans="2:2">
      <c r="B12" s="2" t="s">
        <v>184</v>
      </c>
    </row>
    <row r="13" spans="2:2">
      <c r="B13" s="2" t="s">
        <v>185</v>
      </c>
    </row>
    <row r="14" spans="2:2">
      <c r="B14" s="2" t="s">
        <v>189</v>
      </c>
    </row>
    <row r="15" spans="2:2" ht="15" customHeight="1">
      <c r="B15" s="2" t="s">
        <v>190</v>
      </c>
    </row>
    <row r="16" spans="2:2">
      <c r="B16" s="2" t="s">
        <v>188</v>
      </c>
    </row>
    <row r="17" spans="2:8">
      <c r="B17" s="2" t="s">
        <v>6</v>
      </c>
    </row>
    <row r="18" spans="2:8">
      <c r="B18" s="2" t="s">
        <v>191</v>
      </c>
    </row>
    <row r="19" spans="2:8">
      <c r="B19" s="2" t="s">
        <v>192</v>
      </c>
    </row>
    <row r="20" spans="2:8">
      <c r="B20" s="2" t="s">
        <v>193</v>
      </c>
      <c r="C20" s="2">
        <v>32585</v>
      </c>
    </row>
    <row r="21" spans="2:8">
      <c r="B21" s="2" t="s">
        <v>11</v>
      </c>
      <c r="C21" s="2" t="s">
        <v>194</v>
      </c>
    </row>
    <row r="22" spans="2:8">
      <c r="B22" s="2" t="s">
        <v>195</v>
      </c>
      <c r="C22" s="2" t="s">
        <v>14</v>
      </c>
    </row>
    <row r="23" spans="2:8">
      <c r="B23" s="2" t="s">
        <v>196</v>
      </c>
      <c r="C23" s="2" t="s">
        <v>197</v>
      </c>
      <c r="D23" s="2" t="s">
        <v>198</v>
      </c>
      <c r="E23" s="2" t="s">
        <v>199</v>
      </c>
      <c r="F23" s="2" t="s">
        <v>168</v>
      </c>
      <c r="G23" s="2" t="s">
        <v>200</v>
      </c>
      <c r="H23" s="2" t="s">
        <v>21</v>
      </c>
    </row>
    <row r="24" spans="2:8">
      <c r="B24" s="2">
        <v>2</v>
      </c>
      <c r="C24" s="2" t="s">
        <v>201</v>
      </c>
      <c r="D24" s="2" t="s">
        <v>202</v>
      </c>
      <c r="E24" s="2" t="s">
        <v>25</v>
      </c>
      <c r="F24" s="2" t="s">
        <v>203</v>
      </c>
      <c r="G24" s="2">
        <v>70.52</v>
      </c>
      <c r="H24" s="2">
        <v>141.04</v>
      </c>
    </row>
    <row r="25" spans="2:8">
      <c r="B25" s="2">
        <v>3</v>
      </c>
      <c r="C25" s="2" t="s">
        <v>204</v>
      </c>
      <c r="D25" s="2" t="s">
        <v>205</v>
      </c>
      <c r="E25" s="2" t="s">
        <v>26</v>
      </c>
      <c r="F25" s="2" t="s">
        <v>206</v>
      </c>
      <c r="G25" s="2">
        <v>9.2200000000000006</v>
      </c>
      <c r="H25" s="2">
        <v>27.66</v>
      </c>
    </row>
    <row r="26" spans="2:8">
      <c r="B26" s="2">
        <v>20</v>
      </c>
      <c r="C26" s="2" t="s">
        <v>207</v>
      </c>
      <c r="D26" s="2" t="s">
        <v>27</v>
      </c>
      <c r="E26" s="2" t="s">
        <v>208</v>
      </c>
      <c r="F26" s="2" t="s">
        <v>209</v>
      </c>
      <c r="G26" s="2">
        <v>1.58</v>
      </c>
      <c r="H26" s="2">
        <v>31.6</v>
      </c>
    </row>
    <row r="27" spans="2:8">
      <c r="B27" s="2">
        <v>20</v>
      </c>
      <c r="C27" s="2" t="s">
        <v>207</v>
      </c>
      <c r="D27" s="2" t="s">
        <v>27</v>
      </c>
      <c r="E27" s="2" t="s">
        <v>210</v>
      </c>
      <c r="F27" s="2" t="s">
        <v>209</v>
      </c>
      <c r="G27" s="2">
        <v>1.58</v>
      </c>
      <c r="H27" s="2">
        <v>31.6</v>
      </c>
    </row>
    <row r="28" spans="2:8">
      <c r="B28" s="2">
        <v>20</v>
      </c>
      <c r="C28" s="2" t="s">
        <v>207</v>
      </c>
      <c r="D28" s="2" t="s">
        <v>27</v>
      </c>
      <c r="E28" s="2" t="s">
        <v>211</v>
      </c>
      <c r="F28" s="2" t="s">
        <v>209</v>
      </c>
      <c r="G28" s="2">
        <v>1.58</v>
      </c>
      <c r="H28" s="2">
        <v>31.6</v>
      </c>
    </row>
    <row r="29" spans="2:8">
      <c r="B29" s="2">
        <v>20</v>
      </c>
      <c r="C29" s="2" t="s">
        <v>207</v>
      </c>
      <c r="D29" s="2" t="s">
        <v>27</v>
      </c>
      <c r="E29" s="2" t="s">
        <v>212</v>
      </c>
      <c r="F29" s="2" t="s">
        <v>209</v>
      </c>
      <c r="G29" s="2">
        <v>1.58</v>
      </c>
      <c r="H29" s="2">
        <v>31.6</v>
      </c>
    </row>
    <row r="30" spans="2:8">
      <c r="B30" s="2">
        <v>30</v>
      </c>
      <c r="C30" s="2" t="s">
        <v>213</v>
      </c>
      <c r="D30" s="2" t="s">
        <v>26</v>
      </c>
      <c r="F30" s="2" t="s">
        <v>214</v>
      </c>
      <c r="G30" s="2">
        <v>0.85</v>
      </c>
      <c r="H30" s="2">
        <v>25.5</v>
      </c>
    </row>
    <row r="31" spans="2:8">
      <c r="B31" s="2">
        <v>10</v>
      </c>
      <c r="C31" s="2" t="s">
        <v>215</v>
      </c>
      <c r="D31" s="2" t="s">
        <v>216</v>
      </c>
      <c r="F31" s="2" t="s">
        <v>217</v>
      </c>
      <c r="G31" s="2">
        <v>24.9</v>
      </c>
      <c r="H31" s="2">
        <v>249</v>
      </c>
    </row>
    <row r="32" spans="2:8">
      <c r="B32" s="2">
        <v>10</v>
      </c>
      <c r="C32" s="2" t="s">
        <v>215</v>
      </c>
      <c r="D32" s="2" t="s">
        <v>218</v>
      </c>
      <c r="F32" s="2" t="s">
        <v>217</v>
      </c>
      <c r="G32" s="2">
        <v>26.37</v>
      </c>
      <c r="H32" s="2">
        <v>263.7</v>
      </c>
    </row>
    <row r="33" spans="2:8">
      <c r="B33" s="2">
        <v>20</v>
      </c>
      <c r="C33" s="2" t="s">
        <v>219</v>
      </c>
      <c r="D33" s="2" t="s">
        <v>25</v>
      </c>
      <c r="F33" s="2" t="s">
        <v>220</v>
      </c>
      <c r="G33" s="2">
        <v>20.28</v>
      </c>
      <c r="H33" s="2">
        <v>405.6</v>
      </c>
    </row>
    <row r="34" spans="2:8">
      <c r="B34" s="2">
        <v>40</v>
      </c>
      <c r="C34" s="2" t="s">
        <v>219</v>
      </c>
      <c r="D34" s="2" t="s">
        <v>26</v>
      </c>
      <c r="F34" s="2" t="s">
        <v>220</v>
      </c>
      <c r="G34" s="2">
        <v>25.07</v>
      </c>
      <c r="H34" s="83">
        <v>1002.8</v>
      </c>
    </row>
    <row r="35" spans="2:8">
      <c r="B35" s="2">
        <v>20</v>
      </c>
      <c r="C35" s="2" t="s">
        <v>219</v>
      </c>
      <c r="D35" s="2" t="s">
        <v>27</v>
      </c>
      <c r="F35" s="2" t="s">
        <v>220</v>
      </c>
      <c r="G35" s="2">
        <v>30.75</v>
      </c>
      <c r="H35" s="2">
        <v>615</v>
      </c>
    </row>
    <row r="36" spans="2:8">
      <c r="B36" s="2">
        <v>3</v>
      </c>
      <c r="C36" s="2" t="s">
        <v>221</v>
      </c>
      <c r="F36" s="2" t="s">
        <v>222</v>
      </c>
      <c r="G36" s="2">
        <v>155.41999999999999</v>
      </c>
      <c r="H36" s="2">
        <v>466.26</v>
      </c>
    </row>
    <row r="37" spans="2:8">
      <c r="B37" s="2">
        <v>8</v>
      </c>
      <c r="C37" s="2" t="s">
        <v>223</v>
      </c>
      <c r="D37" s="2" t="s">
        <v>224</v>
      </c>
      <c r="F37" s="2" t="s">
        <v>225</v>
      </c>
      <c r="G37" s="2">
        <v>18.13</v>
      </c>
      <c r="H37" s="2">
        <v>145.04</v>
      </c>
    </row>
    <row r="38" spans="2:8">
      <c r="B38" s="2">
        <v>2</v>
      </c>
      <c r="C38" s="2" t="s">
        <v>223</v>
      </c>
      <c r="D38" s="2" t="s">
        <v>226</v>
      </c>
      <c r="F38" s="2" t="s">
        <v>225</v>
      </c>
      <c r="G38" s="2">
        <v>19.52</v>
      </c>
      <c r="H38" s="2">
        <v>39.04</v>
      </c>
    </row>
    <row r="39" spans="2:8">
      <c r="B39" s="2">
        <v>3</v>
      </c>
      <c r="C39" s="2" t="s">
        <v>223</v>
      </c>
      <c r="D39" s="2" t="s">
        <v>227</v>
      </c>
      <c r="F39" s="2" t="s">
        <v>225</v>
      </c>
      <c r="G39" s="2">
        <v>21.3</v>
      </c>
      <c r="H39" s="2">
        <v>63.9</v>
      </c>
    </row>
    <row r="40" spans="2:8">
      <c r="B40" s="2">
        <v>2</v>
      </c>
      <c r="C40" s="2" t="s">
        <v>223</v>
      </c>
      <c r="D40" s="2" t="s">
        <v>228</v>
      </c>
      <c r="F40" s="2" t="s">
        <v>225</v>
      </c>
      <c r="G40" s="2">
        <v>18.829999999999998</v>
      </c>
      <c r="H40" s="2">
        <v>37.659999999999997</v>
      </c>
    </row>
    <row r="41" spans="2:8">
      <c r="B41" s="2">
        <v>6</v>
      </c>
      <c r="C41" s="2" t="s">
        <v>223</v>
      </c>
      <c r="D41" s="2" t="s">
        <v>229</v>
      </c>
      <c r="F41" s="2" t="s">
        <v>225</v>
      </c>
      <c r="G41" s="2">
        <v>20.22</v>
      </c>
      <c r="H41" s="2">
        <v>121.32</v>
      </c>
    </row>
    <row r="42" spans="2:8">
      <c r="B42" s="2">
        <v>7</v>
      </c>
      <c r="C42" s="2" t="s">
        <v>223</v>
      </c>
      <c r="D42" s="2" t="s">
        <v>230</v>
      </c>
      <c r="F42" s="2" t="s">
        <v>225</v>
      </c>
      <c r="G42" s="2">
        <v>22</v>
      </c>
      <c r="H42" s="2">
        <v>154</v>
      </c>
    </row>
    <row r="43" spans="2:8">
      <c r="B43" s="2">
        <v>10</v>
      </c>
      <c r="C43" s="2" t="s">
        <v>223</v>
      </c>
      <c r="D43" s="2" t="s">
        <v>231</v>
      </c>
      <c r="F43" s="2" t="s">
        <v>225</v>
      </c>
      <c r="G43" s="2">
        <v>19.48</v>
      </c>
      <c r="H43" s="2">
        <v>194.8</v>
      </c>
    </row>
    <row r="44" spans="2:8">
      <c r="B44" s="2">
        <v>8</v>
      </c>
      <c r="C44" s="2" t="s">
        <v>223</v>
      </c>
      <c r="D44" s="2" t="s">
        <v>232</v>
      </c>
      <c r="F44" s="2" t="s">
        <v>225</v>
      </c>
      <c r="G44" s="2">
        <v>20.88</v>
      </c>
      <c r="H44" s="2">
        <v>167.04</v>
      </c>
    </row>
    <row r="45" spans="2:8">
      <c r="B45" s="2">
        <v>9</v>
      </c>
      <c r="C45" s="2" t="s">
        <v>223</v>
      </c>
      <c r="D45" s="2" t="s">
        <v>233</v>
      </c>
      <c r="F45" s="2" t="s">
        <v>225</v>
      </c>
      <c r="G45" s="2">
        <v>22.66</v>
      </c>
      <c r="H45" s="2">
        <v>203.94</v>
      </c>
    </row>
    <row r="46" spans="2:8">
      <c r="B46" s="2">
        <v>1</v>
      </c>
      <c r="C46" s="2" t="s">
        <v>234</v>
      </c>
      <c r="D46" s="2" t="s">
        <v>27</v>
      </c>
      <c r="E46" s="2" t="s">
        <v>107</v>
      </c>
      <c r="F46" s="2" t="s">
        <v>235</v>
      </c>
      <c r="G46" s="2">
        <v>2.64</v>
      </c>
      <c r="H46" s="2">
        <v>2.64</v>
      </c>
    </row>
    <row r="47" spans="2:8">
      <c r="B47" s="2">
        <v>1</v>
      </c>
      <c r="C47" s="2" t="s">
        <v>234</v>
      </c>
      <c r="D47" s="2" t="s">
        <v>27</v>
      </c>
      <c r="E47" s="2" t="s">
        <v>208</v>
      </c>
      <c r="F47" s="2" t="s">
        <v>235</v>
      </c>
      <c r="G47" s="2">
        <v>2.64</v>
      </c>
      <c r="H47" s="2">
        <v>2.64</v>
      </c>
    </row>
    <row r="48" spans="2:8">
      <c r="B48" s="2">
        <v>1</v>
      </c>
      <c r="C48" s="2" t="s">
        <v>234</v>
      </c>
      <c r="D48" s="2" t="s">
        <v>27</v>
      </c>
      <c r="E48" s="2" t="s">
        <v>210</v>
      </c>
      <c r="F48" s="2" t="s">
        <v>235</v>
      </c>
      <c r="G48" s="2">
        <v>2.64</v>
      </c>
      <c r="H48" s="2">
        <v>2.64</v>
      </c>
    </row>
    <row r="49" spans="2:8">
      <c r="B49" s="2">
        <v>1</v>
      </c>
      <c r="C49" s="2" t="s">
        <v>234</v>
      </c>
      <c r="D49" s="2" t="s">
        <v>27</v>
      </c>
      <c r="E49" s="2" t="s">
        <v>211</v>
      </c>
      <c r="F49" s="2" t="s">
        <v>235</v>
      </c>
      <c r="G49" s="2">
        <v>2.64</v>
      </c>
      <c r="H49" s="2">
        <v>2.64</v>
      </c>
    </row>
    <row r="50" spans="2:8">
      <c r="B50" s="2">
        <v>20</v>
      </c>
      <c r="C50" s="2" t="s">
        <v>236</v>
      </c>
      <c r="D50" s="2" t="s">
        <v>237</v>
      </c>
      <c r="F50" s="2" t="s">
        <v>238</v>
      </c>
      <c r="G50" s="2">
        <v>5.37</v>
      </c>
      <c r="H50" s="2">
        <v>107.4</v>
      </c>
    </row>
    <row r="51" spans="2:8">
      <c r="B51" s="2">
        <v>1</v>
      </c>
      <c r="C51" s="2" t="s">
        <v>239</v>
      </c>
      <c r="D51" s="2" t="s">
        <v>240</v>
      </c>
      <c r="E51" s="2" t="s">
        <v>212</v>
      </c>
      <c r="F51" s="2" t="s">
        <v>241</v>
      </c>
      <c r="G51" s="2">
        <v>27.52</v>
      </c>
      <c r="H51" s="2">
        <v>27.52</v>
      </c>
    </row>
    <row r="52" spans="2:8">
      <c r="B52" s="2">
        <v>1</v>
      </c>
      <c r="C52" s="2" t="s">
        <v>239</v>
      </c>
      <c r="D52" s="2" t="s">
        <v>242</v>
      </c>
      <c r="E52" s="2" t="s">
        <v>208</v>
      </c>
      <c r="F52" s="2" t="s">
        <v>241</v>
      </c>
      <c r="G52" s="2">
        <v>251.15</v>
      </c>
      <c r="H52" s="2">
        <v>251.15</v>
      </c>
    </row>
    <row r="53" spans="2:8">
      <c r="B53" s="2">
        <v>20</v>
      </c>
      <c r="C53" s="2" t="s">
        <v>243</v>
      </c>
      <c r="D53" s="2" t="s">
        <v>37</v>
      </c>
      <c r="F53" s="2" t="s">
        <v>244</v>
      </c>
      <c r="G53" s="2">
        <v>0.34</v>
      </c>
      <c r="H53" s="2">
        <v>6.8</v>
      </c>
    </row>
    <row r="54" spans="2:8">
      <c r="B54" s="2">
        <v>10</v>
      </c>
      <c r="C54" s="2" t="s">
        <v>245</v>
      </c>
      <c r="D54" s="2" t="s">
        <v>237</v>
      </c>
      <c r="F54" s="2" t="s">
        <v>246</v>
      </c>
      <c r="G54" s="2">
        <v>1.01</v>
      </c>
      <c r="H54" s="2">
        <v>10.1</v>
      </c>
    </row>
    <row r="55" spans="2:8">
      <c r="B55" s="2">
        <v>5</v>
      </c>
      <c r="C55" s="2" t="s">
        <v>247</v>
      </c>
      <c r="D55" s="2" t="s">
        <v>107</v>
      </c>
      <c r="F55" s="2" t="s">
        <v>248</v>
      </c>
      <c r="G55" s="2">
        <v>1.29</v>
      </c>
      <c r="H55" s="2">
        <v>6.45</v>
      </c>
    </row>
    <row r="56" spans="2:8">
      <c r="B56" s="2">
        <v>5</v>
      </c>
      <c r="C56" s="2" t="s">
        <v>247</v>
      </c>
      <c r="D56" s="2" t="s">
        <v>208</v>
      </c>
      <c r="F56" s="2" t="s">
        <v>248</v>
      </c>
      <c r="G56" s="2">
        <v>1.29</v>
      </c>
      <c r="H56" s="2">
        <v>6.45</v>
      </c>
    </row>
    <row r="57" spans="2:8">
      <c r="B57" s="2">
        <v>2</v>
      </c>
      <c r="C57" s="2" t="s">
        <v>249</v>
      </c>
      <c r="F57" s="2" t="s">
        <v>250</v>
      </c>
      <c r="G57" s="2">
        <v>28.26</v>
      </c>
      <c r="H57" s="2">
        <v>56.52</v>
      </c>
    </row>
    <row r="58" spans="2:8">
      <c r="B58" s="2">
        <v>2</v>
      </c>
      <c r="C58" s="2" t="s">
        <v>251</v>
      </c>
      <c r="F58" s="2" t="s">
        <v>252</v>
      </c>
      <c r="G58" s="2">
        <v>30.09</v>
      </c>
      <c r="H58" s="2">
        <v>60.18</v>
      </c>
    </row>
    <row r="59" spans="2:8">
      <c r="F59" s="2" t="s">
        <v>253</v>
      </c>
      <c r="G59" s="83">
        <v>4992.83</v>
      </c>
    </row>
    <row r="60" spans="2:8">
      <c r="F60" s="2" t="s">
        <v>254</v>
      </c>
      <c r="G60" s="2">
        <v>624.1</v>
      </c>
    </row>
    <row r="61" spans="2:8">
      <c r="F61" s="2" t="s">
        <v>255</v>
      </c>
      <c r="G61" s="83">
        <v>4368.7299999999996</v>
      </c>
    </row>
    <row r="62" spans="2:8">
      <c r="F62" s="2" t="s">
        <v>256</v>
      </c>
      <c r="G62" s="2" t="s">
        <v>165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275</v>
      </c>
    </row>
    <row r="6" spans="2:2">
      <c r="B6" s="2" t="s">
        <v>276</v>
      </c>
    </row>
    <row r="7" spans="2:2">
      <c r="B7" s="2" t="s">
        <v>277</v>
      </c>
    </row>
    <row r="8" spans="2:2">
      <c r="B8" s="2" t="s">
        <v>278</v>
      </c>
    </row>
    <row r="10" spans="2:2">
      <c r="B10" s="2" t="s">
        <v>6</v>
      </c>
    </row>
    <row r="11" spans="2:2" ht="15" customHeight="1">
      <c r="B11" s="2" t="s">
        <v>7</v>
      </c>
    </row>
    <row r="12" spans="2:2">
      <c r="B12" s="2" t="s">
        <v>275</v>
      </c>
    </row>
    <row r="13" spans="2:2">
      <c r="B13" s="2" t="s">
        <v>276</v>
      </c>
    </row>
    <row r="14" spans="2:2">
      <c r="B14" s="2" t="s">
        <v>277</v>
      </c>
    </row>
    <row r="15" spans="2:2" ht="15" customHeight="1">
      <c r="B15" s="2" t="s">
        <v>278</v>
      </c>
    </row>
    <row r="16" spans="2:2">
      <c r="B16" s="2" t="s">
        <v>6</v>
      </c>
    </row>
    <row r="18" spans="2:9">
      <c r="B18" s="2" t="s">
        <v>279</v>
      </c>
    </row>
    <row r="19" spans="2:9">
      <c r="B19" s="2" t="s">
        <v>280</v>
      </c>
    </row>
    <row r="20" spans="2:9">
      <c r="B20" s="2" t="s">
        <v>193</v>
      </c>
      <c r="C20" s="2">
        <v>32609</v>
      </c>
    </row>
    <row r="21" spans="2:9">
      <c r="B21" s="2" t="s">
        <v>11</v>
      </c>
      <c r="C21" s="88">
        <v>44896</v>
      </c>
    </row>
    <row r="22" spans="2:9">
      <c r="B22" s="2" t="s">
        <v>195</v>
      </c>
      <c r="C22" s="2" t="s">
        <v>281</v>
      </c>
    </row>
    <row r="23" spans="2:9">
      <c r="B23" s="2" t="s">
        <v>196</v>
      </c>
      <c r="C23" s="2" t="s">
        <v>197</v>
      </c>
      <c r="D23" s="2" t="s">
        <v>282</v>
      </c>
      <c r="E23" s="2" t="s">
        <v>198</v>
      </c>
      <c r="F23" s="2" t="s">
        <v>199</v>
      </c>
      <c r="G23" s="2" t="s">
        <v>168</v>
      </c>
      <c r="H23" s="2" t="s">
        <v>200</v>
      </c>
      <c r="I23" s="2" t="s">
        <v>21</v>
      </c>
    </row>
    <row r="24" spans="2:9">
      <c r="B24" s="2">
        <v>500</v>
      </c>
      <c r="C24" s="2" t="s">
        <v>283</v>
      </c>
      <c r="D24" s="2" t="s">
        <v>284</v>
      </c>
      <c r="E24" s="2" t="s">
        <v>240</v>
      </c>
      <c r="F24" s="2" t="s">
        <v>237</v>
      </c>
      <c r="G24" s="2" t="s">
        <v>285</v>
      </c>
      <c r="H24" s="2">
        <v>78.430000000000007</v>
      </c>
      <c r="I24" s="83">
        <v>39215</v>
      </c>
    </row>
    <row r="25" spans="2:9">
      <c r="B25" s="2">
        <v>1</v>
      </c>
      <c r="C25" s="2" t="s">
        <v>283</v>
      </c>
      <c r="D25" s="2" t="s">
        <v>284</v>
      </c>
      <c r="E25" s="2" t="s">
        <v>240</v>
      </c>
      <c r="F25" s="2" t="s">
        <v>208</v>
      </c>
      <c r="G25" s="2" t="s">
        <v>285</v>
      </c>
      <c r="H25" s="2">
        <v>78.430000000000007</v>
      </c>
      <c r="I25" s="2">
        <v>78.430000000000007</v>
      </c>
    </row>
    <row r="26" spans="2:9">
      <c r="B26" s="2">
        <v>1</v>
      </c>
      <c r="C26" s="2" t="s">
        <v>283</v>
      </c>
      <c r="D26" s="2" t="s">
        <v>286</v>
      </c>
      <c r="E26" s="2" t="s">
        <v>202</v>
      </c>
      <c r="F26" s="2" t="s">
        <v>208</v>
      </c>
      <c r="G26" s="2" t="s">
        <v>285</v>
      </c>
      <c r="H26" s="2">
        <v>309.60000000000002</v>
      </c>
      <c r="I26" s="2">
        <v>309.60000000000002</v>
      </c>
    </row>
    <row r="27" spans="2:9">
      <c r="B27" s="2">
        <v>1</v>
      </c>
      <c r="C27" s="2" t="s">
        <v>287</v>
      </c>
      <c r="D27" s="2" t="s">
        <v>288</v>
      </c>
      <c r="E27" s="2" t="s">
        <v>27</v>
      </c>
      <c r="G27" s="2" t="s">
        <v>289</v>
      </c>
      <c r="H27" s="2">
        <v>1.0900000000000001</v>
      </c>
      <c r="I27" s="2">
        <v>1.0900000000000001</v>
      </c>
    </row>
    <row r="28" spans="2:9">
      <c r="B28" s="2">
        <v>1</v>
      </c>
      <c r="C28" s="2" t="s">
        <v>290</v>
      </c>
      <c r="D28" s="2" t="s">
        <v>291</v>
      </c>
      <c r="E28" s="2" t="s">
        <v>292</v>
      </c>
      <c r="F28" s="2" t="s">
        <v>237</v>
      </c>
      <c r="G28" s="2" t="s">
        <v>293</v>
      </c>
      <c r="H28" s="2">
        <v>0.93</v>
      </c>
      <c r="I28" s="2">
        <v>0.93</v>
      </c>
    </row>
    <row r="29" spans="2:9">
      <c r="B29" s="2">
        <v>1</v>
      </c>
      <c r="C29" s="2" t="s">
        <v>294</v>
      </c>
      <c r="D29" s="2" t="s">
        <v>295</v>
      </c>
      <c r="E29" s="2" t="s">
        <v>296</v>
      </c>
      <c r="F29" s="2" t="s">
        <v>237</v>
      </c>
      <c r="G29" s="2" t="s">
        <v>297</v>
      </c>
      <c r="H29" s="2">
        <v>0.49</v>
      </c>
      <c r="I29" s="2">
        <v>0.49</v>
      </c>
    </row>
    <row r="30" spans="2:9">
      <c r="B30" s="2">
        <v>1</v>
      </c>
      <c r="C30" s="2" t="s">
        <v>298</v>
      </c>
      <c r="D30" s="2" t="s">
        <v>299</v>
      </c>
      <c r="E30" s="2" t="s">
        <v>25</v>
      </c>
      <c r="F30" s="2" t="s">
        <v>300</v>
      </c>
      <c r="G30" s="2" t="s">
        <v>301</v>
      </c>
      <c r="H30" s="2">
        <v>28.06</v>
      </c>
      <c r="I30" s="2">
        <v>28.06</v>
      </c>
    </row>
    <row r="31" spans="2:9">
      <c r="B31" s="2">
        <v>1</v>
      </c>
      <c r="C31" s="2" t="s">
        <v>302</v>
      </c>
      <c r="D31" s="2" t="s">
        <v>303</v>
      </c>
      <c r="E31" s="2" t="s">
        <v>296</v>
      </c>
      <c r="F31" s="2" t="s">
        <v>237</v>
      </c>
      <c r="G31" s="2" t="s">
        <v>304</v>
      </c>
      <c r="H31" s="2">
        <v>0.63</v>
      </c>
      <c r="I31" s="2">
        <v>0.63</v>
      </c>
    </row>
    <row r="32" spans="2:9">
      <c r="B32" s="2">
        <v>1</v>
      </c>
      <c r="C32" s="2" t="s">
        <v>305</v>
      </c>
      <c r="D32" s="2" t="s">
        <v>306</v>
      </c>
      <c r="E32" s="2" t="s">
        <v>107</v>
      </c>
      <c r="G32" s="2" t="s">
        <v>307</v>
      </c>
      <c r="H32" s="2">
        <v>0.99</v>
      </c>
      <c r="I32" s="2">
        <v>0.99</v>
      </c>
    </row>
    <row r="33" spans="2:9">
      <c r="B33" s="2">
        <v>1</v>
      </c>
      <c r="C33" s="2" t="s">
        <v>305</v>
      </c>
      <c r="D33" s="2" t="s">
        <v>306</v>
      </c>
      <c r="E33" s="2" t="s">
        <v>208</v>
      </c>
      <c r="G33" s="2" t="s">
        <v>307</v>
      </c>
      <c r="H33" s="2">
        <v>0.99</v>
      </c>
      <c r="I33" s="2">
        <v>0.99</v>
      </c>
    </row>
    <row r="34" spans="2:9">
      <c r="B34" s="2">
        <v>1</v>
      </c>
      <c r="C34" s="2" t="s">
        <v>305</v>
      </c>
      <c r="D34" s="2" t="s">
        <v>306</v>
      </c>
      <c r="E34" s="2" t="s">
        <v>210</v>
      </c>
      <c r="G34" s="2" t="s">
        <v>307</v>
      </c>
      <c r="H34" s="2">
        <v>0.99</v>
      </c>
      <c r="I34" s="2">
        <v>0.99</v>
      </c>
    </row>
    <row r="35" spans="2:9">
      <c r="B35" s="2">
        <v>1</v>
      </c>
      <c r="C35" s="2" t="s">
        <v>305</v>
      </c>
      <c r="D35" s="2" t="s">
        <v>306</v>
      </c>
      <c r="E35" s="2" t="s">
        <v>211</v>
      </c>
      <c r="G35" s="2" t="s">
        <v>307</v>
      </c>
      <c r="H35" s="2">
        <v>0.99</v>
      </c>
      <c r="I35" s="2">
        <v>0.99</v>
      </c>
    </row>
    <row r="36" spans="2:9">
      <c r="B36" s="2">
        <v>1</v>
      </c>
      <c r="C36" s="2" t="s">
        <v>305</v>
      </c>
      <c r="D36" s="2" t="s">
        <v>306</v>
      </c>
      <c r="E36" s="2" t="s">
        <v>261</v>
      </c>
      <c r="G36" s="2" t="s">
        <v>307</v>
      </c>
      <c r="H36" s="2">
        <v>0.99</v>
      </c>
      <c r="I36" s="2">
        <v>0.99</v>
      </c>
    </row>
    <row r="37" spans="2:9">
      <c r="B37" s="2">
        <v>1</v>
      </c>
      <c r="C37" s="2" t="s">
        <v>305</v>
      </c>
      <c r="D37" s="2" t="s">
        <v>306</v>
      </c>
      <c r="E37" s="2" t="s">
        <v>212</v>
      </c>
      <c r="G37" s="2" t="s">
        <v>307</v>
      </c>
      <c r="H37" s="2">
        <v>0.99</v>
      </c>
      <c r="I37" s="2">
        <v>0.99</v>
      </c>
    </row>
    <row r="38" spans="2:9">
      <c r="B38" s="2">
        <v>1</v>
      </c>
      <c r="C38" s="2" t="s">
        <v>305</v>
      </c>
      <c r="D38" s="2" t="s">
        <v>306</v>
      </c>
      <c r="E38" s="2" t="s">
        <v>263</v>
      </c>
      <c r="G38" s="2" t="s">
        <v>307</v>
      </c>
      <c r="H38" s="2">
        <v>0.99</v>
      </c>
      <c r="I38" s="2">
        <v>0.99</v>
      </c>
    </row>
    <row r="39" spans="2:9">
      <c r="B39" s="2">
        <v>1</v>
      </c>
      <c r="C39" s="2" t="s">
        <v>305</v>
      </c>
      <c r="D39" s="2" t="s">
        <v>306</v>
      </c>
      <c r="E39" s="2" t="s">
        <v>264</v>
      </c>
      <c r="G39" s="2" t="s">
        <v>307</v>
      </c>
      <c r="H39" s="2">
        <v>0.99</v>
      </c>
      <c r="I39" s="2">
        <v>0.99</v>
      </c>
    </row>
    <row r="40" spans="2:9">
      <c r="B40" s="2">
        <v>1</v>
      </c>
      <c r="C40" s="2" t="s">
        <v>305</v>
      </c>
      <c r="D40" s="2" t="s">
        <v>306</v>
      </c>
      <c r="E40" s="2" t="s">
        <v>265</v>
      </c>
      <c r="G40" s="2" t="s">
        <v>307</v>
      </c>
      <c r="H40" s="2">
        <v>0.99</v>
      </c>
      <c r="I40" s="2">
        <v>0.99</v>
      </c>
    </row>
    <row r="41" spans="2:9">
      <c r="B41" s="2">
        <v>1</v>
      </c>
      <c r="C41" s="2" t="s">
        <v>305</v>
      </c>
      <c r="D41" s="2" t="s">
        <v>306</v>
      </c>
      <c r="E41" s="2" t="s">
        <v>266</v>
      </c>
      <c r="G41" s="2" t="s">
        <v>307</v>
      </c>
      <c r="H41" s="2">
        <v>0.99</v>
      </c>
      <c r="I41" s="2">
        <v>0.99</v>
      </c>
    </row>
    <row r="42" spans="2:9">
      <c r="B42" s="2">
        <v>1</v>
      </c>
      <c r="C42" s="2" t="s">
        <v>305</v>
      </c>
      <c r="D42" s="2" t="s">
        <v>306</v>
      </c>
      <c r="E42" s="2" t="s">
        <v>308</v>
      </c>
      <c r="G42" s="2" t="s">
        <v>307</v>
      </c>
      <c r="H42" s="2">
        <v>0.99</v>
      </c>
      <c r="I42" s="2">
        <v>0.99</v>
      </c>
    </row>
    <row r="43" spans="2:9">
      <c r="B43" s="2">
        <v>1</v>
      </c>
      <c r="C43" s="2" t="s">
        <v>305</v>
      </c>
      <c r="D43" s="2" t="s">
        <v>306</v>
      </c>
      <c r="E43" s="2" t="s">
        <v>267</v>
      </c>
      <c r="G43" s="2" t="s">
        <v>307</v>
      </c>
      <c r="H43" s="2">
        <v>0.99</v>
      </c>
      <c r="I43" s="2">
        <v>0.99</v>
      </c>
    </row>
    <row r="44" spans="2:9">
      <c r="B44" s="2">
        <v>1</v>
      </c>
      <c r="C44" s="2" t="s">
        <v>305</v>
      </c>
      <c r="D44" s="2" t="s">
        <v>306</v>
      </c>
      <c r="E44" s="2" t="s">
        <v>309</v>
      </c>
      <c r="G44" s="2" t="s">
        <v>307</v>
      </c>
      <c r="H44" s="2">
        <v>0.99</v>
      </c>
      <c r="I44" s="2">
        <v>0.99</v>
      </c>
    </row>
    <row r="45" spans="2:9">
      <c r="B45" s="2">
        <v>1</v>
      </c>
      <c r="C45" s="2" t="s">
        <v>310</v>
      </c>
      <c r="D45" s="2" t="s">
        <v>311</v>
      </c>
      <c r="E45" s="2" t="s">
        <v>312</v>
      </c>
      <c r="G45" s="2" t="s">
        <v>313</v>
      </c>
      <c r="H45" s="2">
        <v>2.5299999999999998</v>
      </c>
      <c r="I45" s="2">
        <v>2.5299999999999998</v>
      </c>
    </row>
    <row r="46" spans="2:9">
      <c r="B46" s="2">
        <v>1</v>
      </c>
      <c r="C46" s="2" t="s">
        <v>314</v>
      </c>
      <c r="D46" s="2" t="s">
        <v>315</v>
      </c>
      <c r="G46" s="2" t="s">
        <v>316</v>
      </c>
      <c r="H46" s="2">
        <v>0.79</v>
      </c>
      <c r="I46" s="2">
        <v>0.79</v>
      </c>
    </row>
    <row r="47" spans="2:9">
      <c r="B47" s="2">
        <v>1</v>
      </c>
      <c r="C47" s="2" t="s">
        <v>317</v>
      </c>
      <c r="D47" s="2" t="s">
        <v>318</v>
      </c>
      <c r="E47" s="2" t="s">
        <v>312</v>
      </c>
      <c r="G47" s="2" t="s">
        <v>319</v>
      </c>
      <c r="H47" s="2">
        <v>2.8</v>
      </c>
      <c r="I47" s="2">
        <v>2.8</v>
      </c>
    </row>
    <row r="48" spans="2:9">
      <c r="B48" s="2">
        <v>1</v>
      </c>
      <c r="C48" s="2" t="s">
        <v>320</v>
      </c>
      <c r="D48" s="2" t="s">
        <v>321</v>
      </c>
      <c r="E48" s="2" t="s">
        <v>296</v>
      </c>
      <c r="F48" s="2" t="s">
        <v>237</v>
      </c>
      <c r="G48" s="2" t="s">
        <v>322</v>
      </c>
      <c r="H48" s="2">
        <v>2.17</v>
      </c>
      <c r="I48" s="2">
        <v>2.17</v>
      </c>
    </row>
    <row r="49" spans="2:9">
      <c r="B49" s="2">
        <v>1</v>
      </c>
      <c r="C49" s="2" t="s">
        <v>323</v>
      </c>
      <c r="D49" s="2" t="s">
        <v>324</v>
      </c>
      <c r="E49" s="2" t="s">
        <v>312</v>
      </c>
      <c r="G49" s="2" t="s">
        <v>325</v>
      </c>
      <c r="H49" s="2">
        <v>2.5</v>
      </c>
      <c r="I49" s="2">
        <v>2.5</v>
      </c>
    </row>
    <row r="50" spans="2:9">
      <c r="B50" s="2">
        <v>1</v>
      </c>
      <c r="C50" s="2" t="s">
        <v>326</v>
      </c>
      <c r="D50" s="2" t="s">
        <v>327</v>
      </c>
      <c r="E50" s="2" t="s">
        <v>296</v>
      </c>
      <c r="F50" s="2" t="s">
        <v>237</v>
      </c>
      <c r="G50" s="2" t="s">
        <v>328</v>
      </c>
      <c r="H50" s="2">
        <v>1.93</v>
      </c>
      <c r="I50" s="2">
        <v>1.93</v>
      </c>
    </row>
    <row r="51" spans="2:9">
      <c r="B51" s="2">
        <v>1</v>
      </c>
      <c r="C51" s="2" t="s">
        <v>326</v>
      </c>
      <c r="D51" s="2" t="s">
        <v>327</v>
      </c>
      <c r="E51" s="2" t="s">
        <v>292</v>
      </c>
      <c r="F51" s="2" t="s">
        <v>237</v>
      </c>
      <c r="G51" s="2" t="s">
        <v>328</v>
      </c>
      <c r="H51" s="2">
        <v>1.93</v>
      </c>
      <c r="I51" s="2">
        <v>1.93</v>
      </c>
    </row>
    <row r="52" spans="2:9">
      <c r="B52" s="2">
        <v>1</v>
      </c>
      <c r="C52" s="2" t="s">
        <v>329</v>
      </c>
      <c r="D52" s="2" t="s">
        <v>330</v>
      </c>
      <c r="E52" s="2" t="s">
        <v>312</v>
      </c>
      <c r="G52" s="2" t="s">
        <v>331</v>
      </c>
      <c r="H52" s="2">
        <v>2.93</v>
      </c>
      <c r="I52" s="2">
        <v>2.93</v>
      </c>
    </row>
    <row r="53" spans="2:9">
      <c r="B53" s="2">
        <v>1</v>
      </c>
      <c r="C53" s="2" t="s">
        <v>332</v>
      </c>
      <c r="D53" s="2" t="s">
        <v>333</v>
      </c>
      <c r="E53" s="2" t="s">
        <v>312</v>
      </c>
      <c r="G53" s="2" t="s">
        <v>334</v>
      </c>
      <c r="H53" s="2">
        <v>2.56</v>
      </c>
      <c r="I53" s="2">
        <v>2.56</v>
      </c>
    </row>
    <row r="54" spans="2:9">
      <c r="B54" s="2">
        <v>1</v>
      </c>
      <c r="C54" s="2" t="s">
        <v>335</v>
      </c>
      <c r="D54" s="2" t="s">
        <v>336</v>
      </c>
      <c r="E54" s="2" t="s">
        <v>296</v>
      </c>
      <c r="F54" s="2" t="s">
        <v>237</v>
      </c>
      <c r="G54" s="2" t="s">
        <v>337</v>
      </c>
      <c r="H54" s="2">
        <v>3.42</v>
      </c>
      <c r="I54" s="2">
        <v>3.42</v>
      </c>
    </row>
    <row r="55" spans="2:9">
      <c r="B55" s="2">
        <v>1</v>
      </c>
      <c r="C55" s="2" t="s">
        <v>338</v>
      </c>
      <c r="D55" s="2" t="s">
        <v>339</v>
      </c>
      <c r="E55" s="2" t="s">
        <v>205</v>
      </c>
      <c r="F55" s="2" t="s">
        <v>237</v>
      </c>
      <c r="G55" s="2" t="s">
        <v>340</v>
      </c>
      <c r="H55" s="2">
        <v>11.64</v>
      </c>
      <c r="I55" s="2">
        <v>11.64</v>
      </c>
    </row>
    <row r="56" spans="2:9">
      <c r="B56" s="2">
        <v>1</v>
      </c>
      <c r="C56" s="2" t="s">
        <v>341</v>
      </c>
      <c r="D56" s="2" t="s">
        <v>342</v>
      </c>
      <c r="E56" s="2" t="s">
        <v>296</v>
      </c>
      <c r="F56" s="2" t="s">
        <v>271</v>
      </c>
      <c r="G56" s="2" t="s">
        <v>343</v>
      </c>
      <c r="H56" s="2">
        <v>0.59</v>
      </c>
      <c r="I56" s="2">
        <v>0.59</v>
      </c>
    </row>
    <row r="57" spans="2:9">
      <c r="B57" s="2">
        <v>1</v>
      </c>
      <c r="C57" s="2" t="s">
        <v>344</v>
      </c>
      <c r="D57" s="2" t="s">
        <v>345</v>
      </c>
      <c r="E57" s="2" t="s">
        <v>205</v>
      </c>
      <c r="F57" s="2" t="s">
        <v>346</v>
      </c>
      <c r="G57" s="2" t="s">
        <v>347</v>
      </c>
      <c r="H57" s="2">
        <v>23.4</v>
      </c>
      <c r="I57" s="2">
        <v>23.4</v>
      </c>
    </row>
    <row r="58" spans="2:9">
      <c r="B58" s="2">
        <v>1</v>
      </c>
      <c r="C58" s="2" t="s">
        <v>348</v>
      </c>
      <c r="D58" s="2" t="s">
        <v>349</v>
      </c>
      <c r="E58" s="2" t="s">
        <v>25</v>
      </c>
      <c r="G58" s="2" t="s">
        <v>350</v>
      </c>
      <c r="H58" s="2">
        <v>1.99</v>
      </c>
      <c r="I58" s="2">
        <v>1.99</v>
      </c>
    </row>
    <row r="59" spans="2:9">
      <c r="B59" s="2">
        <v>1</v>
      </c>
      <c r="C59" s="2" t="s">
        <v>351</v>
      </c>
      <c r="D59" s="2" t="s">
        <v>352</v>
      </c>
      <c r="E59" s="2" t="s">
        <v>205</v>
      </c>
      <c r="F59" s="2" t="s">
        <v>107</v>
      </c>
      <c r="G59" s="2" t="s">
        <v>353</v>
      </c>
      <c r="H59" s="2">
        <v>23.4</v>
      </c>
      <c r="I59" s="2">
        <v>23.4</v>
      </c>
    </row>
    <row r="60" spans="2:9">
      <c r="B60" s="2">
        <v>1</v>
      </c>
      <c r="C60" s="2" t="s">
        <v>354</v>
      </c>
      <c r="D60" s="2" t="s">
        <v>355</v>
      </c>
      <c r="E60" s="2" t="s">
        <v>25</v>
      </c>
      <c r="G60" s="2" t="s">
        <v>356</v>
      </c>
      <c r="H60" s="2">
        <v>3.21</v>
      </c>
      <c r="I60" s="2">
        <v>3.21</v>
      </c>
    </row>
    <row r="61" spans="2:9">
      <c r="B61" s="2">
        <v>1</v>
      </c>
      <c r="C61" s="2" t="s">
        <v>357</v>
      </c>
      <c r="D61" s="2" t="s">
        <v>358</v>
      </c>
      <c r="E61" s="2" t="s">
        <v>292</v>
      </c>
      <c r="F61" s="2" t="s">
        <v>211</v>
      </c>
      <c r="G61" s="2" t="s">
        <v>359</v>
      </c>
      <c r="H61" s="2">
        <v>1.55</v>
      </c>
      <c r="I61" s="2">
        <v>1.55</v>
      </c>
    </row>
    <row r="62" spans="2:9">
      <c r="B62" s="2">
        <v>1</v>
      </c>
      <c r="C62" s="2" t="s">
        <v>360</v>
      </c>
      <c r="D62" s="2" t="s">
        <v>361</v>
      </c>
      <c r="E62" s="2" t="s">
        <v>205</v>
      </c>
      <c r="F62" s="2" t="s">
        <v>107</v>
      </c>
      <c r="G62" s="2" t="s">
        <v>362</v>
      </c>
      <c r="H62" s="2">
        <v>23.4</v>
      </c>
      <c r="I62" s="2">
        <v>23.4</v>
      </c>
    </row>
    <row r="63" spans="2:9">
      <c r="B63" s="2">
        <v>1</v>
      </c>
      <c r="C63" s="2" t="s">
        <v>357</v>
      </c>
      <c r="D63" s="2" t="s">
        <v>358</v>
      </c>
      <c r="E63" s="2" t="s">
        <v>292</v>
      </c>
      <c r="F63" s="2" t="s">
        <v>237</v>
      </c>
      <c r="G63" s="2" t="s">
        <v>359</v>
      </c>
      <c r="H63" s="2">
        <v>1.55</v>
      </c>
      <c r="I63" s="2">
        <v>1.55</v>
      </c>
    </row>
    <row r="64" spans="2:9">
      <c r="B64" s="2">
        <v>1</v>
      </c>
      <c r="C64" s="2" t="s">
        <v>363</v>
      </c>
      <c r="D64" s="2" t="s">
        <v>364</v>
      </c>
      <c r="E64" s="2" t="s">
        <v>296</v>
      </c>
      <c r="F64" s="2" t="s">
        <v>237</v>
      </c>
      <c r="G64" s="2" t="s">
        <v>365</v>
      </c>
      <c r="H64" s="2">
        <v>0.74</v>
      </c>
      <c r="I64" s="2">
        <v>0.74</v>
      </c>
    </row>
    <row r="65" spans="2:9">
      <c r="B65" s="2">
        <v>1</v>
      </c>
      <c r="C65" s="2" t="s">
        <v>366</v>
      </c>
      <c r="D65" s="2" t="s">
        <v>367</v>
      </c>
      <c r="E65" s="2" t="s">
        <v>296</v>
      </c>
      <c r="F65" s="2" t="s">
        <v>237</v>
      </c>
      <c r="G65" s="2" t="s">
        <v>368</v>
      </c>
      <c r="H65" s="2">
        <v>1.75</v>
      </c>
      <c r="I65" s="2">
        <v>1.75</v>
      </c>
    </row>
    <row r="66" spans="2:9">
      <c r="B66" s="2">
        <v>1</v>
      </c>
      <c r="C66" s="2" t="s">
        <v>369</v>
      </c>
      <c r="D66" s="2" t="s">
        <v>370</v>
      </c>
      <c r="E66" s="2" t="s">
        <v>292</v>
      </c>
      <c r="F66" s="2" t="s">
        <v>208</v>
      </c>
      <c r="G66" s="2" t="s">
        <v>371</v>
      </c>
      <c r="H66" s="2">
        <v>0.74</v>
      </c>
      <c r="I66" s="2">
        <v>0.74</v>
      </c>
    </row>
    <row r="67" spans="2:9">
      <c r="B67" s="2">
        <v>1</v>
      </c>
      <c r="C67" s="2" t="s">
        <v>372</v>
      </c>
      <c r="D67" s="2" t="s">
        <v>373</v>
      </c>
      <c r="E67" s="2" t="s">
        <v>23</v>
      </c>
      <c r="G67" s="2" t="s">
        <v>374</v>
      </c>
      <c r="H67" s="2">
        <v>2.65</v>
      </c>
      <c r="I67" s="2">
        <v>2.65</v>
      </c>
    </row>
    <row r="68" spans="2:9">
      <c r="B68" s="2">
        <v>1</v>
      </c>
      <c r="C68" s="2" t="s">
        <v>375</v>
      </c>
      <c r="D68" s="2" t="s">
        <v>376</v>
      </c>
      <c r="E68" s="2" t="s">
        <v>296</v>
      </c>
      <c r="F68" s="2" t="s">
        <v>208</v>
      </c>
      <c r="G68" s="2" t="s">
        <v>377</v>
      </c>
      <c r="H68" s="2">
        <v>1.74</v>
      </c>
      <c r="I68" s="2">
        <v>1.74</v>
      </c>
    </row>
    <row r="69" spans="2:9">
      <c r="B69" s="2">
        <v>1</v>
      </c>
      <c r="C69" s="2" t="s">
        <v>378</v>
      </c>
      <c r="D69" s="2" t="s">
        <v>379</v>
      </c>
      <c r="E69" s="2" t="s">
        <v>296</v>
      </c>
      <c r="F69" s="2" t="s">
        <v>237</v>
      </c>
      <c r="G69" s="2" t="s">
        <v>380</v>
      </c>
      <c r="H69" s="2">
        <v>3.34</v>
      </c>
      <c r="I69" s="2">
        <v>3.34</v>
      </c>
    </row>
    <row r="70" spans="2:9">
      <c r="B70" s="2">
        <v>1</v>
      </c>
      <c r="C70" s="2" t="s">
        <v>381</v>
      </c>
      <c r="D70" s="2" t="s">
        <v>382</v>
      </c>
      <c r="E70" s="2" t="s">
        <v>296</v>
      </c>
      <c r="F70" s="2" t="s">
        <v>237</v>
      </c>
      <c r="G70" s="2" t="s">
        <v>383</v>
      </c>
      <c r="H70" s="2">
        <v>2.48</v>
      </c>
      <c r="I70" s="2">
        <v>2.48</v>
      </c>
    </row>
    <row r="71" spans="2:9">
      <c r="B71" s="2">
        <v>1</v>
      </c>
      <c r="C71" s="2" t="s">
        <v>384</v>
      </c>
      <c r="D71" s="2" t="s">
        <v>385</v>
      </c>
      <c r="E71" s="2" t="s">
        <v>25</v>
      </c>
      <c r="G71" s="2" t="s">
        <v>386</v>
      </c>
      <c r="H71" s="2">
        <v>0.39</v>
      </c>
      <c r="I71" s="2">
        <v>0.39</v>
      </c>
    </row>
    <row r="72" spans="2:9">
      <c r="B72" s="2">
        <v>1</v>
      </c>
      <c r="C72" s="2" t="s">
        <v>387</v>
      </c>
      <c r="D72" s="2" t="s">
        <v>388</v>
      </c>
      <c r="E72" s="2" t="s">
        <v>292</v>
      </c>
      <c r="F72" s="2" t="s">
        <v>237</v>
      </c>
      <c r="G72" s="2" t="s">
        <v>389</v>
      </c>
      <c r="H72" s="2">
        <v>1.03</v>
      </c>
      <c r="I72" s="2">
        <v>1.03</v>
      </c>
    </row>
    <row r="73" spans="2:9">
      <c r="B73" s="2">
        <v>1</v>
      </c>
      <c r="C73" s="2" t="s">
        <v>390</v>
      </c>
      <c r="D73" s="2" t="s">
        <v>391</v>
      </c>
      <c r="G73" s="2" t="s">
        <v>392</v>
      </c>
      <c r="H73" s="2">
        <v>4.24</v>
      </c>
      <c r="I73" s="2">
        <v>4.24</v>
      </c>
    </row>
    <row r="74" spans="2:9">
      <c r="B74" s="2">
        <v>1</v>
      </c>
      <c r="C74" s="2" t="s">
        <v>393</v>
      </c>
      <c r="D74" s="2" t="s">
        <v>394</v>
      </c>
      <c r="E74" s="2" t="s">
        <v>107</v>
      </c>
      <c r="G74" s="2" t="s">
        <v>395</v>
      </c>
      <c r="H74" s="2">
        <v>1.69</v>
      </c>
      <c r="I74" s="2">
        <v>1.69</v>
      </c>
    </row>
    <row r="75" spans="2:9">
      <c r="B75" s="2">
        <v>2</v>
      </c>
      <c r="C75" s="2" t="s">
        <v>396</v>
      </c>
      <c r="D75" s="2" t="s">
        <v>397</v>
      </c>
      <c r="E75" s="2" t="s">
        <v>205</v>
      </c>
      <c r="F75" s="2" t="s">
        <v>237</v>
      </c>
      <c r="G75" s="2" t="s">
        <v>398</v>
      </c>
      <c r="H75" s="2">
        <v>11.64</v>
      </c>
      <c r="I75" s="2">
        <v>23.28</v>
      </c>
    </row>
    <row r="76" spans="2:9">
      <c r="B76" s="2">
        <v>1</v>
      </c>
      <c r="C76" s="2" t="s">
        <v>399</v>
      </c>
      <c r="D76" s="2" t="s">
        <v>400</v>
      </c>
      <c r="G76" s="2" t="s">
        <v>401</v>
      </c>
      <c r="H76" s="2">
        <v>3.2</v>
      </c>
      <c r="I76" s="2">
        <v>3.2</v>
      </c>
    </row>
    <row r="77" spans="2:9">
      <c r="B77" s="2">
        <v>62</v>
      </c>
      <c r="C77" s="2" t="s">
        <v>402</v>
      </c>
      <c r="D77" s="2" t="s">
        <v>403</v>
      </c>
      <c r="E77" s="2" t="s">
        <v>292</v>
      </c>
      <c r="F77" s="2" t="s">
        <v>237</v>
      </c>
      <c r="G77" s="2" t="s">
        <v>404</v>
      </c>
      <c r="H77" s="2">
        <v>2.2200000000000002</v>
      </c>
      <c r="I77" s="2">
        <v>137.63999999999999</v>
      </c>
    </row>
    <row r="78" spans="2:9">
      <c r="B78" s="2">
        <v>2</v>
      </c>
      <c r="C78" s="2" t="s">
        <v>405</v>
      </c>
      <c r="D78" s="2" t="s">
        <v>406</v>
      </c>
      <c r="E78" s="2" t="s">
        <v>23</v>
      </c>
      <c r="G78" s="2" t="s">
        <v>407</v>
      </c>
      <c r="H78" s="2">
        <v>0.44</v>
      </c>
      <c r="I78" s="2">
        <v>0.88</v>
      </c>
    </row>
    <row r="79" spans="2:9">
      <c r="B79" s="2">
        <v>2</v>
      </c>
      <c r="C79" s="2" t="s">
        <v>408</v>
      </c>
      <c r="D79" s="2" t="s">
        <v>409</v>
      </c>
      <c r="E79" s="2" t="s">
        <v>292</v>
      </c>
      <c r="F79" s="2" t="s">
        <v>237</v>
      </c>
      <c r="G79" s="2" t="s">
        <v>410</v>
      </c>
      <c r="H79" s="2">
        <v>3.37</v>
      </c>
      <c r="I79" s="2">
        <v>6.74</v>
      </c>
    </row>
    <row r="80" spans="2:9">
      <c r="B80" s="2">
        <v>2</v>
      </c>
      <c r="C80" s="2" t="s">
        <v>411</v>
      </c>
      <c r="D80" s="2" t="s">
        <v>412</v>
      </c>
      <c r="E80" s="2" t="s">
        <v>292</v>
      </c>
      <c r="F80" s="2" t="s">
        <v>237</v>
      </c>
      <c r="G80" s="2" t="s">
        <v>413</v>
      </c>
      <c r="H80" s="2">
        <v>3.47</v>
      </c>
      <c r="I80" s="2">
        <v>6.94</v>
      </c>
    </row>
    <row r="81" spans="2:9">
      <c r="B81" s="2">
        <v>1</v>
      </c>
      <c r="C81" s="2" t="s">
        <v>414</v>
      </c>
      <c r="D81" s="2" t="s">
        <v>415</v>
      </c>
      <c r="E81" s="2" t="s">
        <v>26</v>
      </c>
      <c r="G81" s="2" t="s">
        <v>416</v>
      </c>
      <c r="H81" s="2">
        <v>0.5</v>
      </c>
      <c r="I81" s="2">
        <v>0.5</v>
      </c>
    </row>
    <row r="82" spans="2:9">
      <c r="B82" s="2">
        <v>1</v>
      </c>
      <c r="C82" s="2" t="s">
        <v>417</v>
      </c>
      <c r="D82" s="2" t="s">
        <v>418</v>
      </c>
      <c r="E82" s="2" t="s">
        <v>292</v>
      </c>
      <c r="F82" s="2" t="s">
        <v>237</v>
      </c>
      <c r="G82" s="2" t="s">
        <v>419</v>
      </c>
      <c r="H82" s="2">
        <v>3.37</v>
      </c>
      <c r="I82" s="2">
        <v>3.37</v>
      </c>
    </row>
    <row r="83" spans="2:9">
      <c r="B83" s="2">
        <v>1</v>
      </c>
      <c r="C83" s="2" t="s">
        <v>420</v>
      </c>
      <c r="D83" s="2" t="s">
        <v>421</v>
      </c>
      <c r="E83" s="2" t="s">
        <v>23</v>
      </c>
      <c r="G83" s="2" t="s">
        <v>422</v>
      </c>
      <c r="H83" s="2">
        <v>18.05</v>
      </c>
      <c r="I83" s="2">
        <v>18.05</v>
      </c>
    </row>
    <row r="84" spans="2:9">
      <c r="B84" s="2">
        <v>1</v>
      </c>
      <c r="C84" s="2" t="s">
        <v>423</v>
      </c>
      <c r="D84" s="2" t="s">
        <v>424</v>
      </c>
      <c r="E84" s="2" t="s">
        <v>296</v>
      </c>
      <c r="F84" s="2" t="s">
        <v>237</v>
      </c>
      <c r="G84" s="2" t="s">
        <v>425</v>
      </c>
      <c r="H84" s="2">
        <v>1.79</v>
      </c>
      <c r="I84" s="2">
        <v>1.79</v>
      </c>
    </row>
    <row r="85" spans="2:9">
      <c r="B85" s="2">
        <v>1</v>
      </c>
      <c r="C85" s="2" t="s">
        <v>426</v>
      </c>
      <c r="D85" s="2" t="s">
        <v>427</v>
      </c>
      <c r="E85" s="2" t="s">
        <v>23</v>
      </c>
      <c r="G85" s="2" t="s">
        <v>428</v>
      </c>
      <c r="H85" s="2">
        <v>18.11</v>
      </c>
      <c r="I85" s="2">
        <v>18.11</v>
      </c>
    </row>
    <row r="86" spans="2:9">
      <c r="B86" s="2">
        <v>1</v>
      </c>
      <c r="C86" s="2" t="s">
        <v>426</v>
      </c>
      <c r="D86" s="2" t="s">
        <v>429</v>
      </c>
      <c r="E86" s="2" t="s">
        <v>25</v>
      </c>
      <c r="G86" s="2" t="s">
        <v>428</v>
      </c>
      <c r="H86" s="2">
        <v>19.579999999999998</v>
      </c>
      <c r="I86" s="2">
        <v>19.579999999999998</v>
      </c>
    </row>
    <row r="87" spans="2:9">
      <c r="B87" s="2">
        <v>1</v>
      </c>
      <c r="C87" s="2" t="s">
        <v>426</v>
      </c>
      <c r="D87" s="2" t="s">
        <v>430</v>
      </c>
      <c r="E87" s="2" t="s">
        <v>26</v>
      </c>
      <c r="G87" s="2" t="s">
        <v>428</v>
      </c>
      <c r="H87" s="2">
        <v>21.46</v>
      </c>
      <c r="I87" s="2">
        <v>21.46</v>
      </c>
    </row>
    <row r="88" spans="2:9">
      <c r="B88" s="2">
        <v>1</v>
      </c>
      <c r="C88" s="2" t="s">
        <v>431</v>
      </c>
      <c r="D88" s="2" t="s">
        <v>432</v>
      </c>
      <c r="E88" s="2" t="s">
        <v>25</v>
      </c>
      <c r="G88" s="2" t="s">
        <v>433</v>
      </c>
      <c r="H88" s="2">
        <v>1.8</v>
      </c>
      <c r="I88" s="2">
        <v>1.8</v>
      </c>
    </row>
    <row r="89" spans="2:9">
      <c r="B89" s="2">
        <v>1</v>
      </c>
      <c r="C89" s="2" t="s">
        <v>431</v>
      </c>
      <c r="D89" s="2" t="s">
        <v>432</v>
      </c>
      <c r="E89" s="2" t="s">
        <v>26</v>
      </c>
      <c r="G89" s="2" t="s">
        <v>433</v>
      </c>
      <c r="H89" s="2">
        <v>1.8</v>
      </c>
      <c r="I89" s="2">
        <v>1.8</v>
      </c>
    </row>
    <row r="90" spans="2:9">
      <c r="B90" s="2">
        <v>1</v>
      </c>
      <c r="C90" s="2" t="s">
        <v>431</v>
      </c>
      <c r="D90" s="2" t="s">
        <v>432</v>
      </c>
      <c r="E90" s="2" t="s">
        <v>27</v>
      </c>
      <c r="G90" s="2" t="s">
        <v>433</v>
      </c>
      <c r="H90" s="2">
        <v>1.8</v>
      </c>
      <c r="I90" s="2">
        <v>1.8</v>
      </c>
    </row>
    <row r="91" spans="2:9">
      <c r="B91" s="2">
        <v>2</v>
      </c>
      <c r="C91" s="2" t="s">
        <v>434</v>
      </c>
      <c r="D91" s="2" t="s">
        <v>435</v>
      </c>
      <c r="E91" s="2" t="s">
        <v>23</v>
      </c>
      <c r="G91" s="2" t="s">
        <v>436</v>
      </c>
      <c r="H91" s="2">
        <v>18</v>
      </c>
      <c r="I91" s="2">
        <v>36</v>
      </c>
    </row>
    <row r="92" spans="2:9">
      <c r="B92" s="2">
        <v>1</v>
      </c>
      <c r="C92" s="2" t="s">
        <v>437</v>
      </c>
      <c r="D92" s="2" t="s">
        <v>438</v>
      </c>
      <c r="E92" s="2" t="s">
        <v>23</v>
      </c>
      <c r="G92" s="2" t="s">
        <v>439</v>
      </c>
      <c r="H92" s="2">
        <v>1.1000000000000001</v>
      </c>
      <c r="I92" s="2">
        <v>1.1000000000000001</v>
      </c>
    </row>
    <row r="93" spans="2:9">
      <c r="B93" s="2">
        <v>1</v>
      </c>
      <c r="C93" s="2" t="s">
        <v>440</v>
      </c>
      <c r="D93" s="2" t="s">
        <v>441</v>
      </c>
      <c r="E93" s="2" t="s">
        <v>25</v>
      </c>
      <c r="G93" s="2" t="s">
        <v>442</v>
      </c>
      <c r="H93" s="2">
        <v>0.49</v>
      </c>
      <c r="I93" s="2">
        <v>0.49</v>
      </c>
    </row>
    <row r="94" spans="2:9">
      <c r="B94" s="2">
        <v>1</v>
      </c>
      <c r="C94" s="2" t="s">
        <v>443</v>
      </c>
      <c r="D94" s="2" t="s">
        <v>444</v>
      </c>
      <c r="E94" s="2" t="s">
        <v>26</v>
      </c>
      <c r="G94" s="2" t="s">
        <v>445</v>
      </c>
      <c r="H94" s="2">
        <v>2.83</v>
      </c>
      <c r="I94" s="2">
        <v>2.83</v>
      </c>
    </row>
    <row r="95" spans="2:9">
      <c r="B95" s="2">
        <v>1</v>
      </c>
      <c r="C95" s="2" t="s">
        <v>446</v>
      </c>
      <c r="D95" s="2" t="s">
        <v>447</v>
      </c>
      <c r="E95" s="2" t="s">
        <v>25</v>
      </c>
      <c r="G95" s="2" t="s">
        <v>448</v>
      </c>
      <c r="H95" s="2">
        <v>0.49</v>
      </c>
      <c r="I95" s="2">
        <v>0.49</v>
      </c>
    </row>
    <row r="96" spans="2:9">
      <c r="B96" s="2">
        <v>1</v>
      </c>
      <c r="C96" s="2" t="s">
        <v>449</v>
      </c>
      <c r="D96" s="2" t="s">
        <v>450</v>
      </c>
      <c r="E96" s="2" t="s">
        <v>26</v>
      </c>
      <c r="G96" s="2" t="s">
        <v>451</v>
      </c>
      <c r="H96" s="2">
        <v>2.88</v>
      </c>
      <c r="I96" s="2">
        <v>2.88</v>
      </c>
    </row>
    <row r="97" spans="2:9">
      <c r="B97" s="2">
        <v>1</v>
      </c>
      <c r="C97" s="2" t="s">
        <v>452</v>
      </c>
      <c r="D97" s="2" t="s">
        <v>453</v>
      </c>
      <c r="E97" s="2" t="s">
        <v>28</v>
      </c>
      <c r="G97" s="2" t="s">
        <v>454</v>
      </c>
      <c r="H97" s="2">
        <v>1.03</v>
      </c>
      <c r="I97" s="2">
        <v>1.03</v>
      </c>
    </row>
    <row r="98" spans="2:9">
      <c r="B98" s="2">
        <v>1</v>
      </c>
      <c r="C98" s="2" t="s">
        <v>455</v>
      </c>
      <c r="D98" s="2" t="s">
        <v>456</v>
      </c>
      <c r="E98" s="2" t="s">
        <v>296</v>
      </c>
      <c r="G98" s="2" t="s">
        <v>457</v>
      </c>
      <c r="H98" s="2">
        <v>2.5499999999999998</v>
      </c>
      <c r="I98" s="2">
        <v>2.5499999999999998</v>
      </c>
    </row>
    <row r="99" spans="2:9">
      <c r="B99" s="2">
        <v>1</v>
      </c>
      <c r="C99" s="2" t="s">
        <v>458</v>
      </c>
      <c r="D99" s="2" t="s">
        <v>459</v>
      </c>
      <c r="E99" s="2" t="s">
        <v>460</v>
      </c>
      <c r="G99" s="2" t="s">
        <v>461</v>
      </c>
      <c r="H99" s="2">
        <v>1.24</v>
      </c>
      <c r="I99" s="2">
        <v>1.24</v>
      </c>
    </row>
    <row r="100" spans="2:9">
      <c r="B100" s="2">
        <v>1</v>
      </c>
      <c r="C100" s="2" t="s">
        <v>462</v>
      </c>
      <c r="D100" s="2" t="s">
        <v>463</v>
      </c>
      <c r="G100" s="2" t="s">
        <v>464</v>
      </c>
      <c r="H100" s="2">
        <v>36.97</v>
      </c>
      <c r="I100" s="2">
        <v>36.97</v>
      </c>
    </row>
    <row r="101" spans="2:9">
      <c r="B101" s="2">
        <v>1</v>
      </c>
      <c r="C101" s="2" t="s">
        <v>465</v>
      </c>
      <c r="D101" s="2" t="s">
        <v>466</v>
      </c>
      <c r="E101" s="2" t="s">
        <v>292</v>
      </c>
      <c r="F101" s="2" t="s">
        <v>237</v>
      </c>
      <c r="G101" s="2" t="s">
        <v>467</v>
      </c>
      <c r="H101" s="2">
        <v>1.99</v>
      </c>
      <c r="I101" s="2">
        <v>1.99</v>
      </c>
    </row>
    <row r="102" spans="2:9">
      <c r="B102" s="2">
        <v>1</v>
      </c>
      <c r="C102" s="2" t="s">
        <v>468</v>
      </c>
      <c r="D102" s="2" t="s">
        <v>469</v>
      </c>
      <c r="G102" s="2" t="s">
        <v>470</v>
      </c>
      <c r="H102" s="2">
        <v>34.340000000000003</v>
      </c>
      <c r="I102" s="2">
        <v>34.340000000000003</v>
      </c>
    </row>
    <row r="103" spans="2:9">
      <c r="B103" s="2">
        <v>11</v>
      </c>
      <c r="C103" s="2" t="s">
        <v>471</v>
      </c>
      <c r="D103" s="2" t="s">
        <v>472</v>
      </c>
      <c r="E103" s="2" t="s">
        <v>296</v>
      </c>
      <c r="F103" s="2" t="s">
        <v>271</v>
      </c>
      <c r="G103" s="2" t="s">
        <v>473</v>
      </c>
      <c r="H103" s="2">
        <v>2.2400000000000002</v>
      </c>
      <c r="I103" s="2">
        <v>24.64</v>
      </c>
    </row>
    <row r="104" spans="2:9">
      <c r="B104" s="2">
        <v>1</v>
      </c>
      <c r="C104" s="2" t="s">
        <v>474</v>
      </c>
      <c r="D104" s="2" t="s">
        <v>475</v>
      </c>
      <c r="G104" s="2" t="s">
        <v>476</v>
      </c>
      <c r="H104" s="2">
        <v>39.71</v>
      </c>
      <c r="I104" s="2">
        <v>39.71</v>
      </c>
    </row>
    <row r="105" spans="2:9">
      <c r="B105" s="2">
        <v>1</v>
      </c>
      <c r="C105" s="2" t="s">
        <v>477</v>
      </c>
      <c r="D105" s="2" t="s">
        <v>478</v>
      </c>
      <c r="G105" s="2" t="s">
        <v>479</v>
      </c>
      <c r="H105" s="2">
        <v>35.79</v>
      </c>
      <c r="I105" s="2">
        <v>35.79</v>
      </c>
    </row>
    <row r="106" spans="2:9">
      <c r="B106" s="2">
        <v>1</v>
      </c>
      <c r="C106" s="2" t="s">
        <v>480</v>
      </c>
      <c r="D106" s="2" t="s">
        <v>481</v>
      </c>
      <c r="E106" s="2" t="s">
        <v>482</v>
      </c>
      <c r="G106" s="2" t="s">
        <v>483</v>
      </c>
      <c r="H106" s="2">
        <v>0.16</v>
      </c>
      <c r="I106" s="2">
        <v>0.16</v>
      </c>
    </row>
    <row r="107" spans="2:9">
      <c r="B107" s="2">
        <v>555</v>
      </c>
      <c r="C107" s="2" t="s">
        <v>423</v>
      </c>
      <c r="D107" s="2" t="s">
        <v>424</v>
      </c>
      <c r="E107" s="2" t="s">
        <v>292</v>
      </c>
      <c r="F107" s="2" t="s">
        <v>237</v>
      </c>
      <c r="G107" s="2" t="s">
        <v>425</v>
      </c>
      <c r="H107" s="2">
        <v>1.79</v>
      </c>
      <c r="I107" s="2">
        <v>993.45</v>
      </c>
    </row>
    <row r="108" spans="2:9">
      <c r="B108" s="2">
        <v>4</v>
      </c>
      <c r="C108" s="2" t="s">
        <v>484</v>
      </c>
      <c r="D108" s="2" t="s">
        <v>485</v>
      </c>
      <c r="E108" s="2" t="s">
        <v>292</v>
      </c>
      <c r="F108" s="2" t="s">
        <v>237</v>
      </c>
      <c r="G108" s="2" t="s">
        <v>486</v>
      </c>
      <c r="H108" s="2">
        <v>1.96</v>
      </c>
      <c r="I108" s="2">
        <v>7.84</v>
      </c>
    </row>
    <row r="109" spans="2:9">
      <c r="B109" s="2">
        <v>1</v>
      </c>
      <c r="C109" s="2" t="s">
        <v>487</v>
      </c>
      <c r="D109" s="2" t="s">
        <v>488</v>
      </c>
      <c r="G109" s="2" t="s">
        <v>489</v>
      </c>
      <c r="H109" s="2">
        <v>1.28</v>
      </c>
      <c r="I109" s="2">
        <v>1.28</v>
      </c>
    </row>
    <row r="110" spans="2:9">
      <c r="B110" s="2">
        <v>1</v>
      </c>
      <c r="C110" s="2" t="s">
        <v>490</v>
      </c>
      <c r="D110" s="2" t="s">
        <v>491</v>
      </c>
      <c r="E110" s="2" t="s">
        <v>296</v>
      </c>
      <c r="F110" s="2" t="s">
        <v>237</v>
      </c>
      <c r="G110" s="2" t="s">
        <v>492</v>
      </c>
      <c r="H110" s="2">
        <v>0.8</v>
      </c>
      <c r="I110" s="2">
        <v>0.8</v>
      </c>
    </row>
    <row r="111" spans="2:9">
      <c r="B111" s="2">
        <v>1</v>
      </c>
      <c r="C111" s="2" t="s">
        <v>493</v>
      </c>
      <c r="D111" s="2" t="s">
        <v>494</v>
      </c>
      <c r="G111" s="2" t="s">
        <v>495</v>
      </c>
      <c r="H111" s="2">
        <v>4.24</v>
      </c>
      <c r="I111" s="2">
        <v>4.24</v>
      </c>
    </row>
    <row r="112" spans="2:9">
      <c r="B112" s="2">
        <v>1</v>
      </c>
      <c r="C112" s="2" t="s">
        <v>496</v>
      </c>
      <c r="D112" s="2" t="s">
        <v>497</v>
      </c>
      <c r="E112" s="2" t="s">
        <v>296</v>
      </c>
      <c r="F112" s="2" t="s">
        <v>237</v>
      </c>
      <c r="G112" s="2" t="s">
        <v>498</v>
      </c>
      <c r="H112" s="2">
        <v>0.51</v>
      </c>
      <c r="I112" s="2">
        <v>0.51</v>
      </c>
    </row>
    <row r="113" spans="2:9">
      <c r="B113" s="2">
        <v>1</v>
      </c>
      <c r="C113" s="2" t="s">
        <v>499</v>
      </c>
      <c r="D113" s="2" t="s">
        <v>500</v>
      </c>
      <c r="E113" s="2" t="s">
        <v>296</v>
      </c>
      <c r="F113" s="2" t="s">
        <v>237</v>
      </c>
      <c r="G113" s="2" t="s">
        <v>501</v>
      </c>
      <c r="H113" s="2">
        <v>0.76</v>
      </c>
      <c r="I113" s="2">
        <v>0.76</v>
      </c>
    </row>
    <row r="114" spans="2:9">
      <c r="B114" s="2">
        <v>1</v>
      </c>
      <c r="C114" s="2" t="s">
        <v>502</v>
      </c>
      <c r="D114" s="2" t="s">
        <v>503</v>
      </c>
      <c r="G114" s="2" t="s">
        <v>504</v>
      </c>
      <c r="H114" s="2">
        <v>1.46</v>
      </c>
      <c r="I114" s="2">
        <v>1.46</v>
      </c>
    </row>
    <row r="115" spans="2:9">
      <c r="B115" s="2">
        <v>1</v>
      </c>
      <c r="C115" s="2" t="s">
        <v>505</v>
      </c>
      <c r="D115" s="2" t="s">
        <v>506</v>
      </c>
      <c r="E115" s="2" t="s">
        <v>296</v>
      </c>
      <c r="F115" s="2" t="s">
        <v>237</v>
      </c>
      <c r="G115" s="2" t="s">
        <v>507</v>
      </c>
      <c r="H115" s="2">
        <v>0.48</v>
      </c>
      <c r="I115" s="2">
        <v>0.48</v>
      </c>
    </row>
    <row r="116" spans="2:9">
      <c r="B116" s="2">
        <v>1</v>
      </c>
      <c r="C116" s="2" t="s">
        <v>508</v>
      </c>
      <c r="D116" s="2" t="s">
        <v>509</v>
      </c>
      <c r="G116" s="2" t="s">
        <v>510</v>
      </c>
      <c r="H116" s="2">
        <v>0.69</v>
      </c>
      <c r="I116" s="2">
        <v>0.69</v>
      </c>
    </row>
    <row r="117" spans="2:9">
      <c r="B117" s="2">
        <v>1</v>
      </c>
      <c r="C117" s="2" t="s">
        <v>511</v>
      </c>
      <c r="D117" s="2" t="s">
        <v>512</v>
      </c>
      <c r="E117" s="2" t="s">
        <v>208</v>
      </c>
      <c r="G117" s="2" t="s">
        <v>513</v>
      </c>
      <c r="H117" s="2">
        <v>2.59</v>
      </c>
      <c r="I117" s="2">
        <v>2.59</v>
      </c>
    </row>
    <row r="118" spans="2:9">
      <c r="B118" s="2">
        <v>1</v>
      </c>
      <c r="C118" s="2" t="s">
        <v>514</v>
      </c>
      <c r="D118" s="2" t="s">
        <v>515</v>
      </c>
      <c r="G118" s="2" t="s">
        <v>516</v>
      </c>
      <c r="H118" s="2">
        <v>0.69</v>
      </c>
      <c r="I118" s="2">
        <v>0.69</v>
      </c>
    </row>
    <row r="119" spans="2:9">
      <c r="B119" s="2">
        <v>1</v>
      </c>
      <c r="C119" s="2" t="s">
        <v>517</v>
      </c>
      <c r="D119" s="2" t="s">
        <v>518</v>
      </c>
      <c r="E119" s="2" t="s">
        <v>292</v>
      </c>
      <c r="F119" s="2" t="s">
        <v>519</v>
      </c>
      <c r="G119" s="2" t="s">
        <v>520</v>
      </c>
      <c r="H119" s="2">
        <v>2.4900000000000002</v>
      </c>
      <c r="I119" s="2">
        <v>2.4900000000000002</v>
      </c>
    </row>
    <row r="120" spans="2:9">
      <c r="B120" s="2">
        <v>1</v>
      </c>
      <c r="C120" s="2" t="s">
        <v>521</v>
      </c>
      <c r="D120" s="2" t="s">
        <v>522</v>
      </c>
      <c r="E120" s="2" t="s">
        <v>292</v>
      </c>
      <c r="G120" s="2" t="s">
        <v>523</v>
      </c>
      <c r="H120" s="2">
        <v>10.16</v>
      </c>
      <c r="I120" s="2">
        <v>10.16</v>
      </c>
    </row>
    <row r="121" spans="2:9">
      <c r="B121" s="2">
        <v>1</v>
      </c>
      <c r="C121" s="2" t="s">
        <v>524</v>
      </c>
      <c r="D121" s="2" t="s">
        <v>525</v>
      </c>
      <c r="E121" s="2" t="s">
        <v>296</v>
      </c>
      <c r="F121" s="2" t="s">
        <v>526</v>
      </c>
      <c r="G121" s="2" t="s">
        <v>527</v>
      </c>
      <c r="H121" s="2">
        <v>1.1100000000000001</v>
      </c>
      <c r="I121" s="2">
        <v>1.1100000000000001</v>
      </c>
    </row>
    <row r="122" spans="2:9">
      <c r="B122" s="2">
        <v>1</v>
      </c>
      <c r="C122" s="2" t="s">
        <v>528</v>
      </c>
      <c r="D122" s="2" t="s">
        <v>529</v>
      </c>
      <c r="G122" s="2" t="s">
        <v>530</v>
      </c>
      <c r="H122" s="2">
        <v>28.56</v>
      </c>
      <c r="I122" s="2">
        <v>28.56</v>
      </c>
    </row>
    <row r="123" spans="2:9">
      <c r="B123" s="2">
        <v>1</v>
      </c>
      <c r="C123" s="2" t="s">
        <v>531</v>
      </c>
      <c r="D123" s="2" t="s">
        <v>532</v>
      </c>
      <c r="E123" s="2" t="s">
        <v>292</v>
      </c>
      <c r="F123" s="2" t="s">
        <v>237</v>
      </c>
      <c r="G123" s="2" t="s">
        <v>533</v>
      </c>
      <c r="H123" s="2">
        <v>2.4900000000000002</v>
      </c>
      <c r="I123" s="2">
        <v>2.4900000000000002</v>
      </c>
    </row>
    <row r="124" spans="2:9">
      <c r="B124" s="2">
        <v>1</v>
      </c>
      <c r="C124" s="2" t="s">
        <v>534</v>
      </c>
      <c r="D124" s="2" t="s">
        <v>535</v>
      </c>
      <c r="E124" s="2" t="s">
        <v>25</v>
      </c>
      <c r="G124" s="2" t="s">
        <v>536</v>
      </c>
      <c r="H124" s="2">
        <v>0.85</v>
      </c>
      <c r="I124" s="2">
        <v>0.85</v>
      </c>
    </row>
    <row r="125" spans="2:9">
      <c r="B125" s="2">
        <v>1</v>
      </c>
      <c r="C125" s="2" t="s">
        <v>537</v>
      </c>
      <c r="D125" s="2" t="s">
        <v>538</v>
      </c>
      <c r="E125" s="2" t="s">
        <v>202</v>
      </c>
      <c r="F125" s="2" t="s">
        <v>107</v>
      </c>
      <c r="G125" s="2" t="s">
        <v>539</v>
      </c>
      <c r="H125" s="2">
        <v>49.79</v>
      </c>
      <c r="I125" s="2">
        <v>49.79</v>
      </c>
    </row>
    <row r="126" spans="2:9">
      <c r="B126" s="2">
        <v>1</v>
      </c>
      <c r="C126" s="2" t="s">
        <v>540</v>
      </c>
      <c r="D126" s="2" t="s">
        <v>541</v>
      </c>
      <c r="E126" s="2" t="s">
        <v>202</v>
      </c>
      <c r="F126" s="2" t="s">
        <v>107</v>
      </c>
      <c r="G126" s="2" t="s">
        <v>542</v>
      </c>
      <c r="H126" s="2">
        <v>32.18</v>
      </c>
      <c r="I126" s="2">
        <v>32.18</v>
      </c>
    </row>
    <row r="127" spans="2:9">
      <c r="B127" s="2">
        <v>1</v>
      </c>
      <c r="C127" s="2" t="s">
        <v>543</v>
      </c>
      <c r="D127" s="2" t="s">
        <v>544</v>
      </c>
      <c r="E127" s="2" t="s">
        <v>271</v>
      </c>
      <c r="F127" s="2" t="s">
        <v>545</v>
      </c>
      <c r="G127" s="2" t="s">
        <v>546</v>
      </c>
      <c r="H127" s="2">
        <v>1.29</v>
      </c>
      <c r="I127" s="2">
        <v>1.29</v>
      </c>
    </row>
    <row r="128" spans="2:9">
      <c r="B128" s="2">
        <v>1</v>
      </c>
      <c r="C128" s="2" t="s">
        <v>547</v>
      </c>
      <c r="D128" s="2" t="s">
        <v>548</v>
      </c>
      <c r="E128" s="2" t="s">
        <v>237</v>
      </c>
      <c r="G128" s="2" t="s">
        <v>549</v>
      </c>
      <c r="H128" s="2">
        <v>5.48</v>
      </c>
      <c r="I128" s="2">
        <v>5.48</v>
      </c>
    </row>
    <row r="129" spans="2:9">
      <c r="B129" s="2">
        <v>2</v>
      </c>
      <c r="C129" s="2" t="s">
        <v>550</v>
      </c>
      <c r="D129" s="2" t="s">
        <v>551</v>
      </c>
      <c r="E129" s="2" t="s">
        <v>27</v>
      </c>
      <c r="G129" s="2" t="s">
        <v>552</v>
      </c>
      <c r="H129" s="2">
        <v>1.79</v>
      </c>
      <c r="I129" s="2">
        <v>3.58</v>
      </c>
    </row>
    <row r="130" spans="2:9">
      <c r="B130" s="2">
        <v>1</v>
      </c>
      <c r="C130" s="2" t="s">
        <v>553</v>
      </c>
      <c r="D130" s="2" t="s">
        <v>554</v>
      </c>
      <c r="G130" s="2" t="s">
        <v>555</v>
      </c>
      <c r="H130" s="2">
        <v>2.42</v>
      </c>
      <c r="I130" s="2">
        <v>2.42</v>
      </c>
    </row>
    <row r="131" spans="2:9">
      <c r="B131" s="2">
        <v>1</v>
      </c>
      <c r="C131" s="2" t="s">
        <v>556</v>
      </c>
      <c r="D131" s="2" t="s">
        <v>557</v>
      </c>
      <c r="E131" s="2" t="s">
        <v>23</v>
      </c>
      <c r="G131" s="2" t="s">
        <v>558</v>
      </c>
      <c r="H131" s="2">
        <v>3.57</v>
      </c>
      <c r="I131" s="2">
        <v>3.57</v>
      </c>
    </row>
    <row r="132" spans="2:9">
      <c r="B132" s="2">
        <v>1</v>
      </c>
      <c r="C132" s="2" t="s">
        <v>559</v>
      </c>
      <c r="D132" s="2" t="s">
        <v>560</v>
      </c>
      <c r="E132" s="2" t="s">
        <v>292</v>
      </c>
      <c r="G132" s="2" t="s">
        <v>561</v>
      </c>
      <c r="H132" s="2">
        <v>1.69</v>
      </c>
      <c r="I132" s="2">
        <v>1.69</v>
      </c>
    </row>
    <row r="133" spans="2:9">
      <c r="B133" s="2">
        <v>1</v>
      </c>
      <c r="C133" s="2" t="s">
        <v>562</v>
      </c>
      <c r="D133" s="2" t="s">
        <v>563</v>
      </c>
      <c r="E133" s="2" t="s">
        <v>107</v>
      </c>
      <c r="G133" s="2" t="s">
        <v>564</v>
      </c>
      <c r="H133" s="2">
        <v>0.25</v>
      </c>
      <c r="I133" s="2">
        <v>0.25</v>
      </c>
    </row>
    <row r="134" spans="2:9">
      <c r="B134" s="2">
        <v>1</v>
      </c>
      <c r="C134" s="2" t="s">
        <v>565</v>
      </c>
      <c r="D134" s="2" t="s">
        <v>566</v>
      </c>
      <c r="E134" s="2" t="s">
        <v>208</v>
      </c>
      <c r="G134" s="2" t="s">
        <v>567</v>
      </c>
      <c r="H134" s="2">
        <v>0.59</v>
      </c>
      <c r="I134" s="2">
        <v>0.59</v>
      </c>
    </row>
    <row r="135" spans="2:9">
      <c r="B135" s="2">
        <v>1</v>
      </c>
      <c r="C135" s="2" t="s">
        <v>568</v>
      </c>
      <c r="D135" s="2" t="s">
        <v>569</v>
      </c>
      <c r="E135" s="2" t="s">
        <v>570</v>
      </c>
      <c r="G135" s="2" t="s">
        <v>571</v>
      </c>
      <c r="H135" s="2">
        <v>0.28999999999999998</v>
      </c>
      <c r="I135" s="2">
        <v>0.28999999999999998</v>
      </c>
    </row>
    <row r="136" spans="2:9">
      <c r="B136" s="2">
        <v>1</v>
      </c>
      <c r="C136" s="2" t="s">
        <v>572</v>
      </c>
      <c r="D136" s="2" t="s">
        <v>573</v>
      </c>
      <c r="E136" s="2" t="s">
        <v>292</v>
      </c>
      <c r="G136" s="2" t="s">
        <v>574</v>
      </c>
      <c r="H136" s="2">
        <v>0.43</v>
      </c>
      <c r="I136" s="2">
        <v>0.43</v>
      </c>
    </row>
    <row r="137" spans="2:9">
      <c r="B137" s="2">
        <v>1</v>
      </c>
      <c r="C137" s="2" t="s">
        <v>575</v>
      </c>
      <c r="D137" s="2" t="s">
        <v>576</v>
      </c>
      <c r="E137" s="2" t="s">
        <v>107</v>
      </c>
      <c r="G137" s="2" t="s">
        <v>577</v>
      </c>
      <c r="H137" s="2">
        <v>1.49</v>
      </c>
      <c r="I137" s="2">
        <v>1.49</v>
      </c>
    </row>
    <row r="138" spans="2:9">
      <c r="B138" s="2">
        <v>1</v>
      </c>
      <c r="C138" s="2" t="s">
        <v>578</v>
      </c>
      <c r="D138" s="2" t="s">
        <v>272</v>
      </c>
      <c r="G138" s="2" t="s">
        <v>273</v>
      </c>
      <c r="H138" s="2">
        <v>0.34</v>
      </c>
      <c r="I138" s="2">
        <v>0.34</v>
      </c>
    </row>
    <row r="139" spans="2:9">
      <c r="B139" s="2">
        <v>1</v>
      </c>
      <c r="C139" s="2" t="s">
        <v>579</v>
      </c>
      <c r="D139" s="2" t="s">
        <v>580</v>
      </c>
      <c r="E139" s="2" t="s">
        <v>581</v>
      </c>
      <c r="G139" s="2" t="s">
        <v>582</v>
      </c>
      <c r="H139" s="2">
        <v>0.56999999999999995</v>
      </c>
      <c r="I139" s="2">
        <v>0.56999999999999995</v>
      </c>
    </row>
    <row r="140" spans="2:9">
      <c r="B140" s="2">
        <v>1</v>
      </c>
      <c r="C140" s="2" t="s">
        <v>583</v>
      </c>
      <c r="D140" s="2" t="s">
        <v>584</v>
      </c>
      <c r="E140" s="2" t="s">
        <v>23</v>
      </c>
      <c r="F140" s="2" t="s">
        <v>107</v>
      </c>
      <c r="G140" s="2" t="s">
        <v>585</v>
      </c>
      <c r="H140" s="2">
        <v>1.71</v>
      </c>
      <c r="I140" s="2">
        <v>1.71</v>
      </c>
    </row>
    <row r="141" spans="2:9">
      <c r="B141" s="2">
        <v>1</v>
      </c>
      <c r="C141" s="2" t="s">
        <v>586</v>
      </c>
      <c r="D141" s="2" t="s">
        <v>587</v>
      </c>
      <c r="E141" s="2" t="s">
        <v>588</v>
      </c>
      <c r="F141" s="2" t="s">
        <v>107</v>
      </c>
      <c r="G141" s="2" t="s">
        <v>589</v>
      </c>
      <c r="H141" s="2">
        <v>0.93</v>
      </c>
      <c r="I141" s="2">
        <v>0.93</v>
      </c>
    </row>
    <row r="142" spans="2:9">
      <c r="B142" s="2">
        <v>1</v>
      </c>
      <c r="C142" s="2" t="s">
        <v>590</v>
      </c>
      <c r="D142" s="2" t="s">
        <v>591</v>
      </c>
      <c r="E142" s="2" t="s">
        <v>23</v>
      </c>
      <c r="F142" s="2" t="s">
        <v>107</v>
      </c>
      <c r="G142" s="2" t="s">
        <v>592</v>
      </c>
      <c r="H142" s="2">
        <v>0.28999999999999998</v>
      </c>
      <c r="I142" s="2">
        <v>0.28999999999999998</v>
      </c>
    </row>
    <row r="143" spans="2:9">
      <c r="B143" s="2">
        <v>1</v>
      </c>
      <c r="C143" s="2" t="s">
        <v>100</v>
      </c>
      <c r="D143" s="2" t="s">
        <v>593</v>
      </c>
      <c r="E143" s="2" t="s">
        <v>27</v>
      </c>
      <c r="F143" s="2" t="s">
        <v>107</v>
      </c>
      <c r="G143" s="2" t="s">
        <v>594</v>
      </c>
      <c r="H143" s="2">
        <v>0.99</v>
      </c>
      <c r="I143" s="2">
        <v>0.99</v>
      </c>
    </row>
    <row r="144" spans="2:9">
      <c r="B144" s="2">
        <v>1</v>
      </c>
      <c r="C144" s="2" t="s">
        <v>595</v>
      </c>
      <c r="D144" s="2" t="s">
        <v>596</v>
      </c>
      <c r="E144" s="2" t="s">
        <v>292</v>
      </c>
      <c r="G144" s="2" t="s">
        <v>597</v>
      </c>
      <c r="H144" s="2">
        <v>1.1000000000000001</v>
      </c>
      <c r="I144" s="2">
        <v>1.1000000000000001</v>
      </c>
    </row>
    <row r="145" spans="2:9">
      <c r="B145" s="2">
        <v>1</v>
      </c>
      <c r="C145" s="2" t="s">
        <v>598</v>
      </c>
      <c r="D145" s="2" t="s">
        <v>599</v>
      </c>
      <c r="E145" s="2" t="s">
        <v>23</v>
      </c>
      <c r="F145" s="2" t="s">
        <v>271</v>
      </c>
      <c r="G145" s="2" t="s">
        <v>600</v>
      </c>
      <c r="H145" s="2">
        <v>0.69</v>
      </c>
      <c r="I145" s="2">
        <v>0.69</v>
      </c>
    </row>
    <row r="146" spans="2:9">
      <c r="B146" s="2">
        <v>1</v>
      </c>
      <c r="C146" s="2" t="s">
        <v>601</v>
      </c>
      <c r="D146" s="2" t="s">
        <v>602</v>
      </c>
      <c r="E146" s="2" t="s">
        <v>23</v>
      </c>
      <c r="F146" s="2" t="s">
        <v>271</v>
      </c>
      <c r="G146" s="2" t="s">
        <v>603</v>
      </c>
      <c r="H146" s="2">
        <v>1.19</v>
      </c>
      <c r="I146" s="2">
        <v>1.19</v>
      </c>
    </row>
    <row r="147" spans="2:9">
      <c r="B147" s="2">
        <v>1</v>
      </c>
      <c r="C147" s="2" t="s">
        <v>604</v>
      </c>
      <c r="D147" s="2" t="s">
        <v>605</v>
      </c>
      <c r="E147" s="2" t="s">
        <v>25</v>
      </c>
      <c r="G147" s="2" t="s">
        <v>606</v>
      </c>
      <c r="H147" s="2">
        <v>0.64</v>
      </c>
      <c r="I147" s="2">
        <v>0.64</v>
      </c>
    </row>
    <row r="148" spans="2:9">
      <c r="B148" s="2">
        <v>1</v>
      </c>
      <c r="C148" s="2" t="s">
        <v>607</v>
      </c>
      <c r="D148" s="2" t="s">
        <v>608</v>
      </c>
      <c r="E148" s="2" t="s">
        <v>23</v>
      </c>
      <c r="G148" s="2" t="s">
        <v>609</v>
      </c>
      <c r="H148" s="2">
        <v>0.25</v>
      </c>
      <c r="I148" s="2">
        <v>0.25</v>
      </c>
    </row>
    <row r="149" spans="2:9">
      <c r="B149" s="2">
        <v>4</v>
      </c>
      <c r="C149" s="2" t="s">
        <v>610</v>
      </c>
      <c r="D149" s="2" t="s">
        <v>611</v>
      </c>
      <c r="E149" s="2" t="s">
        <v>25</v>
      </c>
      <c r="F149" s="2" t="s">
        <v>612</v>
      </c>
      <c r="G149" s="2" t="s">
        <v>613</v>
      </c>
      <c r="H149" s="2">
        <v>0.14000000000000001</v>
      </c>
      <c r="I149" s="2">
        <v>0.56000000000000005</v>
      </c>
    </row>
    <row r="150" spans="2:9">
      <c r="B150" s="2">
        <v>1</v>
      </c>
      <c r="C150" s="2" t="s">
        <v>614</v>
      </c>
      <c r="D150" s="2" t="s">
        <v>615</v>
      </c>
      <c r="E150" s="2" t="s">
        <v>25</v>
      </c>
      <c r="F150" s="2" t="s">
        <v>271</v>
      </c>
      <c r="G150" s="2" t="s">
        <v>616</v>
      </c>
      <c r="H150" s="2">
        <v>0.59</v>
      </c>
      <c r="I150" s="2">
        <v>0.59</v>
      </c>
    </row>
    <row r="151" spans="2:9">
      <c r="B151" s="2">
        <v>1</v>
      </c>
      <c r="C151" s="2" t="s">
        <v>617</v>
      </c>
      <c r="D151" s="2" t="s">
        <v>618</v>
      </c>
      <c r="E151" s="2" t="s">
        <v>25</v>
      </c>
      <c r="F151" s="2" t="s">
        <v>107</v>
      </c>
      <c r="G151" s="2" t="s">
        <v>619</v>
      </c>
      <c r="H151" s="2">
        <v>0.64</v>
      </c>
      <c r="I151" s="2">
        <v>0.64</v>
      </c>
    </row>
    <row r="152" spans="2:9">
      <c r="B152" s="2">
        <v>1</v>
      </c>
      <c r="C152" s="2" t="s">
        <v>620</v>
      </c>
      <c r="D152" s="2" t="s">
        <v>621</v>
      </c>
      <c r="E152" s="2" t="s">
        <v>23</v>
      </c>
      <c r="F152" s="2" t="s">
        <v>107</v>
      </c>
      <c r="G152" s="2" t="s">
        <v>622</v>
      </c>
      <c r="H152" s="2">
        <v>0.42</v>
      </c>
      <c r="I152" s="2">
        <v>0.42</v>
      </c>
    </row>
    <row r="153" spans="2:9">
      <c r="B153" s="2">
        <v>1</v>
      </c>
      <c r="C153" s="2" t="s">
        <v>623</v>
      </c>
      <c r="D153" s="2" t="s">
        <v>624</v>
      </c>
      <c r="E153" s="2" t="s">
        <v>271</v>
      </c>
      <c r="G153" s="2" t="s">
        <v>625</v>
      </c>
      <c r="H153" s="2">
        <v>0.39</v>
      </c>
      <c r="I153" s="2">
        <v>0.39</v>
      </c>
    </row>
    <row r="154" spans="2:9">
      <c r="B154" s="2">
        <v>13</v>
      </c>
      <c r="C154" s="2" t="s">
        <v>626</v>
      </c>
      <c r="D154" s="2" t="s">
        <v>627</v>
      </c>
      <c r="E154" s="2" t="s">
        <v>23</v>
      </c>
      <c r="G154" s="2" t="s">
        <v>628</v>
      </c>
      <c r="H154" s="2">
        <v>0.49</v>
      </c>
      <c r="I154" s="2">
        <v>6.37</v>
      </c>
    </row>
    <row r="155" spans="2:9">
      <c r="B155" s="2">
        <v>11</v>
      </c>
      <c r="C155" s="2" t="s">
        <v>629</v>
      </c>
      <c r="D155" s="2" t="s">
        <v>630</v>
      </c>
      <c r="E155" s="2" t="s">
        <v>631</v>
      </c>
      <c r="G155" s="2" t="s">
        <v>632</v>
      </c>
      <c r="H155" s="2">
        <v>0.21</v>
      </c>
      <c r="I155" s="2">
        <v>2.31</v>
      </c>
    </row>
    <row r="156" spans="2:9">
      <c r="B156" s="2">
        <v>1</v>
      </c>
      <c r="C156" s="2" t="s">
        <v>629</v>
      </c>
      <c r="D156" s="2" t="s">
        <v>630</v>
      </c>
      <c r="E156" s="2" t="s">
        <v>633</v>
      </c>
      <c r="G156" s="2" t="s">
        <v>632</v>
      </c>
      <c r="H156" s="2">
        <v>0.21</v>
      </c>
      <c r="I156" s="2">
        <v>0.21</v>
      </c>
    </row>
    <row r="157" spans="2:9">
      <c r="B157" s="2">
        <v>1</v>
      </c>
      <c r="C157" s="2" t="s">
        <v>629</v>
      </c>
      <c r="D157" s="2" t="s">
        <v>630</v>
      </c>
      <c r="E157" s="2" t="s">
        <v>634</v>
      </c>
      <c r="G157" s="2" t="s">
        <v>632</v>
      </c>
      <c r="H157" s="2">
        <v>0.21</v>
      </c>
      <c r="I157" s="2">
        <v>0.21</v>
      </c>
    </row>
    <row r="158" spans="2:9">
      <c r="B158" s="2">
        <v>1</v>
      </c>
      <c r="C158" s="2" t="s">
        <v>629</v>
      </c>
      <c r="D158" s="2" t="s">
        <v>630</v>
      </c>
      <c r="E158" s="2" t="s">
        <v>635</v>
      </c>
      <c r="G158" s="2" t="s">
        <v>632</v>
      </c>
      <c r="H158" s="2">
        <v>0.21</v>
      </c>
      <c r="I158" s="2">
        <v>0.21</v>
      </c>
    </row>
    <row r="159" spans="2:9">
      <c r="B159" s="2">
        <v>11</v>
      </c>
      <c r="C159" s="2" t="s">
        <v>629</v>
      </c>
      <c r="D159" s="2" t="s">
        <v>630</v>
      </c>
      <c r="E159" s="2" t="s">
        <v>636</v>
      </c>
      <c r="G159" s="2" t="s">
        <v>632</v>
      </c>
      <c r="H159" s="2">
        <v>0.21</v>
      </c>
      <c r="I159" s="2">
        <v>2.31</v>
      </c>
    </row>
    <row r="160" spans="2:9">
      <c r="B160" s="2">
        <v>11</v>
      </c>
      <c r="C160" s="2" t="s">
        <v>629</v>
      </c>
      <c r="D160" s="2" t="s">
        <v>630</v>
      </c>
      <c r="E160" s="2" t="s">
        <v>637</v>
      </c>
      <c r="G160" s="2" t="s">
        <v>632</v>
      </c>
      <c r="H160" s="2">
        <v>0.21</v>
      </c>
      <c r="I160" s="2">
        <v>2.31</v>
      </c>
    </row>
    <row r="161" spans="2:9">
      <c r="B161" s="2">
        <v>1</v>
      </c>
      <c r="C161" s="2" t="s">
        <v>629</v>
      </c>
      <c r="D161" s="2" t="s">
        <v>630</v>
      </c>
      <c r="E161" s="2" t="s">
        <v>638</v>
      </c>
      <c r="G161" s="2" t="s">
        <v>632</v>
      </c>
      <c r="H161" s="2">
        <v>0.21</v>
      </c>
      <c r="I161" s="2">
        <v>0.21</v>
      </c>
    </row>
    <row r="162" spans="2:9">
      <c r="B162" s="2">
        <v>11</v>
      </c>
      <c r="C162" s="2" t="s">
        <v>629</v>
      </c>
      <c r="D162" s="2" t="s">
        <v>630</v>
      </c>
      <c r="E162" s="2" t="s">
        <v>639</v>
      </c>
      <c r="G162" s="2" t="s">
        <v>632</v>
      </c>
      <c r="H162" s="2">
        <v>0.21</v>
      </c>
      <c r="I162" s="2">
        <v>2.31</v>
      </c>
    </row>
    <row r="163" spans="2:9">
      <c r="B163" s="2">
        <v>1</v>
      </c>
      <c r="C163" s="2" t="s">
        <v>629</v>
      </c>
      <c r="D163" s="2" t="s">
        <v>630</v>
      </c>
      <c r="E163" s="2" t="s">
        <v>640</v>
      </c>
      <c r="G163" s="2" t="s">
        <v>632</v>
      </c>
      <c r="H163" s="2">
        <v>0.21</v>
      </c>
      <c r="I163" s="2">
        <v>0.21</v>
      </c>
    </row>
    <row r="164" spans="2:9">
      <c r="B164" s="2">
        <v>1</v>
      </c>
      <c r="C164" s="2" t="s">
        <v>629</v>
      </c>
      <c r="D164" s="2" t="s">
        <v>630</v>
      </c>
      <c r="E164" s="2" t="s">
        <v>641</v>
      </c>
      <c r="G164" s="2" t="s">
        <v>632</v>
      </c>
      <c r="H164" s="2">
        <v>0.21</v>
      </c>
      <c r="I164" s="2">
        <v>0.21</v>
      </c>
    </row>
    <row r="165" spans="2:9">
      <c r="B165" s="2">
        <v>1</v>
      </c>
      <c r="C165" s="2" t="s">
        <v>642</v>
      </c>
      <c r="D165" s="2" t="s">
        <v>643</v>
      </c>
      <c r="E165" s="2" t="s">
        <v>633</v>
      </c>
      <c r="G165" s="2" t="s">
        <v>644</v>
      </c>
      <c r="H165" s="2">
        <v>0.14000000000000001</v>
      </c>
      <c r="I165" s="2">
        <v>0.14000000000000001</v>
      </c>
    </row>
    <row r="166" spans="2:9">
      <c r="B166" s="2">
        <v>2</v>
      </c>
      <c r="C166" s="2" t="s">
        <v>75</v>
      </c>
      <c r="D166" s="2" t="s">
        <v>645</v>
      </c>
      <c r="E166" s="2" t="s">
        <v>23</v>
      </c>
      <c r="G166" s="2" t="s">
        <v>646</v>
      </c>
      <c r="H166" s="2">
        <v>0.74</v>
      </c>
      <c r="I166" s="2">
        <v>1.48</v>
      </c>
    </row>
    <row r="167" spans="2:9">
      <c r="B167" s="2">
        <v>1</v>
      </c>
      <c r="C167" s="2" t="s">
        <v>647</v>
      </c>
      <c r="D167" s="2" t="s">
        <v>648</v>
      </c>
      <c r="E167" s="2" t="s">
        <v>649</v>
      </c>
      <c r="G167" s="2" t="s">
        <v>650</v>
      </c>
      <c r="H167" s="2">
        <v>1.49</v>
      </c>
      <c r="I167" s="2">
        <v>1.49</v>
      </c>
    </row>
    <row r="168" spans="2:9">
      <c r="B168" s="2">
        <v>1</v>
      </c>
      <c r="C168" s="2" t="s">
        <v>651</v>
      </c>
      <c r="D168" s="2" t="s">
        <v>652</v>
      </c>
      <c r="E168" s="2" t="s">
        <v>23</v>
      </c>
      <c r="F168" s="2" t="s">
        <v>271</v>
      </c>
      <c r="G168" s="2" t="s">
        <v>653</v>
      </c>
      <c r="H168" s="2">
        <v>0.59</v>
      </c>
      <c r="I168" s="2">
        <v>0.59</v>
      </c>
    </row>
    <row r="169" spans="2:9">
      <c r="B169" s="2">
        <v>1</v>
      </c>
      <c r="C169" s="2" t="s">
        <v>654</v>
      </c>
      <c r="D169" s="2" t="s">
        <v>655</v>
      </c>
      <c r="E169" s="2" t="s">
        <v>23</v>
      </c>
      <c r="G169" s="2" t="s">
        <v>656</v>
      </c>
      <c r="H169" s="2">
        <v>0.16</v>
      </c>
      <c r="I169" s="2">
        <v>0.16</v>
      </c>
    </row>
    <row r="170" spans="2:9">
      <c r="B170" s="89">
        <v>1111</v>
      </c>
      <c r="C170" s="2" t="s">
        <v>654</v>
      </c>
      <c r="D170" s="2" t="s">
        <v>655</v>
      </c>
      <c r="E170" s="2" t="s">
        <v>649</v>
      </c>
      <c r="G170" s="2" t="s">
        <v>656</v>
      </c>
      <c r="H170" s="2">
        <v>0.16</v>
      </c>
      <c r="I170" s="2">
        <v>177.76</v>
      </c>
    </row>
    <row r="171" spans="2:9">
      <c r="B171" s="2">
        <v>1</v>
      </c>
      <c r="C171" s="2" t="s">
        <v>654</v>
      </c>
      <c r="D171" s="2" t="s">
        <v>655</v>
      </c>
      <c r="E171" s="2" t="s">
        <v>25</v>
      </c>
      <c r="G171" s="2" t="s">
        <v>656</v>
      </c>
      <c r="H171" s="2">
        <v>0.16</v>
      </c>
      <c r="I171" s="2">
        <v>0.16</v>
      </c>
    </row>
    <row r="172" spans="2:9">
      <c r="B172" s="2">
        <v>1</v>
      </c>
      <c r="C172" s="2" t="s">
        <v>654</v>
      </c>
      <c r="D172" s="2" t="s">
        <v>655</v>
      </c>
      <c r="E172" s="2" t="s">
        <v>67</v>
      </c>
      <c r="G172" s="2" t="s">
        <v>656</v>
      </c>
      <c r="H172" s="2">
        <v>0.16</v>
      </c>
      <c r="I172" s="2">
        <v>0.16</v>
      </c>
    </row>
    <row r="173" spans="2:9">
      <c r="B173" s="2">
        <v>1</v>
      </c>
      <c r="C173" s="2" t="s">
        <v>654</v>
      </c>
      <c r="D173" s="2" t="s">
        <v>655</v>
      </c>
      <c r="E173" s="2" t="s">
        <v>26</v>
      </c>
      <c r="G173" s="2" t="s">
        <v>656</v>
      </c>
      <c r="H173" s="2">
        <v>0.16</v>
      </c>
      <c r="I173" s="2">
        <v>0.16</v>
      </c>
    </row>
    <row r="174" spans="2:9">
      <c r="B174" s="2">
        <v>1</v>
      </c>
      <c r="C174" s="2" t="s">
        <v>654</v>
      </c>
      <c r="D174" s="2" t="s">
        <v>655</v>
      </c>
      <c r="E174" s="2" t="s">
        <v>90</v>
      </c>
      <c r="G174" s="2" t="s">
        <v>656</v>
      </c>
      <c r="H174" s="2">
        <v>0.16</v>
      </c>
      <c r="I174" s="2">
        <v>0.16</v>
      </c>
    </row>
    <row r="175" spans="2:9">
      <c r="B175" s="2">
        <v>11</v>
      </c>
      <c r="C175" s="2" t="s">
        <v>654</v>
      </c>
      <c r="D175" s="2" t="s">
        <v>655</v>
      </c>
      <c r="E175" s="2" t="s">
        <v>27</v>
      </c>
      <c r="G175" s="2" t="s">
        <v>656</v>
      </c>
      <c r="H175" s="2">
        <v>0.16</v>
      </c>
      <c r="I175" s="2">
        <v>1.76</v>
      </c>
    </row>
    <row r="176" spans="2:9">
      <c r="B176" s="2">
        <v>12</v>
      </c>
      <c r="C176" s="2" t="s">
        <v>654</v>
      </c>
      <c r="D176" s="2" t="s">
        <v>655</v>
      </c>
      <c r="E176" s="2" t="s">
        <v>28</v>
      </c>
      <c r="G176" s="2" t="s">
        <v>656</v>
      </c>
      <c r="H176" s="2">
        <v>0.16</v>
      </c>
      <c r="I176" s="2">
        <v>1.92</v>
      </c>
    </row>
    <row r="177" spans="2:9">
      <c r="B177" s="2">
        <v>1</v>
      </c>
      <c r="C177" s="2" t="s">
        <v>654</v>
      </c>
      <c r="D177" s="2" t="s">
        <v>655</v>
      </c>
      <c r="E177" s="2" t="s">
        <v>29</v>
      </c>
      <c r="G177" s="2" t="s">
        <v>656</v>
      </c>
      <c r="H177" s="2">
        <v>0.16</v>
      </c>
      <c r="I177" s="2">
        <v>0.16</v>
      </c>
    </row>
    <row r="178" spans="2:9">
      <c r="B178" s="2">
        <v>1</v>
      </c>
      <c r="C178" s="2" t="s">
        <v>657</v>
      </c>
      <c r="D178" s="2" t="s">
        <v>658</v>
      </c>
      <c r="G178" s="2" t="s">
        <v>659</v>
      </c>
      <c r="H178" s="2">
        <v>36.119999999999997</v>
      </c>
      <c r="I178" s="2">
        <v>36.119999999999997</v>
      </c>
    </row>
    <row r="179" spans="2:9">
      <c r="B179" s="2">
        <v>1</v>
      </c>
      <c r="C179" s="2" t="s">
        <v>660</v>
      </c>
      <c r="D179" s="2" t="s">
        <v>260</v>
      </c>
      <c r="E179" s="2" t="s">
        <v>25</v>
      </c>
      <c r="F179" s="2" t="s">
        <v>107</v>
      </c>
      <c r="G179" s="2" t="s">
        <v>262</v>
      </c>
      <c r="H179" s="2">
        <v>0.69</v>
      </c>
      <c r="I179" s="2">
        <v>0.69</v>
      </c>
    </row>
    <row r="180" spans="2:9">
      <c r="B180" s="2">
        <v>1</v>
      </c>
      <c r="C180" s="2" t="s">
        <v>660</v>
      </c>
      <c r="D180" s="2" t="s">
        <v>260</v>
      </c>
      <c r="E180" s="2" t="s">
        <v>25</v>
      </c>
      <c r="F180" s="2" t="s">
        <v>208</v>
      </c>
      <c r="G180" s="2" t="s">
        <v>262</v>
      </c>
      <c r="H180" s="2">
        <v>0.69</v>
      </c>
      <c r="I180" s="2">
        <v>0.69</v>
      </c>
    </row>
    <row r="181" spans="2:9">
      <c r="B181" s="2">
        <v>1</v>
      </c>
      <c r="C181" s="2" t="s">
        <v>660</v>
      </c>
      <c r="D181" s="2" t="s">
        <v>260</v>
      </c>
      <c r="E181" s="2" t="s">
        <v>25</v>
      </c>
      <c r="F181" s="2" t="s">
        <v>210</v>
      </c>
      <c r="G181" s="2" t="s">
        <v>262</v>
      </c>
      <c r="H181" s="2">
        <v>0.69</v>
      </c>
      <c r="I181" s="2">
        <v>0.69</v>
      </c>
    </row>
    <row r="182" spans="2:9">
      <c r="B182" s="2">
        <v>1</v>
      </c>
      <c r="C182" s="2" t="s">
        <v>660</v>
      </c>
      <c r="D182" s="2" t="s">
        <v>260</v>
      </c>
      <c r="E182" s="2" t="s">
        <v>25</v>
      </c>
      <c r="F182" s="2" t="s">
        <v>211</v>
      </c>
      <c r="G182" s="2" t="s">
        <v>262</v>
      </c>
      <c r="H182" s="2">
        <v>0.69</v>
      </c>
      <c r="I182" s="2">
        <v>0.69</v>
      </c>
    </row>
    <row r="183" spans="2:9">
      <c r="B183" s="2">
        <v>1</v>
      </c>
      <c r="C183" s="2" t="s">
        <v>660</v>
      </c>
      <c r="D183" s="2" t="s">
        <v>260</v>
      </c>
      <c r="E183" s="2" t="s">
        <v>25</v>
      </c>
      <c r="F183" s="2" t="s">
        <v>261</v>
      </c>
      <c r="G183" s="2" t="s">
        <v>262</v>
      </c>
      <c r="H183" s="2">
        <v>0.69</v>
      </c>
      <c r="I183" s="2">
        <v>0.69</v>
      </c>
    </row>
    <row r="184" spans="2:9">
      <c r="B184" s="2">
        <v>1</v>
      </c>
      <c r="C184" s="2" t="s">
        <v>660</v>
      </c>
      <c r="D184" s="2" t="s">
        <v>260</v>
      </c>
      <c r="E184" s="2" t="s">
        <v>25</v>
      </c>
      <c r="F184" s="2" t="s">
        <v>212</v>
      </c>
      <c r="G184" s="2" t="s">
        <v>262</v>
      </c>
      <c r="H184" s="2">
        <v>0.69</v>
      </c>
      <c r="I184" s="2">
        <v>0.69</v>
      </c>
    </row>
    <row r="185" spans="2:9">
      <c r="B185" s="2">
        <v>1</v>
      </c>
      <c r="C185" s="2" t="s">
        <v>660</v>
      </c>
      <c r="D185" s="2" t="s">
        <v>260</v>
      </c>
      <c r="E185" s="2" t="s">
        <v>25</v>
      </c>
      <c r="F185" s="2" t="s">
        <v>263</v>
      </c>
      <c r="G185" s="2" t="s">
        <v>262</v>
      </c>
      <c r="H185" s="2">
        <v>0.69</v>
      </c>
      <c r="I185" s="2">
        <v>0.69</v>
      </c>
    </row>
    <row r="186" spans="2:9">
      <c r="B186" s="2">
        <v>1</v>
      </c>
      <c r="C186" s="2" t="s">
        <v>660</v>
      </c>
      <c r="D186" s="2" t="s">
        <v>260</v>
      </c>
      <c r="E186" s="2" t="s">
        <v>25</v>
      </c>
      <c r="F186" s="2" t="s">
        <v>264</v>
      </c>
      <c r="G186" s="2" t="s">
        <v>262</v>
      </c>
      <c r="H186" s="2">
        <v>0.69</v>
      </c>
      <c r="I186" s="2">
        <v>0.69</v>
      </c>
    </row>
    <row r="187" spans="2:9">
      <c r="B187" s="2">
        <v>1</v>
      </c>
      <c r="C187" s="2" t="s">
        <v>660</v>
      </c>
      <c r="D187" s="2" t="s">
        <v>260</v>
      </c>
      <c r="E187" s="2" t="s">
        <v>25</v>
      </c>
      <c r="F187" s="2" t="s">
        <v>266</v>
      </c>
      <c r="G187" s="2" t="s">
        <v>262</v>
      </c>
      <c r="H187" s="2">
        <v>0.69</v>
      </c>
      <c r="I187" s="2">
        <v>0.69</v>
      </c>
    </row>
    <row r="188" spans="2:9">
      <c r="B188" s="2">
        <v>1</v>
      </c>
      <c r="C188" s="2" t="s">
        <v>660</v>
      </c>
      <c r="D188" s="2" t="s">
        <v>260</v>
      </c>
      <c r="E188" s="2" t="s">
        <v>25</v>
      </c>
      <c r="F188" s="2" t="s">
        <v>308</v>
      </c>
      <c r="G188" s="2" t="s">
        <v>262</v>
      </c>
      <c r="H188" s="2">
        <v>0.69</v>
      </c>
      <c r="I188" s="2">
        <v>0.69</v>
      </c>
    </row>
    <row r="189" spans="2:9">
      <c r="B189" s="2">
        <v>1</v>
      </c>
      <c r="C189" s="2" t="s">
        <v>660</v>
      </c>
      <c r="D189" s="2" t="s">
        <v>260</v>
      </c>
      <c r="E189" s="2" t="s">
        <v>25</v>
      </c>
      <c r="F189" s="2" t="s">
        <v>267</v>
      </c>
      <c r="G189" s="2" t="s">
        <v>262</v>
      </c>
      <c r="H189" s="2">
        <v>0.69</v>
      </c>
      <c r="I189" s="2">
        <v>0.69</v>
      </c>
    </row>
    <row r="190" spans="2:9">
      <c r="B190" s="2">
        <v>1</v>
      </c>
      <c r="C190" s="2" t="s">
        <v>660</v>
      </c>
      <c r="D190" s="2" t="s">
        <v>260</v>
      </c>
      <c r="E190" s="2" t="s">
        <v>25</v>
      </c>
      <c r="F190" s="2" t="s">
        <v>661</v>
      </c>
      <c r="G190" s="2" t="s">
        <v>262</v>
      </c>
      <c r="H190" s="2">
        <v>0.69</v>
      </c>
      <c r="I190" s="2">
        <v>0.69</v>
      </c>
    </row>
    <row r="191" spans="2:9">
      <c r="B191" s="2">
        <v>1</v>
      </c>
      <c r="C191" s="2" t="s">
        <v>660</v>
      </c>
      <c r="D191" s="2" t="s">
        <v>260</v>
      </c>
      <c r="E191" s="2" t="s">
        <v>25</v>
      </c>
      <c r="F191" s="2" t="s">
        <v>662</v>
      </c>
      <c r="G191" s="2" t="s">
        <v>262</v>
      </c>
      <c r="H191" s="2">
        <v>0.69</v>
      </c>
      <c r="I191" s="2">
        <v>0.69</v>
      </c>
    </row>
    <row r="192" spans="2:9">
      <c r="B192" s="2">
        <v>1</v>
      </c>
      <c r="C192" s="2" t="s">
        <v>660</v>
      </c>
      <c r="D192" s="2" t="s">
        <v>260</v>
      </c>
      <c r="E192" s="2" t="s">
        <v>25</v>
      </c>
      <c r="F192" s="2" t="s">
        <v>309</v>
      </c>
      <c r="G192" s="2" t="s">
        <v>262</v>
      </c>
      <c r="H192" s="2">
        <v>0.69</v>
      </c>
      <c r="I192" s="2">
        <v>0.69</v>
      </c>
    </row>
    <row r="193" spans="2:9">
      <c r="B193" s="2">
        <v>1</v>
      </c>
      <c r="C193" s="2" t="s">
        <v>660</v>
      </c>
      <c r="D193" s="2" t="s">
        <v>260</v>
      </c>
      <c r="E193" s="2" t="s">
        <v>25</v>
      </c>
      <c r="F193" s="2" t="s">
        <v>300</v>
      </c>
      <c r="G193" s="2" t="s">
        <v>262</v>
      </c>
      <c r="H193" s="2">
        <v>0.69</v>
      </c>
      <c r="I193" s="2">
        <v>0.69</v>
      </c>
    </row>
    <row r="194" spans="2:9">
      <c r="B194" s="2">
        <v>1</v>
      </c>
      <c r="C194" s="2" t="s">
        <v>660</v>
      </c>
      <c r="D194" s="2" t="s">
        <v>260</v>
      </c>
      <c r="E194" s="2" t="s">
        <v>26</v>
      </c>
      <c r="F194" s="2" t="s">
        <v>107</v>
      </c>
      <c r="G194" s="2" t="s">
        <v>262</v>
      </c>
      <c r="H194" s="2">
        <v>0.69</v>
      </c>
      <c r="I194" s="2">
        <v>0.69</v>
      </c>
    </row>
    <row r="195" spans="2:9">
      <c r="B195" s="2">
        <v>1</v>
      </c>
      <c r="C195" s="2" t="s">
        <v>660</v>
      </c>
      <c r="D195" s="2" t="s">
        <v>260</v>
      </c>
      <c r="E195" s="2" t="s">
        <v>26</v>
      </c>
      <c r="F195" s="2" t="s">
        <v>208</v>
      </c>
      <c r="G195" s="2" t="s">
        <v>262</v>
      </c>
      <c r="H195" s="2">
        <v>0.69</v>
      </c>
      <c r="I195" s="2">
        <v>0.69</v>
      </c>
    </row>
    <row r="196" spans="2:9">
      <c r="B196" s="2">
        <v>1</v>
      </c>
      <c r="C196" s="2" t="s">
        <v>660</v>
      </c>
      <c r="D196" s="2" t="s">
        <v>260</v>
      </c>
      <c r="E196" s="2" t="s">
        <v>26</v>
      </c>
      <c r="F196" s="2" t="s">
        <v>210</v>
      </c>
      <c r="G196" s="2" t="s">
        <v>262</v>
      </c>
      <c r="H196" s="2">
        <v>0.69</v>
      </c>
      <c r="I196" s="2">
        <v>0.69</v>
      </c>
    </row>
    <row r="197" spans="2:9">
      <c r="B197" s="2">
        <v>1</v>
      </c>
      <c r="C197" s="2" t="s">
        <v>660</v>
      </c>
      <c r="D197" s="2" t="s">
        <v>260</v>
      </c>
      <c r="E197" s="2" t="s">
        <v>26</v>
      </c>
      <c r="F197" s="2" t="s">
        <v>211</v>
      </c>
      <c r="G197" s="2" t="s">
        <v>262</v>
      </c>
      <c r="H197" s="2">
        <v>0.69</v>
      </c>
      <c r="I197" s="2">
        <v>0.69</v>
      </c>
    </row>
    <row r="198" spans="2:9">
      <c r="B198" s="2">
        <v>1</v>
      </c>
      <c r="C198" s="2" t="s">
        <v>660</v>
      </c>
      <c r="D198" s="2" t="s">
        <v>260</v>
      </c>
      <c r="E198" s="2" t="s">
        <v>26</v>
      </c>
      <c r="F198" s="2" t="s">
        <v>261</v>
      </c>
      <c r="G198" s="2" t="s">
        <v>262</v>
      </c>
      <c r="H198" s="2">
        <v>0.69</v>
      </c>
      <c r="I198" s="2">
        <v>0.69</v>
      </c>
    </row>
    <row r="199" spans="2:9">
      <c r="B199" s="2">
        <v>1</v>
      </c>
      <c r="C199" s="2" t="s">
        <v>660</v>
      </c>
      <c r="D199" s="2" t="s">
        <v>260</v>
      </c>
      <c r="E199" s="2" t="s">
        <v>26</v>
      </c>
      <c r="F199" s="2" t="s">
        <v>212</v>
      </c>
      <c r="G199" s="2" t="s">
        <v>262</v>
      </c>
      <c r="H199" s="2">
        <v>0.69</v>
      </c>
      <c r="I199" s="2">
        <v>0.69</v>
      </c>
    </row>
    <row r="200" spans="2:9">
      <c r="B200" s="2">
        <v>1</v>
      </c>
      <c r="C200" s="2" t="s">
        <v>660</v>
      </c>
      <c r="D200" s="2" t="s">
        <v>260</v>
      </c>
      <c r="E200" s="2" t="s">
        <v>26</v>
      </c>
      <c r="F200" s="2" t="s">
        <v>263</v>
      </c>
      <c r="G200" s="2" t="s">
        <v>262</v>
      </c>
      <c r="H200" s="2">
        <v>0.69</v>
      </c>
      <c r="I200" s="2">
        <v>0.69</v>
      </c>
    </row>
    <row r="201" spans="2:9">
      <c r="B201" s="2">
        <v>11</v>
      </c>
      <c r="C201" s="2" t="s">
        <v>660</v>
      </c>
      <c r="D201" s="2" t="s">
        <v>260</v>
      </c>
      <c r="E201" s="2" t="s">
        <v>26</v>
      </c>
      <c r="F201" s="2" t="s">
        <v>264</v>
      </c>
      <c r="G201" s="2" t="s">
        <v>262</v>
      </c>
      <c r="H201" s="2">
        <v>0.69</v>
      </c>
      <c r="I201" s="2">
        <v>7.59</v>
      </c>
    </row>
    <row r="202" spans="2:9">
      <c r="B202" s="2">
        <v>11</v>
      </c>
      <c r="C202" s="2" t="s">
        <v>660</v>
      </c>
      <c r="D202" s="2" t="s">
        <v>260</v>
      </c>
      <c r="E202" s="2" t="s">
        <v>26</v>
      </c>
      <c r="F202" s="2" t="s">
        <v>266</v>
      </c>
      <c r="G202" s="2" t="s">
        <v>262</v>
      </c>
      <c r="H202" s="2">
        <v>0.69</v>
      </c>
      <c r="I202" s="2">
        <v>7.59</v>
      </c>
    </row>
    <row r="203" spans="2:9">
      <c r="B203" s="2">
        <v>1</v>
      </c>
      <c r="C203" s="2" t="s">
        <v>660</v>
      </c>
      <c r="D203" s="2" t="s">
        <v>260</v>
      </c>
      <c r="E203" s="2" t="s">
        <v>26</v>
      </c>
      <c r="F203" s="2" t="s">
        <v>308</v>
      </c>
      <c r="G203" s="2" t="s">
        <v>262</v>
      </c>
      <c r="H203" s="2">
        <v>0.69</v>
      </c>
      <c r="I203" s="2">
        <v>0.69</v>
      </c>
    </row>
    <row r="204" spans="2:9">
      <c r="B204" s="2">
        <v>11</v>
      </c>
      <c r="C204" s="2" t="s">
        <v>660</v>
      </c>
      <c r="D204" s="2" t="s">
        <v>260</v>
      </c>
      <c r="E204" s="2" t="s">
        <v>26</v>
      </c>
      <c r="F204" s="2" t="s">
        <v>661</v>
      </c>
      <c r="G204" s="2" t="s">
        <v>262</v>
      </c>
      <c r="H204" s="2">
        <v>0.69</v>
      </c>
      <c r="I204" s="2">
        <v>7.59</v>
      </c>
    </row>
    <row r="205" spans="2:9">
      <c r="B205" s="2">
        <v>11</v>
      </c>
      <c r="C205" s="2" t="s">
        <v>660</v>
      </c>
      <c r="D205" s="2" t="s">
        <v>260</v>
      </c>
      <c r="E205" s="2" t="s">
        <v>26</v>
      </c>
      <c r="F205" s="2" t="s">
        <v>309</v>
      </c>
      <c r="G205" s="2" t="s">
        <v>262</v>
      </c>
      <c r="H205" s="2">
        <v>0.69</v>
      </c>
      <c r="I205" s="2">
        <v>7.59</v>
      </c>
    </row>
    <row r="206" spans="2:9">
      <c r="B206" s="2">
        <v>11</v>
      </c>
      <c r="C206" s="2" t="s">
        <v>660</v>
      </c>
      <c r="D206" s="2" t="s">
        <v>260</v>
      </c>
      <c r="E206" s="2" t="s">
        <v>26</v>
      </c>
      <c r="F206" s="2" t="s">
        <v>300</v>
      </c>
      <c r="G206" s="2" t="s">
        <v>262</v>
      </c>
      <c r="H206" s="2">
        <v>0.69</v>
      </c>
      <c r="I206" s="2">
        <v>7.59</v>
      </c>
    </row>
    <row r="207" spans="2:9">
      <c r="B207" s="2">
        <v>1</v>
      </c>
      <c r="C207" s="2" t="s">
        <v>660</v>
      </c>
      <c r="D207" s="2" t="s">
        <v>260</v>
      </c>
      <c r="E207" s="2" t="s">
        <v>90</v>
      </c>
      <c r="F207" s="2" t="s">
        <v>107</v>
      </c>
      <c r="G207" s="2" t="s">
        <v>262</v>
      </c>
      <c r="H207" s="2">
        <v>0.69</v>
      </c>
      <c r="I207" s="2">
        <v>0.69</v>
      </c>
    </row>
    <row r="208" spans="2:9">
      <c r="B208" s="2">
        <v>1</v>
      </c>
      <c r="C208" s="2" t="s">
        <v>660</v>
      </c>
      <c r="D208" s="2" t="s">
        <v>260</v>
      </c>
      <c r="E208" s="2" t="s">
        <v>90</v>
      </c>
      <c r="F208" s="2" t="s">
        <v>208</v>
      </c>
      <c r="G208" s="2" t="s">
        <v>262</v>
      </c>
      <c r="H208" s="2">
        <v>0.69</v>
      </c>
      <c r="I208" s="2">
        <v>0.69</v>
      </c>
    </row>
    <row r="209" spans="2:9">
      <c r="B209" s="2">
        <v>1</v>
      </c>
      <c r="C209" s="2" t="s">
        <v>660</v>
      </c>
      <c r="D209" s="2" t="s">
        <v>260</v>
      </c>
      <c r="E209" s="2" t="s">
        <v>90</v>
      </c>
      <c r="F209" s="2" t="s">
        <v>210</v>
      </c>
      <c r="G209" s="2" t="s">
        <v>262</v>
      </c>
      <c r="H209" s="2">
        <v>0.69</v>
      </c>
      <c r="I209" s="2">
        <v>0.69</v>
      </c>
    </row>
    <row r="210" spans="2:9">
      <c r="B210" s="2">
        <v>1</v>
      </c>
      <c r="C210" s="2" t="s">
        <v>660</v>
      </c>
      <c r="D210" s="2" t="s">
        <v>260</v>
      </c>
      <c r="E210" s="2" t="s">
        <v>90</v>
      </c>
      <c r="F210" s="2" t="s">
        <v>211</v>
      </c>
      <c r="G210" s="2" t="s">
        <v>262</v>
      </c>
      <c r="H210" s="2">
        <v>0.69</v>
      </c>
      <c r="I210" s="2">
        <v>0.69</v>
      </c>
    </row>
    <row r="211" spans="2:9">
      <c r="B211" s="2">
        <v>1</v>
      </c>
      <c r="C211" s="2" t="s">
        <v>660</v>
      </c>
      <c r="D211" s="2" t="s">
        <v>260</v>
      </c>
      <c r="E211" s="2" t="s">
        <v>90</v>
      </c>
      <c r="F211" s="2" t="s">
        <v>261</v>
      </c>
      <c r="G211" s="2" t="s">
        <v>262</v>
      </c>
      <c r="H211" s="2">
        <v>0.69</v>
      </c>
      <c r="I211" s="2">
        <v>0.69</v>
      </c>
    </row>
    <row r="212" spans="2:9">
      <c r="B212" s="2">
        <v>1</v>
      </c>
      <c r="C212" s="2" t="s">
        <v>660</v>
      </c>
      <c r="D212" s="2" t="s">
        <v>260</v>
      </c>
      <c r="E212" s="2" t="s">
        <v>90</v>
      </c>
      <c r="F212" s="2" t="s">
        <v>212</v>
      </c>
      <c r="G212" s="2" t="s">
        <v>262</v>
      </c>
      <c r="H212" s="2">
        <v>0.69</v>
      </c>
      <c r="I212" s="2">
        <v>0.69</v>
      </c>
    </row>
    <row r="213" spans="2:9">
      <c r="B213" s="2">
        <v>1</v>
      </c>
      <c r="C213" s="2" t="s">
        <v>660</v>
      </c>
      <c r="D213" s="2" t="s">
        <v>260</v>
      </c>
      <c r="E213" s="2" t="s">
        <v>90</v>
      </c>
      <c r="F213" s="2" t="s">
        <v>263</v>
      </c>
      <c r="G213" s="2" t="s">
        <v>262</v>
      </c>
      <c r="H213" s="2">
        <v>0.69</v>
      </c>
      <c r="I213" s="2">
        <v>0.69</v>
      </c>
    </row>
    <row r="214" spans="2:9">
      <c r="B214" s="2">
        <v>1</v>
      </c>
      <c r="C214" s="2" t="s">
        <v>660</v>
      </c>
      <c r="D214" s="2" t="s">
        <v>260</v>
      </c>
      <c r="E214" s="2" t="s">
        <v>90</v>
      </c>
      <c r="F214" s="2" t="s">
        <v>264</v>
      </c>
      <c r="G214" s="2" t="s">
        <v>262</v>
      </c>
      <c r="H214" s="2">
        <v>0.69</v>
      </c>
      <c r="I214" s="2">
        <v>0.69</v>
      </c>
    </row>
    <row r="215" spans="2:9">
      <c r="B215" s="2">
        <v>1</v>
      </c>
      <c r="C215" s="2" t="s">
        <v>660</v>
      </c>
      <c r="D215" s="2" t="s">
        <v>260</v>
      </c>
      <c r="E215" s="2" t="s">
        <v>90</v>
      </c>
      <c r="F215" s="2" t="s">
        <v>265</v>
      </c>
      <c r="G215" s="2" t="s">
        <v>262</v>
      </c>
      <c r="H215" s="2">
        <v>0.69</v>
      </c>
      <c r="I215" s="2">
        <v>0.69</v>
      </c>
    </row>
    <row r="216" spans="2:9">
      <c r="B216" s="2">
        <v>1</v>
      </c>
      <c r="C216" s="2" t="s">
        <v>660</v>
      </c>
      <c r="D216" s="2" t="s">
        <v>260</v>
      </c>
      <c r="E216" s="2" t="s">
        <v>90</v>
      </c>
      <c r="F216" s="2" t="s">
        <v>266</v>
      </c>
      <c r="G216" s="2" t="s">
        <v>262</v>
      </c>
      <c r="H216" s="2">
        <v>0.69</v>
      </c>
      <c r="I216" s="2">
        <v>0.69</v>
      </c>
    </row>
    <row r="217" spans="2:9">
      <c r="B217" s="2">
        <v>1</v>
      </c>
      <c r="C217" s="2" t="s">
        <v>660</v>
      </c>
      <c r="D217" s="2" t="s">
        <v>260</v>
      </c>
      <c r="E217" s="2" t="s">
        <v>90</v>
      </c>
      <c r="F217" s="2" t="s">
        <v>308</v>
      </c>
      <c r="G217" s="2" t="s">
        <v>262</v>
      </c>
      <c r="H217" s="2">
        <v>0.69</v>
      </c>
      <c r="I217" s="2">
        <v>0.69</v>
      </c>
    </row>
    <row r="218" spans="2:9">
      <c r="B218" s="2">
        <v>1</v>
      </c>
      <c r="C218" s="2" t="s">
        <v>660</v>
      </c>
      <c r="D218" s="2" t="s">
        <v>260</v>
      </c>
      <c r="E218" s="2" t="s">
        <v>90</v>
      </c>
      <c r="F218" s="2" t="s">
        <v>267</v>
      </c>
      <c r="G218" s="2" t="s">
        <v>262</v>
      </c>
      <c r="H218" s="2">
        <v>0.69</v>
      </c>
      <c r="I218" s="2">
        <v>0.69</v>
      </c>
    </row>
    <row r="219" spans="2:9">
      <c r="B219" s="2">
        <v>1</v>
      </c>
      <c r="C219" s="2" t="s">
        <v>660</v>
      </c>
      <c r="D219" s="2" t="s">
        <v>260</v>
      </c>
      <c r="E219" s="2" t="s">
        <v>90</v>
      </c>
      <c r="F219" s="2" t="s">
        <v>661</v>
      </c>
      <c r="G219" s="2" t="s">
        <v>262</v>
      </c>
      <c r="H219" s="2">
        <v>0.69</v>
      </c>
      <c r="I219" s="2">
        <v>0.69</v>
      </c>
    </row>
    <row r="220" spans="2:9">
      <c r="B220" s="2">
        <v>1</v>
      </c>
      <c r="C220" s="2" t="s">
        <v>660</v>
      </c>
      <c r="D220" s="2" t="s">
        <v>260</v>
      </c>
      <c r="E220" s="2" t="s">
        <v>90</v>
      </c>
      <c r="F220" s="2" t="s">
        <v>662</v>
      </c>
      <c r="G220" s="2" t="s">
        <v>262</v>
      </c>
      <c r="H220" s="2">
        <v>0.69</v>
      </c>
      <c r="I220" s="2">
        <v>0.69</v>
      </c>
    </row>
    <row r="221" spans="2:9">
      <c r="B221" s="2">
        <v>1</v>
      </c>
      <c r="C221" s="2" t="s">
        <v>660</v>
      </c>
      <c r="D221" s="2" t="s">
        <v>260</v>
      </c>
      <c r="E221" s="2" t="s">
        <v>90</v>
      </c>
      <c r="F221" s="2" t="s">
        <v>309</v>
      </c>
      <c r="G221" s="2" t="s">
        <v>262</v>
      </c>
      <c r="H221" s="2">
        <v>0.69</v>
      </c>
      <c r="I221" s="2">
        <v>0.69</v>
      </c>
    </row>
    <row r="222" spans="2:9">
      <c r="B222" s="2">
        <v>1</v>
      </c>
      <c r="C222" s="2" t="s">
        <v>660</v>
      </c>
      <c r="D222" s="2" t="s">
        <v>260</v>
      </c>
      <c r="E222" s="2" t="s">
        <v>90</v>
      </c>
      <c r="F222" s="2" t="s">
        <v>268</v>
      </c>
      <c r="G222" s="2" t="s">
        <v>262</v>
      </c>
      <c r="H222" s="2">
        <v>0.69</v>
      </c>
      <c r="I222" s="2">
        <v>0.69</v>
      </c>
    </row>
    <row r="223" spans="2:9">
      <c r="B223" s="2">
        <v>1</v>
      </c>
      <c r="C223" s="2" t="s">
        <v>660</v>
      </c>
      <c r="D223" s="2" t="s">
        <v>260</v>
      </c>
      <c r="E223" s="2" t="s">
        <v>90</v>
      </c>
      <c r="F223" s="2" t="s">
        <v>300</v>
      </c>
      <c r="G223" s="2" t="s">
        <v>262</v>
      </c>
      <c r="H223" s="2">
        <v>0.69</v>
      </c>
      <c r="I223" s="2">
        <v>0.69</v>
      </c>
    </row>
    <row r="224" spans="2:9">
      <c r="B224" s="2">
        <v>1</v>
      </c>
      <c r="C224" s="2" t="s">
        <v>660</v>
      </c>
      <c r="D224" s="2" t="s">
        <v>260</v>
      </c>
      <c r="E224" s="2" t="s">
        <v>27</v>
      </c>
      <c r="F224" s="2" t="s">
        <v>107</v>
      </c>
      <c r="G224" s="2" t="s">
        <v>262</v>
      </c>
      <c r="H224" s="2">
        <v>0.69</v>
      </c>
      <c r="I224" s="2">
        <v>0.69</v>
      </c>
    </row>
    <row r="225" spans="2:9">
      <c r="B225" s="2">
        <v>1</v>
      </c>
      <c r="C225" s="2" t="s">
        <v>660</v>
      </c>
      <c r="D225" s="2" t="s">
        <v>260</v>
      </c>
      <c r="E225" s="2" t="s">
        <v>27</v>
      </c>
      <c r="F225" s="2" t="s">
        <v>208</v>
      </c>
      <c r="G225" s="2" t="s">
        <v>262</v>
      </c>
      <c r="H225" s="2">
        <v>0.69</v>
      </c>
      <c r="I225" s="2">
        <v>0.69</v>
      </c>
    </row>
    <row r="226" spans="2:9">
      <c r="B226" s="2">
        <v>1</v>
      </c>
      <c r="C226" s="2" t="s">
        <v>660</v>
      </c>
      <c r="D226" s="2" t="s">
        <v>260</v>
      </c>
      <c r="E226" s="2" t="s">
        <v>27</v>
      </c>
      <c r="F226" s="2" t="s">
        <v>210</v>
      </c>
      <c r="G226" s="2" t="s">
        <v>262</v>
      </c>
      <c r="H226" s="2">
        <v>0.69</v>
      </c>
      <c r="I226" s="2">
        <v>0.69</v>
      </c>
    </row>
    <row r="227" spans="2:9">
      <c r="B227" s="2">
        <v>1</v>
      </c>
      <c r="C227" s="2" t="s">
        <v>660</v>
      </c>
      <c r="D227" s="2" t="s">
        <v>260</v>
      </c>
      <c r="E227" s="2" t="s">
        <v>27</v>
      </c>
      <c r="F227" s="2" t="s">
        <v>211</v>
      </c>
      <c r="G227" s="2" t="s">
        <v>262</v>
      </c>
      <c r="H227" s="2">
        <v>0.69</v>
      </c>
      <c r="I227" s="2">
        <v>0.69</v>
      </c>
    </row>
    <row r="228" spans="2:9">
      <c r="B228" s="2">
        <v>11</v>
      </c>
      <c r="C228" s="2" t="s">
        <v>660</v>
      </c>
      <c r="D228" s="2" t="s">
        <v>260</v>
      </c>
      <c r="E228" s="2" t="s">
        <v>27</v>
      </c>
      <c r="F228" s="2" t="s">
        <v>212</v>
      </c>
      <c r="G228" s="2" t="s">
        <v>262</v>
      </c>
      <c r="H228" s="2">
        <v>0.69</v>
      </c>
      <c r="I228" s="2">
        <v>7.59</v>
      </c>
    </row>
    <row r="229" spans="2:9">
      <c r="B229" s="2">
        <v>1</v>
      </c>
      <c r="C229" s="2" t="s">
        <v>660</v>
      </c>
      <c r="D229" s="2" t="s">
        <v>260</v>
      </c>
      <c r="E229" s="2" t="s">
        <v>27</v>
      </c>
      <c r="F229" s="2" t="s">
        <v>263</v>
      </c>
      <c r="G229" s="2" t="s">
        <v>262</v>
      </c>
      <c r="H229" s="2">
        <v>0.69</v>
      </c>
      <c r="I229" s="2">
        <v>0.69</v>
      </c>
    </row>
    <row r="230" spans="2:9">
      <c r="B230" s="2">
        <v>1</v>
      </c>
      <c r="C230" s="2" t="s">
        <v>660</v>
      </c>
      <c r="D230" s="2" t="s">
        <v>260</v>
      </c>
      <c r="E230" s="2" t="s">
        <v>27</v>
      </c>
      <c r="F230" s="2" t="s">
        <v>264</v>
      </c>
      <c r="G230" s="2" t="s">
        <v>262</v>
      </c>
      <c r="H230" s="2">
        <v>0.69</v>
      </c>
      <c r="I230" s="2">
        <v>0.69</v>
      </c>
    </row>
    <row r="231" spans="2:9">
      <c r="B231" s="2">
        <v>1</v>
      </c>
      <c r="C231" s="2" t="s">
        <v>660</v>
      </c>
      <c r="D231" s="2" t="s">
        <v>260</v>
      </c>
      <c r="E231" s="2" t="s">
        <v>27</v>
      </c>
      <c r="F231" s="2" t="s">
        <v>265</v>
      </c>
      <c r="G231" s="2" t="s">
        <v>262</v>
      </c>
      <c r="H231" s="2">
        <v>0.69</v>
      </c>
      <c r="I231" s="2">
        <v>0.69</v>
      </c>
    </row>
    <row r="232" spans="2:9">
      <c r="B232" s="2">
        <v>1</v>
      </c>
      <c r="C232" s="2" t="s">
        <v>660</v>
      </c>
      <c r="D232" s="2" t="s">
        <v>260</v>
      </c>
      <c r="E232" s="2" t="s">
        <v>27</v>
      </c>
      <c r="F232" s="2" t="s">
        <v>266</v>
      </c>
      <c r="G232" s="2" t="s">
        <v>262</v>
      </c>
      <c r="H232" s="2">
        <v>0.69</v>
      </c>
      <c r="I232" s="2">
        <v>0.69</v>
      </c>
    </row>
    <row r="233" spans="2:9">
      <c r="B233" s="2">
        <v>1</v>
      </c>
      <c r="C233" s="2" t="s">
        <v>663</v>
      </c>
      <c r="D233" s="2" t="s">
        <v>664</v>
      </c>
      <c r="G233" s="2" t="s">
        <v>665</v>
      </c>
      <c r="H233" s="2">
        <v>37.36</v>
      </c>
      <c r="I233" s="2">
        <v>37.36</v>
      </c>
    </row>
    <row r="234" spans="2:9">
      <c r="B234" s="2">
        <v>2</v>
      </c>
      <c r="C234" s="2" t="s">
        <v>104</v>
      </c>
      <c r="D234" s="2" t="s">
        <v>666</v>
      </c>
      <c r="E234" s="2" t="s">
        <v>23</v>
      </c>
      <c r="G234" s="2" t="s">
        <v>667</v>
      </c>
      <c r="H234" s="2">
        <v>0.16</v>
      </c>
      <c r="I234" s="2">
        <v>0.32</v>
      </c>
    </row>
    <row r="235" spans="2:9">
      <c r="B235" s="2">
        <v>2</v>
      </c>
      <c r="C235" s="2" t="s">
        <v>104</v>
      </c>
      <c r="D235" s="2" t="s">
        <v>666</v>
      </c>
      <c r="E235" s="2" t="s">
        <v>67</v>
      </c>
      <c r="G235" s="2" t="s">
        <v>667</v>
      </c>
      <c r="H235" s="2">
        <v>0.16</v>
      </c>
      <c r="I235" s="2">
        <v>0.32</v>
      </c>
    </row>
    <row r="236" spans="2:9">
      <c r="B236" s="2">
        <v>334</v>
      </c>
      <c r="C236" s="2" t="s">
        <v>104</v>
      </c>
      <c r="D236" s="2" t="s">
        <v>666</v>
      </c>
      <c r="E236" s="2" t="s">
        <v>26</v>
      </c>
      <c r="G236" s="2" t="s">
        <v>667</v>
      </c>
      <c r="H236" s="2">
        <v>0.16</v>
      </c>
      <c r="I236" s="2">
        <v>53.44</v>
      </c>
    </row>
    <row r="237" spans="2:9">
      <c r="B237" s="2">
        <v>1</v>
      </c>
      <c r="C237" s="2" t="s">
        <v>668</v>
      </c>
      <c r="D237" s="2" t="s">
        <v>669</v>
      </c>
      <c r="E237" s="2" t="s">
        <v>23</v>
      </c>
      <c r="F237" s="2" t="s">
        <v>271</v>
      </c>
      <c r="G237" s="2" t="s">
        <v>670</v>
      </c>
      <c r="H237" s="2">
        <v>0.66</v>
      </c>
      <c r="I237" s="2">
        <v>0.66</v>
      </c>
    </row>
    <row r="238" spans="2:9">
      <c r="B238" s="2">
        <v>1</v>
      </c>
      <c r="C238" s="2" t="s">
        <v>668</v>
      </c>
      <c r="D238" s="2" t="s">
        <v>669</v>
      </c>
      <c r="E238" s="2" t="s">
        <v>23</v>
      </c>
      <c r="F238" s="2" t="s">
        <v>671</v>
      </c>
      <c r="G238" s="2" t="s">
        <v>670</v>
      </c>
      <c r="H238" s="2">
        <v>0.66</v>
      </c>
      <c r="I238" s="2">
        <v>0.66</v>
      </c>
    </row>
    <row r="239" spans="2:9">
      <c r="B239" s="2">
        <v>1</v>
      </c>
      <c r="C239" s="2" t="s">
        <v>668</v>
      </c>
      <c r="D239" s="2" t="s">
        <v>669</v>
      </c>
      <c r="E239" s="2" t="s">
        <v>23</v>
      </c>
      <c r="F239" s="2" t="s">
        <v>269</v>
      </c>
      <c r="G239" s="2" t="s">
        <v>670</v>
      </c>
      <c r="H239" s="2">
        <v>0.66</v>
      </c>
      <c r="I239" s="2">
        <v>0.66</v>
      </c>
    </row>
    <row r="240" spans="2:9">
      <c r="B240" s="2">
        <v>1</v>
      </c>
      <c r="C240" s="2" t="s">
        <v>668</v>
      </c>
      <c r="D240" s="2" t="s">
        <v>669</v>
      </c>
      <c r="E240" s="2" t="s">
        <v>23</v>
      </c>
      <c r="F240" s="2" t="s">
        <v>270</v>
      </c>
      <c r="G240" s="2" t="s">
        <v>670</v>
      </c>
      <c r="H240" s="2">
        <v>0.66</v>
      </c>
      <c r="I240" s="2">
        <v>0.66</v>
      </c>
    </row>
    <row r="241" spans="2:9">
      <c r="B241" s="2">
        <v>1</v>
      </c>
      <c r="C241" s="2" t="s">
        <v>668</v>
      </c>
      <c r="D241" s="2" t="s">
        <v>669</v>
      </c>
      <c r="E241" s="2" t="s">
        <v>25</v>
      </c>
      <c r="F241" s="2" t="s">
        <v>271</v>
      </c>
      <c r="G241" s="2" t="s">
        <v>670</v>
      </c>
      <c r="H241" s="2">
        <v>0.66</v>
      </c>
      <c r="I241" s="2">
        <v>0.66</v>
      </c>
    </row>
    <row r="242" spans="2:9">
      <c r="B242" s="2">
        <v>1</v>
      </c>
      <c r="C242" s="2" t="s">
        <v>668</v>
      </c>
      <c r="D242" s="2" t="s">
        <v>669</v>
      </c>
      <c r="E242" s="2" t="s">
        <v>25</v>
      </c>
      <c r="F242" s="2" t="s">
        <v>671</v>
      </c>
      <c r="G242" s="2" t="s">
        <v>670</v>
      </c>
      <c r="H242" s="2">
        <v>0.66</v>
      </c>
      <c r="I242" s="2">
        <v>0.66</v>
      </c>
    </row>
    <row r="243" spans="2:9">
      <c r="B243" s="2">
        <v>1</v>
      </c>
      <c r="C243" s="2" t="s">
        <v>668</v>
      </c>
      <c r="D243" s="2" t="s">
        <v>669</v>
      </c>
      <c r="E243" s="2" t="s">
        <v>25</v>
      </c>
      <c r="F243" s="2" t="s">
        <v>269</v>
      </c>
      <c r="G243" s="2" t="s">
        <v>670</v>
      </c>
      <c r="H243" s="2">
        <v>0.66</v>
      </c>
      <c r="I243" s="2">
        <v>0.66</v>
      </c>
    </row>
    <row r="244" spans="2:9">
      <c r="B244" s="2">
        <v>1</v>
      </c>
      <c r="C244" s="2" t="s">
        <v>668</v>
      </c>
      <c r="D244" s="2" t="s">
        <v>669</v>
      </c>
      <c r="E244" s="2" t="s">
        <v>25</v>
      </c>
      <c r="F244" s="2" t="s">
        <v>270</v>
      </c>
      <c r="G244" s="2" t="s">
        <v>670</v>
      </c>
      <c r="H244" s="2">
        <v>0.66</v>
      </c>
      <c r="I244" s="2">
        <v>0.66</v>
      </c>
    </row>
    <row r="245" spans="2:9">
      <c r="B245" s="2">
        <v>1</v>
      </c>
      <c r="C245" s="2" t="s">
        <v>668</v>
      </c>
      <c r="D245" s="2" t="s">
        <v>669</v>
      </c>
      <c r="E245" s="2" t="s">
        <v>26</v>
      </c>
      <c r="F245" s="2" t="s">
        <v>271</v>
      </c>
      <c r="G245" s="2" t="s">
        <v>670</v>
      </c>
      <c r="H245" s="2">
        <v>0.66</v>
      </c>
      <c r="I245" s="2">
        <v>0.66</v>
      </c>
    </row>
    <row r="246" spans="2:9">
      <c r="B246" s="2">
        <v>1</v>
      </c>
      <c r="C246" s="2" t="s">
        <v>668</v>
      </c>
      <c r="D246" s="2" t="s">
        <v>669</v>
      </c>
      <c r="E246" s="2" t="s">
        <v>26</v>
      </c>
      <c r="F246" s="2" t="s">
        <v>671</v>
      </c>
      <c r="G246" s="2" t="s">
        <v>670</v>
      </c>
      <c r="H246" s="2">
        <v>0.66</v>
      </c>
      <c r="I246" s="2">
        <v>0.66</v>
      </c>
    </row>
    <row r="247" spans="2:9">
      <c r="B247" s="2">
        <v>1</v>
      </c>
      <c r="C247" s="2" t="s">
        <v>668</v>
      </c>
      <c r="D247" s="2" t="s">
        <v>669</v>
      </c>
      <c r="E247" s="2" t="s">
        <v>26</v>
      </c>
      <c r="F247" s="2" t="s">
        <v>269</v>
      </c>
      <c r="G247" s="2" t="s">
        <v>670</v>
      </c>
      <c r="H247" s="2">
        <v>0.66</v>
      </c>
      <c r="I247" s="2">
        <v>0.66</v>
      </c>
    </row>
    <row r="248" spans="2:9">
      <c r="B248" s="2">
        <v>1</v>
      </c>
      <c r="C248" s="2" t="s">
        <v>668</v>
      </c>
      <c r="D248" s="2" t="s">
        <v>669</v>
      </c>
      <c r="E248" s="2" t="s">
        <v>26</v>
      </c>
      <c r="F248" s="2" t="s">
        <v>270</v>
      </c>
      <c r="G248" s="2" t="s">
        <v>670</v>
      </c>
      <c r="H248" s="2">
        <v>0.66</v>
      </c>
      <c r="I248" s="2">
        <v>0.66</v>
      </c>
    </row>
    <row r="249" spans="2:9">
      <c r="B249" s="2">
        <v>1</v>
      </c>
      <c r="C249" s="2" t="s">
        <v>668</v>
      </c>
      <c r="D249" s="2" t="s">
        <v>669</v>
      </c>
      <c r="E249" s="2" t="s">
        <v>27</v>
      </c>
      <c r="F249" s="2" t="s">
        <v>671</v>
      </c>
      <c r="G249" s="2" t="s">
        <v>670</v>
      </c>
      <c r="H249" s="2">
        <v>0.66</v>
      </c>
      <c r="I249" s="2">
        <v>0.66</v>
      </c>
    </row>
    <row r="250" spans="2:9">
      <c r="B250" s="2">
        <v>1</v>
      </c>
      <c r="C250" s="2" t="s">
        <v>672</v>
      </c>
      <c r="D250" s="2" t="s">
        <v>673</v>
      </c>
      <c r="E250" s="2" t="s">
        <v>23</v>
      </c>
      <c r="F250" s="2" t="s">
        <v>271</v>
      </c>
      <c r="G250" s="2" t="s">
        <v>674</v>
      </c>
      <c r="H250" s="2">
        <v>0.61</v>
      </c>
      <c r="I250" s="2">
        <v>0.61</v>
      </c>
    </row>
    <row r="251" spans="2:9">
      <c r="B251" s="2">
        <v>1</v>
      </c>
      <c r="C251" s="2" t="s">
        <v>675</v>
      </c>
      <c r="D251" s="2" t="s">
        <v>676</v>
      </c>
      <c r="E251" s="2" t="s">
        <v>23</v>
      </c>
      <c r="G251" s="2" t="s">
        <v>677</v>
      </c>
      <c r="H251" s="2">
        <v>0.14000000000000001</v>
      </c>
      <c r="I251" s="2">
        <v>0.14000000000000001</v>
      </c>
    </row>
    <row r="252" spans="2:9">
      <c r="B252" s="2">
        <v>1</v>
      </c>
      <c r="C252" s="2" t="s">
        <v>678</v>
      </c>
      <c r="D252" s="2" t="s">
        <v>679</v>
      </c>
      <c r="E252" s="2" t="s">
        <v>271</v>
      </c>
      <c r="G252" s="2" t="s">
        <v>680</v>
      </c>
      <c r="H252" s="2">
        <v>0.14000000000000001</v>
      </c>
      <c r="I252" s="2">
        <v>0.14000000000000001</v>
      </c>
    </row>
    <row r="253" spans="2:9">
      <c r="B253" s="2">
        <v>1</v>
      </c>
      <c r="C253" s="2" t="s">
        <v>681</v>
      </c>
      <c r="D253" s="2" t="s">
        <v>682</v>
      </c>
      <c r="E253" s="2" t="s">
        <v>633</v>
      </c>
      <c r="G253" s="2" t="s">
        <v>683</v>
      </c>
      <c r="H253" s="2">
        <v>0.14000000000000001</v>
      </c>
      <c r="I253" s="2">
        <v>0.14000000000000001</v>
      </c>
    </row>
    <row r="254" spans="2:9">
      <c r="B254" s="2">
        <v>1</v>
      </c>
      <c r="C254" s="2" t="s">
        <v>684</v>
      </c>
      <c r="D254" s="2" t="s">
        <v>685</v>
      </c>
      <c r="G254" s="2" t="s">
        <v>686</v>
      </c>
      <c r="H254" s="2">
        <v>0.14000000000000001</v>
      </c>
      <c r="I254" s="2">
        <v>0.14000000000000001</v>
      </c>
    </row>
    <row r="255" spans="2:9">
      <c r="B255" s="2">
        <v>1</v>
      </c>
      <c r="C255" s="2" t="s">
        <v>687</v>
      </c>
      <c r="D255" s="2" t="s">
        <v>688</v>
      </c>
      <c r="G255" s="2" t="s">
        <v>689</v>
      </c>
      <c r="H255" s="2">
        <v>0.14000000000000001</v>
      </c>
      <c r="I255" s="2">
        <v>0.14000000000000001</v>
      </c>
    </row>
    <row r="256" spans="2:9">
      <c r="B256" s="2">
        <v>1</v>
      </c>
      <c r="C256" s="2" t="s">
        <v>690</v>
      </c>
      <c r="D256" s="2" t="s">
        <v>691</v>
      </c>
      <c r="E256" s="2" t="s">
        <v>26</v>
      </c>
      <c r="F256" s="2" t="s">
        <v>107</v>
      </c>
      <c r="G256" s="2" t="s">
        <v>692</v>
      </c>
      <c r="H256" s="2">
        <v>0.55000000000000004</v>
      </c>
      <c r="I256" s="2">
        <v>0.55000000000000004</v>
      </c>
    </row>
    <row r="257" spans="2:9">
      <c r="B257" s="2">
        <v>1</v>
      </c>
      <c r="C257" s="2" t="s">
        <v>127</v>
      </c>
      <c r="D257" s="2" t="s">
        <v>693</v>
      </c>
      <c r="E257" s="2" t="s">
        <v>26</v>
      </c>
      <c r="F257" s="2" t="s">
        <v>107</v>
      </c>
      <c r="G257" s="2" t="s">
        <v>694</v>
      </c>
      <c r="H257" s="2">
        <v>0.56000000000000005</v>
      </c>
      <c r="I257" s="2">
        <v>0.56000000000000005</v>
      </c>
    </row>
    <row r="258" spans="2:9">
      <c r="B258" s="2">
        <v>1</v>
      </c>
      <c r="C258" s="2" t="s">
        <v>695</v>
      </c>
      <c r="D258" s="2" t="s">
        <v>696</v>
      </c>
      <c r="E258" s="2" t="s">
        <v>697</v>
      </c>
      <c r="G258" s="2" t="s">
        <v>698</v>
      </c>
      <c r="H258" s="2">
        <v>24.43</v>
      </c>
      <c r="I258" s="2">
        <v>24.43</v>
      </c>
    </row>
    <row r="259" spans="2:9">
      <c r="B259" s="2">
        <v>2</v>
      </c>
      <c r="C259" s="2" t="s">
        <v>127</v>
      </c>
      <c r="D259" s="2" t="s">
        <v>693</v>
      </c>
      <c r="E259" s="2" t="s">
        <v>699</v>
      </c>
      <c r="F259" s="2" t="s">
        <v>237</v>
      </c>
      <c r="G259" s="2" t="s">
        <v>694</v>
      </c>
      <c r="H259" s="2">
        <v>0.56000000000000005</v>
      </c>
      <c r="I259" s="2">
        <v>1.1200000000000001</v>
      </c>
    </row>
    <row r="260" spans="2:9">
      <c r="B260" s="2">
        <v>1</v>
      </c>
      <c r="C260" s="2" t="s">
        <v>700</v>
      </c>
      <c r="D260" s="2" t="s">
        <v>701</v>
      </c>
      <c r="E260" s="2" t="s">
        <v>25</v>
      </c>
      <c r="G260" s="2" t="s">
        <v>702</v>
      </c>
      <c r="H260" s="2">
        <v>1.1599999999999999</v>
      </c>
      <c r="I260" s="2">
        <v>1.1599999999999999</v>
      </c>
    </row>
    <row r="261" spans="2:9">
      <c r="F261" s="2" t="s">
        <v>253</v>
      </c>
      <c r="G261" s="83">
        <v>41893.03</v>
      </c>
    </row>
    <row r="262" spans="2:9">
      <c r="F262" s="2" t="s">
        <v>254</v>
      </c>
      <c r="G262" s="83">
        <v>6283.95</v>
      </c>
    </row>
    <row r="263" spans="2:9">
      <c r="F263" s="2" t="s">
        <v>255</v>
      </c>
      <c r="G263" s="83">
        <v>35609.08</v>
      </c>
    </row>
    <row r="264" spans="2:9">
      <c r="F264" s="2" t="s">
        <v>256</v>
      </c>
      <c r="G264" s="2"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2024-07-31T05:44:58Z</cp:lastPrinted>
  <dcterms:created xsi:type="dcterms:W3CDTF">2009-06-02T18:56:54Z</dcterms:created>
  <dcterms:modified xsi:type="dcterms:W3CDTF">2024-07-31T05:44:59Z</dcterms:modified>
</cp:coreProperties>
</file>