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F6575D8-F8CE-4402-A296-047B64B32DC7}"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Invoice!$A$1:$K$93</definedName>
    <definedName name="_xlnm.Print_Area" localSheetId="3">'Shipping Invoice'!$A$1:$L$85</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1" i="2" l="1"/>
  <c r="I90" i="2"/>
  <c r="I92" i="2"/>
  <c r="I93" i="2"/>
  <c r="B81" i="2"/>
  <c r="J82" i="2"/>
  <c r="F1001" i="6" s="1"/>
  <c r="K83" i="7"/>
  <c r="K82" i="7"/>
  <c r="E76" i="6"/>
  <c r="E75" i="6"/>
  <c r="E73" i="6"/>
  <c r="E72" i="6"/>
  <c r="E70" i="6"/>
  <c r="E68" i="6"/>
  <c r="E67" i="6"/>
  <c r="E66" i="6"/>
  <c r="E65" i="6"/>
  <c r="E64" i="6"/>
  <c r="E63" i="6"/>
  <c r="E62" i="6"/>
  <c r="E61" i="6"/>
  <c r="E60" i="6"/>
  <c r="E59" i="6"/>
  <c r="E57" i="6"/>
  <c r="E56" i="6"/>
  <c r="E54" i="6"/>
  <c r="E52" i="6"/>
  <c r="E51" i="6"/>
  <c r="E50" i="6"/>
  <c r="E49" i="6"/>
  <c r="E48" i="6"/>
  <c r="E47" i="6"/>
  <c r="E46" i="6"/>
  <c r="E45" i="6"/>
  <c r="E44" i="6"/>
  <c r="E43" i="6"/>
  <c r="E41" i="6"/>
  <c r="E40" i="6"/>
  <c r="E38" i="6"/>
  <c r="E36" i="6"/>
  <c r="E35" i="6"/>
  <c r="E34" i="6"/>
  <c r="E33" i="6"/>
  <c r="E32" i="6"/>
  <c r="E31" i="6"/>
  <c r="E30" i="6"/>
  <c r="E29" i="6"/>
  <c r="E28" i="6"/>
  <c r="E27" i="6"/>
  <c r="E25" i="6"/>
  <c r="E24" i="6"/>
  <c r="E22" i="6"/>
  <c r="E20" i="6"/>
  <c r="E19" i="6"/>
  <c r="E18" i="6"/>
  <c r="K14" i="7"/>
  <c r="K17" i="7"/>
  <c r="K10" i="7"/>
  <c r="I75" i="7"/>
  <c r="I73" i="7"/>
  <c r="I71" i="7"/>
  <c r="I59" i="7"/>
  <c r="I47" i="7"/>
  <c r="I34" i="7"/>
  <c r="N1" i="7"/>
  <c r="I69" i="7" s="1"/>
  <c r="N1" i="6"/>
  <c r="E74" i="6" s="1"/>
  <c r="F1002" i="6"/>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81" i="2" l="1"/>
  <c r="K62" i="7"/>
  <c r="I31" i="7"/>
  <c r="I43" i="7"/>
  <c r="I70" i="7"/>
  <c r="K70" i="7" s="1"/>
  <c r="K26" i="7"/>
  <c r="K74" i="7"/>
  <c r="K31" i="7"/>
  <c r="I32" i="7"/>
  <c r="I44" i="7"/>
  <c r="I56" i="7"/>
  <c r="K32" i="7"/>
  <c r="K48" i="7"/>
  <c r="K80" i="7"/>
  <c r="I33" i="7"/>
  <c r="I45" i="7"/>
  <c r="I57" i="7"/>
  <c r="K71" i="7"/>
  <c r="K33" i="7"/>
  <c r="I46" i="7"/>
  <c r="K46" i="7" s="1"/>
  <c r="I58" i="7"/>
  <c r="I72" i="7"/>
  <c r="K34" i="7"/>
  <c r="K47" i="7"/>
  <c r="I60" i="7"/>
  <c r="K60" i="7" s="1"/>
  <c r="I74" i="7"/>
  <c r="K67" i="7"/>
  <c r="I35" i="7"/>
  <c r="K35" i="7" s="1"/>
  <c r="I61" i="7"/>
  <c r="K69" i="7"/>
  <c r="I22" i="7"/>
  <c r="K22" i="7" s="1"/>
  <c r="I36" i="7"/>
  <c r="K36" i="7" s="1"/>
  <c r="I49" i="7"/>
  <c r="K49" i="7" s="1"/>
  <c r="I62" i="7"/>
  <c r="I76" i="7"/>
  <c r="I23" i="7"/>
  <c r="I63" i="7"/>
  <c r="K63" i="7" s="1"/>
  <c r="I77" i="7"/>
  <c r="K23" i="7"/>
  <c r="I24" i="7"/>
  <c r="K24" i="7" s="1"/>
  <c r="I37" i="7"/>
  <c r="K37" i="7" s="1"/>
  <c r="I50" i="7"/>
  <c r="K50" i="7" s="1"/>
  <c r="I64" i="7"/>
  <c r="K64" i="7" s="1"/>
  <c r="I78" i="7"/>
  <c r="K78" i="7" s="1"/>
  <c r="I48" i="7"/>
  <c r="K56" i="7"/>
  <c r="K72" i="7"/>
  <c r="I25" i="7"/>
  <c r="K25" i="7" s="1"/>
  <c r="I38" i="7"/>
  <c r="K38" i="7" s="1"/>
  <c r="I51" i="7"/>
  <c r="K51" i="7" s="1"/>
  <c r="I65" i="7"/>
  <c r="K65" i="7" s="1"/>
  <c r="I79" i="7"/>
  <c r="K79" i="7" s="1"/>
  <c r="K41" i="7"/>
  <c r="K57" i="7"/>
  <c r="K73" i="7"/>
  <c r="I26" i="7"/>
  <c r="I39" i="7"/>
  <c r="K39" i="7" s="1"/>
  <c r="I52" i="7"/>
  <c r="I66" i="7"/>
  <c r="K66" i="7" s="1"/>
  <c r="I80" i="7"/>
  <c r="K52" i="7"/>
  <c r="I67" i="7"/>
  <c r="K27" i="7"/>
  <c r="K43" i="7"/>
  <c r="K59" i="7"/>
  <c r="K75" i="7"/>
  <c r="I28" i="7"/>
  <c r="K28" i="7" s="1"/>
  <c r="I40" i="7"/>
  <c r="K40" i="7" s="1"/>
  <c r="I53" i="7"/>
  <c r="K53" i="7" s="1"/>
  <c r="I68" i="7"/>
  <c r="K68" i="7" s="1"/>
  <c r="K58" i="7"/>
  <c r="I27" i="7"/>
  <c r="K44" i="7"/>
  <c r="K76" i="7"/>
  <c r="I29" i="7"/>
  <c r="I41" i="7"/>
  <c r="I54" i="7"/>
  <c r="K54" i="7" s="1"/>
  <c r="K29" i="7"/>
  <c r="K45" i="7"/>
  <c r="K61" i="7"/>
  <c r="K77" i="7"/>
  <c r="I30" i="7"/>
  <c r="K30" i="7" s="1"/>
  <c r="I42" i="7"/>
  <c r="K42" i="7" s="1"/>
  <c r="I55" i="7"/>
  <c r="K55" i="7" s="1"/>
  <c r="E21" i="6"/>
  <c r="E37" i="6"/>
  <c r="E53" i="6"/>
  <c r="E69" i="6"/>
  <c r="E23" i="6"/>
  <c r="E39" i="6"/>
  <c r="E55" i="6"/>
  <c r="E71" i="6"/>
  <c r="E26" i="6"/>
  <c r="E42" i="6"/>
  <c r="E58" i="6"/>
  <c r="B81" i="7"/>
  <c r="J85" i="2"/>
  <c r="M11" i="6"/>
  <c r="K81" i="7" l="1"/>
  <c r="K84"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<sst xmlns="http://schemas.openxmlformats.org/spreadsheetml/2006/main" count="2688" uniqueCount="789">
  <si>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</si>
  <si>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</si>
  <si>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</si>
  <si>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</si>
  <si>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</si>
  <si>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</si>
  <si>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</si>
  <si>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</si>
  <si>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</si>
  <si>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</si>
  <si>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</si>
  <si>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</si>
  <si>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</si>
  <si>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</si>
  <si>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</si>
  <si>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</si>
  <si>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</si>
  <si>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</si>
  <si>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</si>
  <si>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</si>
  <si>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</si>
  <si>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</si>
  <si>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</si>
  <si>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</si>
  <si>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</si>
  <si>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</si>
  <si>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</si>
  <si>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</si>
  <si>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</si>
  <si>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</si>
  <si>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</si>
  <si>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</si>
  <si>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</si>
  <si>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</si>
  <si>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</si>
  <si>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</si>
  <si>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</si>
  <si>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</si>
  <si>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</si>
  <si>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</si>
  <si>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</si>
  <si>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</si>
  <si>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</si>
  <si>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</si>
  <si>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</si>
  <si>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</si>
  <si>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</si>
  <si>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</si>
  <si>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</si>
  <si>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</si>
  <si>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</si>
  <si>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</si>
  <si>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</si>
  <si>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</si>
  <si>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</si>
  <si>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</si>
  <si>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</si>
  <si>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</si>
  <si>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</si>
  <si>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</si>
  <si>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</si>
  <si>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</si>
  <si>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</si>
  <si>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</si>
  <si>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</si>
  <si>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</si>
  <si>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</si>
  <si>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</si>
  <si>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</si>
  <si>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</si>
  <si>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</si>
  <si>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</si>
  <si>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</si>
  <si>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</si>
  <si>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</si>
  <si>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</si>
  <si>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</si>
  <si>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</si>
  <si>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</si>
  <si>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</si>
  <si>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</si>
  <si>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</si>
  <si>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</si>
  <si>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</si>
  <si>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</si>
  <si>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</si>
  <si>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</si>
  <si>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</si>
  <si>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</si>
  <si>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</si>
  <si>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</si>
  <si>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</si>
  <si>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</si>
  <si>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</si>
  <si>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</si>
  <si>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</si>
  <si>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</si>
  <si>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</si>
  <si>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</si>
  <si>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</si>
  <si>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</si>
  <si>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</si>
  <si>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</si>
  <si>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</si>
  <si>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</si>
  <si>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</si>
  <si>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</si>
  <si>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</si>
  <si>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</si>
  <si>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</si>
  <si>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</si>
  <si>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</si>
  <si>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</si>
  <si>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</si>
  <si>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</si>
  <si>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</si>
  <si>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</si>
  <si>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</si>
  <si>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</si>
  <si>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</si>
  <si>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</si>
  <si>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</si>
  <si>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</si>
  <si>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</si>
  <si>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</si>
  <si>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</si>
  <si>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</si>
  <si>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</si>
  <si>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</si>
  <si>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</si>
  <si>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</si>
  <si>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</si>
  <si>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</si>
  <si>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</si>
  <si>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</si>
  <si>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</si>
  <si>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</si>
  <si>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</si>
  <si>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</si>
  <si>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</si>
  <si>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</si>
  <si>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</si>
  <si>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</si>
  <si>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</si>
  <si>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</si>
  <si>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</si>
  <si>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</si>
  <si>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</si>
  <si>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</si>
  <si>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</si>
  <si>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</si>
  <si>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</si>
  <si>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</si>
  <si>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</si>
  <si>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</si>
  <si>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</si>
  <si>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</si>
  <si>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</si>
  <si>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</si>
  <si>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</si>
  <si>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</si>
  <si>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</si>
  <si>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</si>
  <si>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</si>
  <si>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</si>
  <si>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</si>
  <si>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</si>
  <si>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</si>
  <si>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</si>
  <si>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</si>
  <si>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</si>
  <si>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</si>
  <si>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</si>
  <si>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</si>
  <si>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</si>
  <si>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</si>
  <si>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</si>
  <si>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</si>
  <si>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</si>
  <si>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</si>
  <si>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</si>
  <si>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</si>
  <si>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</si>
  <si>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</si>
  <si>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</si>
  <si>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</si>
  <si>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</si>
  <si>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</si>
  <si>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</si>
  <si>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</si>
  <si>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</si>
  <si>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</si>
  <si>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</si>
  <si>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</si>
  <si>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</si>
  <si>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</si>
  <si>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</si>
  <si>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</si>
  <si>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</si>
  <si>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</si>
  <si>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</si>
  <si>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</si>
  <si>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</si>
  <si>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</si>
  <si>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</si>
  <si>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</si>
  <si>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</si>
  <si>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</si>
  <si>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</si>
  <si>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</si>
  <si>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</si>
  <si>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</si>
  <si>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</si>
  <si>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</si>
  <si>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</si>
  <si>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</si>
  <si>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</si>
  <si>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</si>
  <si>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</si>
  <si>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</si>
  <si>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</si>
  <si>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</si>
  <si>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</si>
  <si>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</si>
  <si>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</si>
  <si>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</si>
  <si>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</si>
  <si>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</si>
  <si>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</si>
  <si>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</si>
  <si>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</si>
  <si>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</si>
  <si>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</si>
  <si>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</si>
  <si>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</si>
  <si>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</si>
  <si>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</si>
  <si>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</si>
  <si>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</si>
  <si>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</si>
  <si>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</si>
  <si>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</si>
  <si>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</si>
  <si>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</si>
  <si>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</si>
  <si>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</si>
  <si>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</si>
  <si>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</si>
  <si>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</si>
  <si>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</si>
  <si>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</si>
  <si>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</si>
  <si>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</si>
  <si>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</si>
  <si>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</si>
  <si>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</si>
  <si>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</si>
  <si>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</si>
  <si>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</si>
  <si>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</si>
  <si>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</si>
  <si>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</si>
  <si>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</si>
  <si>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</si>
  <si>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</si>
  <si>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</si>
  <si>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</si>
  <si>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</si>
  <si>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</si>
  <si>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</si>
  <si>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</si>
  <si>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</si>
  <si>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</si>
  <si>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</si>
  <si>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</si>
  <si>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</si>
  <si>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</si>
  <si>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</si>
  <si>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</si>
  <si>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</si>
  <si>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</si>
  <si>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</si>
  <si>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</si>
  <si>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</si>
  <si>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</si>
  <si>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</si>
  <si>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</si>
  <si>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</si>
  <si>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</si>
  <si>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</si>
  <si>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</si>
  <si>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</si>
  <si>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</si>
  <si>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</si>
  <si>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</si>
  <si>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</si>
  <si>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</si>
  <si>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</si>
  <si>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</si>
  <si>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</si>
  <si>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</si>
  <si>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</si>
  <si>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</si>
  <si>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</si>
  <si>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</si>
  <si>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</si>
  <si>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</si>
  <si>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</si>
  <si>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</si>
  <si>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</si>
  <si>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</si>
  <si>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</si>
  <si>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</si>
  <si>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</si>
  <si>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</si>
  <si>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</si>
  <si>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</si>
  <si>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</si>
  <si>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</si>
  <si>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</si>
  <si>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</si>
  <si>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</si>
  <si>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</si>
  <si>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</si>
  <si>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</si>
  <si>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</si>
  <si>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</si>
  <si>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</si>
  <si>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</si>
  <si>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</si>
  <si>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</si>
  <si>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</si>
  <si>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</si>
  <si>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</si>
  <si>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</si>
  <si>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</si>
  <si>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</si>
  <si>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</si>
  <si>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</si>
  <si>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</si>
  <si>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</si>
  <si>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</si>
  <si>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</si>
  <si>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</si>
  <si>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</si>
  <si>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</si>
  <si>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</si>
  <si>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</si>
  <si>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</si>
  <si>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</si>
  <si>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</si>
  <si>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</si>
  <si>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</si>
  <si>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</si>
  <si>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</si>
  <si>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</si>
  <si>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</si>
  <si>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</si>
  <si>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</si>
  <si>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</si>
  <si>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</si>
  <si>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</si>
  <si>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</si>
  <si>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</si>
  <si>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</si>
  <si>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</si>
  <si>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</si>
  <si>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</si>
  <si>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</si>
  <si>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</si>
  <si>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</si>
  <si>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</si>
  <si>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</si>
  <si>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</si>
  <si>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</si>
  <si>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</si>
  <si>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</si>
  <si>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</si>
  <si>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</si>
  <si>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</si>
  <si>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</si>
  <si>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</si>
  <si>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</si>
  <si>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</si>
  <si>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</si>
  <si>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</si>
  <si>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</si>
  <si>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</si>
  <si>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</si>
  <si>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</si>
  <si>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</si>
  <si>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</si>
  <si>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</si>
  <si>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</si>
  <si>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</si>
  <si>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</si>
  <si>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</si>
  <si>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</si>
  <si>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</si>
  <si>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</si>
  <si>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</si>
  <si>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</si>
  <si>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</si>
  <si>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</si>
  <si>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</si>
  <si>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</si>
  <si>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</si>
  <si>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</si>
  <si>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</si>
  <si>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</si>
  <si>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</si>
  <si>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</si>
  <si>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</si>
  <si>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</si>
  <si>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</si>
  <si>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</si>
  <si>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</si>
  <si>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</si>
  <si>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</si>
  <si>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</si>
  <si>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</si>
  <si>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</si>
  <si>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</si>
  <si>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</si>
  <si>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</si>
  <si>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</si>
  <si>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</si>
  <si>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</si>
  <si>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</si>
  <si>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</si>
  <si>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</si>
  <si>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</si>
  <si>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</si>
  <si>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</si>
  <si>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</si>
  <si>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</si>
  <si>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</si>
  <si>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</si>
  <si>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</si>
  <si>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</si>
  <si>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</si>
  <si>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</si>
  <si>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</si>
  <si>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</si>
  <si>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</si>
  <si>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</si>
  <si>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</si>
  <si>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</si>
  <si>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</si>
  <si>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</si>
  <si>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</si>
  <si>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</si>
  <si>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</si>
  <si>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</si>
  <si>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</si>
  <si>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</si>
  <si>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</si>
  <si>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</si>
  <si>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</si>
  <si>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</si>
  <si>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</si>
  <si>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</si>
  <si>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</si>
  <si>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</si>
  <si>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</si>
  <si>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</si>
  <si>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</si>
  <si>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</si>
  <si>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</si>
  <si>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</si>
  <si>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</si>
  <si>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</si>
  <si>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</si>
  <si>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</si>
  <si>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</si>
  <si>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</si>
  <si>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</si>
  <si>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</si>
  <si>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</si>
  <si>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</si>
  <si>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</si>
  <si>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</si>
  <si>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</si>
  <si>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</si>
  <si>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</si>
  <si>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</si>
  <si>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</si>
  <si>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</si>
  <si>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</si>
  <si>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</si>
  <si>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</si>
  <si>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</si>
  <si>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</si>
  <si>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</si>
  <si>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</si>
  <si>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</si>
  <si>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</si>
  <si>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</si>
  <si>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</si>
  <si>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</si>
  <si>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</si>
  <si>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</si>
  <si>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</si>
  <si>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</si>
  <si>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</si>
  <si>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</si>
  <si>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</si>
  <si>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</si>
  <si>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</si>
  <si>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</si>
  <si>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</si>
  <si>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</si>
  <si>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</si>
  <si>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</si>
  <si>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</si>
  <si>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</si>
  <si>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</si>
  <si>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</si>
  <si>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</si>
  <si>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</si>
  <si>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</si>
  <si>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</si>
  <si>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</si>
  <si>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</si>
  <si>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</si>
  <si>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</si>
  <si>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</si>
  <si>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</si>
  <si>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</si>
  <si>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</si>
  <si>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</si>
  <si>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</si>
  <si>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</si>
  <si>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</si>
  <si>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</si>
  <si>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</si>
  <si>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</si>
  <si>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</si>
  <si>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</si>
  <si>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</si>
  <si>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</si>
  <si>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</si>
  <si>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</si>
  <si>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</si>
  <si>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</si>
  <si>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</si>
  <si>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</si>
  <si>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</si>
  <si>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</si>
  <si>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</si>
  <si>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</si>
  <si>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</si>
  <si>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</si>
  <si>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</si>
  <si>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</si>
  <si>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</si>
  <si>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</si>
  <si>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</si>
  <si>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</si>
  <si>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</si>
  <si>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</si>
  <si>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</si>
  <si>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</si>
  <si>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</si>
  <si>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</si>
  <si>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</si>
  <si>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</si>
  <si>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</si>
  <si>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</si>
  <si>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</si>
  <si>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</si>
  <si>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</si>
  <si>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</si>
  <si>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</si>
  <si>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</si>
  <si>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</si>
  <si>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</si>
  <si>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</si>
  <si>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</si>
  <si>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</si>
  <si>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</si>
  <si>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</si>
  <si>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</si>
  <si>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</si>
  <si>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</si>
  <si>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</si>
  <si>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</si>
  <si>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</si>
  <si>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</si>
  <si>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</si>
  <si>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</si>
  <si>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</si>
  <si>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</si>
  <si>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</si>
  <si>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</si>
  <si>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</si>
  <si>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</si>
  <si>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</si>
  <si>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</si>
  <si>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</si>
  <si>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</si>
  <si>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</si>
  <si>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</si>
  <si>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</si>
  <si>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</si>
  <si>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</si>
  <si>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</si>
  <si>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</si>
  <si>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</si>
  <si>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</si>
  <si>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</si>
  <si>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</si>
  <si>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</si>
  <si>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</si>
  <si>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</si>
  <si>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</si>
  <si>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</si>
  <si>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</si>
  <si>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</si>
  <si>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</si>
  <si>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</si>
  <si>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</si>
  <si>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</si>
  <si>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</si>
  <si>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</si>
  <si>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</si>
  <si>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</si>
  <si>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</si>
  <si>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</si>
  <si>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</si>
  <si>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</si>
  <si>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</si>
  <si>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</si>
  <si>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</si>
  <si>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</si>
  <si>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</si>
  <si>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</si>
  <si>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</si>
  <si>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</si>
  <si>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</si>
  <si>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</si>
  <si>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</si>
  <si>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</si>
  <si>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</si>
  <si>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</si>
  <si>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</si>
  <si>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</si>
  <si>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</si>
  <si>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</si>
  <si>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</si>
  <si>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</si>
  <si>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</si>
  <si>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</si>
  <si>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</si>
  <si>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</si>
  <si>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</si>
  <si>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</si>
  <si>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</si>
  <si>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</si>
  <si>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</si>
  <si>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</si>
  <si>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</si>
  <si>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</si>
  <si>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</si>
  <si>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</si>
  <si>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</si>
  <si>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</si>
  <si>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</si>
  <si>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</si>
  <si>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</si>
  <si>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</si>
  <si>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</si>
  <si>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</si>
  <si>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</si>
  <si>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</si>
  <si>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</si>
  <si>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</si>
  <si>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</si>
  <si>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</si>
  <si>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</si>
  <si>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</si>
  <si>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</si>
  <si>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</si>
  <si>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</si>
  <si>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</si>
  <si>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</si>
  <si>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</si>
  <si>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</si>
  <si>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</si>
  <si>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</si>
  <si>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</si>
  <si>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</si>
  <si>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</si>
  <si>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</si>
  <si>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</si>
  <si>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</si>
  <si>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</si>
  <si>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</si>
  <si>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</si>
  <si>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</si>
  <si>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</si>
  <si>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</si>
  <si>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</si>
  <si>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</si>
  <si>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</si>
  <si>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</si>
  <si>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</si>
  <si>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</si>
  <si>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</si>
  <si>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</si>
  <si>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</si>
  <si>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ARTIQO</t>
  </si>
  <si>
    <t>Thomas Jaeger</t>
  </si>
  <si>
    <t>Weisse-Lilienstrasse 11</t>
  </si>
  <si>
    <t>93047 Regensburg</t>
  </si>
  <si>
    <t>Germany</t>
  </si>
  <si>
    <t>Tel: +49 1707063081</t>
  </si>
  <si>
    <t>Email: office@helloartiqo.com</t>
  </si>
  <si>
    <t>MFR3</t>
  </si>
  <si>
    <t>3mm multi-crystal ferido glued ball with resin cover and 16g (1.2mm) threading (sold per pcs)</t>
  </si>
  <si>
    <t>MFR4</t>
  </si>
  <si>
    <t>4mm multi-crystal ferido glued balls with resin cover and 14g (1.6mm) threading (sold per pcs)</t>
  </si>
  <si>
    <t>4mm multi-crystal ferido glued balls with resin cover and 16g (1.2mm) threading (sold per pcs)</t>
  </si>
  <si>
    <t>MFR5</t>
  </si>
  <si>
    <t>5mm multi-crystal ferido glued balls with resin cover and 14g (1.6mm) threading (sold per pcs)</t>
  </si>
  <si>
    <t>MFR6</t>
  </si>
  <si>
    <t>6mm multi-crystal ferido glued balls with resin cover and 14g (1.6mm) threading (sold per pcs)</t>
  </si>
  <si>
    <t>MFR8</t>
  </si>
  <si>
    <t>8mm multi-crystal ferido glued balls with resin cover and 14g (1.6mm) threading (sold per pcs)</t>
  </si>
  <si>
    <t>UBLK470</t>
  </si>
  <si>
    <t>Piercing supplies: Assortment of 250 to 12 pcs. of EO gas sterilized piercing: Titanium G23 labret, 16g (1.2mm) with a 3mm ball</t>
  </si>
  <si>
    <t>UBLK474</t>
  </si>
  <si>
    <t>Piercing supplies: Assortment of 250 to 12 pcs. of EO gas sterilized piercing: Titanium G23 circular barbell, 16g (1.2mm) with two 3mm balls</t>
  </si>
  <si>
    <t>Quantity In Bulk: Size 8mm Quantity 12 pcs</t>
  </si>
  <si>
    <t>Quantity In Bulk: Size 10mm Quantity 12 pcs</t>
  </si>
  <si>
    <t>Quantity In Bulk: Size 12mm Quantity 12 pcs</t>
  </si>
  <si>
    <t>XBAL3G</t>
  </si>
  <si>
    <t>Pack of 10 pcs. of 3mm high polished surgical steel balls with 1.6mm threading (14g)</t>
  </si>
  <si>
    <t>XBAL5</t>
  </si>
  <si>
    <t>Pack of 10 pcs. of 5mm high polished surgical steel balls with 1.6mm threading (14g)</t>
  </si>
  <si>
    <t>XBN16G</t>
  </si>
  <si>
    <t>Pack of 10 pcs. of high polished 316L steel eyebrow banana posts - threading 1.2mm (16g)</t>
  </si>
  <si>
    <t>XBT3G</t>
  </si>
  <si>
    <t>Pack of 10 pcs. of 3mm anodized surgical steel balls with threading 1.6mm (14g)</t>
  </si>
  <si>
    <t>XBT3S</t>
  </si>
  <si>
    <t>Pack of 10 pcs. of 3mm anodized surgical steel balls with threading 1.2mm (16g)</t>
  </si>
  <si>
    <t>XFOBT4S</t>
  </si>
  <si>
    <t>Color: Gold anodized</t>
  </si>
  <si>
    <t>Pack of 10 pcs. of 4mm PVD plated 316L steel ball with a frosted effect surface - 1.2mm threading (16g)</t>
  </si>
  <si>
    <t>XJBT3S</t>
  </si>
  <si>
    <t>Color: Gold Anodized w/ Clear crystal</t>
  </si>
  <si>
    <t>Pack of 10 pcs. of 3mm anodized surgical steel balls with bezel set crystal and with 1.2mm threading (16g)</t>
  </si>
  <si>
    <t>XJBT5G</t>
  </si>
  <si>
    <t>Pack of 10 pcs. of 5mm anodized surgical steel balls with bezel set crystal and with 1.6mm threading (14g)</t>
  </si>
  <si>
    <t>XJBT6G</t>
  </si>
  <si>
    <t>Pack of 10 pcs. of 6mm anodized surgical steel balls with bezel set crystal and with 1.6mm threading (14g)</t>
  </si>
  <si>
    <t>XLB16G</t>
  </si>
  <si>
    <t>Pack of 10 steel posts for labrets - 1.2mm threading (16g), selectable length ”body jewelry parts” (4mm base of labret)</t>
  </si>
  <si>
    <t>XTBB14G</t>
  </si>
  <si>
    <t>Pack of 10 pcs. of anodized 316L steel steel barbells posts - threading 1.6mm (14g)</t>
  </si>
  <si>
    <t>XTBB16G</t>
  </si>
  <si>
    <t>Pack of 10 pcs. of anodized 316L steel barbells posts - threading 1.2mm (16g)</t>
  </si>
  <si>
    <t>XTLB16G</t>
  </si>
  <si>
    <t>Pack of 10 pcs. of anodized 316L steel posts for labrets - threading 1.2mm (16g)</t>
  </si>
  <si>
    <t>ZUBN2CG</t>
  </si>
  <si>
    <t>EO gas sterilized piercing: Titanium G23 belly banana, 14g (1.6mm) with an 8mm and 5mm jewel ball</t>
  </si>
  <si>
    <t>ZUBNEB</t>
  </si>
  <si>
    <t>EO gas sterilized piercing: Titanium G23 eyebrow banana, 16g (1.2mm) with two 3mm balls</t>
  </si>
  <si>
    <t>UBLK470E</t>
  </si>
  <si>
    <t>UBLK474D</t>
  </si>
  <si>
    <t>UBLK485D</t>
  </si>
  <si>
    <t>XTBB16GS</t>
  </si>
  <si>
    <t>Eight Hundred Thirty Two and 82 cents EUR</t>
  </si>
  <si>
    <t>Sunny</t>
  </si>
  <si>
    <t>93047 Regensburg, Bayern</t>
  </si>
  <si>
    <t>Tax-Nr.: DE272099067</t>
  </si>
  <si>
    <t>Discount (3% for Orders over 800 USD):</t>
  </si>
  <si>
    <t>Free Shipping to Germany via DHL:</t>
  </si>
  <si>
    <t>Store Credit from last INV #50620:</t>
  </si>
  <si>
    <t>Eight Hundred Six and 18 cents EUR</t>
  </si>
  <si>
    <t>Stainless steel imitation jewelry
Labret, Belly Banana, Sets of steel ball, and other items as invoice attched.</t>
  </si>
  <si>
    <t>PRODUCT OF THAILAND</t>
  </si>
  <si>
    <t>HTS - A7117.19.9000: Imitation jewelry of base metal</t>
  </si>
  <si>
    <t>Exchange Rate EUR-THB</t>
  </si>
  <si>
    <t>Exchange Rate USD-THB</t>
  </si>
  <si>
    <t>Total Order USD</t>
  </si>
  <si>
    <t>Total Invoice USD</t>
  </si>
  <si>
    <t>Total Order THB</t>
  </si>
  <si>
    <t>Total Invoice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</si>
</sst>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0">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5"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0" fontId="5" fillId="0" borderId="0"/>
    <xf numFmtId="0" fontId="39"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20" xfId="0" applyFont="1" applyFill="1" applyBorder="1"/>
    <xf numFmtId="0" fontId="21" fillId="2" borderId="13" xfId="0" applyFont="1" applyFill="1" applyBorder="1"/>
    <xf numFmtId="0" fontId="21" fillId="3" borderId="19" xfId="0" applyFont="1" applyFill="1" applyBorder="1" applyAlignment="1">
      <alignment horizontal="center" wrapText="1"/>
    </xf>
    <xf numFmtId="0" fontId="40" fillId="2" borderId="0" xfId="0" applyFont="1" applyFill="1" applyAlignment="1">
      <alignment horizontal="center" vertical="center"/>
    </xf>
    <xf numFmtId="0" fontId="21" fillId="2" borderId="0" xfId="0" applyFont="1" applyFill="1" applyAlignment="1">
      <alignment horizont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4" fontId="8" fillId="0" borderId="0" xfId="0" applyNumberFormat="1" applyFont="1"/>
    <xf numFmtId="0" fontId="8" fillId="0" borderId="0" xfId="0" applyFont="1"/>
    <xf numFmtId="1" fontId="8" fillId="0" borderId="0" xfId="0" applyNumberFormat="1" applyFont="1"/>
    <xf numFmtId="2" fontId="8" fillId="0" borderId="0" xfId="0" applyNumberFormat="1" applyFont="1" applyAlignment="1">
      <alignment horizontal="right"/>
    </xf>
    <xf numFmtId="0" fontId="4" fillId="0" borderId="0" xfId="0" applyFont="1" applyAlignment="1">
      <alignment horizontal="right"/>
    </xf>
  </cellXfs>
  <cellStyles count="5370">
    <cellStyle name="Comma 2" xfId="7" xr:uid="{4385CDCE-2715-4A04-A62D-597C41D6405E}"/>
    <cellStyle name="Comma 2 2" xfId="4430" xr:uid="{2D723C6F-B191-45AA-B889-5D58AD267315}"/>
    <cellStyle name="Comma 2 2 2" xfId="4755" xr:uid="{08110DC6-0098-4038-B95C-53C43389871A}"/>
    <cellStyle name="Comma 2 2 2 2" xfId="5326" xr:uid="{C8099222-3519-4D0A-B318-DBDA283F3045}"/>
    <cellStyle name="Comma 2 2 3" xfId="4591" xr:uid="{4D160910-7065-4D7C-B7B7-F5779CA40D4A}"/>
    <cellStyle name="Comma 2 2 4" xfId="5356" xr:uid="{858457BC-05FD-4842-8B4B-AF0572C59CD8}"/>
    <cellStyle name="Comma 3" xfId="4318" xr:uid="{E9BE020E-8703-4E55-A5F8-F73B266D0FFA}"/>
    <cellStyle name="Comma 3 2" xfId="4432" xr:uid="{9EED10D3-1E37-47DE-8E9C-333D856F2944}"/>
    <cellStyle name="Comma 3 2 2" xfId="4756" xr:uid="{926AF076-CF39-40EC-820A-4BE09A53C025}"/>
    <cellStyle name="Comma 3 2 2 2" xfId="5327" xr:uid="{3629FCDF-DA4F-4B43-AE32-F292AF790DCB}"/>
    <cellStyle name="Comma 3 2 3" xfId="5325" xr:uid="{18F8E0EA-6821-4A41-A316-C1E1B5A1FFD0}"/>
    <cellStyle name="Comma 3 2 4" xfId="5357" xr:uid="{BD71DB4C-B20A-431C-93A5-F9A1A969A230}"/>
    <cellStyle name="Currency 10" xfId="8" xr:uid="{FC777982-A8FD-4D0D-936E-320442C3636E}"/>
    <cellStyle name="Currency 10 2" xfId="9" xr:uid="{137394EA-2B3F-42FD-92DF-082F4CFCE853}"/>
    <cellStyle name="Currency 10 2 2" xfId="203" xr:uid="{DD737348-06BB-41A7-9D44-A65F76430BB8}"/>
    <cellStyle name="Currency 10 2 2 2" xfId="4616" xr:uid="{8C060E4E-B609-4098-A25D-6B228FE8EF2F}"/>
    <cellStyle name="Currency 10 2 3" xfId="4511" xr:uid="{0AEEE5C8-5EE1-4C73-8B73-833FC508B3F1}"/>
    <cellStyle name="Currency 10 3" xfId="10" xr:uid="{66D07ACB-4F1D-4796-86F7-BE4D0CB7BF3A}"/>
    <cellStyle name="Currency 10 3 2" xfId="204" xr:uid="{3FF570FB-AD97-4730-BD0B-25D8250C903B}"/>
    <cellStyle name="Currency 10 3 2 2" xfId="4617" xr:uid="{79F171E0-5EC8-40AB-B641-1E8AEB066C3E}"/>
    <cellStyle name="Currency 10 3 3" xfId="4512" xr:uid="{9E0829FD-24DC-4243-B8AE-1C957FBB8D28}"/>
    <cellStyle name="Currency 10 4" xfId="205" xr:uid="{FD1A646F-B8C9-4BD6-BDB6-647DA08482A7}"/>
    <cellStyle name="Currency 10 4 2" xfId="4618" xr:uid="{EEB71897-F408-4BF2-B465-9CC17019F696}"/>
    <cellStyle name="Currency 10 5" xfId="4437" xr:uid="{06F22C49-4638-4A91-8402-DFB7CAC12357}"/>
    <cellStyle name="Currency 10 6" xfId="4510" xr:uid="{12B9683D-4B5C-419F-A687-98E4F319D399}"/>
    <cellStyle name="Currency 11" xfId="11" xr:uid="{03DEC01A-2677-412D-87F4-E4D9F027E2DA}"/>
    <cellStyle name="Currency 11 2" xfId="12" xr:uid="{43769A3D-CE28-45C5-BC2A-CF402815D1D8}"/>
    <cellStyle name="Currency 11 2 2" xfId="206" xr:uid="{C1CDB0A6-E2D3-492C-9923-DAC26CA056E8}"/>
    <cellStyle name="Currency 11 2 2 2" xfId="4619" xr:uid="{59B69483-DD54-4311-8CF3-B09DBA18276F}"/>
    <cellStyle name="Currency 11 2 3" xfId="4514" xr:uid="{EFF24ECD-DD8D-4FE7-B261-DB776E4C82AF}"/>
    <cellStyle name="Currency 11 3" xfId="13" xr:uid="{D21F4A3F-CB95-4500-AAC2-C84E8E25B571}"/>
    <cellStyle name="Currency 11 3 2" xfId="207" xr:uid="{8D5D96D9-1323-4EFF-9F1B-2A28D705A1EA}"/>
    <cellStyle name="Currency 11 3 2 2" xfId="4620" xr:uid="{4A05B1D0-ACB5-4B72-8AFC-D664AB27874B}"/>
    <cellStyle name="Currency 11 3 3" xfId="4515" xr:uid="{3DA550D2-6BCB-49A6-AFB2-161F1575484A}"/>
    <cellStyle name="Currency 11 4" xfId="208" xr:uid="{0945BF1E-D689-47E6-9C95-EB05E62F4C12}"/>
    <cellStyle name="Currency 11 4 2" xfId="4621" xr:uid="{344AA054-E352-49FC-ADFC-9F9CB7FC5E26}"/>
    <cellStyle name="Currency 11 5" xfId="4319" xr:uid="{5F10B0B5-E3B0-4997-8907-9F41990580B7}"/>
    <cellStyle name="Currency 11 5 2" xfId="4438" xr:uid="{DDC8085A-576F-4304-8F68-15E515A34BD8}"/>
    <cellStyle name="Currency 11 5 3" xfId="4720" xr:uid="{F845A15D-9DAC-4F2F-9E24-4FFCCC50B4C5}"/>
    <cellStyle name="Currency 11 5 3 2" xfId="5315" xr:uid="{9CEC871A-9756-44D2-A3C6-41133864DBEE}"/>
    <cellStyle name="Currency 11 5 3 3" xfId="4757" xr:uid="{595B713E-9808-46D9-97E2-59AB82FD7FC5}"/>
    <cellStyle name="Currency 11 5 4" xfId="4697" xr:uid="{DB84E6C5-582C-4C0C-AB53-93900BED6CC0}"/>
    <cellStyle name="Currency 11 6" xfId="4513" xr:uid="{AAD1AA84-12D0-46D0-8169-C5710F48198A}"/>
    <cellStyle name="Currency 12" xfId="14" xr:uid="{6D327B59-D882-4A81-B851-9CB3EAF3C2D1}"/>
    <cellStyle name="Currency 12 2" xfId="15" xr:uid="{6AB38C2F-AF7B-4B08-8A10-8952DE702406}"/>
    <cellStyle name="Currency 12 2 2" xfId="209" xr:uid="{9651EC9E-3BF2-48CB-820C-15CA4734294F}"/>
    <cellStyle name="Currency 12 2 2 2" xfId="4622" xr:uid="{EF7F4880-D304-4F22-AD71-97CA0E44B479}"/>
    <cellStyle name="Currency 12 2 3" xfId="4517" xr:uid="{31167B63-5AC4-443B-B06F-5F1E65F6DC34}"/>
    <cellStyle name="Currency 12 3" xfId="210" xr:uid="{CB0CF433-5455-44B5-AB38-749F79744F18}"/>
    <cellStyle name="Currency 12 3 2" xfId="4623" xr:uid="{EC29E2CF-AC60-4E96-8158-B78A83D690C4}"/>
    <cellStyle name="Currency 12 4" xfId="4516" xr:uid="{E47FF911-5E3F-4D55-9277-AF395E554954}"/>
    <cellStyle name="Currency 13" xfId="16" xr:uid="{6B668A04-1BE4-4117-98C5-D004919CB1D1}"/>
    <cellStyle name="Currency 13 2" xfId="4321" xr:uid="{14193CC8-3441-4160-B524-5AA4E0037AF9}"/>
    <cellStyle name="Currency 13 3" xfId="4322" xr:uid="{AFE3A300-C9C5-4946-8394-1AD2E549D268}"/>
    <cellStyle name="Currency 13 3 2" xfId="4759" xr:uid="{A907FFDA-260E-4C00-9B26-4600AB71E9B9}"/>
    <cellStyle name="Currency 13 4" xfId="4320" xr:uid="{EEDA7BA6-1161-4019-B3EA-4199BBBA9010}"/>
    <cellStyle name="Currency 13 5" xfId="4758" xr:uid="{EE549A6E-6200-468A-A8C5-CBB627D4AEE1}"/>
    <cellStyle name="Currency 14" xfId="17" xr:uid="{EEE89373-13ED-415A-AB10-A9AC5CE0F6E7}"/>
    <cellStyle name="Currency 14 2" xfId="211" xr:uid="{5003EDC5-625E-4BEC-881E-3701E7A48F17}"/>
    <cellStyle name="Currency 14 2 2" xfId="4624" xr:uid="{C1512311-2CC6-46B7-ACA1-12F21FB13A84}"/>
    <cellStyle name="Currency 14 3" xfId="4518" xr:uid="{CC797268-7742-4594-B18D-1DA4B25EA629}"/>
    <cellStyle name="Currency 15" xfId="4414" xr:uid="{CC4FB712-C9EA-45EA-A8A2-2917F919AB1A}"/>
    <cellStyle name="Currency 15 2" xfId="5345" xr:uid="{06790AB7-F730-46C4-B332-602A70BCECBA}"/>
    <cellStyle name="Currency 17" xfId="4323" xr:uid="{E82EC34A-779F-4B81-B426-7F8C23A08A6E}"/>
    <cellStyle name="Currency 2" xfId="18" xr:uid="{37C0E166-92BD-4387-857B-C0DF6E4BAA8C}"/>
    <cellStyle name="Currency 2 2" xfId="19" xr:uid="{EFFA2670-D7CA-4ED5-B440-E558ED75C179}"/>
    <cellStyle name="Currency 2 2 2" xfId="20" xr:uid="{963CCCEB-24B7-48BB-8406-3E640C084B22}"/>
    <cellStyle name="Currency 2 2 2 2" xfId="21" xr:uid="{68C21B82-C2A2-4ACA-9F7A-8A10EDBA879D}"/>
    <cellStyle name="Currency 2 2 2 2 2" xfId="4760" xr:uid="{158305C7-E000-4228-B640-5F402DFE1EA8}"/>
    <cellStyle name="Currency 2 2 2 3" xfId="22" xr:uid="{07E76A1A-DC8C-4F04-A430-1E332553717F}"/>
    <cellStyle name="Currency 2 2 2 3 2" xfId="212" xr:uid="{0806B098-E763-4311-B72E-73CDB2F099E3}"/>
    <cellStyle name="Currency 2 2 2 3 2 2" xfId="4625" xr:uid="{3628E640-C204-47E5-8C9C-0ABDA32632BB}"/>
    <cellStyle name="Currency 2 2 2 3 3" xfId="4521" xr:uid="{519BEE6F-25F0-44FA-86F7-29F9257B6574}"/>
    <cellStyle name="Currency 2 2 2 4" xfId="213" xr:uid="{0003E3AF-1BB8-4CB4-96BA-AC6DA57C0BD0}"/>
    <cellStyle name="Currency 2 2 2 4 2" xfId="4626" xr:uid="{861B0499-6F17-440C-8680-E8A1CA054965}"/>
    <cellStyle name="Currency 2 2 2 5" xfId="4520" xr:uid="{E6687C65-B042-4732-9054-7FDD4CD51DBC}"/>
    <cellStyle name="Currency 2 2 3" xfId="214" xr:uid="{7E61B94A-FD02-4EF0-A947-D499FCE4B7AC}"/>
    <cellStyle name="Currency 2 2 3 2" xfId="4627" xr:uid="{4FE25FF0-B7CA-4B29-8C63-81310E79D34B}"/>
    <cellStyle name="Currency 2 2 4" xfId="4519" xr:uid="{A3DF536C-5E69-47D5-A3FF-1ECDD5BDFF43}"/>
    <cellStyle name="Currency 2 3" xfId="23" xr:uid="{DC106561-B91F-4A83-B10C-5EC49EAED9CD}"/>
    <cellStyle name="Currency 2 3 2" xfId="215" xr:uid="{D429B516-A3AB-4D26-99D8-CF10A3E95CC3}"/>
    <cellStyle name="Currency 2 3 2 2" xfId="4628" xr:uid="{76FCDE40-07D4-407B-A56E-034027ED28B3}"/>
    <cellStyle name="Currency 2 3 3" xfId="4522" xr:uid="{C7E9B870-6CDD-4462-A2A9-5DB6CD5AF133}"/>
    <cellStyle name="Currency 2 4" xfId="216" xr:uid="{22ACD87A-FBEE-4035-909F-737C1FC79ABE}"/>
    <cellStyle name="Currency 2 4 2" xfId="217" xr:uid="{8893F082-81EE-49E4-81E2-49B011BC990F}"/>
    <cellStyle name="Currency 2 5" xfId="218" xr:uid="{F9CB5B72-8E31-4D0A-B865-34221DCAA482}"/>
    <cellStyle name="Currency 2 5 2" xfId="219" xr:uid="{8369C624-E9C4-47C2-8979-883E8F3F36D6}"/>
    <cellStyle name="Currency 2 6" xfId="220" xr:uid="{EFF1F003-EE44-457F-9210-319F9F308669}"/>
    <cellStyle name="Currency 3" xfId="24" xr:uid="{5301F98C-C053-4EF2-BB76-19989F976FFB}"/>
    <cellStyle name="Currency 3 2" xfId="25" xr:uid="{F7C1221C-92D7-43ED-B83C-BFC3BE8886BA}"/>
    <cellStyle name="Currency 3 2 2" xfId="221" xr:uid="{1BB87C1D-F34E-4117-B7AF-B0E4B4659305}"/>
    <cellStyle name="Currency 3 2 2 2" xfId="4629" xr:uid="{27398315-84D6-40CD-A697-ACEF028C3504}"/>
    <cellStyle name="Currency 3 2 3" xfId="4524" xr:uid="{F35C8AF9-0023-4A6F-B6DD-706188A7A40E}"/>
    <cellStyle name="Currency 3 3" xfId="26" xr:uid="{398EAA7D-5E36-441C-90BF-DB835779AB37}"/>
    <cellStyle name="Currency 3 3 2" xfId="222" xr:uid="{9589B439-9C37-4732-9E55-31435B220D04}"/>
    <cellStyle name="Currency 3 3 2 2" xfId="4630" xr:uid="{AA3CE509-738A-4DC4-9D1D-F05C996ED410}"/>
    <cellStyle name="Currency 3 3 3" xfId="4525" xr:uid="{ADAECD65-255D-4B06-90DB-1A34A551118A}"/>
    <cellStyle name="Currency 3 4" xfId="27" xr:uid="{337608A0-F71F-48BA-A94E-1DCE0E329D45}"/>
    <cellStyle name="Currency 3 4 2" xfId="223" xr:uid="{FC624AD4-5C6F-4E75-BC34-F94FABBAA0D5}"/>
    <cellStyle name="Currency 3 4 2 2" xfId="4631" xr:uid="{ED166CAB-BD9C-4933-B099-540A6423358A}"/>
    <cellStyle name="Currency 3 4 3" xfId="4526" xr:uid="{789A20B4-7F1D-4A14-9E5F-63532A71B1AC}"/>
    <cellStyle name="Currency 3 5" xfId="224" xr:uid="{9D865A0C-1919-47D2-9611-9F1F935B082D}"/>
    <cellStyle name="Currency 3 5 2" xfId="4632" xr:uid="{10AF4DDE-0B32-44C5-8147-CC8AC61A611C}"/>
    <cellStyle name="Currency 3 6" xfId="4523" xr:uid="{42A6E0CA-5EC3-4E19-9196-F2FCD192FE0F}"/>
    <cellStyle name="Currency 4" xfId="28" xr:uid="{F0C70626-03DB-4CE7-866E-035BB792E532}"/>
    <cellStyle name="Currency 4 2" xfId="29" xr:uid="{C955AE4A-9797-432D-89C6-E5C154019C97}"/>
    <cellStyle name="Currency 4 2 2" xfId="225" xr:uid="{551A0DB0-E1CF-446B-B1F4-6579E77D507B}"/>
    <cellStyle name="Currency 4 2 2 2" xfId="4633" xr:uid="{C7A73718-3D41-4498-AD0E-25D0E335BA9C}"/>
    <cellStyle name="Currency 4 2 3" xfId="4528" xr:uid="{0DD45843-8EA3-4399-AB7B-A7C9716EB949}"/>
    <cellStyle name="Currency 4 3" xfId="30" xr:uid="{8807A623-C7D5-4C4A-9015-DEC89CD8B3A0}"/>
    <cellStyle name="Currency 4 3 2" xfId="226" xr:uid="{7AD16BB9-C8BB-4E18-B871-84A0B4529A91}"/>
    <cellStyle name="Currency 4 3 2 2" xfId="4634" xr:uid="{98102527-13C2-48D6-A56F-122EC6A76208}"/>
    <cellStyle name="Currency 4 3 3" xfId="4529" xr:uid="{D114ED05-EBAF-4D81-A58C-F53111B16624}"/>
    <cellStyle name="Currency 4 4" xfId="227" xr:uid="{EAAFAC7D-DF14-4AAA-8774-2B2157A91E87}"/>
    <cellStyle name="Currency 4 4 2" xfId="4635" xr:uid="{01648EFE-39E1-43A2-BA06-9BD02DB41532}"/>
    <cellStyle name="Currency 4 5" xfId="4324" xr:uid="{E27EEFEE-13CC-4E55-8C16-E45BB5728776}"/>
    <cellStyle name="Currency 4 5 2" xfId="4439" xr:uid="{5859FA66-085B-4B06-8495-871166060476}"/>
    <cellStyle name="Currency 4 5 3" xfId="4721" xr:uid="{42EFB7A1-7C9A-4576-95CF-86213EC72F19}"/>
    <cellStyle name="Currency 4 5 3 2" xfId="5316" xr:uid="{E652FAE8-D62E-4E4D-865F-E2DF747B0749}"/>
    <cellStyle name="Currency 4 5 3 3" xfId="4761" xr:uid="{C933E2B4-76D0-44DE-8101-FE52ACF9A632}"/>
    <cellStyle name="Currency 4 5 4" xfId="4698" xr:uid="{0AF3B26C-DA23-438B-A101-D0C47F6B6E57}"/>
    <cellStyle name="Currency 4 6" xfId="4527" xr:uid="{B8746E35-81B0-4C4A-BE70-E168F5334A10}"/>
    <cellStyle name="Currency 5" xfId="31" xr:uid="{ACC37444-92A4-44EA-8B4D-BCCF15E7070E}"/>
    <cellStyle name="Currency 5 2" xfId="32" xr:uid="{BBFD85BC-30B7-4072-A901-B8C8B37C53AF}"/>
    <cellStyle name="Currency 5 2 2" xfId="228" xr:uid="{E98D8EA1-DB26-4F5B-9E96-A95F88A9C46E}"/>
    <cellStyle name="Currency 5 2 2 2" xfId="4636" xr:uid="{3C62B8DD-2464-4FF2-9F00-B3ED63F12A3A}"/>
    <cellStyle name="Currency 5 2 3" xfId="4530" xr:uid="{CBCB11C1-0FB0-4CE2-8CFD-C7A09D05496B}"/>
    <cellStyle name="Currency 5 3" xfId="4325" xr:uid="{68D744B0-394F-4DA4-AC1D-212F868DC416}"/>
    <cellStyle name="Currency 5 3 2" xfId="4440" xr:uid="{FCCC6EBE-C75B-4253-93CB-A299011385E4}"/>
    <cellStyle name="Currency 5 3 2 2" xfId="5306" xr:uid="{F100A609-6044-485F-9549-1C4CA586B1F5}"/>
    <cellStyle name="Currency 5 3 2 3" xfId="4763" xr:uid="{52DC1C42-CF77-463F-8740-AF60C221E684}"/>
    <cellStyle name="Currency 5 4" xfId="4762" xr:uid="{3FE61A5F-3B58-4D17-8063-43C6C906D1D7}"/>
    <cellStyle name="Currency 6" xfId="33" xr:uid="{56729EAB-7A37-4D60-B2B9-4CEF32B2CCC8}"/>
    <cellStyle name="Currency 6 2" xfId="229" xr:uid="{5D3A7E47-E1AB-4AC4-AF6B-AA8085CDA14D}"/>
    <cellStyle name="Currency 6 2 2" xfId="4637" xr:uid="{68BF3AAC-EB96-4E1C-B735-9257682110DB}"/>
    <cellStyle name="Currency 6 3" xfId="4326" xr:uid="{7AA21348-43E9-48D2-AAE6-AC5BE30BD133}"/>
    <cellStyle name="Currency 6 3 2" xfId="4441" xr:uid="{8E88C6FB-71EB-4653-9DB8-F9E0FAD884D9}"/>
    <cellStyle name="Currency 6 3 3" xfId="4722" xr:uid="{7BAFBA0A-CA2D-4FF5-B8A9-AC8EFA564FB2}"/>
    <cellStyle name="Currency 6 3 3 2" xfId="5317" xr:uid="{6EBDF41D-5DA6-465D-8CDC-9839D203012D}"/>
    <cellStyle name="Currency 6 3 3 3" xfId="4764" xr:uid="{C8DEA512-9999-4DA5-AD33-E2D4CE920177}"/>
    <cellStyle name="Currency 6 3 4" xfId="4699" xr:uid="{D8D5BD75-78EB-4ADD-A34F-0FF7CB95F984}"/>
    <cellStyle name="Currency 6 4" xfId="4531" xr:uid="{D113CDC6-6A81-49E0-93DB-65610F7B2FE9}"/>
    <cellStyle name="Currency 7" xfId="34" xr:uid="{9685CE51-D1EB-45E5-BB05-70106463C018}"/>
    <cellStyle name="Currency 7 2" xfId="35" xr:uid="{FCBD9AA6-2991-4462-A355-41C0245CBB0F}"/>
    <cellStyle name="Currency 7 2 2" xfId="250" xr:uid="{D3C8E033-40DE-4DD1-80E7-8952419BAB60}"/>
    <cellStyle name="Currency 7 2 2 2" xfId="4638" xr:uid="{C48E41AC-FDDC-4778-B66D-7497F9BC6BCD}"/>
    <cellStyle name="Currency 7 2 3" xfId="4533" xr:uid="{A4815280-1BC7-4D90-AD3E-7A055D7545E6}"/>
    <cellStyle name="Currency 7 3" xfId="230" xr:uid="{54E43F20-3651-4540-A772-A8C4DB5BD821}"/>
    <cellStyle name="Currency 7 3 2" xfId="4639" xr:uid="{916327F9-4AFB-4695-A1DC-359816316096}"/>
    <cellStyle name="Currency 7 4" xfId="4442" xr:uid="{EB4330F7-FEA5-4AEE-94EB-D4D6D5B28F64}"/>
    <cellStyle name="Currency 7 5" xfId="4532" xr:uid="{B314D466-70D7-46F9-8703-933B9E611D9E}"/>
    <cellStyle name="Currency 8" xfId="36" xr:uid="{C735B3B5-FBF4-45D1-998D-D3B592AB41A9}"/>
    <cellStyle name="Currency 8 2" xfId="37" xr:uid="{66835A5B-295C-4681-8A5C-BAA5393C4F52}"/>
    <cellStyle name="Currency 8 2 2" xfId="231" xr:uid="{FE81FCFF-6BC6-4D97-9822-80EEC84F833C}"/>
    <cellStyle name="Currency 8 2 2 2" xfId="4640" xr:uid="{C708FFD3-B89B-4390-8FED-867067C515A0}"/>
    <cellStyle name="Currency 8 2 3" xfId="4535" xr:uid="{0C0585C9-64D6-401B-BE56-EBAEF0A44E1E}"/>
    <cellStyle name="Currency 8 3" xfId="38" xr:uid="{7BDE532C-47B2-4486-803E-DA2D51A73B23}"/>
    <cellStyle name="Currency 8 3 2" xfId="232" xr:uid="{D0F01254-2071-48A8-B4F9-B2541C5B71EF}"/>
    <cellStyle name="Currency 8 3 2 2" xfId="4641" xr:uid="{7B991938-2D7B-4692-9514-5AA64762EDBE}"/>
    <cellStyle name="Currency 8 3 3" xfId="4536" xr:uid="{766B5E65-0297-425E-87D7-EAA5AE311E66}"/>
    <cellStyle name="Currency 8 4" xfId="39" xr:uid="{10F4DBCC-1288-43B0-B183-1B3E1D04F2CE}"/>
    <cellStyle name="Currency 8 4 2" xfId="233" xr:uid="{80066DBB-31A3-4848-BC01-9A22D65AA58C}"/>
    <cellStyle name="Currency 8 4 2 2" xfId="4642" xr:uid="{BC3B93BF-CA79-471D-92B0-9B1B39B2673C}"/>
    <cellStyle name="Currency 8 4 3" xfId="4537" xr:uid="{D0900ED1-4712-4678-9B15-C4F6BC0A1B3D}"/>
    <cellStyle name="Currency 8 5" xfId="234" xr:uid="{CD8A6E01-FB1E-46A3-BD01-99DDA21B3549}"/>
    <cellStyle name="Currency 8 5 2" xfId="4643" xr:uid="{650CD123-AF23-477C-9043-C1C1AAF88903}"/>
    <cellStyle name="Currency 8 6" xfId="4443" xr:uid="{A6D359CB-AF38-437C-85AD-558030AC2BE4}"/>
    <cellStyle name="Currency 8 7" xfId="4534" xr:uid="{5B5A1A2F-2567-447D-AFE7-168117FCBFA4}"/>
    <cellStyle name="Currency 9" xfId="40" xr:uid="{B5A5CF95-F1E4-4508-BF5E-106B7DEBE3B9}"/>
    <cellStyle name="Currency 9 2" xfId="41" xr:uid="{8D58293E-4E28-4B77-83BB-196D57AC7DE2}"/>
    <cellStyle name="Currency 9 2 2" xfId="235" xr:uid="{1212CD33-C591-4FD2-AF71-805B72FB72B6}"/>
    <cellStyle name="Currency 9 2 2 2" xfId="4644" xr:uid="{1800545C-82BD-4833-B922-34458B9543A3}"/>
    <cellStyle name="Currency 9 2 3" xfId="4539" xr:uid="{071E0D02-FE97-4115-A6B4-BDC2F355546A}"/>
    <cellStyle name="Currency 9 3" xfId="42" xr:uid="{ED89E4BD-D6EE-42F8-B752-C7D4E14EE823}"/>
    <cellStyle name="Currency 9 3 2" xfId="236" xr:uid="{3D16ACE6-437D-4EF8-AE61-1AED07D21005}"/>
    <cellStyle name="Currency 9 3 2 2" xfId="4645" xr:uid="{DB731131-A992-4BFD-8667-90BB3710151F}"/>
    <cellStyle name="Currency 9 3 3" xfId="4540" xr:uid="{316E64A3-75F4-4FD8-806B-B1282135679E}"/>
    <cellStyle name="Currency 9 4" xfId="237" xr:uid="{E17B421E-BDC4-4372-AA6A-257795AE2E93}"/>
    <cellStyle name="Currency 9 4 2" xfId="4646" xr:uid="{497819B5-C47C-49CF-80DE-98B815FF00D0}"/>
    <cellStyle name="Currency 9 5" xfId="4327" xr:uid="{63123C47-EC2B-4914-8B4F-BDD1E22D7B21}"/>
    <cellStyle name="Currency 9 5 2" xfId="4444" xr:uid="{7B2B50A1-A19C-45E3-A3F6-A7727B521EB0}"/>
    <cellStyle name="Currency 9 5 3" xfId="4723" xr:uid="{619CA4E0-6E87-4F3F-8A91-BEA7F594723A}"/>
    <cellStyle name="Currency 9 5 4" xfId="4700" xr:uid="{0F1E5FD5-5A50-4E18-818E-1E15FC8EDA85}"/>
    <cellStyle name="Currency 9 6" xfId="4538" xr:uid="{100A0984-C029-4EFC-B984-4225FE82FE37}"/>
    <cellStyle name="Hyperlink 2" xfId="6" xr:uid="{6CFFD761-E1C4-4FFC-9C82-FDD569F38491}"/>
    <cellStyle name="Hyperlink 2 2" xfId="5363" xr:uid="{8D901E5E-67F3-4914-A956-2B94984E2D56}"/>
    <cellStyle name="Hyperlink 3" xfId="202" xr:uid="{E06D6CBB-54C8-4DAD-A52F-394B42F1DBAF}"/>
    <cellStyle name="Hyperlink 3 2" xfId="4415" xr:uid="{4BDCBEF4-4BF8-4568-B8CA-34EF08CC69D5}"/>
    <cellStyle name="Hyperlink 3 3" xfId="4328" xr:uid="{D57A3300-114B-4668-BBA6-BC59F051F362}"/>
    <cellStyle name="Hyperlink 4" xfId="4329" xr:uid="{9BE4646A-928C-4ECC-A369-1450F3608EE1}"/>
    <cellStyle name="Hyperlink 4 2" xfId="5360" xr:uid="{7A99DA80-FD71-4477-B820-0028BEB8B483}"/>
    <cellStyle name="Normal" xfId="0" builtinId="0"/>
    <cellStyle name="Normal 10" xfId="43" xr:uid="{4C32D50C-EC70-4AD0-8C8E-DDCEE551CA5B}"/>
    <cellStyle name="Normal 10 10" xfId="903" xr:uid="{B3A44542-7F69-432D-A4E2-D63255290609}"/>
    <cellStyle name="Normal 10 10 2" xfId="2508" xr:uid="{93C0FC15-BFD1-4602-AEE2-6CAB58399B87}"/>
    <cellStyle name="Normal 10 10 2 2" xfId="4331" xr:uid="{78ECCA1F-74F2-4CC1-A345-E9EAE2FC263D}"/>
    <cellStyle name="Normal 10 10 2 3" xfId="4675" xr:uid="{FE717497-FADE-4923-BA26-749D63DF9B25}"/>
    <cellStyle name="Normal 10 10 3" xfId="2509" xr:uid="{F92C2F2F-81FB-4E69-B008-DEE34F358957}"/>
    <cellStyle name="Normal 10 10 4" xfId="2510" xr:uid="{4B6D9BDD-9ECC-4C1C-A8D5-25C697EBB3FE}"/>
    <cellStyle name="Normal 10 11" xfId="2511" xr:uid="{1F7C488D-FB72-4309-A9FB-1EAD60D2E7F8}"/>
    <cellStyle name="Normal 10 11 2" xfId="2512" xr:uid="{665852CA-A3F8-4673-B057-E71D76B2FCA3}"/>
    <cellStyle name="Normal 10 11 3" xfId="2513" xr:uid="{D06C0990-CE4A-4113-8E16-D3EA624A965F}"/>
    <cellStyle name="Normal 10 11 4" xfId="2514" xr:uid="{C02AC2A9-DFA6-4B18-8315-178F547B3037}"/>
    <cellStyle name="Normal 10 12" xfId="2515" xr:uid="{4B76E26B-42E0-4F05-AA48-2A6B0B57FA7D}"/>
    <cellStyle name="Normal 10 12 2" xfId="2516" xr:uid="{A594F9CB-8234-4BA4-A2E5-0FF3CFDE9C93}"/>
    <cellStyle name="Normal 10 13" xfId="2517" xr:uid="{89FC1B5D-11B3-425F-A440-FB54C82AA9A2}"/>
    <cellStyle name="Normal 10 14" xfId="2518" xr:uid="{805C0DBE-0C5C-4EB7-BA28-DF6A300E0247}"/>
    <cellStyle name="Normal 10 15" xfId="2519" xr:uid="{2EC19646-455D-4E6A-894B-21D0ED9B985A}"/>
    <cellStyle name="Normal 10 2" xfId="44" xr:uid="{FAC756E2-066D-494A-8C47-8C9F230C3528}"/>
    <cellStyle name="Normal 10 2 10" xfId="2520" xr:uid="{805956F1-B1E3-402A-9D99-C5B48D94CE05}"/>
    <cellStyle name="Normal 10 2 11" xfId="2521" xr:uid="{8807FD93-FC0E-4583-9245-B435E0135EFD}"/>
    <cellStyle name="Normal 10 2 2" xfId="45" xr:uid="{BC94269F-99E7-4D95-A77D-CCD95A4E9F1F}"/>
    <cellStyle name="Normal 10 2 2 2" xfId="46" xr:uid="{8483319D-321B-41B6-8E09-7CA45581EB6C}"/>
    <cellStyle name="Normal 10 2 2 2 2" xfId="238" xr:uid="{9E1A7183-E457-4661-98B4-AA80F1B7168A}"/>
    <cellStyle name="Normal 10 2 2 2 2 2" xfId="454" xr:uid="{828A6098-CE99-48C8-9D4E-A25B6A9324C5}"/>
    <cellStyle name="Normal 10 2 2 2 2 2 2" xfId="455" xr:uid="{DD3D8C53-1A2E-479F-9E24-B5D745D811F1}"/>
    <cellStyle name="Normal 10 2 2 2 2 2 2 2" xfId="904" xr:uid="{BAA43AFE-CBD6-4EE1-9F3C-AD1E62A812D0}"/>
    <cellStyle name="Normal 10 2 2 2 2 2 2 2 2" xfId="905" xr:uid="{829C7ACB-89C0-49EA-BBF4-E85E57D117AF}"/>
    <cellStyle name="Normal 10 2 2 2 2 2 2 3" xfId="906" xr:uid="{F0CB8020-E5F2-4A7D-AB1F-41D61370ECC7}"/>
    <cellStyle name="Normal 10 2 2 2 2 2 3" xfId="907" xr:uid="{4703A32C-80A0-4C12-9403-83F90A795052}"/>
    <cellStyle name="Normal 10 2 2 2 2 2 3 2" xfId="908" xr:uid="{54B00F03-12D7-4955-9955-4B010B18C2E6}"/>
    <cellStyle name="Normal 10 2 2 2 2 2 4" xfId="909" xr:uid="{53F2DABA-9D9B-4BC1-AF98-A521A45E70D0}"/>
    <cellStyle name="Normal 10 2 2 2 2 3" xfId="456" xr:uid="{2DA3B239-7587-43D8-91CB-B094A4C7C662}"/>
    <cellStyle name="Normal 10 2 2 2 2 3 2" xfId="910" xr:uid="{4C28B489-8F46-4405-98A8-A205ADA61D08}"/>
    <cellStyle name="Normal 10 2 2 2 2 3 2 2" xfId="911" xr:uid="{048D1CF1-5176-4083-BFC7-9E87161AC0A1}"/>
    <cellStyle name="Normal 10 2 2 2 2 3 3" xfId="912" xr:uid="{58BC8BC3-8029-4534-90DF-82D20F14650D}"/>
    <cellStyle name="Normal 10 2 2 2 2 3 4" xfId="2522" xr:uid="{7F8959B6-C108-4B8A-A8BF-2C2A5ACB7A29}"/>
    <cellStyle name="Normal 10 2 2 2 2 4" xfId="913" xr:uid="{F73E6349-0642-44CF-AD0E-136343EA06FA}"/>
    <cellStyle name="Normal 10 2 2 2 2 4 2" xfId="914" xr:uid="{190B1F47-0FE8-43AC-84D2-FB4EF3ECD1D3}"/>
    <cellStyle name="Normal 10 2 2 2 2 5" xfId="915" xr:uid="{96EB9739-1C3A-4F24-A6D8-558013B1F739}"/>
    <cellStyle name="Normal 10 2 2 2 2 6" xfId="2523" xr:uid="{05D48CA3-6F1F-49C1-BF49-4500DF983312}"/>
    <cellStyle name="Normal 10 2 2 2 3" xfId="239" xr:uid="{5775DDF2-D648-4BA6-A807-697B037A5E24}"/>
    <cellStyle name="Normal 10 2 2 2 3 2" xfId="457" xr:uid="{341601AC-96FA-4DFF-A6D1-6AE1A5B13051}"/>
    <cellStyle name="Normal 10 2 2 2 3 2 2" xfId="458" xr:uid="{94985199-BC11-4021-A095-1C7DE47B6A5B}"/>
    <cellStyle name="Normal 10 2 2 2 3 2 2 2" xfId="916" xr:uid="{97D8A273-F2E3-446B-9BB7-275F384D132F}"/>
    <cellStyle name="Normal 10 2 2 2 3 2 2 2 2" xfId="917" xr:uid="{79760624-C615-4695-AFDE-4A9BEF4C97A3}"/>
    <cellStyle name="Normal 10 2 2 2 3 2 2 3" xfId="918" xr:uid="{2FB4FF0E-E0CA-4149-B9B7-B3801DFD03EF}"/>
    <cellStyle name="Normal 10 2 2 2 3 2 3" xfId="919" xr:uid="{7E474836-F78A-4826-AFFB-C475A69CF66F}"/>
    <cellStyle name="Normal 10 2 2 2 3 2 3 2" xfId="920" xr:uid="{16A51FD5-26CA-4C8A-A6CB-77D34F4ED80C}"/>
    <cellStyle name="Normal 10 2 2 2 3 2 4" xfId="921" xr:uid="{4975074B-B3A4-4A53-BC5F-9634F3194E04}"/>
    <cellStyle name="Normal 10 2 2 2 3 3" xfId="459" xr:uid="{013912D7-8A16-4FC2-A574-A34C1E923249}"/>
    <cellStyle name="Normal 10 2 2 2 3 3 2" xfId="922" xr:uid="{AC115A50-6398-484E-91BA-97ABCCD351E4}"/>
    <cellStyle name="Normal 10 2 2 2 3 3 2 2" xfId="923" xr:uid="{075C0D77-2ABB-4DC4-88F7-2659182410FE}"/>
    <cellStyle name="Normal 10 2 2 2 3 3 3" xfId="924" xr:uid="{0DE9206C-DC3A-4C1A-B2C7-4F2D8BBD7B31}"/>
    <cellStyle name="Normal 10 2 2 2 3 4" xfId="925" xr:uid="{8569B15A-0D00-4C60-A7C5-0F3B83619930}"/>
    <cellStyle name="Normal 10 2 2 2 3 4 2" xfId="926" xr:uid="{552AFF4E-948D-4F75-BE15-0E0041AAB320}"/>
    <cellStyle name="Normal 10 2 2 2 3 5" xfId="927" xr:uid="{86672A11-8DB7-4B58-A4D6-684AD7234109}"/>
    <cellStyle name="Normal 10 2 2 2 4" xfId="460" xr:uid="{9E53614F-BDAE-4511-90D6-83411D57A45A}"/>
    <cellStyle name="Normal 10 2 2 2 4 2" xfId="461" xr:uid="{C9077778-7222-4AC4-BE1A-ACECF370B4CE}"/>
    <cellStyle name="Normal 10 2 2 2 4 2 2" xfId="928" xr:uid="{A4037C93-6417-4BF4-BE81-717F71829D57}"/>
    <cellStyle name="Normal 10 2 2 2 4 2 2 2" xfId="929" xr:uid="{F99D59F5-D500-4950-BE87-9A8AB1B1E6A7}"/>
    <cellStyle name="Normal 10 2 2 2 4 2 3" xfId="930" xr:uid="{0A2552A3-D7A1-4B2C-B79B-21D89C78AA30}"/>
    <cellStyle name="Normal 10 2 2 2 4 3" xfId="931" xr:uid="{863672BD-AE5E-4946-B3C9-95DABD51CE18}"/>
    <cellStyle name="Normal 10 2 2 2 4 3 2" xfId="932" xr:uid="{F3F69625-A2C5-45D0-A411-5EE29F6B8047}"/>
    <cellStyle name="Normal 10 2 2 2 4 4" xfId="933" xr:uid="{CA7D50D6-6954-4B79-825F-C001FE8C3FF4}"/>
    <cellStyle name="Normal 10 2 2 2 5" xfId="462" xr:uid="{AF466D45-2F78-4DE5-945B-89D792162F46}"/>
    <cellStyle name="Normal 10 2 2 2 5 2" xfId="934" xr:uid="{78DDD4FA-726F-4BEB-A59D-0487207260E0}"/>
    <cellStyle name="Normal 10 2 2 2 5 2 2" xfId="935" xr:uid="{72760B0B-419F-49B8-AAD5-98D8AD9B1F82}"/>
    <cellStyle name="Normal 10 2 2 2 5 3" xfId="936" xr:uid="{C5E38EA5-23AC-488C-97D0-2F19C315905E}"/>
    <cellStyle name="Normal 10 2 2 2 5 4" xfId="2524" xr:uid="{09881024-3336-4AEC-A77D-A6FC6530B3B0}"/>
    <cellStyle name="Normal 10 2 2 2 6" xfId="937" xr:uid="{73621D11-190D-4C35-BEB6-786BE54CDFF7}"/>
    <cellStyle name="Normal 10 2 2 2 6 2" xfId="938" xr:uid="{87567E43-0C95-4238-B438-B01C8D29DA9C}"/>
    <cellStyle name="Normal 10 2 2 2 7" xfId="939" xr:uid="{E386D2F0-CE8B-44D6-8828-C81F5DC13B3D}"/>
    <cellStyle name="Normal 10 2 2 2 8" xfId="2525" xr:uid="{CE89AC59-6369-4714-B746-78EACD73D882}"/>
    <cellStyle name="Normal 10 2 2 3" xfId="240" xr:uid="{2A78D35E-668E-4363-B546-24DDFFA172AC}"/>
    <cellStyle name="Normal 10 2 2 3 2" xfId="463" xr:uid="{E417EE0C-4BAE-4884-9497-1E7CB95769AB}"/>
    <cellStyle name="Normal 10 2 2 3 2 2" xfId="464" xr:uid="{078E0A73-C7C6-4996-8192-81B52E8629AA}"/>
    <cellStyle name="Normal 10 2 2 3 2 2 2" xfId="940" xr:uid="{52FBB30B-FD52-4EA0-97D7-3B09FD13ACB1}"/>
    <cellStyle name="Normal 10 2 2 3 2 2 2 2" xfId="941" xr:uid="{5B9348E3-2A17-4E19-85BF-BA45F466470F}"/>
    <cellStyle name="Normal 10 2 2 3 2 2 3" xfId="942" xr:uid="{6E2689DC-254F-403A-BB08-5B8C90BE840A}"/>
    <cellStyle name="Normal 10 2 2 3 2 3" xfId="943" xr:uid="{AC15ADDF-8442-42DA-A9DE-A6E5A8C1CC7D}"/>
    <cellStyle name="Normal 10 2 2 3 2 3 2" xfId="944" xr:uid="{DE6852F6-1426-4FBB-81DE-051264FAF56F}"/>
    <cellStyle name="Normal 10 2 2 3 2 4" xfId="945" xr:uid="{76D963A1-B74C-4A59-8080-933FD0F81421}"/>
    <cellStyle name="Normal 10 2 2 3 3" xfId="465" xr:uid="{B9FCB8B3-459F-4894-87FA-5026E58B1C5F}"/>
    <cellStyle name="Normal 10 2 2 3 3 2" xfId="946" xr:uid="{0B34C0D2-D373-4653-8866-960C80B5AC0A}"/>
    <cellStyle name="Normal 10 2 2 3 3 2 2" xfId="947" xr:uid="{502D1996-E06B-4CAA-9472-37D1818F390F}"/>
    <cellStyle name="Normal 10 2 2 3 3 3" xfId="948" xr:uid="{5FF76753-4E4E-49D7-ABA9-0DFD5DEB591E}"/>
    <cellStyle name="Normal 10 2 2 3 3 4" xfId="2526" xr:uid="{B5D0F9B9-1C47-40F4-84F9-C2542E9172D2}"/>
    <cellStyle name="Normal 10 2 2 3 4" xfId="949" xr:uid="{ABCC97DD-E0FF-445E-BAEB-CFF066A75B1C}"/>
    <cellStyle name="Normal 10 2 2 3 4 2" xfId="950" xr:uid="{3ED625EA-0474-4E2B-B18B-8471688C52A6}"/>
    <cellStyle name="Normal 10 2 2 3 5" xfId="951" xr:uid="{D42105B0-BE93-45E8-837F-3F15615A7DC5}"/>
    <cellStyle name="Normal 10 2 2 3 6" xfId="2527" xr:uid="{EA8579DA-6ED0-4B15-93E4-5CCB9C0FC234}"/>
    <cellStyle name="Normal 10 2 2 4" xfId="241" xr:uid="{CFA2725C-7CEC-4A38-B297-B6A5040982F2}"/>
    <cellStyle name="Normal 10 2 2 4 2" xfId="466" xr:uid="{41A7C384-E59E-4CAD-A48E-A0C76862A0F8}"/>
    <cellStyle name="Normal 10 2 2 4 2 2" xfId="467" xr:uid="{3A080622-8721-4AEA-A407-6EF9D27345FF}"/>
    <cellStyle name="Normal 10 2 2 4 2 2 2" xfId="952" xr:uid="{D89A229B-186A-4059-9841-CBAD65C581CB}"/>
    <cellStyle name="Normal 10 2 2 4 2 2 2 2" xfId="953" xr:uid="{F32B2420-345A-4A52-A71E-A915C59C2929}"/>
    <cellStyle name="Normal 10 2 2 4 2 2 3" xfId="954" xr:uid="{FB4CDB5B-9E92-4716-B58E-D9A2B415C283}"/>
    <cellStyle name="Normal 10 2 2 4 2 3" xfId="955" xr:uid="{5DEA6102-7684-490A-AF3B-C4056BFFA9CD}"/>
    <cellStyle name="Normal 10 2 2 4 2 3 2" xfId="956" xr:uid="{514E0FE4-B926-49D3-9E02-097669404DE7}"/>
    <cellStyle name="Normal 10 2 2 4 2 4" xfId="957" xr:uid="{FF73F32C-E871-4253-803E-8870F4D68134}"/>
    <cellStyle name="Normal 10 2 2 4 3" xfId="468" xr:uid="{C6372CF8-413E-49A9-9D7E-0785D8E985E3}"/>
    <cellStyle name="Normal 10 2 2 4 3 2" xfId="958" xr:uid="{C4457ADB-197F-4DCC-9DFF-D98D8704FDC4}"/>
    <cellStyle name="Normal 10 2 2 4 3 2 2" xfId="959" xr:uid="{710BEE22-6C3D-40BF-99EB-7CE61F4F121A}"/>
    <cellStyle name="Normal 10 2 2 4 3 3" xfId="960" xr:uid="{F4E6715E-30D3-4542-B9ED-72952F8B7C91}"/>
    <cellStyle name="Normal 10 2 2 4 4" xfId="961" xr:uid="{72BD0201-B6D3-4058-86A9-9E4641A547F0}"/>
    <cellStyle name="Normal 10 2 2 4 4 2" xfId="962" xr:uid="{961E558E-6D40-4327-A4EA-88C7E416A136}"/>
    <cellStyle name="Normal 10 2 2 4 5" xfId="963" xr:uid="{10F0612F-2B3D-45C1-894F-7245B12FFA37}"/>
    <cellStyle name="Normal 10 2 2 5" xfId="242" xr:uid="{C5938CD6-AF8C-4346-9BAB-072AF35B1256}"/>
    <cellStyle name="Normal 10 2 2 5 2" xfId="469" xr:uid="{F3FDEA72-C384-4C5A-97B9-1CCB6500DC5D}"/>
    <cellStyle name="Normal 10 2 2 5 2 2" xfId="964" xr:uid="{9CF72029-779F-4842-A362-F6A6370199A4}"/>
    <cellStyle name="Normal 10 2 2 5 2 2 2" xfId="965" xr:uid="{35C14D83-A5A9-4593-9021-B8654B706602}"/>
    <cellStyle name="Normal 10 2 2 5 2 3" xfId="966" xr:uid="{04FD56F6-B8F2-49F6-A322-B64BF58C4CEC}"/>
    <cellStyle name="Normal 10 2 2 5 3" xfId="967" xr:uid="{67AB8786-8614-48F5-8A75-C02B12589AE9}"/>
    <cellStyle name="Normal 10 2 2 5 3 2" xfId="968" xr:uid="{DFDE9D80-675C-452D-BDF0-2905EA380B45}"/>
    <cellStyle name="Normal 10 2 2 5 4" xfId="969" xr:uid="{4A0ECBEB-B761-40C1-AC2F-37A0DD60E1BA}"/>
    <cellStyle name="Normal 10 2 2 6" xfId="470" xr:uid="{6EA4BA23-758D-456A-B28E-078D6E939896}"/>
    <cellStyle name="Normal 10 2 2 6 2" xfId="970" xr:uid="{C7C9BED5-1BA8-4687-AF35-6513AB8ED6F4}"/>
    <cellStyle name="Normal 10 2 2 6 2 2" xfId="971" xr:uid="{C0F7BCE0-4CDC-4BE4-AAF0-17DA686E4E08}"/>
    <cellStyle name="Normal 10 2 2 6 2 3" xfId="4333" xr:uid="{02B924CD-1946-44E2-8B61-244B3B772624}"/>
    <cellStyle name="Normal 10 2 2 6 3" xfId="972" xr:uid="{D2C8570E-B1C3-47DA-B6DA-E4DE5825D27E}"/>
    <cellStyle name="Normal 10 2 2 6 4" xfId="2528" xr:uid="{3E0F125C-8AB0-496B-AD64-99D4F17F499B}"/>
    <cellStyle name="Normal 10 2 2 6 4 2" xfId="4564" xr:uid="{F1FD0505-DC5E-42B4-91D4-1CB456CD548D}"/>
    <cellStyle name="Normal 10 2 2 6 4 3" xfId="4676" xr:uid="{9F6FED9C-F186-4CC9-B400-DA431DC44BCA}"/>
    <cellStyle name="Normal 10 2 2 6 4 4" xfId="4602" xr:uid="{FF4A9637-232A-4170-A76C-4A5A8984E1C4}"/>
    <cellStyle name="Normal 10 2 2 7" xfId="973" xr:uid="{068B411A-0C85-424C-AF5E-419238A51F79}"/>
    <cellStyle name="Normal 10 2 2 7 2" xfId="974" xr:uid="{C0AC98C1-8EBF-4A53-877D-5A2B8D0B56A9}"/>
    <cellStyle name="Normal 10 2 2 8" xfId="975" xr:uid="{CDE88776-620C-454B-BB8E-A750F3B844AA}"/>
    <cellStyle name="Normal 10 2 2 9" xfId="2529" xr:uid="{509D1F69-5F12-4012-A178-B0F24E3FBCDA}"/>
    <cellStyle name="Normal 10 2 3" xfId="47" xr:uid="{7EA6BE4B-9E4C-413B-BBBC-5A4C30678FAC}"/>
    <cellStyle name="Normal 10 2 3 2" xfId="48" xr:uid="{1B09E144-CE80-446F-8781-61AC616FE88C}"/>
    <cellStyle name="Normal 10 2 3 2 2" xfId="471" xr:uid="{E1DFF1B9-FD50-4FF8-961F-C9731F2C05A3}"/>
    <cellStyle name="Normal 10 2 3 2 2 2" xfId="472" xr:uid="{986E2E63-6485-445E-A56E-D99D2671D219}"/>
    <cellStyle name="Normal 10 2 3 2 2 2 2" xfId="976" xr:uid="{D7D23B37-8D36-4665-9FD5-79E4EB505A71}"/>
    <cellStyle name="Normal 10 2 3 2 2 2 2 2" xfId="977" xr:uid="{292BFD7A-6697-4F4C-849A-5E24FF6C438A}"/>
    <cellStyle name="Normal 10 2 3 2 2 2 3" xfId="978" xr:uid="{8B562E64-7400-4109-AD32-D7148D047330}"/>
    <cellStyle name="Normal 10 2 3 2 2 3" xfId="979" xr:uid="{C1F80676-BA75-440D-9E4A-F32F26B38C79}"/>
    <cellStyle name="Normal 10 2 3 2 2 3 2" xfId="980" xr:uid="{447C05EC-92CB-475D-97FF-4887BE574C56}"/>
    <cellStyle name="Normal 10 2 3 2 2 4" xfId="981" xr:uid="{248C0602-E9DB-4153-89EF-5B6059457B46}"/>
    <cellStyle name="Normal 10 2 3 2 3" xfId="473" xr:uid="{1E585A9D-90C2-4722-9A0B-B39EE340FBC3}"/>
    <cellStyle name="Normal 10 2 3 2 3 2" xfId="982" xr:uid="{473BBCBF-FF56-451C-8984-597B9691BE29}"/>
    <cellStyle name="Normal 10 2 3 2 3 2 2" xfId="983" xr:uid="{2010EF6F-2C0B-475A-B78A-FD6A8A791076}"/>
    <cellStyle name="Normal 10 2 3 2 3 3" xfId="984" xr:uid="{3B27D5FB-9E13-4C7E-81D6-6CB9A5881470}"/>
    <cellStyle name="Normal 10 2 3 2 3 4" xfId="2530" xr:uid="{802474D9-71C9-4DB0-B7DA-2B49415271D9}"/>
    <cellStyle name="Normal 10 2 3 2 4" xfId="985" xr:uid="{B7A475A0-6168-4A40-AFFC-387DC4AF149B}"/>
    <cellStyle name="Normal 10 2 3 2 4 2" xfId="986" xr:uid="{B36238F1-29DE-4C09-B6B0-9B404DFC53BD}"/>
    <cellStyle name="Normal 10 2 3 2 5" xfId="987" xr:uid="{C3EB8BF6-2B4B-40E6-A006-3771F25A2DFA}"/>
    <cellStyle name="Normal 10 2 3 2 6" xfId="2531" xr:uid="{1343C319-84BA-425A-81C6-1E558B4F0FF0}"/>
    <cellStyle name="Normal 10 2 3 3" xfId="243" xr:uid="{47F9B4E0-7E36-4AE1-8E26-CE817A6B1518}"/>
    <cellStyle name="Normal 10 2 3 3 2" xfId="474" xr:uid="{B3A6F620-1F23-4E13-94F3-72B09A4FC589}"/>
    <cellStyle name="Normal 10 2 3 3 2 2" xfId="475" xr:uid="{F514A200-648B-4E1F-BFE1-03E5F18EC0CC}"/>
    <cellStyle name="Normal 10 2 3 3 2 2 2" xfId="988" xr:uid="{3BF7E79F-945E-43E1-BF17-AE5FBA94DFBF}"/>
    <cellStyle name="Normal 10 2 3 3 2 2 2 2" xfId="989" xr:uid="{3F7E6110-E3F8-42BB-A69D-087877B93395}"/>
    <cellStyle name="Normal 10 2 3 3 2 2 3" xfId="990" xr:uid="{363BAF6E-BA5E-47F8-B1D5-B6C8F678A2B9}"/>
    <cellStyle name="Normal 10 2 3 3 2 3" xfId="991" xr:uid="{50C505AD-CEEF-4911-B04F-FC4403F884D9}"/>
    <cellStyle name="Normal 10 2 3 3 2 3 2" xfId="992" xr:uid="{48CD3167-4FDD-4113-A3E5-5AB0F12BDB04}"/>
    <cellStyle name="Normal 10 2 3 3 2 4" xfId="993" xr:uid="{7E47DDA5-B78A-4B94-B9F0-DFA1D10E65D6}"/>
    <cellStyle name="Normal 10 2 3 3 3" xfId="476" xr:uid="{DC8C18E0-4B3C-4FFE-B72C-02F6F9DFC0EA}"/>
    <cellStyle name="Normal 10 2 3 3 3 2" xfId="994" xr:uid="{90EE00E0-8777-4B36-8ABE-27A16FF780DD}"/>
    <cellStyle name="Normal 10 2 3 3 3 2 2" xfId="995" xr:uid="{59D71D32-368C-494C-9396-0C63BC0F4706}"/>
    <cellStyle name="Normal 10 2 3 3 3 3" xfId="996" xr:uid="{36946475-D95C-4886-8FD1-4E52AB00A890}"/>
    <cellStyle name="Normal 10 2 3 3 4" xfId="997" xr:uid="{F30A4928-2166-4857-9D47-5FF786B83E16}"/>
    <cellStyle name="Normal 10 2 3 3 4 2" xfId="998" xr:uid="{7B462D4B-BB4B-4748-BDF1-974771F68282}"/>
    <cellStyle name="Normal 10 2 3 3 5" xfId="999" xr:uid="{F836087E-6DB9-47F3-A716-F6EFE61E79E8}"/>
    <cellStyle name="Normal 10 2 3 4" xfId="244" xr:uid="{5BF3F7FF-02E6-4D69-8AA0-104D1CC05D06}"/>
    <cellStyle name="Normal 10 2 3 4 2" xfId="477" xr:uid="{75FBC0D1-05A6-45B6-8AE8-984883E20D42}"/>
    <cellStyle name="Normal 10 2 3 4 2 2" xfId="1000" xr:uid="{908CC1CF-F6FC-4F3B-A0B2-F030900279B1}"/>
    <cellStyle name="Normal 10 2 3 4 2 2 2" xfId="1001" xr:uid="{87E6EBE0-6CC4-4B24-AE6A-9A22F47756D6}"/>
    <cellStyle name="Normal 10 2 3 4 2 3" xfId="1002" xr:uid="{D4727AFB-260B-4864-A5B3-116A80F8AB97}"/>
    <cellStyle name="Normal 10 2 3 4 3" xfId="1003" xr:uid="{EE9E7855-4AC0-4191-8688-FA89E2321CC6}"/>
    <cellStyle name="Normal 10 2 3 4 3 2" xfId="1004" xr:uid="{CF3D5C30-3896-4432-8813-65C7C55A665E}"/>
    <cellStyle name="Normal 10 2 3 4 4" xfId="1005" xr:uid="{680C5207-B085-40AB-ABCE-D552AEC39DC5}"/>
    <cellStyle name="Normal 10 2 3 5" xfId="478" xr:uid="{EA9648A0-C4D6-48E2-AD23-A44EC07F89AA}"/>
    <cellStyle name="Normal 10 2 3 5 2" xfId="1006" xr:uid="{8D54B028-6351-4442-BBCD-2A494816A369}"/>
    <cellStyle name="Normal 10 2 3 5 2 2" xfId="1007" xr:uid="{E14680D8-9DC8-4424-BE52-7D0286EB12D7}"/>
    <cellStyle name="Normal 10 2 3 5 2 3" xfId="4334" xr:uid="{59DE0AD5-2397-4018-B04D-2F3739B022F0}"/>
    <cellStyle name="Normal 10 2 3 5 3" xfId="1008" xr:uid="{FF6F5C90-6EB3-4CA3-948F-53D821D2A0CA}"/>
    <cellStyle name="Normal 10 2 3 5 4" xfId="2532" xr:uid="{325D4A90-F64D-42DD-95E9-BB40C9F91DD5}"/>
    <cellStyle name="Normal 10 2 3 5 4 2" xfId="4565" xr:uid="{DD5B0C13-8CA6-4FB5-BFC5-21550556D41B}"/>
    <cellStyle name="Normal 10 2 3 5 4 3" xfId="4677" xr:uid="{4CBC2F6E-1427-4E11-9101-5A1CCCF126B7}"/>
    <cellStyle name="Normal 10 2 3 5 4 4" xfId="4603" xr:uid="{FB86DE88-1EB2-4184-8FF2-279A44E5E4CC}"/>
    <cellStyle name="Normal 10 2 3 6" xfId="1009" xr:uid="{86A23DEE-163D-4F60-8A22-2C77A9A51582}"/>
    <cellStyle name="Normal 10 2 3 6 2" xfId="1010" xr:uid="{3413C84A-DAFD-4F7A-A694-EA7F9782D114}"/>
    <cellStyle name="Normal 10 2 3 7" xfId="1011" xr:uid="{3A66CBD4-2E2A-4F87-9BC0-4BFEBB27767C}"/>
    <cellStyle name="Normal 10 2 3 8" xfId="2533" xr:uid="{6B4A7F5E-3A6D-4973-B0F2-D0758C493719}"/>
    <cellStyle name="Normal 10 2 4" xfId="49" xr:uid="{8C53FA59-57FA-4452-A177-3B38C0F32325}"/>
    <cellStyle name="Normal 10 2 4 2" xfId="429" xr:uid="{145D44B2-4801-4B3C-9EA0-FED8FC948556}"/>
    <cellStyle name="Normal 10 2 4 2 2" xfId="479" xr:uid="{F18BC1C4-538F-4DD3-A562-B8BD0764E7A0}"/>
    <cellStyle name="Normal 10 2 4 2 2 2" xfId="1012" xr:uid="{2D727546-AC8C-488C-835F-ABA5680FA191}"/>
    <cellStyle name="Normal 10 2 4 2 2 2 2" xfId="1013" xr:uid="{3D614139-145B-4973-8ACB-8B21AD4556AB}"/>
    <cellStyle name="Normal 10 2 4 2 2 3" xfId="1014" xr:uid="{9AC1994A-D955-4D29-BFE9-D0E28CB44ACB}"/>
    <cellStyle name="Normal 10 2 4 2 2 4" xfId="2534" xr:uid="{19AA131A-A618-4958-9587-A68E9BCA63A5}"/>
    <cellStyle name="Normal 10 2 4 2 3" xfId="1015" xr:uid="{0CD8D47B-41AE-4BC4-868E-2B54AFDDFB32}"/>
    <cellStyle name="Normal 10 2 4 2 3 2" xfId="1016" xr:uid="{87990D19-2942-4A97-93F9-26E7A5F37828}"/>
    <cellStyle name="Normal 10 2 4 2 4" xfId="1017" xr:uid="{68B4933F-D299-4090-B3FD-A99BE588DD13}"/>
    <cellStyle name="Normal 10 2 4 2 5" xfId="2535" xr:uid="{6EBEC8FA-82A8-4F2D-8224-8D9B71A54585}"/>
    <cellStyle name="Normal 10 2 4 3" xfId="480" xr:uid="{98FE8EDE-14D4-41AA-96E9-8E116ACB46BD}"/>
    <cellStyle name="Normal 10 2 4 3 2" xfId="1018" xr:uid="{588FDF0F-8366-4DA8-B9FF-3030296328E6}"/>
    <cellStyle name="Normal 10 2 4 3 2 2" xfId="1019" xr:uid="{2D611AFA-1AAF-4CE7-85E4-9A6CEAF11D49}"/>
    <cellStyle name="Normal 10 2 4 3 3" xfId="1020" xr:uid="{8EFD4415-05FC-484A-8073-5F38C51F4502}"/>
    <cellStyle name="Normal 10 2 4 3 4" xfId="2536" xr:uid="{9726BA1B-8570-4770-8E9D-36E85DEB8120}"/>
    <cellStyle name="Normal 10 2 4 4" xfId="1021" xr:uid="{A18D33F5-FB1A-4916-B4B2-4DBB5AA885B4}"/>
    <cellStyle name="Normal 10 2 4 4 2" xfId="1022" xr:uid="{0184D765-2942-4398-8B70-FA8378ED786B}"/>
    <cellStyle name="Normal 10 2 4 4 3" xfId="2537" xr:uid="{20F707C6-9348-42BA-A0DD-0C9D1CB6CAC6}"/>
    <cellStyle name="Normal 10 2 4 4 4" xfId="2538" xr:uid="{1D4F7EC2-BA2B-49C3-82FE-D14D7E1476D9}"/>
    <cellStyle name="Normal 10 2 4 5" xfId="1023" xr:uid="{DE6C7737-8B69-4448-8EAF-9435C8E50F39}"/>
    <cellStyle name="Normal 10 2 4 6" xfId="2539" xr:uid="{14964D10-9E54-40F0-9D0B-AF015AA047F4}"/>
    <cellStyle name="Normal 10 2 4 7" xfId="2540" xr:uid="{69EBE8C4-5629-4A22-B38E-E8DFFC22BD26}"/>
    <cellStyle name="Normal 10 2 5" xfId="245" xr:uid="{72685432-2F87-47E8-A768-B382EB7A3E93}"/>
    <cellStyle name="Normal 10 2 5 2" xfId="481" xr:uid="{E8D85A69-AEDB-446F-BC41-D7FF6350F195}"/>
    <cellStyle name="Normal 10 2 5 2 2" xfId="482" xr:uid="{38A97653-462C-4A5B-9CDC-F1AFE71163C1}"/>
    <cellStyle name="Normal 10 2 5 2 2 2" xfId="1024" xr:uid="{E0B4C3F0-5ADE-48D3-956D-335D15F5FDC1}"/>
    <cellStyle name="Normal 10 2 5 2 2 2 2" xfId="1025" xr:uid="{1AE31F2D-B4AA-4584-AD93-7E3B650A8BE2}"/>
    <cellStyle name="Normal 10 2 5 2 2 3" xfId="1026" xr:uid="{137D7640-E6DF-49F0-94E8-B141F4C336DF}"/>
    <cellStyle name="Normal 10 2 5 2 3" xfId="1027" xr:uid="{4F27260D-0891-469A-B8EE-57FD1082957A}"/>
    <cellStyle name="Normal 10 2 5 2 3 2" xfId="1028" xr:uid="{ADA19F1F-56B4-424D-99E4-7BCC6545B8E7}"/>
    <cellStyle name="Normal 10 2 5 2 4" xfId="1029" xr:uid="{8CB189B0-E12A-42D5-A013-A10F2DB3F878}"/>
    <cellStyle name="Normal 10 2 5 3" xfId="483" xr:uid="{1B465B92-E398-4052-83EE-CC6923769091}"/>
    <cellStyle name="Normal 10 2 5 3 2" xfId="1030" xr:uid="{0F7AD770-E17B-4DDE-A8F5-9557DAB02312}"/>
    <cellStyle name="Normal 10 2 5 3 2 2" xfId="1031" xr:uid="{4CDF0012-102D-4736-9306-9A3E31DEC021}"/>
    <cellStyle name="Normal 10 2 5 3 3" xfId="1032" xr:uid="{767CD3B9-1A8E-4FD0-AF52-C95AE145620D}"/>
    <cellStyle name="Normal 10 2 5 3 4" xfId="2541" xr:uid="{B299DB75-77E8-4D1B-8F84-510A366D80C8}"/>
    <cellStyle name="Normal 10 2 5 4" xfId="1033" xr:uid="{842CB455-203E-4A79-AFEA-B379F03197A1}"/>
    <cellStyle name="Normal 10 2 5 4 2" xfId="1034" xr:uid="{13881475-3E7B-4E61-B0D5-0CE976CDADF4}"/>
    <cellStyle name="Normal 10 2 5 5" xfId="1035" xr:uid="{2FEA9AC3-1DD1-45A4-95E8-871348904F8F}"/>
    <cellStyle name="Normal 10 2 5 6" xfId="2542" xr:uid="{F4162AB4-AE89-40E9-8A68-139F56AE07F2}"/>
    <cellStyle name="Normal 10 2 6" xfId="246" xr:uid="{B69D47D8-A19C-47EA-96D6-F7D4F8AE8DF8}"/>
    <cellStyle name="Normal 10 2 6 2" xfId="484" xr:uid="{E86BCD0D-A555-42A2-9ADD-2E22355799EA}"/>
    <cellStyle name="Normal 10 2 6 2 2" xfId="1036" xr:uid="{0D4D0F6E-7A56-4E2E-B6D1-1BABA1E03666}"/>
    <cellStyle name="Normal 10 2 6 2 2 2" xfId="1037" xr:uid="{45230BBB-3A2C-4215-BEAF-D0F013E322C7}"/>
    <cellStyle name="Normal 10 2 6 2 3" xfId="1038" xr:uid="{F63BFB1C-D982-43A8-8351-269DCC0CC761}"/>
    <cellStyle name="Normal 10 2 6 2 4" xfId="2543" xr:uid="{569E286B-D006-4FC3-8B8E-C4911137E38E}"/>
    <cellStyle name="Normal 10 2 6 3" xfId="1039" xr:uid="{811FCE7C-7954-4ED0-9C22-AEFF3C6900D5}"/>
    <cellStyle name="Normal 10 2 6 3 2" xfId="1040" xr:uid="{B999876A-1F8C-49D7-BD19-2FD51EB46E6D}"/>
    <cellStyle name="Normal 10 2 6 4" xfId="1041" xr:uid="{FE474173-B971-4085-9C00-48C9ABEE83BD}"/>
    <cellStyle name="Normal 10 2 6 5" xfId="2544" xr:uid="{1A0214BF-7A3E-4E1E-9483-BCEF82ABF7E6}"/>
    <cellStyle name="Normal 10 2 7" xfId="485" xr:uid="{0F8364FC-2257-436E-BA66-0EF53D09F0E4}"/>
    <cellStyle name="Normal 10 2 7 2" xfId="1042" xr:uid="{942045B4-CC7C-4F2E-AA32-0575D0E15E2A}"/>
    <cellStyle name="Normal 10 2 7 2 2" xfId="1043" xr:uid="{1B6F141E-0012-45B5-97FE-42A5FC2F18EC}"/>
    <cellStyle name="Normal 10 2 7 2 3" xfId="4332" xr:uid="{AF58D2D4-2FD1-4C2E-9CE2-F8EADA3263B1}"/>
    <cellStyle name="Normal 10 2 7 3" xfId="1044" xr:uid="{1F1C7EBE-6D65-4FFD-8706-F553A84BFA30}"/>
    <cellStyle name="Normal 10 2 7 4" xfId="2545" xr:uid="{302D0895-9533-4BE4-9F50-F7C16E193FC6}"/>
    <cellStyle name="Normal 10 2 7 4 2" xfId="4563" xr:uid="{F30445DD-08FC-40B8-8059-71D1EAEE28B9}"/>
    <cellStyle name="Normal 10 2 7 4 3" xfId="4678" xr:uid="{5AA406CD-7C61-4C44-A5C4-2FA4E8330DC1}"/>
    <cellStyle name="Normal 10 2 7 4 4" xfId="4601" xr:uid="{CDCE5EC8-8582-4F87-8144-469B9A24424D}"/>
    <cellStyle name="Normal 10 2 8" xfId="1045" xr:uid="{9D649730-E20B-4314-B183-C30C6C1F6F2C}"/>
    <cellStyle name="Normal 10 2 8 2" xfId="1046" xr:uid="{3BDEBA2A-D112-4D14-8DDE-B151F38ED1E2}"/>
    <cellStyle name="Normal 10 2 8 3" xfId="2546" xr:uid="{4E7802F6-EE00-4F6E-A0E8-B06ED234E439}"/>
    <cellStyle name="Normal 10 2 8 4" xfId="2547" xr:uid="{322D7BE0-E340-4DBF-B3EA-66AB0A047857}"/>
    <cellStyle name="Normal 10 2 9" xfId="1047" xr:uid="{178206B1-FAD6-494E-AA59-D2027B478438}"/>
    <cellStyle name="Normal 10 3" xfId="50" xr:uid="{8150156F-76E6-4CF7-BB9B-60C18611B35E}"/>
    <cellStyle name="Normal 10 3 10" xfId="2548" xr:uid="{AAA6C9CB-548D-4827-9451-8688E81C3691}"/>
    <cellStyle name="Normal 10 3 11" xfId="2549" xr:uid="{0C1CF8F0-3BF3-4116-A7F5-A798BCD16639}"/>
    <cellStyle name="Normal 10 3 2" xfId="51" xr:uid="{375865CA-A645-4F54-A89F-E6A5A451E1F7}"/>
    <cellStyle name="Normal 10 3 2 2" xfId="52" xr:uid="{2ECC15F7-6713-4579-BAA9-AD8B3718BA5B}"/>
    <cellStyle name="Normal 10 3 2 2 2" xfId="247" xr:uid="{E141616D-7DC6-419F-BD5D-01FB9AC58F48}"/>
    <cellStyle name="Normal 10 3 2 2 2 2" xfId="486" xr:uid="{360A44D5-58A6-4F6F-8AAF-2F2289904D83}"/>
    <cellStyle name="Normal 10 3 2 2 2 2 2" xfId="1048" xr:uid="{4CE1DAE0-5AE2-43C1-863D-7CE6ABFABB57}"/>
    <cellStyle name="Normal 10 3 2 2 2 2 2 2" xfId="1049" xr:uid="{27DEA321-C4A7-4891-AE82-1C1B9F8604DE}"/>
    <cellStyle name="Normal 10 3 2 2 2 2 3" xfId="1050" xr:uid="{B5766566-E706-42DA-9E68-BB662E6FAFF4}"/>
    <cellStyle name="Normal 10 3 2 2 2 2 4" xfId="2550" xr:uid="{C3E57F55-6299-47BF-8EBD-E51368029F5D}"/>
    <cellStyle name="Normal 10 3 2 2 2 3" xfId="1051" xr:uid="{1004C9E9-05B5-496F-9132-0537321AD5D5}"/>
    <cellStyle name="Normal 10 3 2 2 2 3 2" xfId="1052" xr:uid="{B0B49D79-7C22-4675-84B4-C73C27E2F3B4}"/>
    <cellStyle name="Normal 10 3 2 2 2 3 3" xfId="2551" xr:uid="{22B700B5-BD72-40C2-A0A4-E0266E56BC7F}"/>
    <cellStyle name="Normal 10 3 2 2 2 3 4" xfId="2552" xr:uid="{23CB1AE9-AD02-44B4-86AA-747EF74829CE}"/>
    <cellStyle name="Normal 10 3 2 2 2 4" xfId="1053" xr:uid="{C22B7FB3-4BBF-44C3-8670-8B1BA0B15540}"/>
    <cellStyle name="Normal 10 3 2 2 2 5" xfId="2553" xr:uid="{5516E595-1A87-4FED-99F4-3F1DE51AB0BD}"/>
    <cellStyle name="Normal 10 3 2 2 2 6" xfId="2554" xr:uid="{42E94E96-1BC8-4BAB-B108-8E71EDB2E35E}"/>
    <cellStyle name="Normal 10 3 2 2 3" xfId="487" xr:uid="{B3003F41-1C71-47BD-9995-8C745F98908D}"/>
    <cellStyle name="Normal 10 3 2 2 3 2" xfId="1054" xr:uid="{45D1BE02-E800-430D-8C04-0CA87943804C}"/>
    <cellStyle name="Normal 10 3 2 2 3 2 2" xfId="1055" xr:uid="{DC0FD789-F6FB-4FF8-AAB3-AD55F2B79365}"/>
    <cellStyle name="Normal 10 3 2 2 3 2 3" xfId="2555" xr:uid="{B07374FB-457E-4E84-A1BE-A69C50222FB8}"/>
    <cellStyle name="Normal 10 3 2 2 3 2 4" xfId="2556" xr:uid="{D4AE7804-BAD2-4819-AC76-7B05D2F7450B}"/>
    <cellStyle name="Normal 10 3 2 2 3 3" xfId="1056" xr:uid="{12891D95-8F13-42C9-91D7-C293EB205CA3}"/>
    <cellStyle name="Normal 10 3 2 2 3 4" xfId="2557" xr:uid="{F0063BD5-3402-4EFA-8886-6BF876A19113}"/>
    <cellStyle name="Normal 10 3 2 2 3 5" xfId="2558" xr:uid="{4DAB2CFE-B6A4-4D20-BEDD-4ABE6B4E4419}"/>
    <cellStyle name="Normal 10 3 2 2 4" xfId="1057" xr:uid="{2C094D68-EDA0-42D8-98FC-D877282C28E8}"/>
    <cellStyle name="Normal 10 3 2 2 4 2" xfId="1058" xr:uid="{F067347F-5A34-4469-AB58-20314CB28488}"/>
    <cellStyle name="Normal 10 3 2 2 4 3" xfId="2559" xr:uid="{5AFD8E40-E081-4E88-8517-C73778799A16}"/>
    <cellStyle name="Normal 10 3 2 2 4 4" xfId="2560" xr:uid="{9CB3D9EF-2C69-4A7F-B7D3-2CED14E5AB8F}"/>
    <cellStyle name="Normal 10 3 2 2 5" xfId="1059" xr:uid="{68F5FED5-C233-4E48-8541-F2EADFFFE209}"/>
    <cellStyle name="Normal 10 3 2 2 5 2" xfId="2561" xr:uid="{C8C1A01C-5750-4D39-81D5-71AF8E216EF1}"/>
    <cellStyle name="Normal 10 3 2 2 5 3" xfId="2562" xr:uid="{352C3403-1323-43A3-8BC1-3F245E7CBF32}"/>
    <cellStyle name="Normal 10 3 2 2 5 4" xfId="2563" xr:uid="{BF866FF4-6521-4916-8DCF-5DCB84F55C83}"/>
    <cellStyle name="Normal 10 3 2 2 6" xfId="2564" xr:uid="{D965ECCD-B1C5-4B11-A2A8-C4E8B307B4A6}"/>
    <cellStyle name="Normal 10 3 2 2 7" xfId="2565" xr:uid="{2D00831C-9490-415C-8898-B509BE698F2D}"/>
    <cellStyle name="Normal 10 3 2 2 8" xfId="2566" xr:uid="{6768EB91-9AA6-430B-8BF8-A0AAAD7D0E7B}"/>
    <cellStyle name="Normal 10 3 2 3" xfId="248" xr:uid="{A0A57B22-6E3C-4FED-B3DA-1EAECB589E21}"/>
    <cellStyle name="Normal 10 3 2 3 2" xfId="488" xr:uid="{9B40403D-6E34-4398-8ABB-2CEC39509444}"/>
    <cellStyle name="Normal 10 3 2 3 2 2" xfId="489" xr:uid="{12EF4E1E-C2EE-4DD2-8BAC-A866DAA2B4BB}"/>
    <cellStyle name="Normal 10 3 2 3 2 2 2" xfId="1060" xr:uid="{8FC87F64-FCA2-4AFB-8997-0EADA7B3022D}"/>
    <cellStyle name="Normal 10 3 2 3 2 2 2 2" xfId="1061" xr:uid="{4950731D-5B0E-42B3-B9C9-4FBB0D152F7D}"/>
    <cellStyle name="Normal 10 3 2 3 2 2 3" xfId="1062" xr:uid="{7FF61821-D113-41E2-9F90-DAB688E31E22}"/>
    <cellStyle name="Normal 10 3 2 3 2 3" xfId="1063" xr:uid="{FDEF154A-8E7F-4C9B-A18F-F95E841A29B4}"/>
    <cellStyle name="Normal 10 3 2 3 2 3 2" xfId="1064" xr:uid="{31D9452E-0A5C-4201-ADEF-5A3AB1101C20}"/>
    <cellStyle name="Normal 10 3 2 3 2 4" xfId="1065" xr:uid="{CBD58B85-B830-4386-9DBD-8B14DD7B9667}"/>
    <cellStyle name="Normal 10 3 2 3 3" xfId="490" xr:uid="{D872760B-2D9D-4717-943B-37E7A61F9CD7}"/>
    <cellStyle name="Normal 10 3 2 3 3 2" xfId="1066" xr:uid="{C8A3C655-350B-4352-AF90-EB806F82BF2D}"/>
    <cellStyle name="Normal 10 3 2 3 3 2 2" xfId="1067" xr:uid="{F456E455-A5BA-46AF-B731-B7796CCB6574}"/>
    <cellStyle name="Normal 10 3 2 3 3 3" xfId="1068" xr:uid="{523C79B3-1805-493B-A497-24CE06023550}"/>
    <cellStyle name="Normal 10 3 2 3 3 4" xfId="2567" xr:uid="{0EB75588-6BC8-4F34-8005-DFF348DC5406}"/>
    <cellStyle name="Normal 10 3 2 3 4" xfId="1069" xr:uid="{62364C3D-1285-495D-9A67-B226EDA519F2}"/>
    <cellStyle name="Normal 10 3 2 3 4 2" xfId="1070" xr:uid="{F96DCB4E-A04B-424D-8FA4-1174EE626088}"/>
    <cellStyle name="Normal 10 3 2 3 5" xfId="1071" xr:uid="{E84399CC-D37A-464F-964C-E2B6EC57F5F1}"/>
    <cellStyle name="Normal 10 3 2 3 6" xfId="2568" xr:uid="{609345B9-E2A2-4001-9E36-5983BA0C3D67}"/>
    <cellStyle name="Normal 10 3 2 4" xfId="249" xr:uid="{EBC311CD-A0F4-41A7-863D-CAA0A5FB7FAC}"/>
    <cellStyle name="Normal 10 3 2 4 2" xfId="491" xr:uid="{2699306D-576C-4498-AEE0-ADC4D336FD9C}"/>
    <cellStyle name="Normal 10 3 2 4 2 2" xfId="1072" xr:uid="{7855D7F7-7D08-4398-B0ED-01A205305427}"/>
    <cellStyle name="Normal 10 3 2 4 2 2 2" xfId="1073" xr:uid="{BF137DAC-A5FF-401D-A3F2-C815F31375FE}"/>
    <cellStyle name="Normal 10 3 2 4 2 3" xfId="1074" xr:uid="{33020BD8-ADE1-42F4-AD0B-AAE17DA198B4}"/>
    <cellStyle name="Normal 10 3 2 4 2 4" xfId="2569" xr:uid="{2BC1228A-BC45-4A5E-93F7-4E4F27E7B425}"/>
    <cellStyle name="Normal 10 3 2 4 3" xfId="1075" xr:uid="{DD11979C-E8CF-4A53-95EE-990B86824AAE}"/>
    <cellStyle name="Normal 10 3 2 4 3 2" xfId="1076" xr:uid="{B98D09E3-ED49-4676-B8BC-400AD74EC499}"/>
    <cellStyle name="Normal 10 3 2 4 4" xfId="1077" xr:uid="{963584D9-A427-4362-B0C2-8B06363401C0}"/>
    <cellStyle name="Normal 10 3 2 4 5" xfId="2570" xr:uid="{B7A15079-26DC-4D23-AE4A-1CCAB51BCEC5}"/>
    <cellStyle name="Normal 10 3 2 5" xfId="251" xr:uid="{E7A089D0-A041-46DA-928A-A9781702568C}"/>
    <cellStyle name="Normal 10 3 2 5 2" xfId="1078" xr:uid="{07F165EA-70EC-42CD-840B-84787F76C55F}"/>
    <cellStyle name="Normal 10 3 2 5 2 2" xfId="1079" xr:uid="{58681AB2-CFC7-4281-9F12-25C28FB00F90}"/>
    <cellStyle name="Normal 10 3 2 5 3" xfId="1080" xr:uid="{7F1DF83D-64A4-4921-B572-8E2A86083531}"/>
    <cellStyle name="Normal 10 3 2 5 4" xfId="2571" xr:uid="{6082752B-3EEE-47C8-B073-1DA5A7E0805D}"/>
    <cellStyle name="Normal 10 3 2 6" xfId="1081" xr:uid="{5365357D-9544-486C-8AD8-529BA3008582}"/>
    <cellStyle name="Normal 10 3 2 6 2" xfId="1082" xr:uid="{30C7E47B-5622-4EF6-81DF-9B9DC659574E}"/>
    <cellStyle name="Normal 10 3 2 6 3" xfId="2572" xr:uid="{6203406E-3F7B-4C09-ADB9-326165F19DBF}"/>
    <cellStyle name="Normal 10 3 2 6 4" xfId="2573" xr:uid="{1A47D248-2FAD-4C19-BC94-C60095DE7880}"/>
    <cellStyle name="Normal 10 3 2 7" xfId="1083" xr:uid="{BB33BBA2-F583-4CA9-AA12-E3D51298028F}"/>
    <cellStyle name="Normal 10 3 2 8" xfId="2574" xr:uid="{614796DA-B480-4D5D-8A5B-1FD2A72C4D12}"/>
    <cellStyle name="Normal 10 3 2 9" xfId="2575" xr:uid="{2BE17E9F-0DB7-44A7-8CE8-8E0275488047}"/>
    <cellStyle name="Normal 10 3 3" xfId="53" xr:uid="{A564DB93-99E8-4207-B0CA-2E80A0015B9C}"/>
    <cellStyle name="Normal 10 3 3 2" xfId="54" xr:uid="{8F6A72F3-09BA-401C-BD00-9BD408B1A0EF}"/>
    <cellStyle name="Normal 10 3 3 2 2" xfId="492" xr:uid="{C5B72A7C-9838-4DCC-BFB3-AAD5FB1A8D6B}"/>
    <cellStyle name="Normal 10 3 3 2 2 2" xfId="1084" xr:uid="{DB7B9446-7A45-4252-862E-E6C03688520F}"/>
    <cellStyle name="Normal 10 3 3 2 2 2 2" xfId="1085" xr:uid="{8389E101-06CB-4E9D-8011-4F5D967F641E}"/>
    <cellStyle name="Normal 10 3 3 2 2 2 2 2" xfId="4445" xr:uid="{F28039B5-96BF-4E13-B127-9188E2341EFB}"/>
    <cellStyle name="Normal 10 3 3 2 2 2 3" xfId="4446" xr:uid="{9D264CAD-7607-4E2B-8F30-DB349BE15464}"/>
    <cellStyle name="Normal 10 3 3 2 2 3" xfId="1086" xr:uid="{B291DB8D-1E39-4E40-95E7-F1D4B85A2150}"/>
    <cellStyle name="Normal 10 3 3 2 2 3 2" xfId="4447" xr:uid="{F96DFF2B-7B34-455D-8825-CF2C7D4CA080}"/>
    <cellStyle name="Normal 10 3 3 2 2 4" xfId="2576" xr:uid="{8D6396B9-8410-4F88-BF37-0F367FE65144}"/>
    <cellStyle name="Normal 10 3 3 2 3" xfId="1087" xr:uid="{A6460B6E-5A8B-4B6B-BDCF-55C4FF0028B7}"/>
    <cellStyle name="Normal 10 3 3 2 3 2" xfId="1088" xr:uid="{D42F0D57-4B77-43F9-97BB-5DFC57B40A0C}"/>
    <cellStyle name="Normal 10 3 3 2 3 2 2" xfId="4448" xr:uid="{63414A2B-472F-458E-B8A5-6B6C0911E103}"/>
    <cellStyle name="Normal 10 3 3 2 3 3" xfId="2577" xr:uid="{9C06FFDC-C46B-4BA8-994E-B43C81EE7585}"/>
    <cellStyle name="Normal 10 3 3 2 3 4" xfId="2578" xr:uid="{3E9604F5-9E45-465F-8346-CF401B4288F0}"/>
    <cellStyle name="Normal 10 3 3 2 4" xfId="1089" xr:uid="{410BB5D0-6CCE-487D-A9C5-C29FA9DE1D73}"/>
    <cellStyle name="Normal 10 3 3 2 4 2" xfId="4449" xr:uid="{77C94CA6-3191-45AA-88D0-93D7D3C1F392}"/>
    <cellStyle name="Normal 10 3 3 2 5" xfId="2579" xr:uid="{60FEA949-44F7-45E1-8335-8BFBAD31B52A}"/>
    <cellStyle name="Normal 10 3 3 2 6" xfId="2580" xr:uid="{0F411A86-101B-4598-AED1-00132934E85F}"/>
    <cellStyle name="Normal 10 3 3 3" xfId="252" xr:uid="{01029073-77AE-4A54-9CCD-C571B29C6BD7}"/>
    <cellStyle name="Normal 10 3 3 3 2" xfId="1090" xr:uid="{6CDCF60F-07E0-41A0-BD22-BA2B6C964DE2}"/>
    <cellStyle name="Normal 10 3 3 3 2 2" xfId="1091" xr:uid="{CACBBA38-230B-4EEF-9AFD-8E8E4DAC5BE1}"/>
    <cellStyle name="Normal 10 3 3 3 2 2 2" xfId="4450" xr:uid="{4EBE49AF-968C-486D-B761-947DA046CB1D}"/>
    <cellStyle name="Normal 10 3 3 3 2 3" xfId="2581" xr:uid="{34B43AFB-B15F-40C7-BB6E-11913912551B}"/>
    <cellStyle name="Normal 10 3 3 3 2 4" xfId="2582" xr:uid="{3858F440-2C63-4A45-A142-2D643F0DB2AA}"/>
    <cellStyle name="Normal 10 3 3 3 3" xfId="1092" xr:uid="{2DB706E9-DA87-4726-B5DC-1E4C61276541}"/>
    <cellStyle name="Normal 10 3 3 3 3 2" xfId="4451" xr:uid="{5D201292-5FCE-431B-AA00-E89B83B16429}"/>
    <cellStyle name="Normal 10 3 3 3 4" xfId="2583" xr:uid="{2623A326-75BB-4AD5-ADE0-26B46DEA342D}"/>
    <cellStyle name="Normal 10 3 3 3 5" xfId="2584" xr:uid="{AC07F08C-238B-44DE-99E9-1311B7DA84B0}"/>
    <cellStyle name="Normal 10 3 3 4" xfId="1093" xr:uid="{2B5A9B48-C784-4B5A-A16E-7C7988D8CC80}"/>
    <cellStyle name="Normal 10 3 3 4 2" xfId="1094" xr:uid="{4E3CBA75-58E8-4DFD-9663-F0E3578B7565}"/>
    <cellStyle name="Normal 10 3 3 4 2 2" xfId="4452" xr:uid="{F4D9C827-6857-4F6E-9870-E9E5A9E2A18C}"/>
    <cellStyle name="Normal 10 3 3 4 3" xfId="2585" xr:uid="{9D2A4258-0156-4978-80E2-5DF2642F1253}"/>
    <cellStyle name="Normal 10 3 3 4 4" xfId="2586" xr:uid="{9A7EBDC7-C116-4EC8-8439-435B04097525}"/>
    <cellStyle name="Normal 10 3 3 5" xfId="1095" xr:uid="{2A836AF3-B835-454B-9444-F5803E548E98}"/>
    <cellStyle name="Normal 10 3 3 5 2" xfId="2587" xr:uid="{B26F0A29-D2DD-4E0E-A6C4-7C48541E9874}"/>
    <cellStyle name="Normal 10 3 3 5 3" xfId="2588" xr:uid="{7EF15303-A846-4D3E-973E-A164D06822B9}"/>
    <cellStyle name="Normal 10 3 3 5 4" xfId="2589" xr:uid="{4F0679AC-42E0-4EFF-BE7D-06819C5FCDC9}"/>
    <cellStyle name="Normal 10 3 3 6" xfId="2590" xr:uid="{8EDFFDE0-30D1-4727-A2F4-D01E123BE639}"/>
    <cellStyle name="Normal 10 3 3 7" xfId="2591" xr:uid="{5EEE291F-1723-4FAF-8DE3-213B92E5897D}"/>
    <cellStyle name="Normal 10 3 3 8" xfId="2592" xr:uid="{D18397D4-CD50-4A7B-AF9F-AB74DE3EFD35}"/>
    <cellStyle name="Normal 10 3 4" xfId="55" xr:uid="{1738FBB0-A305-46FB-BAD7-592E4E636730}"/>
    <cellStyle name="Normal 10 3 4 2" xfId="493" xr:uid="{44FA69B0-D9E5-4AE5-A31B-71C17C011F7D}"/>
    <cellStyle name="Normal 10 3 4 2 2" xfId="494" xr:uid="{D249E4D4-290C-47C0-A38C-9FB210E745EE}"/>
    <cellStyle name="Normal 10 3 4 2 2 2" xfId="1096" xr:uid="{1E16D92E-ADAB-4F47-A9ED-5CFF364BE06B}"/>
    <cellStyle name="Normal 10 3 4 2 2 2 2" xfId="1097" xr:uid="{3973D9FF-1D1D-420D-8521-12C773D49C9B}"/>
    <cellStyle name="Normal 10 3 4 2 2 3" xfId="1098" xr:uid="{19F00F08-49BA-48B5-9786-1CB7928CFFDA}"/>
    <cellStyle name="Normal 10 3 4 2 2 4" xfId="2593" xr:uid="{C7F2DB44-B7FB-4EEF-9243-A644D62AA22B}"/>
    <cellStyle name="Normal 10 3 4 2 3" xfId="1099" xr:uid="{B9E8FC90-B9FE-45BC-B6D3-D3F876ADC0D7}"/>
    <cellStyle name="Normal 10 3 4 2 3 2" xfId="1100" xr:uid="{BBCD1001-171A-4A38-86E2-180D49E523F9}"/>
    <cellStyle name="Normal 10 3 4 2 4" xfId="1101" xr:uid="{36C9DB37-EFD6-4F47-9A19-5BD3E5080BEE}"/>
    <cellStyle name="Normal 10 3 4 2 5" xfId="2594" xr:uid="{B1AC757B-FAA3-4ECB-90D0-413D0BC367B7}"/>
    <cellStyle name="Normal 10 3 4 3" xfId="495" xr:uid="{C9C05903-B9DF-4EE2-ACEB-3027D4119986}"/>
    <cellStyle name="Normal 10 3 4 3 2" xfId="1102" xr:uid="{4E251AEB-0105-4E44-A7B2-573FF10726DA}"/>
    <cellStyle name="Normal 10 3 4 3 2 2" xfId="1103" xr:uid="{9D407262-63C9-475F-99A3-7922C995A767}"/>
    <cellStyle name="Normal 10 3 4 3 3" xfId="1104" xr:uid="{ADEC3950-B97F-485C-AD9D-30635A43C27E}"/>
    <cellStyle name="Normal 10 3 4 3 4" xfId="2595" xr:uid="{2A4C9E3C-04AF-43F7-A991-24CE5CDA5C09}"/>
    <cellStyle name="Normal 10 3 4 4" xfId="1105" xr:uid="{6F3C4ED7-D3F0-456A-ADF5-744609E87260}"/>
    <cellStyle name="Normal 10 3 4 4 2" xfId="1106" xr:uid="{15876500-4280-4187-A158-99294F22FFE0}"/>
    <cellStyle name="Normal 10 3 4 4 3" xfId="2596" xr:uid="{B8AA4AF7-8AC6-43A5-8723-14D9AA2A68ED}"/>
    <cellStyle name="Normal 10 3 4 4 4" xfId="2597" xr:uid="{831DA4D1-5D16-4F7B-BF6F-E02A2D7B82A6}"/>
    <cellStyle name="Normal 10 3 4 5" xfId="1107" xr:uid="{2A19AE45-918F-442B-917A-A77ADF00F83D}"/>
    <cellStyle name="Normal 10 3 4 6" xfId="2598" xr:uid="{5F6B3D8B-F146-48ED-8ACD-58049F2B508C}"/>
    <cellStyle name="Normal 10 3 4 7" xfId="2599" xr:uid="{3EDD23EE-CC6E-41C7-8D2B-29229E11999F}"/>
    <cellStyle name="Normal 10 3 5" xfId="253" xr:uid="{7360706D-3BD8-4FD3-B953-84E3269BCAC5}"/>
    <cellStyle name="Normal 10 3 5 2" xfId="496" xr:uid="{465AD663-575D-4F75-9293-CB8742616514}"/>
    <cellStyle name="Normal 10 3 5 2 2" xfId="1108" xr:uid="{97DBD13A-55FF-45E1-93D3-82738F2568FF}"/>
    <cellStyle name="Normal 10 3 5 2 2 2" xfId="1109" xr:uid="{7175578E-71AF-4B92-8960-BA9014BB6934}"/>
    <cellStyle name="Normal 10 3 5 2 3" xfId="1110" xr:uid="{394C2CB4-A4B5-4647-B21B-208C9CAB5369}"/>
    <cellStyle name="Normal 10 3 5 2 4" xfId="2600" xr:uid="{5DBC8F8B-7C40-4FEE-9AF5-942951BAE75E}"/>
    <cellStyle name="Normal 10 3 5 3" xfId="1111" xr:uid="{F73DC71C-5BD3-4960-B312-1AD00A8B2753}"/>
    <cellStyle name="Normal 10 3 5 3 2" xfId="1112" xr:uid="{9C2A4EE1-750F-467A-84E8-2A336ADD707F}"/>
    <cellStyle name="Normal 10 3 5 3 3" xfId="2601" xr:uid="{6B963450-EE59-4956-8C3D-0A90C77CE14E}"/>
    <cellStyle name="Normal 10 3 5 3 4" xfId="2602" xr:uid="{D236B883-A085-453D-9EC4-521F6AA67EF4}"/>
    <cellStyle name="Normal 10 3 5 4" xfId="1113" xr:uid="{715B594F-3233-4BCB-A9C4-4B57D17A3FC4}"/>
    <cellStyle name="Normal 10 3 5 5" xfId="2603" xr:uid="{187B4EEB-2A0E-44BA-B373-174EA6123DF9}"/>
    <cellStyle name="Normal 10 3 5 6" xfId="2604" xr:uid="{0A885B30-F4AC-4EE4-8072-E9387AADFE7A}"/>
    <cellStyle name="Normal 10 3 6" xfId="254" xr:uid="{F34AFF83-65A1-42DB-989E-6D1E0865D1F4}"/>
    <cellStyle name="Normal 10 3 6 2" xfId="1114" xr:uid="{6C5C71C0-8764-426F-A845-EB4CF3DC2C77}"/>
    <cellStyle name="Normal 10 3 6 2 2" xfId="1115" xr:uid="{ABAB5CAB-28D1-4603-BDCF-E55BA1824DA1}"/>
    <cellStyle name="Normal 10 3 6 2 3" xfId="2605" xr:uid="{F2AD775A-524D-4091-AA26-3458FD1E139A}"/>
    <cellStyle name="Normal 10 3 6 2 4" xfId="2606" xr:uid="{4F60E38F-6CAC-4F2C-B961-81C8052486BE}"/>
    <cellStyle name="Normal 10 3 6 3" xfId="1116" xr:uid="{BC7AFD11-6973-40FC-8728-BEBD3EF08BF5}"/>
    <cellStyle name="Normal 10 3 6 4" xfId="2607" xr:uid="{84CE6061-3BF8-445C-9CA5-52EAB415372B}"/>
    <cellStyle name="Normal 10 3 6 5" xfId="2608" xr:uid="{E5D65F99-D404-4EE1-9BAF-71FEBB5345F7}"/>
    <cellStyle name="Normal 10 3 7" xfId="1117" xr:uid="{D282BDAC-B7D1-482F-B214-D537DD2AEFAE}"/>
    <cellStyle name="Normal 10 3 7 2" xfId="1118" xr:uid="{27391DE5-D17F-451D-87E6-FBACA67063EC}"/>
    <cellStyle name="Normal 10 3 7 3" xfId="2609" xr:uid="{B29E020F-6727-4E8F-B3D7-AE4D1461DD71}"/>
    <cellStyle name="Normal 10 3 7 4" xfId="2610" xr:uid="{CFF2371F-E5F4-46FC-B6D9-C156D0C84A4A}"/>
    <cellStyle name="Normal 10 3 8" xfId="1119" xr:uid="{59116711-9104-44A1-855F-3A1BCCACD39E}"/>
    <cellStyle name="Normal 10 3 8 2" xfId="2611" xr:uid="{58C1540A-F3B8-4A71-8026-3C6D42E918D7}"/>
    <cellStyle name="Normal 10 3 8 3" xfId="2612" xr:uid="{AF2F6E08-FD69-4DC8-B77A-E4038B9D80AF}"/>
    <cellStyle name="Normal 10 3 8 4" xfId="2613" xr:uid="{19152D54-7C85-4790-8868-0733A52053D7}"/>
    <cellStyle name="Normal 10 3 9" xfId="2614" xr:uid="{747894E5-0002-43B7-8C8C-5A4ED0A2F796}"/>
    <cellStyle name="Normal 10 4" xfId="56" xr:uid="{EFCCF57C-77EF-4533-B298-B964AC68B13C}"/>
    <cellStyle name="Normal 10 4 10" xfId="2615" xr:uid="{4420161D-EF12-43AF-9FBB-9990465F348D}"/>
    <cellStyle name="Normal 10 4 11" xfId="2616" xr:uid="{DF04EB88-93B5-4974-A975-75AC4AB0CB08}"/>
    <cellStyle name="Normal 10 4 2" xfId="57" xr:uid="{E0EE584A-5A2B-4FB5-8ECA-D0B3EAFACAAF}"/>
    <cellStyle name="Normal 10 4 2 2" xfId="255" xr:uid="{DDDC2D37-8673-48B8-9F82-A8EE841F9B6A}"/>
    <cellStyle name="Normal 10 4 2 2 2" xfId="497" xr:uid="{41181032-E0E1-446B-B075-FE4D27DE57F2}"/>
    <cellStyle name="Normal 10 4 2 2 2 2" xfId="498" xr:uid="{7E022F32-F268-44E2-AE0A-5820266C1D72}"/>
    <cellStyle name="Normal 10 4 2 2 2 2 2" xfId="1120" xr:uid="{D1DBE6A5-4557-47B1-8CDA-87CD17420F83}"/>
    <cellStyle name="Normal 10 4 2 2 2 2 3" xfId="2617" xr:uid="{4F02E47A-B339-4A25-A3D7-292E68793E50}"/>
    <cellStyle name="Normal 10 4 2 2 2 2 4" xfId="2618" xr:uid="{D0F2C9F1-073D-4B70-98A7-C2BAF136E431}"/>
    <cellStyle name="Normal 10 4 2 2 2 3" xfId="1121" xr:uid="{5E53F680-B821-4FA0-A8EE-A0B7C20C3E87}"/>
    <cellStyle name="Normal 10 4 2 2 2 3 2" xfId="2619" xr:uid="{2CD54317-535A-470D-98D4-26DB931BD02D}"/>
    <cellStyle name="Normal 10 4 2 2 2 3 3" xfId="2620" xr:uid="{0BA6198D-4E82-4FAC-A59A-AE36F806141F}"/>
    <cellStyle name="Normal 10 4 2 2 2 3 4" xfId="2621" xr:uid="{7ED43716-8AB9-451E-AB23-E6E898594F45}"/>
    <cellStyle name="Normal 10 4 2 2 2 4" xfId="2622" xr:uid="{B5D643F3-D8E0-44CC-9CAC-A865F58623D3}"/>
    <cellStyle name="Normal 10 4 2 2 2 5" xfId="2623" xr:uid="{1CF54447-4C31-414D-957F-84BDA946C252}"/>
    <cellStyle name="Normal 10 4 2 2 2 6" xfId="2624" xr:uid="{9E444E50-739D-4E58-8E37-5E9DF8E0FB3F}"/>
    <cellStyle name="Normal 10 4 2 2 3" xfId="499" xr:uid="{979D6DB2-9522-4933-B8B7-8462A73BA31F}"/>
    <cellStyle name="Normal 10 4 2 2 3 2" xfId="1122" xr:uid="{BA6BBF65-2C0C-41BB-A882-0B13CDDDB57D}"/>
    <cellStyle name="Normal 10 4 2 2 3 2 2" xfId="2625" xr:uid="{D583E420-3649-4464-8A40-481CA733537A}"/>
    <cellStyle name="Normal 10 4 2 2 3 2 3" xfId="2626" xr:uid="{49C89E2A-AE15-4CCB-A523-783389342F88}"/>
    <cellStyle name="Normal 10 4 2 2 3 2 4" xfId="2627" xr:uid="{073D957D-82D0-42B9-AB12-E5AEDBD93564}"/>
    <cellStyle name="Normal 10 4 2 2 3 3" xfId="2628" xr:uid="{F58B375E-404D-4EB2-9A48-4279C32C28E6}"/>
    <cellStyle name="Normal 10 4 2 2 3 4" xfId="2629" xr:uid="{0E49A364-81C5-4577-8043-91C29FEB1787}"/>
    <cellStyle name="Normal 10 4 2 2 3 5" xfId="2630" xr:uid="{2449CD89-0FCF-4D07-9B35-CDBBC1F317BF}"/>
    <cellStyle name="Normal 10 4 2 2 4" xfId="1123" xr:uid="{C85F56EB-94AF-4FBF-BD89-46E65477B910}"/>
    <cellStyle name="Normal 10 4 2 2 4 2" xfId="2631" xr:uid="{924B1AAD-37B1-4C7E-BC81-E6FEC21032CC}"/>
    <cellStyle name="Normal 10 4 2 2 4 3" xfId="2632" xr:uid="{AF6405A1-E05C-44F8-B00E-7ED873E48404}"/>
    <cellStyle name="Normal 10 4 2 2 4 4" xfId="2633" xr:uid="{30C8FB11-4432-46C6-ABEF-6B5957C0ED46}"/>
    <cellStyle name="Normal 10 4 2 2 5" xfId="2634" xr:uid="{77BD2BA8-30D7-47C6-B766-FEA25794D958}"/>
    <cellStyle name="Normal 10 4 2 2 5 2" xfId="2635" xr:uid="{4B918B9A-A518-43FF-B986-C24B5EB1E3DF}"/>
    <cellStyle name="Normal 10 4 2 2 5 3" xfId="2636" xr:uid="{A8846345-770C-4D16-B2DE-1F43C2CE4E85}"/>
    <cellStyle name="Normal 10 4 2 2 5 4" xfId="2637" xr:uid="{E97FF662-D224-465D-B41C-533A802EA981}"/>
    <cellStyle name="Normal 10 4 2 2 6" xfId="2638" xr:uid="{E747CF7D-CBE5-481D-B3EC-426DBC724DDA}"/>
    <cellStyle name="Normal 10 4 2 2 7" xfId="2639" xr:uid="{7D6E90AD-291B-4528-9B60-DBD46C125F57}"/>
    <cellStyle name="Normal 10 4 2 2 8" xfId="2640" xr:uid="{BA6072B6-29BA-45FD-95D1-EC33A53235CB}"/>
    <cellStyle name="Normal 10 4 2 3" xfId="500" xr:uid="{725C5DB3-B3B9-4E3B-998A-194F29F142BD}"/>
    <cellStyle name="Normal 10 4 2 3 2" xfId="501" xr:uid="{07C741F7-5D27-468A-98A6-70B794F9A3D0}"/>
    <cellStyle name="Normal 10 4 2 3 2 2" xfId="502" xr:uid="{4EE5EE9B-9D23-4694-9B5D-C7BC8C69FA0A}"/>
    <cellStyle name="Normal 10 4 2 3 2 3" xfId="2641" xr:uid="{7CC74089-3CF3-4623-B1E0-3DC52A95CDEC}"/>
    <cellStyle name="Normal 10 4 2 3 2 4" xfId="2642" xr:uid="{0986D1B8-3607-4CEE-9EF1-D3F0BF647F75}"/>
    <cellStyle name="Normal 10 4 2 3 3" xfId="503" xr:uid="{046C0B89-469C-4902-976F-1F26FD555905}"/>
    <cellStyle name="Normal 10 4 2 3 3 2" xfId="2643" xr:uid="{739C6AF7-69C7-447F-B82F-580C9C6F9E0D}"/>
    <cellStyle name="Normal 10 4 2 3 3 3" xfId="2644" xr:uid="{7BA86C5B-7E44-4438-BE6C-B4FD05C0E532}"/>
    <cellStyle name="Normal 10 4 2 3 3 4" xfId="2645" xr:uid="{FA92A84D-F8BC-4130-B5BD-1056F1BE593E}"/>
    <cellStyle name="Normal 10 4 2 3 4" xfId="2646" xr:uid="{0144EE94-FC53-427D-9B5D-E3C9D406A9E2}"/>
    <cellStyle name="Normal 10 4 2 3 5" xfId="2647" xr:uid="{55FFCCCA-0CA8-439D-B4C4-59642FC2D63B}"/>
    <cellStyle name="Normal 10 4 2 3 6" xfId="2648" xr:uid="{AB101E1D-4BA2-43F0-B5E9-AEF9D4A899A4}"/>
    <cellStyle name="Normal 10 4 2 4" xfId="504" xr:uid="{E137A477-0223-4811-BEDF-12CAC94EC662}"/>
    <cellStyle name="Normal 10 4 2 4 2" xfId="505" xr:uid="{24BBB892-F723-4101-9E1D-D85CEFF0FF8B}"/>
    <cellStyle name="Normal 10 4 2 4 2 2" xfId="2649" xr:uid="{E43A96CE-A26C-4017-BD53-758BEE64FE37}"/>
    <cellStyle name="Normal 10 4 2 4 2 3" xfId="2650" xr:uid="{36B8A954-7C73-46A8-92D7-310CCC0B5011}"/>
    <cellStyle name="Normal 10 4 2 4 2 4" xfId="2651" xr:uid="{6750F59C-6C19-4C80-A834-AD2A58F18D84}"/>
    <cellStyle name="Normal 10 4 2 4 3" xfId="2652" xr:uid="{D23681AA-B577-4B5E-8956-9F4115A16B1C}"/>
    <cellStyle name="Normal 10 4 2 4 4" xfId="2653" xr:uid="{F30FC4D1-6FA3-41E1-B226-25E1A4AFFDB3}"/>
    <cellStyle name="Normal 10 4 2 4 5" xfId="2654" xr:uid="{B55FA5BD-1D1D-4B27-8B78-81755D949232}"/>
    <cellStyle name="Normal 10 4 2 5" xfId="506" xr:uid="{B614FD37-C188-424A-A259-BB42DA1C701A}"/>
    <cellStyle name="Normal 10 4 2 5 2" xfId="2655" xr:uid="{3D1CF914-8205-4BDE-96E7-89106793F3B8}"/>
    <cellStyle name="Normal 10 4 2 5 3" xfId="2656" xr:uid="{44E7F486-204A-4A4A-B433-F46999632F21}"/>
    <cellStyle name="Normal 10 4 2 5 4" xfId="2657" xr:uid="{66584A8F-F399-4BE1-9CB2-4EBA1DAE1E6F}"/>
    <cellStyle name="Normal 10 4 2 6" xfId="2658" xr:uid="{D56F473A-32E9-41A7-822B-1B274B979663}"/>
    <cellStyle name="Normal 10 4 2 6 2" xfId="2659" xr:uid="{5A33D4F8-E943-4C9B-B180-94B520FB8E1F}"/>
    <cellStyle name="Normal 10 4 2 6 3" xfId="2660" xr:uid="{F1AA9991-F988-4BBD-B208-CF4036449A1A}"/>
    <cellStyle name="Normal 10 4 2 6 4" xfId="2661" xr:uid="{A47EEFCF-E3B2-4F89-8534-5B679F7EA5B3}"/>
    <cellStyle name="Normal 10 4 2 7" xfId="2662" xr:uid="{5F127D72-1729-40AD-8E5D-2F5D2A821E52}"/>
    <cellStyle name="Normal 10 4 2 8" xfId="2663" xr:uid="{F49A92E7-D495-4F5B-96E3-C1FB14B49FAA}"/>
    <cellStyle name="Normal 10 4 2 9" xfId="2664" xr:uid="{EA02D123-6FD2-44BC-AFE8-3706D0C359AA}"/>
    <cellStyle name="Normal 10 4 3" xfId="256" xr:uid="{59035F2E-BD45-45C4-ADFF-BA5E2A521D77}"/>
    <cellStyle name="Normal 10 4 3 2" xfId="507" xr:uid="{FA742E67-5F28-4C63-B3BB-08F41551EA35}"/>
    <cellStyle name="Normal 10 4 3 2 2" xfId="508" xr:uid="{8535BE7F-4D7E-486C-BC0E-3D277B5B6900}"/>
    <cellStyle name="Normal 10 4 3 2 2 2" xfId="1124" xr:uid="{D83E9F49-25DE-498C-9F45-985668A3AFB0}"/>
    <cellStyle name="Normal 10 4 3 2 2 2 2" xfId="1125" xr:uid="{F3882A5C-00E7-4847-969E-CC06E05561E6}"/>
    <cellStyle name="Normal 10 4 3 2 2 3" xfId="1126" xr:uid="{4CE21A4B-2EBD-4DA7-B3F9-D2F995DBE635}"/>
    <cellStyle name="Normal 10 4 3 2 2 4" xfId="2665" xr:uid="{9F9248E0-67EE-4D4A-96AF-28C5D8070248}"/>
    <cellStyle name="Normal 10 4 3 2 3" xfId="1127" xr:uid="{BDC84E4B-4339-4EB6-AF20-DDB1B59731AA}"/>
    <cellStyle name="Normal 10 4 3 2 3 2" xfId="1128" xr:uid="{EBBC715A-F0CA-4D96-91E7-930A80EB2CD4}"/>
    <cellStyle name="Normal 10 4 3 2 3 3" xfId="2666" xr:uid="{C7579E8F-A859-4F74-B0A9-107EDDA2E04F}"/>
    <cellStyle name="Normal 10 4 3 2 3 4" xfId="2667" xr:uid="{254F55F3-0D65-4318-A58A-0842129E9D71}"/>
    <cellStyle name="Normal 10 4 3 2 4" xfId="1129" xr:uid="{9028DE95-D843-43B7-9F73-DF30893D4B7B}"/>
    <cellStyle name="Normal 10 4 3 2 5" xfId="2668" xr:uid="{E51E03B6-93F3-4F33-9CB4-5E9537C78C53}"/>
    <cellStyle name="Normal 10 4 3 2 6" xfId="2669" xr:uid="{C4F3961F-467D-4D86-864C-01F785CD72FD}"/>
    <cellStyle name="Normal 10 4 3 3" xfId="509" xr:uid="{A20FDC0F-4E47-4488-BFC6-8E1B53C8E6FD}"/>
    <cellStyle name="Normal 10 4 3 3 2" xfId="1130" xr:uid="{47E533AE-BDDA-4113-9606-349B35CFEB69}"/>
    <cellStyle name="Normal 10 4 3 3 2 2" xfId="1131" xr:uid="{898931C0-5EEA-4AA4-A1AE-E8CDA0E4D589}"/>
    <cellStyle name="Normal 10 4 3 3 2 3" xfId="2670" xr:uid="{72A7EBB3-07D3-439E-95C4-8FE25AF86067}"/>
    <cellStyle name="Normal 10 4 3 3 2 4" xfId="2671" xr:uid="{8EB63CDE-6613-4B9D-A247-F38F786B60B9}"/>
    <cellStyle name="Normal 10 4 3 3 3" xfId="1132" xr:uid="{071B5600-575D-4473-843B-77545850C66A}"/>
    <cellStyle name="Normal 10 4 3 3 4" xfId="2672" xr:uid="{8FC2A014-6CCF-43A6-A58C-79C45ED0B235}"/>
    <cellStyle name="Normal 10 4 3 3 5" xfId="2673" xr:uid="{C7F5F07C-4326-48AD-A8DA-6734F42B5479}"/>
    <cellStyle name="Normal 10 4 3 4" xfId="1133" xr:uid="{71BAFD33-AFE7-4A3E-8605-4BC4105A479F}"/>
    <cellStyle name="Normal 10 4 3 4 2" xfId="1134" xr:uid="{9A758D49-5453-4C78-8D7E-7E93E9A61FD1}"/>
    <cellStyle name="Normal 10 4 3 4 3" xfId="2674" xr:uid="{2B4DC9DC-9FD0-4C74-B90D-10B1B63E3B0E}"/>
    <cellStyle name="Normal 10 4 3 4 4" xfId="2675" xr:uid="{CBB8E0E0-402B-49DE-A998-C9D97DA80093}"/>
    <cellStyle name="Normal 10 4 3 5" xfId="1135" xr:uid="{52463A19-CA85-4825-801D-D35B49E879C1}"/>
    <cellStyle name="Normal 10 4 3 5 2" xfId="2676" xr:uid="{385E16B5-556F-43C1-A2A4-D3382BFA1905}"/>
    <cellStyle name="Normal 10 4 3 5 3" xfId="2677" xr:uid="{755E9C75-5B63-4F0B-A6DF-BDFC95CA6583}"/>
    <cellStyle name="Normal 10 4 3 5 4" xfId="2678" xr:uid="{43DAA891-AB51-4D78-9409-346C0E425083}"/>
    <cellStyle name="Normal 10 4 3 6" xfId="2679" xr:uid="{D2651624-500D-440C-85EF-C902B21A4E20}"/>
    <cellStyle name="Normal 10 4 3 7" xfId="2680" xr:uid="{DCC5F99F-1191-4460-8096-4CD10E681142}"/>
    <cellStyle name="Normal 10 4 3 8" xfId="2681" xr:uid="{1FDE9467-D1F0-4B07-8EDD-A60202B3D51F}"/>
    <cellStyle name="Normal 10 4 4" xfId="257" xr:uid="{968D8221-2E9B-4D68-B3E1-4728F826CBFA}"/>
    <cellStyle name="Normal 10 4 4 2" xfId="510" xr:uid="{82AF0E3A-8989-4BE0-AB6D-0BD47357424A}"/>
    <cellStyle name="Normal 10 4 4 2 2" xfId="511" xr:uid="{DF4ED176-CA58-455E-AD2D-0B38F63F20EE}"/>
    <cellStyle name="Normal 10 4 4 2 2 2" xfId="1136" xr:uid="{EEA480A0-C5D7-4394-BD24-5EBBB0CE8F9D}"/>
    <cellStyle name="Normal 10 4 4 2 2 3" xfId="2682" xr:uid="{2740C508-E66E-4195-BAB9-5DCE814EE032}"/>
    <cellStyle name="Normal 10 4 4 2 2 4" xfId="2683" xr:uid="{0B6DA280-4C69-4572-963C-4B091AC473AB}"/>
    <cellStyle name="Normal 10 4 4 2 3" xfId="1137" xr:uid="{62AC6799-3C2B-4536-A675-7F0BBA3EFC6E}"/>
    <cellStyle name="Normal 10 4 4 2 4" xfId="2684" xr:uid="{B70AF53D-FB16-40F7-B027-1D48366DD96C}"/>
    <cellStyle name="Normal 10 4 4 2 5" xfId="2685" xr:uid="{9E189C6A-3286-42A1-985E-0F2FB41EB0E9}"/>
    <cellStyle name="Normal 10 4 4 3" xfId="512" xr:uid="{1D8357A7-2E51-4085-A22F-F8BDA53BAFC6}"/>
    <cellStyle name="Normal 10 4 4 3 2" xfId="1138" xr:uid="{91D68662-745B-4D88-887F-9210B8BB66FE}"/>
    <cellStyle name="Normal 10 4 4 3 3" xfId="2686" xr:uid="{CDC2E035-7603-4BE5-9FFC-F508E508764D}"/>
    <cellStyle name="Normal 10 4 4 3 4" xfId="2687" xr:uid="{E399C41B-8E8D-4AD2-9BDB-73A53B39D1D6}"/>
    <cellStyle name="Normal 10 4 4 4" xfId="1139" xr:uid="{E0E3F7F5-C421-4265-B0D1-A5FD8B821C33}"/>
    <cellStyle name="Normal 10 4 4 4 2" xfId="2688" xr:uid="{144EEA5A-D16D-4EF7-9512-F12AB007639A}"/>
    <cellStyle name="Normal 10 4 4 4 3" xfId="2689" xr:uid="{A812B07A-68C5-40D2-BAF7-45AD82A54340}"/>
    <cellStyle name="Normal 10 4 4 4 4" xfId="2690" xr:uid="{5B4AFA40-DEDD-4872-A5F7-4FE8BF57B2B3}"/>
    <cellStyle name="Normal 10 4 4 5" xfId="2691" xr:uid="{3F658AE5-29C1-4576-ADB9-7FEC569DE1EE}"/>
    <cellStyle name="Normal 10 4 4 6" xfId="2692" xr:uid="{423399C9-8EB0-44DA-AEF8-68D2BBF77918}"/>
    <cellStyle name="Normal 10 4 4 7" xfId="2693" xr:uid="{FC32E19A-EDF4-4171-83A3-3898F33935E2}"/>
    <cellStyle name="Normal 10 4 5" xfId="258" xr:uid="{F185BA0F-DE8D-40CF-A9BF-386030108A9E}"/>
    <cellStyle name="Normal 10 4 5 2" xfId="513" xr:uid="{4F43961F-DBAD-4B46-8141-08DCE66BB32A}"/>
    <cellStyle name="Normal 10 4 5 2 2" xfId="1140" xr:uid="{FD89ECC9-7CA0-454A-A2A2-A5A5B7CEFBDF}"/>
    <cellStyle name="Normal 10 4 5 2 3" xfId="2694" xr:uid="{047D7C96-DFB0-4713-A4D8-9DDF3EE771BB}"/>
    <cellStyle name="Normal 10 4 5 2 4" xfId="2695" xr:uid="{E5580EDD-6913-43BD-9E28-7054A6049552}"/>
    <cellStyle name="Normal 10 4 5 3" xfId="1141" xr:uid="{D15ADC92-F403-4388-B882-905611FB4DD1}"/>
    <cellStyle name="Normal 10 4 5 3 2" xfId="2696" xr:uid="{3EA27A77-CF43-4854-BBFA-E0768265AB7E}"/>
    <cellStyle name="Normal 10 4 5 3 3" xfId="2697" xr:uid="{4D333EE9-22EF-4ECB-A82B-0BBAA983F9D9}"/>
    <cellStyle name="Normal 10 4 5 3 4" xfId="2698" xr:uid="{6ECD18EC-7198-4B08-A82C-61021A13BBBE}"/>
    <cellStyle name="Normal 10 4 5 4" xfId="2699" xr:uid="{15E643DB-0A54-421E-ACD9-02F49F299F30}"/>
    <cellStyle name="Normal 10 4 5 5" xfId="2700" xr:uid="{7D5CAEDF-9291-4F74-8B6F-A5D7E7CF2154}"/>
    <cellStyle name="Normal 10 4 5 6" xfId="2701" xr:uid="{2B3F396E-BFD9-4E50-A092-1D72C9722528}"/>
    <cellStyle name="Normal 10 4 6" xfId="514" xr:uid="{D4A128A7-7533-4DB0-9E42-DAC0D6235194}"/>
    <cellStyle name="Normal 10 4 6 2" xfId="1142" xr:uid="{456A7697-DA9F-4DFA-96AD-074B61992229}"/>
    <cellStyle name="Normal 10 4 6 2 2" xfId="2702" xr:uid="{E093117C-2248-4F6F-AF85-F3EC0968B05D}"/>
    <cellStyle name="Normal 10 4 6 2 3" xfId="2703" xr:uid="{4D555EFE-99E9-4146-8DD1-85076EA149FD}"/>
    <cellStyle name="Normal 10 4 6 2 4" xfId="2704" xr:uid="{E2184D6B-D399-4F80-B53C-00F5B020048D}"/>
    <cellStyle name="Normal 10 4 6 3" xfId="2705" xr:uid="{BFB68F2C-106E-470D-AA41-908E1BBFAFA1}"/>
    <cellStyle name="Normal 10 4 6 4" xfId="2706" xr:uid="{F7D8C425-EC8B-4B44-B614-C1225F7463F0}"/>
    <cellStyle name="Normal 10 4 6 5" xfId="2707" xr:uid="{73BEAB39-725E-4B26-A6C6-2EE72B2505C6}"/>
    <cellStyle name="Normal 10 4 7" xfId="1143" xr:uid="{2C7088A6-E44D-4016-A5B8-A426938044C2}"/>
    <cellStyle name="Normal 10 4 7 2" xfId="2708" xr:uid="{09D74479-9C49-4D43-83AA-986BBCA22879}"/>
    <cellStyle name="Normal 10 4 7 3" xfId="2709" xr:uid="{BD367759-8D36-435D-B842-02D60E241B60}"/>
    <cellStyle name="Normal 10 4 7 4" xfId="2710" xr:uid="{88892961-0A57-48B8-ACA2-A493628F431E}"/>
    <cellStyle name="Normal 10 4 8" xfId="2711" xr:uid="{ED25314A-15B4-428A-9816-0B4D8EAED875}"/>
    <cellStyle name="Normal 10 4 8 2" xfId="2712" xr:uid="{76A2DC28-F5D1-4E3B-ACFA-713CA2F527BC}"/>
    <cellStyle name="Normal 10 4 8 3" xfId="2713" xr:uid="{B576B275-AFBE-48A4-84B1-B095DCF299BC}"/>
    <cellStyle name="Normal 10 4 8 4" xfId="2714" xr:uid="{A03C27D6-20DE-4973-8B3B-BDBA2A1C21F6}"/>
    <cellStyle name="Normal 10 4 9" xfId="2715" xr:uid="{5455C877-68B8-4E59-B057-5FAF946711AC}"/>
    <cellStyle name="Normal 10 5" xfId="58" xr:uid="{7D4C2F16-783C-4DF1-8E30-AF10E6E2D585}"/>
    <cellStyle name="Normal 10 5 2" xfId="59" xr:uid="{E936F64F-2440-4B22-A696-18041811046D}"/>
    <cellStyle name="Normal 10 5 2 2" xfId="259" xr:uid="{6379A50A-120D-45AC-B75C-4EB89C0829F8}"/>
    <cellStyle name="Normal 10 5 2 2 2" xfId="515" xr:uid="{C254CD52-8EE1-4C00-95A7-CCA420EA286D}"/>
    <cellStyle name="Normal 10 5 2 2 2 2" xfId="1144" xr:uid="{9C45153C-EEB7-4B4D-B38E-AA6B795A1307}"/>
    <cellStyle name="Normal 10 5 2 2 2 3" xfId="2716" xr:uid="{D001E273-C9D5-4498-8080-0B1318FBB911}"/>
    <cellStyle name="Normal 10 5 2 2 2 4" xfId="2717" xr:uid="{D1804601-1031-4C95-BB49-81724A19C4EA}"/>
    <cellStyle name="Normal 10 5 2 2 3" xfId="1145" xr:uid="{489542B2-B1EB-43A1-A85D-980F7B7D060C}"/>
    <cellStyle name="Normal 10 5 2 2 3 2" xfId="2718" xr:uid="{30BCC165-05EF-4234-8E8E-ADEF3FC79492}"/>
    <cellStyle name="Normal 10 5 2 2 3 3" xfId="2719" xr:uid="{F5A17D68-1665-4AD1-8815-F1E6AA7EEDF0}"/>
    <cellStyle name="Normal 10 5 2 2 3 4" xfId="2720" xr:uid="{2721EACF-6826-44D4-A410-0A4E73785749}"/>
    <cellStyle name="Normal 10 5 2 2 4" xfId="2721" xr:uid="{BFD5D04C-D9F0-4BA7-BCE2-0D5011495043}"/>
    <cellStyle name="Normal 10 5 2 2 5" xfId="2722" xr:uid="{DE4EDE71-BE25-4159-9924-CF0E7B793B9F}"/>
    <cellStyle name="Normal 10 5 2 2 6" xfId="2723" xr:uid="{67C8B776-2C5D-43FF-84A7-5A36702B963D}"/>
    <cellStyle name="Normal 10 5 2 3" xfId="516" xr:uid="{67D7368C-C600-4BF0-9E06-CB92A7AA26EF}"/>
    <cellStyle name="Normal 10 5 2 3 2" xfId="1146" xr:uid="{34A92240-6B61-44C2-9F2D-93EC47B4EDA7}"/>
    <cellStyle name="Normal 10 5 2 3 2 2" xfId="2724" xr:uid="{CAC4E41C-5ECA-4F3E-A67A-8D83BD4E86C4}"/>
    <cellStyle name="Normal 10 5 2 3 2 3" xfId="2725" xr:uid="{9B9503BD-63BD-415B-AFC0-22CE6446A3FC}"/>
    <cellStyle name="Normal 10 5 2 3 2 4" xfId="2726" xr:uid="{56E40F23-653A-4E34-AEF9-21C9E7F4FD60}"/>
    <cellStyle name="Normal 10 5 2 3 3" xfId="2727" xr:uid="{130373B7-A39D-43A3-B15B-54D378679476}"/>
    <cellStyle name="Normal 10 5 2 3 4" xfId="2728" xr:uid="{1E0999C1-4D02-4FB2-A5C9-F23CA3D42DC1}"/>
    <cellStyle name="Normal 10 5 2 3 5" xfId="2729" xr:uid="{D4584F11-D334-45C4-AACA-02BD109B2697}"/>
    <cellStyle name="Normal 10 5 2 4" xfId="1147" xr:uid="{C9B2E7E2-8177-4B02-BE04-60E76AFA3CA4}"/>
    <cellStyle name="Normal 10 5 2 4 2" xfId="2730" xr:uid="{86302206-B624-4A04-B90B-D3F6E0256AB1}"/>
    <cellStyle name="Normal 10 5 2 4 3" xfId="2731" xr:uid="{5AFACB8F-9912-44C7-97B9-8159EF5FBD5A}"/>
    <cellStyle name="Normal 10 5 2 4 4" xfId="2732" xr:uid="{A098C2FD-EEFA-4B3A-BA45-121A905F0BDE}"/>
    <cellStyle name="Normal 10 5 2 5" xfId="2733" xr:uid="{FA25D912-6705-4EEC-B4CD-44B7FF07E8A4}"/>
    <cellStyle name="Normal 10 5 2 5 2" xfId="2734" xr:uid="{DD70CC14-D156-4A3B-BC6A-2219DBB6CBDC}"/>
    <cellStyle name="Normal 10 5 2 5 3" xfId="2735" xr:uid="{D582B49A-964B-4DAC-B87D-99003F3AE4C7}"/>
    <cellStyle name="Normal 10 5 2 5 4" xfId="2736" xr:uid="{110F57D3-8225-45D7-B784-A37184F17F49}"/>
    <cellStyle name="Normal 10 5 2 6" xfId="2737" xr:uid="{42BE9AC2-045B-4D0A-A8A4-803055221202}"/>
    <cellStyle name="Normal 10 5 2 7" xfId="2738" xr:uid="{B115EE7A-88BE-4E74-A6A0-F34B634FF5E2}"/>
    <cellStyle name="Normal 10 5 2 8" xfId="2739" xr:uid="{B4D00984-80C4-4AFA-8070-3B2FAFADB367}"/>
    <cellStyle name="Normal 10 5 3" xfId="260" xr:uid="{ADE4738E-189A-4081-A3F7-9ED2917AA73D}"/>
    <cellStyle name="Normal 10 5 3 2" xfId="517" xr:uid="{026F1C90-5381-4078-8553-CEF3398CEA46}"/>
    <cellStyle name="Normal 10 5 3 2 2" xfId="518" xr:uid="{C8029715-BBEC-4E3C-BE9B-F0021F5B7976}"/>
    <cellStyle name="Normal 10 5 3 2 3" xfId="2740" xr:uid="{73BBBC12-39B2-4825-A76D-725F6E76C837}"/>
    <cellStyle name="Normal 10 5 3 2 4" xfId="2741" xr:uid="{91986086-2EEF-4B62-A6E4-D147BE8C656F}"/>
    <cellStyle name="Normal 10 5 3 3" xfId="519" xr:uid="{A9242D80-F052-45CE-B408-8843A0D3C569}"/>
    <cellStyle name="Normal 10 5 3 3 2" xfId="2742" xr:uid="{FF99A8F1-1425-4204-B00A-776C3887D646}"/>
    <cellStyle name="Normal 10 5 3 3 3" xfId="2743" xr:uid="{6D557E89-A13B-45B1-A8C6-A83D44640616}"/>
    <cellStyle name="Normal 10 5 3 3 4" xfId="2744" xr:uid="{21C0E4AE-83FD-424E-A2A6-347335B92406}"/>
    <cellStyle name="Normal 10 5 3 4" xfId="2745" xr:uid="{5B202283-DE12-4134-BAA1-8AB217CF9481}"/>
    <cellStyle name="Normal 10 5 3 5" xfId="2746" xr:uid="{D8E37E1C-EB42-4994-9303-60758E99E21D}"/>
    <cellStyle name="Normal 10 5 3 6" xfId="2747" xr:uid="{84CB6442-7529-48E5-AD89-E17F9CE344FD}"/>
    <cellStyle name="Normal 10 5 4" xfId="261" xr:uid="{BCCCFFC3-AE6B-49B1-9B41-0160AC8DEC7A}"/>
    <cellStyle name="Normal 10 5 4 2" xfId="520" xr:uid="{21BEBBC4-3C68-414A-B5A4-1D0C51D10A44}"/>
    <cellStyle name="Normal 10 5 4 2 2" xfId="2748" xr:uid="{FD0DC8B4-840D-438E-A86B-4DC382D719AA}"/>
    <cellStyle name="Normal 10 5 4 2 3" xfId="2749" xr:uid="{44D0F59E-34A2-4976-B4E0-5B7F372B0769}"/>
    <cellStyle name="Normal 10 5 4 2 4" xfId="2750" xr:uid="{D6DC64B7-021C-4587-95A5-465CBF11917F}"/>
    <cellStyle name="Normal 10 5 4 3" xfId="2751" xr:uid="{2DCB2B7F-B8EE-434C-8BAF-ACFA033DC9CA}"/>
    <cellStyle name="Normal 10 5 4 4" xfId="2752" xr:uid="{2289D470-7ED8-4D49-B543-97A6D0E88822}"/>
    <cellStyle name="Normal 10 5 4 5" xfId="2753" xr:uid="{EDA90E6C-49E4-490B-9726-BD80DA555300}"/>
    <cellStyle name="Normal 10 5 5" xfId="521" xr:uid="{7F919D7D-3330-4993-9BAB-B0F94F7DD21F}"/>
    <cellStyle name="Normal 10 5 5 2" xfId="2754" xr:uid="{4A4A8144-EAA5-4813-814C-CA147E1900F4}"/>
    <cellStyle name="Normal 10 5 5 3" xfId="2755" xr:uid="{55E67D1D-6AC0-41FC-92A4-7B11CEA4E650}"/>
    <cellStyle name="Normal 10 5 5 4" xfId="2756" xr:uid="{30BF123F-60D1-40A5-AEE5-82EEC1138C85}"/>
    <cellStyle name="Normal 10 5 6" xfId="2757" xr:uid="{239181BB-56FE-42BA-BB6E-4B9D53062CF8}"/>
    <cellStyle name="Normal 10 5 6 2" xfId="2758" xr:uid="{DB643CDC-C878-4854-B71D-71B742EE08AD}"/>
    <cellStyle name="Normal 10 5 6 3" xfId="2759" xr:uid="{17E42FD3-BD04-414A-827A-F806ED48F30B}"/>
    <cellStyle name="Normal 10 5 6 4" xfId="2760" xr:uid="{7880AD46-AB4A-4B6C-8233-30AA52733CE5}"/>
    <cellStyle name="Normal 10 5 7" xfId="2761" xr:uid="{5BBA8FA5-0824-4B9F-A090-1DE9BDED85D4}"/>
    <cellStyle name="Normal 10 5 8" xfId="2762" xr:uid="{2F9A92E9-9ADB-4C4C-B03F-EB4C32BD0A9E}"/>
    <cellStyle name="Normal 10 5 9" xfId="2763" xr:uid="{CB79E1BC-C68C-4B32-8729-0E98729FFEF1}"/>
    <cellStyle name="Normal 10 6" xfId="60" xr:uid="{BAF7D93D-258B-46BC-9230-07671D3E0838}"/>
    <cellStyle name="Normal 10 6 2" xfId="262" xr:uid="{98C19805-7581-45DF-850E-F683B4E87677}"/>
    <cellStyle name="Normal 10 6 2 2" xfId="522" xr:uid="{55C55702-B4E0-4BA3-9FC0-18A066F36EF6}"/>
    <cellStyle name="Normal 10 6 2 2 2" xfId="1148" xr:uid="{E3A118D1-C6B3-4F6E-B0F8-0A418CAEF49D}"/>
    <cellStyle name="Normal 10 6 2 2 2 2" xfId="1149" xr:uid="{61BBF155-96E4-4E6B-A440-2C3CABE6EEF2}"/>
    <cellStyle name="Normal 10 6 2 2 3" xfId="1150" xr:uid="{EEBA95CF-20C2-4651-A73C-DF1E55BD60FD}"/>
    <cellStyle name="Normal 10 6 2 2 4" xfId="2764" xr:uid="{E554309C-7AEF-4C4C-8843-0BD866F966A4}"/>
    <cellStyle name="Normal 10 6 2 3" xfId="1151" xr:uid="{728A5DAC-AC41-4AFA-B0CA-D92E4376BC4A}"/>
    <cellStyle name="Normal 10 6 2 3 2" xfId="1152" xr:uid="{4795ACF1-E411-4B59-9E38-EE5C822EAF56}"/>
    <cellStyle name="Normal 10 6 2 3 3" xfId="2765" xr:uid="{8A77CE7B-36B7-4D70-9167-7E51A5C603F2}"/>
    <cellStyle name="Normal 10 6 2 3 4" xfId="2766" xr:uid="{C0F43651-4731-426B-A672-673B023BC4D4}"/>
    <cellStyle name="Normal 10 6 2 4" xfId="1153" xr:uid="{19D39EEE-B0B9-4CFC-BD4F-07655EAB225E}"/>
    <cellStyle name="Normal 10 6 2 5" xfId="2767" xr:uid="{E69EFE58-892C-467B-857C-A13779D25D41}"/>
    <cellStyle name="Normal 10 6 2 6" xfId="2768" xr:uid="{557941AE-FCBE-4E50-93FF-8EC8B588E623}"/>
    <cellStyle name="Normal 10 6 3" xfId="523" xr:uid="{3B69E3E2-5654-40CB-A220-D59BB0051A7D}"/>
    <cellStyle name="Normal 10 6 3 2" xfId="1154" xr:uid="{AE9D2918-DC04-4718-A4A1-D2895D7756B3}"/>
    <cellStyle name="Normal 10 6 3 2 2" xfId="1155" xr:uid="{9CF956BB-D6A7-4B27-BA00-80CD63465352}"/>
    <cellStyle name="Normal 10 6 3 2 3" xfId="2769" xr:uid="{872C93A2-5422-4B60-AC87-90290567C548}"/>
    <cellStyle name="Normal 10 6 3 2 4" xfId="2770" xr:uid="{F2B071B6-3A5A-4A7F-9A54-A3202EE69C1F}"/>
    <cellStyle name="Normal 10 6 3 3" xfId="1156" xr:uid="{6E30D039-2894-4412-B75D-55E80A384705}"/>
    <cellStyle name="Normal 10 6 3 4" xfId="2771" xr:uid="{EF1FA12E-7DB6-475B-BA7E-0F5387EEAFD4}"/>
    <cellStyle name="Normal 10 6 3 5" xfId="2772" xr:uid="{F40C978D-6CF2-4B43-B047-33BAB3CA5156}"/>
    <cellStyle name="Normal 10 6 4" xfId="1157" xr:uid="{D813C131-E282-45D2-9F15-FD08CA605677}"/>
    <cellStyle name="Normal 10 6 4 2" xfId="1158" xr:uid="{2DD486C1-4944-4DF4-9FA2-F502264AAADC}"/>
    <cellStyle name="Normal 10 6 4 3" xfId="2773" xr:uid="{97F6DFC3-6C3D-4B85-B664-0FF838802247}"/>
    <cellStyle name="Normal 10 6 4 4" xfId="2774" xr:uid="{F4174CA4-67CC-424E-A613-0E6ED5D73B7F}"/>
    <cellStyle name="Normal 10 6 5" xfId="1159" xr:uid="{4D3B8010-F4AF-47B1-9F98-EE9BBFD5C5E3}"/>
    <cellStyle name="Normal 10 6 5 2" xfId="2775" xr:uid="{0E4A076C-3062-40D5-86F3-95613F5A9F12}"/>
    <cellStyle name="Normal 10 6 5 3" xfId="2776" xr:uid="{77BAF968-A76B-4F7D-A827-1D0D6E8B1FAB}"/>
    <cellStyle name="Normal 10 6 5 4" xfId="2777" xr:uid="{D61317CE-3551-4CF2-A149-447D8552110A}"/>
    <cellStyle name="Normal 10 6 6" xfId="2778" xr:uid="{9ABAA518-F151-49AA-8000-463997EA7A8C}"/>
    <cellStyle name="Normal 10 6 7" xfId="2779" xr:uid="{A19796B8-8483-4267-A1BA-CB24F77EDDC2}"/>
    <cellStyle name="Normal 10 6 8" xfId="2780" xr:uid="{C7287391-0CF9-464C-8610-3A0BB90FE724}"/>
    <cellStyle name="Normal 10 7" xfId="263" xr:uid="{FA654E17-F213-47E7-BCF9-6D7B1193B65C}"/>
    <cellStyle name="Normal 10 7 2" xfId="524" xr:uid="{E7392448-B40D-4CEC-B9BE-0F10964AC295}"/>
    <cellStyle name="Normal 10 7 2 2" xfId="525" xr:uid="{83489771-70C0-4A87-A1BE-6D46356C76EC}"/>
    <cellStyle name="Normal 10 7 2 2 2" xfId="1160" xr:uid="{E04A4A8C-B4E8-49ED-9510-0EDE8C5C8ABA}"/>
    <cellStyle name="Normal 10 7 2 2 3" xfId="2781" xr:uid="{C1C89D2A-4492-4141-941B-7AAA7EED23A6}"/>
    <cellStyle name="Normal 10 7 2 2 4" xfId="2782" xr:uid="{0C256064-22B2-448B-BB96-6DA34C6E3323}"/>
    <cellStyle name="Normal 10 7 2 3" xfId="1161" xr:uid="{80FB23B0-993D-4FFE-9B28-DA9D7537C21D}"/>
    <cellStyle name="Normal 10 7 2 4" xfId="2783" xr:uid="{41844354-1251-4F90-8E6F-DC12C1926BD3}"/>
    <cellStyle name="Normal 10 7 2 5" xfId="2784" xr:uid="{FF084310-87E2-452C-A347-DB9C65B50E4A}"/>
    <cellStyle name="Normal 10 7 3" xfId="526" xr:uid="{7539B985-81AF-4BAF-9241-43F96DE888FB}"/>
    <cellStyle name="Normal 10 7 3 2" xfId="1162" xr:uid="{A4655427-B534-4C95-BC47-2D7EFCD0369C}"/>
    <cellStyle name="Normal 10 7 3 3" xfId="2785" xr:uid="{18F2984E-B9C5-47E1-A609-97D702FF5E27}"/>
    <cellStyle name="Normal 10 7 3 4" xfId="2786" xr:uid="{13DFC3B9-1628-4ACD-B93E-7B25C30365A7}"/>
    <cellStyle name="Normal 10 7 4" xfId="1163" xr:uid="{AFDE78B5-E71C-4751-8E2A-023E428F2047}"/>
    <cellStyle name="Normal 10 7 4 2" xfId="2787" xr:uid="{E3344577-2B02-4836-8AB3-A0D1F44E6E33}"/>
    <cellStyle name="Normal 10 7 4 3" xfId="2788" xr:uid="{A390F33D-A2D8-48DF-A27B-E03BEE6CC431}"/>
    <cellStyle name="Normal 10 7 4 4" xfId="2789" xr:uid="{77DC0E60-57D9-4C7F-BC52-F6DEE9774C40}"/>
    <cellStyle name="Normal 10 7 5" xfId="2790" xr:uid="{DEF30772-F273-4090-B93D-91ECF434FED3}"/>
    <cellStyle name="Normal 10 7 6" xfId="2791" xr:uid="{45CFCF00-7082-41E1-860B-005D00AD27BA}"/>
    <cellStyle name="Normal 10 7 7" xfId="2792" xr:uid="{4FDBAD0F-B075-4E5E-B569-B3048DAAD133}"/>
    <cellStyle name="Normal 10 8" xfId="264" xr:uid="{C4FACBAA-AFF2-4D5E-96ED-FE11ADC2DD57}"/>
    <cellStyle name="Normal 10 8 2" xfId="527" xr:uid="{B8FC465F-80DA-421A-93C0-6779E51C2839}"/>
    <cellStyle name="Normal 10 8 2 2" xfId="1164" xr:uid="{8DEA6F19-F454-4504-9AF1-4F95F5B2A62C}"/>
    <cellStyle name="Normal 10 8 2 3" xfId="2793" xr:uid="{86483DF2-DC48-4F6A-96B3-1DC147822BA1}"/>
    <cellStyle name="Normal 10 8 2 4" xfId="2794" xr:uid="{BA0F98FD-E926-4C2E-B6CB-68A63788A389}"/>
    <cellStyle name="Normal 10 8 3" xfId="1165" xr:uid="{B46EBD34-5F15-42C0-83EF-125C739B5904}"/>
    <cellStyle name="Normal 10 8 3 2" xfId="2795" xr:uid="{3331D986-C54C-4CBA-A236-08C131BAB7A8}"/>
    <cellStyle name="Normal 10 8 3 3" xfId="2796" xr:uid="{A82DC86B-1A12-44D7-8652-56B04B7D3DC6}"/>
    <cellStyle name="Normal 10 8 3 4" xfId="2797" xr:uid="{7A049B29-DF8A-47E7-AD92-EE090D41DDA2}"/>
    <cellStyle name="Normal 10 8 4" xfId="2798" xr:uid="{98EA9307-83DB-40C5-BDB5-9B4474F8E022}"/>
    <cellStyle name="Normal 10 8 5" xfId="2799" xr:uid="{CC1B2B6C-ADE8-4B03-A7AB-E0C290CF1582}"/>
    <cellStyle name="Normal 10 8 6" xfId="2800" xr:uid="{3077C28B-3070-494A-8A77-FB69289BC232}"/>
    <cellStyle name="Normal 10 9" xfId="265" xr:uid="{6AD6F7FA-2362-4A06-9A04-321E98D5DC15}"/>
    <cellStyle name="Normal 10 9 2" xfId="1166" xr:uid="{18283AAF-E6AB-403C-8E07-3AB7F5C3091A}"/>
    <cellStyle name="Normal 10 9 2 2" xfId="2801" xr:uid="{12A40051-788A-4C4A-8AFA-A2FB32249930}"/>
    <cellStyle name="Normal 10 9 2 2 2" xfId="4330" xr:uid="{DDD22C5E-F185-4D3E-87B7-5797391ED6B9}"/>
    <cellStyle name="Normal 10 9 2 2 3" xfId="4679" xr:uid="{05C0CA84-C85B-4038-918A-7D34E3C5DC1F}"/>
    <cellStyle name="Normal 10 9 2 3" xfId="2802" xr:uid="{4271F61E-5B71-4B70-9C48-7588B6D637BF}"/>
    <cellStyle name="Normal 10 9 2 4" xfId="2803" xr:uid="{007152B6-F85A-4ED0-AFB5-B31428DC3315}"/>
    <cellStyle name="Normal 10 9 3" xfId="2804" xr:uid="{74902F36-7F6A-4C4A-B224-32150AE89565}"/>
    <cellStyle name="Normal 10 9 3 2" xfId="5339" xr:uid="{546751A2-E361-424A-A71F-10986B676398}"/>
    <cellStyle name="Normal 10 9 4" xfId="2805" xr:uid="{EB0DF139-2E24-4BAB-8864-69ABED86C54B}"/>
    <cellStyle name="Normal 10 9 4 2" xfId="4562" xr:uid="{D54EB9E0-3B1D-48C5-B25B-E52DDC0A820B}"/>
    <cellStyle name="Normal 10 9 4 3" xfId="4680" xr:uid="{9ADA60D3-E5A0-4941-99F1-AE3FDBBCA0C7}"/>
    <cellStyle name="Normal 10 9 4 4" xfId="4600" xr:uid="{699CF317-B36B-4777-B46A-0E97F28D7E77}"/>
    <cellStyle name="Normal 10 9 5" xfId="2806" xr:uid="{85762666-60F1-4B41-A280-A37B363B9E7F}"/>
    <cellStyle name="Normal 11" xfId="61" xr:uid="{9CCCBFAC-82FD-4776-9897-90054C29485A}"/>
    <cellStyle name="Normal 11 2" xfId="266" xr:uid="{65BDA8F9-B7A1-4D0D-B957-D624173BA453}"/>
    <cellStyle name="Normal 11 2 2" xfId="4647" xr:uid="{8212BDE5-9005-4FE2-84F6-33305C2EF0BF}"/>
    <cellStyle name="Normal 11 3" xfId="4335" xr:uid="{180642AB-5EAC-4501-8CAD-C248BF85758E}"/>
    <cellStyle name="Normal 11 3 2" xfId="4541" xr:uid="{4D50A689-3BF8-4E92-96A4-880B69D52753}"/>
    <cellStyle name="Normal 11 3 3" xfId="4724" xr:uid="{54D0ED5F-6891-4D3B-98C5-DC18EC760908}"/>
    <cellStyle name="Normal 11 3 4" xfId="4701" xr:uid="{7E0200FF-EDE4-4CC3-8EA5-F361CA7BD50B}"/>
    <cellStyle name="Normal 12" xfId="62" xr:uid="{8B59A69C-9368-473A-BA39-D063115AD945}"/>
    <cellStyle name="Normal 12 2" xfId="267" xr:uid="{D4A1D80C-B566-4779-B9CF-D9D4803A5E80}"/>
    <cellStyle name="Normal 12 2 2" xfId="4648" xr:uid="{74BD509D-5A5D-4A6F-B75F-44952F13E44A}"/>
    <cellStyle name="Normal 12 3" xfId="4542" xr:uid="{4E625B9F-DD66-4882-93A4-C62ED62A9F68}"/>
    <cellStyle name="Normal 13" xfId="63" xr:uid="{806B81F5-6D69-469F-8098-A07044E0E4A2}"/>
    <cellStyle name="Normal 13 2" xfId="64" xr:uid="{AE8B5A28-610E-4E97-9D23-DE1660288EEC}"/>
    <cellStyle name="Normal 13 2 2" xfId="268" xr:uid="{E7F71C5B-41B9-44B7-80FF-82A8441DC851}"/>
    <cellStyle name="Normal 13 2 2 2" xfId="4649" xr:uid="{A99DBC2D-8D17-4931-B18C-765FC6A5044D}"/>
    <cellStyle name="Normal 13 2 3" xfId="4337" xr:uid="{F489B20E-097F-41CD-BF43-8C16ECE71CC2}"/>
    <cellStyle name="Normal 13 2 3 2" xfId="4543" xr:uid="{F64A6046-C5FB-40BA-80FB-5FEF865958A8}"/>
    <cellStyle name="Normal 13 2 3 3" xfId="4725" xr:uid="{2D3725E5-03EE-431F-8276-48220BACAB26}"/>
    <cellStyle name="Normal 13 2 3 4" xfId="4702" xr:uid="{14B76FAA-BBFE-4A0A-9478-A37769ABA07F}"/>
    <cellStyle name="Normal 13 3" xfId="269" xr:uid="{E59F0B4E-8FA2-4347-BC9E-C37655079215}"/>
    <cellStyle name="Normal 13 3 2" xfId="4421" xr:uid="{C0128061-06D3-4FB4-A2B6-6B6516031521}"/>
    <cellStyle name="Normal 13 3 3" xfId="4338" xr:uid="{66849147-BF4A-4527-9697-4844DD8EB40F}"/>
    <cellStyle name="Normal 13 3 4" xfId="4566" xr:uid="{298DC375-68C7-4A64-BC25-9FE58AEC10CF}"/>
    <cellStyle name="Normal 13 3 5" xfId="4726" xr:uid="{2ADFE2A3-3A8A-4CBD-ACFC-9AA95B6B7E28}"/>
    <cellStyle name="Normal 13 4" xfId="4339" xr:uid="{BAEDE247-853C-420A-9856-7E6A9D70CCEB}"/>
    <cellStyle name="Normal 13 5" xfId="4336" xr:uid="{C60EA3AA-78D6-4585-BEF4-B8A17FB0033B}"/>
    <cellStyle name="Normal 14" xfId="65" xr:uid="{16D544BA-8764-4BED-AEBF-0228508A91DE}"/>
    <cellStyle name="Normal 14 18" xfId="4341" xr:uid="{CE6760E0-8D45-40B9-A70C-971E0032C024}"/>
    <cellStyle name="Normal 14 2" xfId="270" xr:uid="{364D25B0-BD7C-4385-B581-8B86DC84233D}"/>
    <cellStyle name="Normal 14 2 2" xfId="430" xr:uid="{CDCE065B-23A6-497A-BC35-5E6F364CCDDA}"/>
    <cellStyle name="Normal 14 2 2 2" xfId="431" xr:uid="{253DD3EF-D206-4F7C-8023-4C223D5C5923}"/>
    <cellStyle name="Normal 14 2 3" xfId="432" xr:uid="{0C3FF9C6-DBB5-40C9-940A-EC294A0C67B1}"/>
    <cellStyle name="Normal 14 3" xfId="433" xr:uid="{296E688C-3AE2-42B0-B5BA-7782E5EB6A93}"/>
    <cellStyle name="Normal 14 3 2" xfId="4650" xr:uid="{39432AE4-C51F-4090-8E4E-D7BBD9F13AA9}"/>
    <cellStyle name="Normal 14 4" xfId="4340" xr:uid="{0A3051A5-1380-47BC-8354-94B97E6FD8B8}"/>
    <cellStyle name="Normal 14 4 2" xfId="4544" xr:uid="{C79E96A9-1CC3-48A0-9093-722643F68E0D}"/>
    <cellStyle name="Normal 14 4 3" xfId="4727" xr:uid="{4466CA34-18AE-4581-B4CB-A7244A6447EB}"/>
    <cellStyle name="Normal 14 4 4" xfId="4703" xr:uid="{F2A20A76-641D-4D1B-9D61-EC35BAEF9300}"/>
    <cellStyle name="Normal 15" xfId="66" xr:uid="{553349B0-6151-41D3-9E19-8EF63567B61D}"/>
    <cellStyle name="Normal 15 2" xfId="67" xr:uid="{3775E3F4-2216-4F6A-A9F4-733235D29603}"/>
    <cellStyle name="Normal 15 2 2" xfId="271" xr:uid="{6BF8E60D-8A8E-40F0-ADC3-46A038758CAE}"/>
    <cellStyle name="Normal 15 2 2 2" xfId="4453" xr:uid="{01C80145-42CE-4F3D-BF9E-4558A285AF75}"/>
    <cellStyle name="Normal 15 2 3" xfId="4546" xr:uid="{680F000F-DDD6-41B3-A7D7-64724F80C9F1}"/>
    <cellStyle name="Normal 15 3" xfId="272" xr:uid="{2A9D5BD5-01B7-41E2-9EB1-54CCFAD86074}"/>
    <cellStyle name="Normal 15 3 2" xfId="4422" xr:uid="{9F274B31-8D11-4FD8-B10C-0C7E801BF5C4}"/>
    <cellStyle name="Normal 15 3 3" xfId="4343" xr:uid="{368533E8-3922-4DA2-9ABF-0CB833826F37}"/>
    <cellStyle name="Normal 15 3 4" xfId="4567" xr:uid="{738F04E5-8206-495A-B7BA-76217BDD84B3}"/>
    <cellStyle name="Normal 15 3 5" xfId="4729" xr:uid="{6607265C-9B9F-4CC2-BF66-DD7FC8F31E83}"/>
    <cellStyle name="Normal 15 4" xfId="4342" xr:uid="{B1BCAD14-CA12-4585-8341-709522015426}"/>
    <cellStyle name="Normal 15 4 2" xfId="4545" xr:uid="{9ADD4C3D-3002-4D57-AEA0-CDE00F922191}"/>
    <cellStyle name="Normal 15 4 3" xfId="4728" xr:uid="{2CA5065F-ADCD-4940-9CD8-F491B6199AB9}"/>
    <cellStyle name="Normal 15 4 4" xfId="4704" xr:uid="{3FEC6F19-0DA2-442C-A23E-0CA64B9BDABB}"/>
    <cellStyle name="Normal 16" xfId="68" xr:uid="{573F6CF0-C75C-4CC0-A30C-0B3C52893161}"/>
    <cellStyle name="Normal 16 2" xfId="273" xr:uid="{FBEBC55E-F4DE-470C-93AC-BA3BDEA7D3BF}"/>
    <cellStyle name="Normal 16 2 2" xfId="4423" xr:uid="{326D9DC2-7C73-4BF0-AE48-A8CF974EE6B7}"/>
    <cellStyle name="Normal 16 2 3" xfId="4344" xr:uid="{EC924FBB-03C6-4F20-BE2B-065EB7B579B7}"/>
    <cellStyle name="Normal 16 2 4" xfId="4568" xr:uid="{09FA8E3D-DD45-4B55-989A-31E147607B9D}"/>
    <cellStyle name="Normal 16 2 5" xfId="4730" xr:uid="{EDC46E56-8EBC-4E5D-82B2-11588E704440}"/>
    <cellStyle name="Normal 16 3" xfId="274" xr:uid="{46DE13F2-0243-4FA5-A96E-21BA1A923C6C}"/>
    <cellStyle name="Normal 17" xfId="69" xr:uid="{69BAFC3E-BF57-41E8-B134-0357C98DE5C6}"/>
    <cellStyle name="Normal 17 2" xfId="275" xr:uid="{21087C89-2980-4E3A-A698-6F2232CDE682}"/>
    <cellStyle name="Normal 17 2 2" xfId="4424" xr:uid="{1A1650C6-8DB3-433E-8579-7B38D3F40F36}"/>
    <cellStyle name="Normal 17 2 3" xfId="4346" xr:uid="{73B1928E-40B6-4E80-A44C-629D24CDA90C}"/>
    <cellStyle name="Normal 17 2 4" xfId="4569" xr:uid="{5B416009-1A02-43F4-8938-0F28C2CE2E86}"/>
    <cellStyle name="Normal 17 2 5" xfId="4731" xr:uid="{DE8B3A71-2385-4592-9CB7-BF5AD091D655}"/>
    <cellStyle name="Normal 17 3" xfId="4347" xr:uid="{831CF4D0-E48C-4E17-9697-16A2D5CB25D3}"/>
    <cellStyle name="Normal 17 4" xfId="4345" xr:uid="{7677060C-45EB-43E0-9A7B-2B436E62532E}"/>
    <cellStyle name="Normal 18" xfId="70" xr:uid="{B29893AF-293B-430A-B0B6-509A6B7F5DAD}"/>
    <cellStyle name="Normal 18 2" xfId="276" xr:uid="{5150D83C-FC6D-4304-B495-ECCA81706A03}"/>
    <cellStyle name="Normal 18 2 2" xfId="4454" xr:uid="{2563B402-110A-4082-B6D2-092A453B0B64}"/>
    <cellStyle name="Normal 18 3" xfId="4348" xr:uid="{3E1BC324-8A3F-4308-A460-460028AE0C1E}"/>
    <cellStyle name="Normal 18 3 2" xfId="4547" xr:uid="{00B5DB72-99BB-4FEB-9A54-2D5CBA57F0E4}"/>
    <cellStyle name="Normal 18 3 3" xfId="4732" xr:uid="{C9743211-3CDC-44E7-A37F-02B7B5C64163}"/>
    <cellStyle name="Normal 18 3 4" xfId="4705" xr:uid="{A4B3E9AE-AAED-49A9-A0EF-F06029344DC5}"/>
    <cellStyle name="Normal 19" xfId="71" xr:uid="{B9DF876C-4D5E-40F9-A79A-F17B0DCE1746}"/>
    <cellStyle name="Normal 19 2" xfId="72" xr:uid="{32E610F8-234C-4BA5-8D00-D46D610AA6E9}"/>
    <cellStyle name="Normal 19 2 2" xfId="277" xr:uid="{4E834810-AD4D-456E-B338-DF305B4EE5D5}"/>
    <cellStyle name="Normal 19 2 2 2" xfId="4651" xr:uid="{3FD47C63-AA8E-4C55-8C5E-FD10093669D6}"/>
    <cellStyle name="Normal 19 2 3" xfId="4549" xr:uid="{2F021841-D798-4FF8-965F-FD804073A026}"/>
    <cellStyle name="Normal 19 3" xfId="278" xr:uid="{B9B6C625-F0DA-40BE-A498-B760AA5F805E}"/>
    <cellStyle name="Normal 19 3 2" xfId="4652" xr:uid="{CBF4659A-5914-488E-AE26-8DEAD1DDB4FD}"/>
    <cellStyle name="Normal 19 4" xfId="4548" xr:uid="{D0A8ED5F-2B55-4528-8054-3AD8D6FA757C}"/>
    <cellStyle name="Normal 2" xfId="3" xr:uid="{0035700C-F3A5-4A6F-B63A-5CE25669DEE2}"/>
    <cellStyle name="Normal 2 2" xfId="73" xr:uid="{286D84AD-F2BA-41BE-BA19-F38E260796B3}"/>
    <cellStyle name="Normal 2 2 2" xfId="74" xr:uid="{F347E3B0-439B-4B3A-85F0-17B96D4B0668}"/>
    <cellStyle name="Normal 2 2 2 2" xfId="279" xr:uid="{3BA8FDDC-9ADC-41B4-90B5-A3F70A035B3D}"/>
    <cellStyle name="Normal 2 2 2 2 2" xfId="4655" xr:uid="{82A9D19C-212F-409D-953C-8B7BCF9B033A}"/>
    <cellStyle name="Normal 2 2 2 3" xfId="4551" xr:uid="{160C151D-D42C-4E4A-B566-8C767C0670FF}"/>
    <cellStyle name="Normal 2 2 3" xfId="280" xr:uid="{D63BA56C-7DE2-4044-B416-83AC200729E3}"/>
    <cellStyle name="Normal 2 2 3 2" xfId="4455" xr:uid="{77A626A0-A83D-4057-AAD9-6E337E05CA78}"/>
    <cellStyle name="Normal 2 2 3 2 2" xfId="4585" xr:uid="{5FD0750F-B68A-4277-AF51-883860F08C72}"/>
    <cellStyle name="Normal 2 2 3 2 2 2" xfId="4656" xr:uid="{2259524D-1C3B-4F0C-B012-838E52CBF4F6}"/>
    <cellStyle name="Normal 2 2 3 2 2 2 2" xfId="5364" xr:uid="{929464C5-D6C8-4366-A844-B685EC82215C}"/>
    <cellStyle name="Normal 2 2 3 2 2 3" xfId="5358" xr:uid="{6B745C7A-2F51-4736-9310-1BEE01A7E96F}"/>
    <cellStyle name="Normal 2 2 3 2 3" xfId="4750" xr:uid="{55F08C93-26B2-43FB-BFA9-49AA6E2C5582}"/>
    <cellStyle name="Normal 2 2 3 2 4" xfId="5305" xr:uid="{38E2EB51-CDCD-4DB1-A4F3-B5AE3A25062D}"/>
    <cellStyle name="Normal 2 2 3 3" xfId="4435" xr:uid="{A288F41A-921E-41CB-BA53-FE1F4AEF1B4E}"/>
    <cellStyle name="Normal 2 2 3 4" xfId="4706" xr:uid="{53E113A7-D29C-4311-BC2D-AD3F00130EC7}"/>
    <cellStyle name="Normal 2 2 3 5" xfId="4695" xr:uid="{1D326968-B4B9-405B-8181-6ED8CF4E15EA}"/>
    <cellStyle name="Normal 2 2 4" xfId="4349" xr:uid="{D3516448-952A-4FEB-9202-E8DA20A1A1C8}"/>
    <cellStyle name="Normal 2 2 4 2" xfId="4550" xr:uid="{380C9D7C-F3A8-4B5C-BD66-7991E0C30BA8}"/>
    <cellStyle name="Normal 2 2 4 3" xfId="4733" xr:uid="{8DB084EC-F532-4FC6-960F-5E7133F59403}"/>
    <cellStyle name="Normal 2 2 4 4" xfId="4707" xr:uid="{420A45F6-7C9D-4EFF-96A2-9CCB8AF6D38E}"/>
    <cellStyle name="Normal 2 2 5" xfId="4654" xr:uid="{B77751D8-329F-4402-A75B-44597A6813D2}"/>
    <cellStyle name="Normal 2 2 6" xfId="4753" xr:uid="{09F5FFB3-6B5F-4748-BCB8-3568709C1F43}"/>
    <cellStyle name="Normal 2 3" xfId="75" xr:uid="{97A7C57F-7AF0-4C20-BA33-3F7972353512}"/>
    <cellStyle name="Normal 2 3 2" xfId="76" xr:uid="{F280DC34-CDBA-4D30-990B-8DA95080D384}"/>
    <cellStyle name="Normal 2 3 2 2" xfId="281" xr:uid="{9E0FDFC3-D60A-474C-A15E-0D56BE938063}"/>
    <cellStyle name="Normal 2 3 2 2 2" xfId="4657" xr:uid="{C92479F5-B525-438E-A584-32245DDB38B4}"/>
    <cellStyle name="Normal 2 3 2 3" xfId="4351" xr:uid="{C986EEBF-F069-4376-A907-ACD38A0E317E}"/>
    <cellStyle name="Normal 2 3 2 3 2" xfId="4553" xr:uid="{189F3BE6-E531-435D-AB52-B4B27912439D}"/>
    <cellStyle name="Normal 2 3 2 3 3" xfId="4735" xr:uid="{7EAFB63C-441D-4569-8C39-18BF53036DC7}"/>
    <cellStyle name="Normal 2 3 2 3 4" xfId="4708" xr:uid="{9C6E77C9-4109-4BE3-9B6C-253B684A7C82}"/>
    <cellStyle name="Normal 2 3 3" xfId="77" xr:uid="{E430E6DA-7C4C-427C-BED0-25505B56E7E5}"/>
    <cellStyle name="Normal 2 3 4" xfId="78" xr:uid="{4FBC6AD7-E14B-4F31-A280-1214EF10471F}"/>
    <cellStyle name="Normal 2 3 5" xfId="185" xr:uid="{26973348-FF32-4B1E-B37E-F78139E60642}"/>
    <cellStyle name="Normal 2 3 5 2" xfId="4658" xr:uid="{BBF5DFDD-F381-4B87-A6B4-5BAD45F9C299}"/>
    <cellStyle name="Normal 2 3 6" xfId="4350" xr:uid="{9133692E-4AFB-441C-AC98-0165941684E6}"/>
    <cellStyle name="Normal 2 3 6 2" xfId="4552" xr:uid="{964CCE67-7FB5-466A-AFBC-67EF83EAE1AA}"/>
    <cellStyle name="Normal 2 3 6 3" xfId="4734" xr:uid="{115DF589-DF50-4286-B012-E1E9F350FE99}"/>
    <cellStyle name="Normal 2 3 6 4" xfId="4709" xr:uid="{13378597-1769-4DAB-8839-33AA571843C0}"/>
    <cellStyle name="Normal 2 3 7" xfId="5318" xr:uid="{2025A774-895A-455E-9AF6-4143E857DC22}"/>
    <cellStyle name="Normal 2 4" xfId="79" xr:uid="{6623FA2A-8D9B-4881-96F4-50E857FE75BA}"/>
    <cellStyle name="Normal 2 4 2" xfId="80" xr:uid="{3B3BB82B-D817-44FA-AA54-42CABB31E6EF}"/>
    <cellStyle name="Normal 2 4 3" xfId="282" xr:uid="{85182850-769C-4AA4-A86E-3644D7CAD992}"/>
    <cellStyle name="Normal 2 4 3 2" xfId="4659" xr:uid="{F5492214-5CEF-403D-BA23-4A983D9D5944}"/>
    <cellStyle name="Normal 2 4 3 3" xfId="4673" xr:uid="{60008C90-84BD-46E6-A870-AE52810CFAD1}"/>
    <cellStyle name="Normal 2 4 4" xfId="4554" xr:uid="{267C410B-371E-4C8D-9D07-A5786DC55CFB}"/>
    <cellStyle name="Normal 2 4 5" xfId="4754" xr:uid="{C1D44721-8512-43FB-A126-9D46BE864A6F}"/>
    <cellStyle name="Normal 2 4 6" xfId="4752" xr:uid="{4324AA80-B229-4179-824D-DEDD1D547D11}"/>
    <cellStyle name="Normal 2 5" xfId="184" xr:uid="{0AA9BAF4-C134-4850-AFD4-4B1E88550AA2}"/>
    <cellStyle name="Normal 2 5 2" xfId="284" xr:uid="{B6A776AD-F85D-4ACD-8990-841348F7906B}"/>
    <cellStyle name="Normal 2 5 2 2" xfId="2505" xr:uid="{A151A5E2-F0EA-4AA6-A285-D9F9281BE1B2}"/>
    <cellStyle name="Normal 2 5 3" xfId="283" xr:uid="{FA761DB9-4CEF-4928-9DF5-BC62B97F6430}"/>
    <cellStyle name="Normal 2 5 3 2" xfId="4586" xr:uid="{FED73906-FB6B-4EF7-A56A-9B3DA371A117}"/>
    <cellStyle name="Normal 2 5 3 3" xfId="4746" xr:uid="{55CD51DB-0F44-4D51-8192-4BBCEFAFF647}"/>
    <cellStyle name="Normal 2 5 3 4" xfId="5302" xr:uid="{4587A799-ACF6-4D9B-A24A-BA48A1FC28FC}"/>
    <cellStyle name="Normal 2 5 3 4 2" xfId="5355" xr:uid="{440C2725-C427-4694-87E2-FE68081514B9}"/>
    <cellStyle name="Normal 2 5 4" xfId="4660" xr:uid="{F8DCE87C-D325-467A-AAE9-F14B7430FF2C}"/>
    <cellStyle name="Normal 2 5 5" xfId="4615" xr:uid="{73FA2701-4107-41D1-ADA0-1966918F0176}"/>
    <cellStyle name="Normal 2 5 6" xfId="4614" xr:uid="{446AB413-322F-4724-A4B1-7C5AB2FC21BB}"/>
    <cellStyle name="Normal 2 5 7" xfId="4749" xr:uid="{A532E816-058B-4B35-838E-61C31796901C}"/>
    <cellStyle name="Normal 2 5 8" xfId="4719" xr:uid="{81E1EBCF-4255-4E15-BCB4-4187FB36C3DB}"/>
    <cellStyle name="Normal 2 6" xfId="285" xr:uid="{43D75D46-E6D7-4127-82E2-C917AA7C19B1}"/>
    <cellStyle name="Normal 2 6 2" xfId="286" xr:uid="{14C09DCC-4EC6-4CBD-BE94-770274DBED79}"/>
    <cellStyle name="Normal 2 6 3" xfId="452" xr:uid="{EA5A1FAF-BDCD-4653-8C62-8C5972E99DB1}"/>
    <cellStyle name="Normal 2 6 3 2" xfId="5335" xr:uid="{37A793D7-DC24-4F31-A1B6-FC2CD339CD43}"/>
    <cellStyle name="Normal 2 6 4" xfId="4661" xr:uid="{4C0F2F7E-D809-4F74-8C6B-15CDBC114171}"/>
    <cellStyle name="Normal 2 6 5" xfId="4612" xr:uid="{5EA3AB08-D362-4A4A-94B5-F4D6D1A518A5}"/>
    <cellStyle name="Normal 2 6 5 2" xfId="4710" xr:uid="{E7BA3870-1E55-49D4-8517-D3354789D911}"/>
    <cellStyle name="Normal 2 6 6" xfId="4598" xr:uid="{17AC9BDC-9A6B-40CF-9780-C89B26606A3D}"/>
    <cellStyle name="Normal 2 6 7" xfId="5322" xr:uid="{0DBAECE6-8563-4CC2-919A-9D4B9A2F5A82}"/>
    <cellStyle name="Normal 2 6 8" xfId="5331" xr:uid="{39240C03-8B41-4238-A9A1-09EBC7108FE0}"/>
    <cellStyle name="Normal 2 7" xfId="287" xr:uid="{23C8BB8B-FA68-4337-86AE-08B7765D522A}"/>
    <cellStyle name="Normal 2 7 2" xfId="4456" xr:uid="{71B1D7B4-B493-4BBC-BE40-4F14DB319C06}"/>
    <cellStyle name="Normal 2 7 3" xfId="4662" xr:uid="{A6F2BF1A-71D0-4EAD-BA98-3BDD70626B1F}"/>
    <cellStyle name="Normal 2 7 4" xfId="5303" xr:uid="{28FF79AE-CB64-4136-8240-AA0A525155E2}"/>
    <cellStyle name="Normal 2 8" xfId="4508" xr:uid="{C3124C15-D34E-4465-806A-9955E7865640}"/>
    <cellStyle name="Normal 2 9" xfId="4653" xr:uid="{95D77EB5-6B7B-45ED-A921-E69F928044D8}"/>
    <cellStyle name="Normal 20" xfId="434" xr:uid="{9A7365B9-A1C7-465C-8B64-0180813ACBF3}"/>
    <cellStyle name="Normal 20 2" xfId="435" xr:uid="{55D58923-727A-4739-95AC-2FE754C891D9}"/>
    <cellStyle name="Normal 20 2 2" xfId="436" xr:uid="{1192470B-E6F4-468A-A637-1CCE972CFAE2}"/>
    <cellStyle name="Normal 20 2 2 2" xfId="4425" xr:uid="{A947397B-59F4-41CC-9097-EB430A1A4D68}"/>
    <cellStyle name="Normal 20 2 2 3" xfId="4417" xr:uid="{F9AA8C39-74DB-4494-B695-559A85C0D69A}"/>
    <cellStyle name="Normal 20 2 2 4" xfId="4582" xr:uid="{FD0659F9-F61F-422F-823D-D348F18EBD3E}"/>
    <cellStyle name="Normal 20 2 2 5" xfId="4744" xr:uid="{8F305985-D863-4F24-9CF9-45D0429E0339}"/>
    <cellStyle name="Normal 20 2 3" xfId="4420" xr:uid="{AD1ED573-61EC-43AF-A4F7-DB213962A4B6}"/>
    <cellStyle name="Normal 20 2 4" xfId="4416" xr:uid="{58FF2D71-3E3F-41CB-96B6-3927AC3EDFD7}"/>
    <cellStyle name="Normal 20 2 5" xfId="4581" xr:uid="{D218720E-6306-44B1-A021-EB4635A29299}"/>
    <cellStyle name="Normal 20 2 6" xfId="4743" xr:uid="{AD1F09D5-2EA0-438D-A3B8-D613C970ECE8}"/>
    <cellStyle name="Normal 20 3" xfId="1167" xr:uid="{702B447F-A375-46D2-86B2-FF4F504FEDC3}"/>
    <cellStyle name="Normal 20 3 2" xfId="4457" xr:uid="{4395C952-0F3E-4A34-8438-B6E4A1331F46}"/>
    <cellStyle name="Normal 20 4" xfId="4352" xr:uid="{AC3EF608-635B-47F5-9B6D-5E4DC58FB2C1}"/>
    <cellStyle name="Normal 20 4 2" xfId="4555" xr:uid="{4F7606F7-FF2A-4BD1-886A-0B1E1C604B22}"/>
    <cellStyle name="Normal 20 4 3" xfId="4736" xr:uid="{15D67BBF-6DFE-4A56-AF57-DF50237601EF}"/>
    <cellStyle name="Normal 20 4 4" xfId="4711" xr:uid="{8CD43726-D5C9-48B6-A494-2185DBEC7D71}"/>
    <cellStyle name="Normal 20 5" xfId="4433" xr:uid="{731D8A84-5A5C-433C-822C-EDA60C9635F2}"/>
    <cellStyle name="Normal 20 5 2" xfId="5328" xr:uid="{AD576EAF-60B1-4E25-B898-6B7AD4CF9F74}"/>
    <cellStyle name="Normal 20 6" xfId="4587" xr:uid="{336A0F24-6894-405E-872F-7ACBA99575A0}"/>
    <cellStyle name="Normal 20 7" xfId="4696" xr:uid="{AD44EBC2-7AB4-4B63-A032-6319B2626A9F}"/>
    <cellStyle name="Normal 20 8" xfId="4717" xr:uid="{17656E2D-7759-4CD7-8750-340BA17E30DE}"/>
    <cellStyle name="Normal 20 9" xfId="4716" xr:uid="{5C37FD02-6FAF-4DB9-9651-8F204AE7E0B8}"/>
    <cellStyle name="Normal 21" xfId="437" xr:uid="{26D3624D-C230-4425-AFE5-0210CC3EE4F6}"/>
    <cellStyle name="Normal 21 2" xfId="438" xr:uid="{95FDB726-0AA0-48AE-A761-5A1C58E6B5ED}"/>
    <cellStyle name="Normal 21 2 2" xfId="439" xr:uid="{2B9C14D6-06B1-4028-A851-69FE997177F3}"/>
    <cellStyle name="Normal 21 3" xfId="4353" xr:uid="{AFF08089-927B-40E9-89E6-F8D6AA6B44A3}"/>
    <cellStyle name="Normal 21 3 2" xfId="4459" xr:uid="{5377ADE4-47DC-44DB-ABE3-522F68356015}"/>
    <cellStyle name="Normal 21 3 2 2" xfId="5346" xr:uid="{040D2954-B136-4A0C-97A4-8DD6C322CFDA}"/>
    <cellStyle name="Normal 21 3 3" xfId="4458" xr:uid="{DC2324E5-4008-4CBA-B7BA-8BCD0305075F}"/>
    <cellStyle name="Normal 21 4" xfId="4570" xr:uid="{0A47CF5D-514C-4617-AC0B-0272A10303BF}"/>
    <cellStyle name="Normal 21 4 2" xfId="5347" xr:uid="{B2D1233D-3EB5-4572-BFC0-516E60237679}"/>
    <cellStyle name="Normal 21 5" xfId="4737" xr:uid="{32E45FA3-04C9-4F4E-89E3-C6D5A1C5751A}"/>
    <cellStyle name="Normal 22" xfId="440" xr:uid="{683C4A1A-729C-4F22-802C-E692D793E7D7}"/>
    <cellStyle name="Normal 22 2" xfId="441" xr:uid="{FB1E25E5-07BC-47F1-86D5-64CE6E146BD2}"/>
    <cellStyle name="Normal 22 3" xfId="4310" xr:uid="{2E6DEF4B-0D45-423C-B922-A887E00FEFD0}"/>
    <cellStyle name="Normal 22 3 2" xfId="4354" xr:uid="{1FA8B582-64DD-4760-B520-017FA5EE26C2}"/>
    <cellStyle name="Normal 22 3 2 2" xfId="4461" xr:uid="{A83AE0E2-F278-40C2-B9C6-5B53BD169141}"/>
    <cellStyle name="Normal 22 3 3" xfId="4460" xr:uid="{ED0634CA-3A7B-4082-BB42-533B7D30B92C}"/>
    <cellStyle name="Normal 22 3 4" xfId="4691" xr:uid="{047ED464-067F-4DD0-993C-F0A2AD6960C3}"/>
    <cellStyle name="Normal 22 4" xfId="4313" xr:uid="{87896D5C-7201-495D-A961-5E3E4BE2FE88}"/>
    <cellStyle name="Normal 22 4 10" xfId="5361" xr:uid="{A3463387-BD4B-45CB-8B84-B1729DDA098E}"/>
    <cellStyle name="Normal 22 4 2" xfId="4431" xr:uid="{1E53326A-CFF0-4110-A9D1-12A190E2C3B3}"/>
    <cellStyle name="Normal 22 4 3" xfId="4571" xr:uid="{383CB6EC-77F3-43AA-9C0B-5057955D917D}"/>
    <cellStyle name="Normal 22 4 3 2" xfId="4590" xr:uid="{4957ABD1-6906-4CBD-B966-BEA7CD2CE25D}"/>
    <cellStyle name="Normal 22 4 3 2 2" xfId="5353" xr:uid="{62D7887B-10FD-4C85-9A80-3E77BD081782}"/>
    <cellStyle name="Normal 22 4 3 3" xfId="4748" xr:uid="{84E2635C-224C-4C60-A9ED-7A343AFC0FCF}"/>
    <cellStyle name="Normal 22 4 3 4" xfId="5338" xr:uid="{D64033B4-18D4-41FF-B4C8-9AB052214E49}"/>
    <cellStyle name="Normal 22 4 3 5" xfId="5334" xr:uid="{E29E71E2-738D-4D57-84B0-4C920D0A5C0B}"/>
    <cellStyle name="Normal 22 4 4" xfId="4692" xr:uid="{B2C3E280-9432-4700-ADA8-0E8C77EA48C2}"/>
    <cellStyle name="Normal 22 4 5" xfId="4604" xr:uid="{37EB1873-05B5-4866-A704-312C76EB3D01}"/>
    <cellStyle name="Normal 22 4 6" xfId="4595" xr:uid="{C4D06735-99BB-4B09-AA78-E223210CDACF}"/>
    <cellStyle name="Normal 22 4 7" xfId="4594" xr:uid="{6C426017-219B-4D52-A842-AE6381C5E3CA}"/>
    <cellStyle name="Normal 22 4 8" xfId="4593" xr:uid="{3179E74D-79F2-4129-B7AF-819844F9BDC6}"/>
    <cellStyle name="Normal 22 4 9" xfId="4592" xr:uid="{6387425A-EA46-4F5F-B8E4-5AFAE1A6FF32}"/>
    <cellStyle name="Normal 22 5" xfId="4738" xr:uid="{5BA17390-9A7A-44F1-B8C7-072B51853745}"/>
    <cellStyle name="Normal 23" xfId="442" xr:uid="{2F210B43-275A-4255-8F69-16529C511136}"/>
    <cellStyle name="Normal 23 2" xfId="2500" xr:uid="{CDF61421-A21E-4CA5-9A16-D21FCF639AAA}"/>
    <cellStyle name="Normal 23 2 2" xfId="4356" xr:uid="{6A81DA22-5E89-4325-BE9C-A939AC819AB2}"/>
    <cellStyle name="Normal 23 2 2 2" xfId="4751" xr:uid="{F5257D86-39DA-496A-874C-29865A02A3E2}"/>
    <cellStyle name="Normal 23 2 2 3" xfId="4693" xr:uid="{0FE3C812-CCFD-44A0-A37F-D3D2D30700D7}"/>
    <cellStyle name="Normal 23 2 2 4" xfId="4663" xr:uid="{D7A6E06E-AFB2-4A65-A6BB-576636F69E0B}"/>
    <cellStyle name="Normal 23 2 3" xfId="4605" xr:uid="{2BB26587-82C4-47D4-9410-A8F4D55309AE}"/>
    <cellStyle name="Normal 23 2 4" xfId="4712" xr:uid="{C2C3761A-468A-43B2-93B0-A20053040FAD}"/>
    <cellStyle name="Normal 23 3" xfId="4426" xr:uid="{53313AB9-DD17-4E2D-9C5B-F92F51D2FAB7}"/>
    <cellStyle name="Normal 23 4" xfId="4355" xr:uid="{F4A54810-3E05-494E-8F39-399992DA0CA3}"/>
    <cellStyle name="Normal 23 5" xfId="4572" xr:uid="{6FE2A45C-BA18-4DC8-BB1A-9E75285886CA}"/>
    <cellStyle name="Normal 23 6" xfId="4739" xr:uid="{0F24103F-4547-439F-8A6D-F3509538D87B}"/>
    <cellStyle name="Normal 24" xfId="443" xr:uid="{B354C610-1333-4929-8F17-0EC267BC8A99}"/>
    <cellStyle name="Normal 24 2" xfId="444" xr:uid="{05751304-01D5-494C-AF62-DDF73745AF6E}"/>
    <cellStyle name="Normal 24 2 2" xfId="4428" xr:uid="{A5283D03-2C31-4719-AF4C-69C636C58F15}"/>
    <cellStyle name="Normal 24 2 3" xfId="4358" xr:uid="{052057C3-1782-496D-A756-95456B75E2B1}"/>
    <cellStyle name="Normal 24 2 4" xfId="4574" xr:uid="{2BD9F4F1-AB69-4615-85BC-8B298B527698}"/>
    <cellStyle name="Normal 24 2 5" xfId="4741" xr:uid="{B0E789C8-3EF3-4941-AE62-991AED1F8B0A}"/>
    <cellStyle name="Normal 24 3" xfId="4427" xr:uid="{FDBD00A0-FBB2-4F52-B5CE-F0DED7A2782F}"/>
    <cellStyle name="Normal 24 4" xfId="4357" xr:uid="{F79CFB6D-6C20-435F-955B-FB257A871D7F}"/>
    <cellStyle name="Normal 24 5" xfId="4573" xr:uid="{E6578378-9AA4-4148-BEE7-FC26C93A1035}"/>
    <cellStyle name="Normal 24 6" xfId="4740" xr:uid="{F7899A1A-E652-476B-9D4B-F9616E42832C}"/>
    <cellStyle name="Normal 25" xfId="451" xr:uid="{37F5D2E9-FE60-45C8-A891-3459D178444E}"/>
    <cellStyle name="Normal 25 2" xfId="4360" xr:uid="{19E0F94B-DAC6-4B7F-82FF-ADB92ACE7A79}"/>
    <cellStyle name="Normal 25 2 2" xfId="5337" xr:uid="{9ED4EDC8-F4A1-496B-8F18-306A642E62C1}"/>
    <cellStyle name="Normal 25 3" xfId="4429" xr:uid="{95368688-DB60-45BC-BF3D-ABA9A8BDEE10}"/>
    <cellStyle name="Normal 25 4" xfId="4359" xr:uid="{A3561FA4-55ED-4FAC-97A7-1F00F6A21F47}"/>
    <cellStyle name="Normal 25 5" xfId="4575" xr:uid="{F8640F46-0E80-47E0-AF03-4B960E92ED6A}"/>
    <cellStyle name="Normal 26" xfId="2498" xr:uid="{6BC7D8FE-25C3-4C13-962C-18F53102D489}"/>
    <cellStyle name="Normal 26 2" xfId="2499" xr:uid="{1B571E17-75FC-4CD7-8516-0BB92D34B8AE}"/>
    <cellStyle name="Normal 26 2 2" xfId="4362" xr:uid="{403CF88C-5DCB-4452-A7BD-AA9B8E6589B3}"/>
    <cellStyle name="Normal 26 3" xfId="4361" xr:uid="{78582430-3A2B-47DA-BF15-1674C58420E5}"/>
    <cellStyle name="Normal 26 3 2" xfId="4436" xr:uid="{50848F7A-3192-46F7-AC6D-9AA24DB10617}"/>
    <cellStyle name="Normal 27" xfId="2507" xr:uid="{022EA586-7DEE-4371-8677-0A787758614C}"/>
    <cellStyle name="Normal 27 2" xfId="4364" xr:uid="{B0E449A9-A38D-4450-A58A-315069583F96}"/>
    <cellStyle name="Normal 27 3" xfId="4363" xr:uid="{66E1BE4A-C449-4753-8A9C-ADC5BB0E4A3E}"/>
    <cellStyle name="Normal 27 4" xfId="4599" xr:uid="{41F34ECD-997E-4A21-9A13-F308FEA42EFA}"/>
    <cellStyle name="Normal 27 5" xfId="5320" xr:uid="{864BBD60-B2BA-4F7D-8750-15EC8C6D21A4}"/>
    <cellStyle name="Normal 27 6" xfId="4589" xr:uid="{35E458A5-7361-4683-8D02-F86BBB7FACFD}"/>
    <cellStyle name="Normal 27 7" xfId="5332" xr:uid="{8B8D0A5F-D491-454B-87C0-68F2F7978EF4}"/>
    <cellStyle name="Normal 28" xfId="4365" xr:uid="{43A17081-2B48-4248-8388-66652B8B2B33}"/>
    <cellStyle name="Normal 28 2" xfId="4366" xr:uid="{DE2B1AFD-27B0-4FC1-AB3D-98512061D4CC}"/>
    <cellStyle name="Normal 28 3" xfId="4367" xr:uid="{EDBD6A77-7AC1-472A-A57B-3D22073140F0}"/>
    <cellStyle name="Normal 29" xfId="4368" xr:uid="{785D470C-A14D-43D0-BA4A-6C7C81F5D884}"/>
    <cellStyle name="Normal 29 2" xfId="4369" xr:uid="{AE92FE7E-787E-4FB7-8F9E-151AF375EAD9}"/>
    <cellStyle name="Normal 3" xfId="2" xr:uid="{665067A7-73F8-4B7E-BFD2-7BB3B9468366}"/>
    <cellStyle name="Normal 3 2" xfId="81" xr:uid="{3180F626-1368-4431-80C8-63C9F2EDD009}"/>
    <cellStyle name="Normal 3 2 2" xfId="82" xr:uid="{AF2ADA71-1B74-42F5-BD4F-F27D3625C6D7}"/>
    <cellStyle name="Normal 3 2 2 2" xfId="288" xr:uid="{AC483290-E5DC-4E5F-B8D5-C0022F4C46F9}"/>
    <cellStyle name="Normal 3 2 2 2 2" xfId="4665" xr:uid="{A2A12637-DB08-43EF-9799-8904D1D35FB1}"/>
    <cellStyle name="Normal 3 2 2 3" xfId="4556" xr:uid="{F184BF0A-9FA0-4B28-BBBB-06E0C328BF9A}"/>
    <cellStyle name="Normal 3 2 3" xfId="83" xr:uid="{C241E600-DA52-47F2-8C87-148108A9472E}"/>
    <cellStyle name="Normal 3 2 4" xfId="289" xr:uid="{726B9D8F-2777-4023-A3C9-36082D8022F7}"/>
    <cellStyle name="Normal 3 2 4 2" xfId="4666" xr:uid="{99076DE0-0FAF-46E7-9BBD-8F439667FC16}"/>
    <cellStyle name="Normal 3 2 5" xfId="2506" xr:uid="{70C1EF9B-F70C-43ED-B773-8059900C21C3}"/>
    <cellStyle name="Normal 3 2 5 2" xfId="4509" xr:uid="{B344AD10-5ADD-461E-A221-1879197D8E98}"/>
    <cellStyle name="Normal 3 2 5 3" xfId="5304" xr:uid="{9C226EE5-7AB9-4110-9A27-C43C59579353}"/>
    <cellStyle name="Normal 3 3" xfId="84" xr:uid="{4FC4FA0C-8E90-43A5-AEA1-3A0F14687FA4}"/>
    <cellStyle name="Normal 3 3 2" xfId="290" xr:uid="{2F532831-CAE8-413F-8CA0-6D199CC1528D}"/>
    <cellStyle name="Normal 3 3 2 2" xfId="4667" xr:uid="{14F616D9-99F9-4847-9E2F-00964635CEAE}"/>
    <cellStyle name="Normal 3 3 3" xfId="4557" xr:uid="{E5F3D9F6-A1D4-4D81-AC89-3A93DAFE9687}"/>
    <cellStyle name="Normal 3 4" xfId="85" xr:uid="{E2E33E57-F15D-4276-A22B-CB65BBB3B5F3}"/>
    <cellStyle name="Normal 3 4 2" xfId="2502" xr:uid="{E9E17F01-6C19-4446-9F13-3C5C80CD91AF}"/>
    <cellStyle name="Normal 3 4 2 2" xfId="4668" xr:uid="{10C521C1-B23A-4736-AC22-B1C80F548B8C}"/>
    <cellStyle name="Normal 3 4 3" xfId="5341" xr:uid="{706D1EA0-49E6-4528-801A-62FE49CA9972}"/>
    <cellStyle name="Normal 3 5" xfId="2501" xr:uid="{56E4ACE9-1D95-4B55-BE23-ACAC8A65F6C1}"/>
    <cellStyle name="Normal 3 5 2" xfId="4669" xr:uid="{F3E03987-5762-482A-A1F5-FB804D28207F}"/>
    <cellStyle name="Normal 3 5 3" xfId="4745" xr:uid="{FFC68C89-EBA0-4D51-9EFB-4392F8F8D411}"/>
    <cellStyle name="Normal 3 5 4" xfId="4713" xr:uid="{A3568406-40A0-4B94-8261-1496CCAE5228}"/>
    <cellStyle name="Normal 3 6" xfId="4664" xr:uid="{93F6D542-17EB-45C5-834C-D95D7F85521E}"/>
    <cellStyle name="Normal 3 6 2" xfId="5336" xr:uid="{2C3ADC21-A270-421B-9639-5FD351D99C9E}"/>
    <cellStyle name="Normal 3 6 2 2" xfId="5333" xr:uid="{C53DB14A-9F3A-4318-924F-53DE882035F3}"/>
    <cellStyle name="Normal 3 6 2 3" xfId="5369" xr:uid="{C10E4BFD-ED2C-4331-A152-762856B78A50}"/>
    <cellStyle name="Normal 30" xfId="4370" xr:uid="{37B00077-373B-45EB-8ED0-FE88DA7D186B}"/>
    <cellStyle name="Normal 30 2" xfId="4371" xr:uid="{539A6ABD-848A-4DE0-BF4D-34527F5FA26D}"/>
    <cellStyle name="Normal 31" xfId="4372" xr:uid="{F7F84530-B869-4DD6-8DDD-A6BEB580315B}"/>
    <cellStyle name="Normal 31 2" xfId="4373" xr:uid="{C9B0817A-7DD5-49FB-BA56-120792133738}"/>
    <cellStyle name="Normal 32" xfId="4374" xr:uid="{77EE5B5F-C2D8-40C7-A42D-82B4DE7103A2}"/>
    <cellStyle name="Normal 33" xfId="4375" xr:uid="{97992838-A49C-4F1E-A4ED-435DA357CABE}"/>
    <cellStyle name="Normal 33 2" xfId="4376" xr:uid="{18F947E8-A9F8-442E-AFF9-7AA52235EECD}"/>
    <cellStyle name="Normal 34" xfId="4377" xr:uid="{98FD52BE-3972-4B62-A245-64DF07101F85}"/>
    <cellStyle name="Normal 34 2" xfId="4378" xr:uid="{B2E1A156-12AD-46A9-80F4-60C33D8C95B9}"/>
    <cellStyle name="Normal 35" xfId="4379" xr:uid="{1D35FCB6-266B-4BA1-BDE0-535F2A0EE560}"/>
    <cellStyle name="Normal 35 2" xfId="4380" xr:uid="{0FEB7117-B444-442A-8A97-AC4E05B9F3E7}"/>
    <cellStyle name="Normal 36" xfId="4381" xr:uid="{10AFA88F-389F-4822-A850-546A213E9694}"/>
    <cellStyle name="Normal 36 2" xfId="4382" xr:uid="{F2C536CB-8C31-4C50-B1EA-7D77915300B2}"/>
    <cellStyle name="Normal 37" xfId="4383" xr:uid="{0DAC8480-DE80-44C9-AF36-4390621FE919}"/>
    <cellStyle name="Normal 37 2" xfId="4384" xr:uid="{9EC37490-814B-4DD0-9409-FC7722BC884F}"/>
    <cellStyle name="Normal 38" xfId="4385" xr:uid="{C8F414A5-4FB4-41F6-97DF-60BE670907EE}"/>
    <cellStyle name="Normal 38 2" xfId="4386" xr:uid="{2DA324AA-9033-4A64-84DE-86697016186B}"/>
    <cellStyle name="Normal 39" xfId="4387" xr:uid="{B98A23D4-7C5B-4578-99E9-B4988BD3BBF3}"/>
    <cellStyle name="Normal 39 2" xfId="4388" xr:uid="{1A4883BC-586F-4F92-BC77-894056CB7D99}"/>
    <cellStyle name="Normal 39 2 2" xfId="4389" xr:uid="{A487DCE9-A4E5-417A-9527-1D0D6BBE02BB}"/>
    <cellStyle name="Normal 39 3" xfId="4390" xr:uid="{E3E94660-C531-441E-AACF-6F2CA3A0E5A6}"/>
    <cellStyle name="Normal 4" xfId="86" xr:uid="{157FA783-B836-4C5C-940D-F855BD1A7166}"/>
    <cellStyle name="Normal 4 2" xfId="87" xr:uid="{574144B3-E89F-41FC-B84B-6006ADF890EA}"/>
    <cellStyle name="Normal 4 2 2" xfId="88" xr:uid="{C08647FD-EF35-439C-BCB4-98DC280BC536}"/>
    <cellStyle name="Normal 4 2 2 2" xfId="445" xr:uid="{FD197187-69DD-40D5-AF07-FB9EDAA2A481}"/>
    <cellStyle name="Normal 4 2 2 3" xfId="2807" xr:uid="{247BC69C-D1B5-47E2-A57A-8A2380C7B62F}"/>
    <cellStyle name="Normal 4 2 2 4" xfId="2808" xr:uid="{4829C672-EA72-4106-ADDF-949180FA08CF}"/>
    <cellStyle name="Normal 4 2 2 4 2" xfId="2809" xr:uid="{027EF9BB-4B67-4256-871C-938A020AB9B3}"/>
    <cellStyle name="Normal 4 2 2 4 3" xfId="2810" xr:uid="{598E4272-7340-488A-93EE-4E9F26678B09}"/>
    <cellStyle name="Normal 4 2 2 4 3 2" xfId="2811" xr:uid="{2E2E2163-9323-4812-8A54-899DF77DD680}"/>
    <cellStyle name="Normal 4 2 2 4 3 3" xfId="4312" xr:uid="{080E6425-CBE3-4473-AFB8-6C7ADBE727BF}"/>
    <cellStyle name="Normal 4 2 3" xfId="2493" xr:uid="{1F109407-D011-4D39-889B-03EF39A6BC61}"/>
    <cellStyle name="Normal 4 2 3 2" xfId="2504" xr:uid="{F990CA83-423B-4ED5-8A8B-C04F58C827CA}"/>
    <cellStyle name="Normal 4 2 3 2 2" xfId="4462" xr:uid="{82BDFE0B-3DBE-44B7-B12E-0C800F9FB268}"/>
    <cellStyle name="Normal 4 2 3 2 3" xfId="5350" xr:uid="{74FA45AD-9B8C-48CD-920B-722A516F62D7}"/>
    <cellStyle name="Normal 4 2 3 3" xfId="4463" xr:uid="{58CEC479-855E-4763-B85C-C0E665A1CDD6}"/>
    <cellStyle name="Normal 4 2 3 3 2" xfId="4464" xr:uid="{71C2A81A-2C6A-4A88-A8E7-E4528BF9633D}"/>
    <cellStyle name="Normal 4 2 3 4" xfId="4465" xr:uid="{6A127AAD-BC8B-489E-A463-D972048F7E66}"/>
    <cellStyle name="Normal 4 2 3 5" xfId="4466" xr:uid="{6A74BE07-6BCC-4E8B-8C12-EAE1A22D9EB8}"/>
    <cellStyle name="Normal 4 2 4" xfId="2494" xr:uid="{A89867AF-A9A9-40B6-92B7-FE64860D8158}"/>
    <cellStyle name="Normal 4 2 4 2" xfId="4392" xr:uid="{7D95C5A9-EE92-4162-8613-3539BEBB5030}"/>
    <cellStyle name="Normal 4 2 4 2 2" xfId="4467" xr:uid="{20BE4087-CD08-4DBD-83A6-F0C32D741DE1}"/>
    <cellStyle name="Normal 4 2 4 2 3" xfId="4694" xr:uid="{EA9635E1-8283-491B-80B6-07021ACE5BA1}"/>
    <cellStyle name="Normal 4 2 4 2 4" xfId="4613" xr:uid="{060CC91D-AABD-49E0-9AFC-162B0E6B4526}"/>
    <cellStyle name="Normal 4 2 4 3" xfId="4576" xr:uid="{FC6D8016-B413-4A2A-B1D1-EC87DF077033}"/>
    <cellStyle name="Normal 4 2 4 4" xfId="4714" xr:uid="{8F66A49C-5BDA-42D8-BE96-7388981AB037}"/>
    <cellStyle name="Normal 4 2 5" xfId="1168" xr:uid="{B4101D64-80E2-42AD-8326-1EBD9357EAA1}"/>
    <cellStyle name="Normal 4 2 6" xfId="4558" xr:uid="{6E83E810-6A22-477B-ACDF-DC5236FCA3ED}"/>
    <cellStyle name="Normal 4 2 7" xfId="5352" xr:uid="{792DACF9-D55E-4B43-AA33-C862860BBC1B}"/>
    <cellStyle name="Normal 4 3" xfId="528" xr:uid="{34DC2F41-532B-469B-A049-2AC7F1E113F9}"/>
    <cellStyle name="Normal 4 3 2" xfId="1170" xr:uid="{0FF6CCD4-814E-4E77-922D-2FDC3A583133}"/>
    <cellStyle name="Normal 4 3 2 2" xfId="1171" xr:uid="{E42ACDA8-372F-47E9-95FB-2E325B4ED4D5}"/>
    <cellStyle name="Normal 4 3 2 3" xfId="1172" xr:uid="{EB160F22-DDD2-44C3-A921-C1D24B89E316}"/>
    <cellStyle name="Normal 4 3 3" xfId="1169" xr:uid="{55A36693-EAC0-4E73-B9EC-12274D50AF20}"/>
    <cellStyle name="Normal 4 3 3 2" xfId="4434" xr:uid="{50559B95-F713-43B6-B8A8-E8556C8E11D9}"/>
    <cellStyle name="Normal 4 3 4" xfId="2812" xr:uid="{DCF1088D-0912-406F-90C5-D1F66BD3BEF2}"/>
    <cellStyle name="Normal 4 3 5" xfId="2813" xr:uid="{51199C04-9A97-463A-B12A-272AC3CA2CDC}"/>
    <cellStyle name="Normal 4 3 5 2" xfId="2814" xr:uid="{92568473-D8A3-4839-B6A4-7A101C61ED24}"/>
    <cellStyle name="Normal 4 3 5 3" xfId="2815" xr:uid="{EED1A576-A6AC-46BA-8A1C-7DB650AA5D01}"/>
    <cellStyle name="Normal 4 3 5 3 2" xfId="2816" xr:uid="{E8971388-FB16-495B-B084-F786AB8A939C}"/>
    <cellStyle name="Normal 4 3 5 3 3" xfId="4311" xr:uid="{D6968BF9-77BB-407A-8533-3C7D98EE7838}"/>
    <cellStyle name="Normal 4 3 6" xfId="4314" xr:uid="{7D467F62-8196-42F5-BF0F-DBD408341C21}"/>
    <cellStyle name="Normal 4 3 7" xfId="5349" xr:uid="{BAE09DDE-DB4A-4D6C-8E09-00A083B844B4}"/>
    <cellStyle name="Normal 4 4" xfId="453" xr:uid="{D5BEBFFD-31EA-45D0-81B9-2317844F0E48}"/>
    <cellStyle name="Normal 4 4 2" xfId="2495" xr:uid="{67FD86DA-180D-45C4-A645-84F9B15777B0}"/>
    <cellStyle name="Normal 4 4 2 2" xfId="5359" xr:uid="{960B3424-072B-4EF9-91E3-12AFB560D124}"/>
    <cellStyle name="Normal 4 4 3" xfId="2503" xr:uid="{62AAF2B0-D802-423C-988E-3C6631E2FCC9}"/>
    <cellStyle name="Normal 4 4 3 2" xfId="4317" xr:uid="{894ED1DC-0529-49BA-8CCB-F01383EB3E95}"/>
    <cellStyle name="Normal 4 4 3 3" xfId="4316" xr:uid="{2ECE70B3-12A0-4F1C-8C8E-40E09A2B008F}"/>
    <cellStyle name="Normal 4 4 4" xfId="4747" xr:uid="{06CFE370-4645-4076-AFDB-1553AD2DABD9}"/>
    <cellStyle name="Normal 4 4 4 2" xfId="5365" xr:uid="{F52DF942-DA0E-4689-BB34-E2FD86DD57BB}"/>
    <cellStyle name="Normal 4 4 4 2 2" xfId="5368" xr:uid="{A8519C82-1173-400A-9C2D-CBAF050C6436}"/>
    <cellStyle name="Normal 4 4 4 3" xfId="5366" xr:uid="{D109EC77-B6ED-4313-909F-CF1C24DFD08B}"/>
    <cellStyle name="Normal 4 4 5" xfId="5348" xr:uid="{F763FFD9-C0A3-4C2A-8423-0238B3914F7D}"/>
    <cellStyle name="Normal 4 5" xfId="2496" xr:uid="{A9DA6D00-0590-4BB3-9C0A-1822F2E04CF5}"/>
    <cellStyle name="Normal 4 5 2" xfId="4391" xr:uid="{E4249ED6-D64C-4501-90C2-513F9B03244D}"/>
    <cellStyle name="Normal 4 6" xfId="2497" xr:uid="{B3EDA463-E1D9-4F00-ACA3-FEA4F2ACE2FB}"/>
    <cellStyle name="Normal 4 7" xfId="900" xr:uid="{EC8B8CF5-EC6D-473F-871A-C84BBAE6F995}"/>
    <cellStyle name="Normal 4 8" xfId="5351" xr:uid="{572C10BA-2179-4211-859E-D6B16B246EDC}"/>
    <cellStyle name="Normal 40" xfId="4393" xr:uid="{172AC8C7-43F8-4E3A-9418-896CDA566789}"/>
    <cellStyle name="Normal 40 2" xfId="4394" xr:uid="{8BB9DC91-D109-4EFB-857D-41E7F4F36D9A}"/>
    <cellStyle name="Normal 40 2 2" xfId="4395" xr:uid="{5C9D01BA-DF51-4982-A898-17C65B729F90}"/>
    <cellStyle name="Normal 40 3" xfId="4396" xr:uid="{3972F19C-3F13-4105-B3ED-CDCD5AEC696E}"/>
    <cellStyle name="Normal 41" xfId="4397" xr:uid="{0570F037-E939-4803-AAFA-AEC07AD68D04}"/>
    <cellStyle name="Normal 41 2" xfId="4398" xr:uid="{1D3ACCFA-5E48-4EF9-89F5-5D6256327EDF}"/>
    <cellStyle name="Normal 42" xfId="4399" xr:uid="{45724348-317A-4C93-B016-CE410F7E85B5}"/>
    <cellStyle name="Normal 42 2" xfId="4400" xr:uid="{9E9DCE5B-D665-434D-A873-E3CC499E844E}"/>
    <cellStyle name="Normal 43" xfId="4401" xr:uid="{B0E829F7-5D41-4A5C-BA3F-E5C7587EEFAA}"/>
    <cellStyle name="Normal 43 2" xfId="4402" xr:uid="{42C4A0AC-CD25-47D4-9779-04FC77610280}"/>
    <cellStyle name="Normal 44" xfId="4412" xr:uid="{2787FAC6-F1B7-4E41-9919-AC1898765D8C}"/>
    <cellStyle name="Normal 44 2" xfId="4413" xr:uid="{1BEDC037-26CB-4EBC-8DA2-F70E016B3B14}"/>
    <cellStyle name="Normal 45" xfId="4674" xr:uid="{3087E847-D7C9-47D9-B2BF-87A8AD9E15F1}"/>
    <cellStyle name="Normal 45 2" xfId="5324" xr:uid="{4E16E7CF-A7E5-4E39-B233-E0878A3AF565}"/>
    <cellStyle name="Normal 45 2 2" xfId="5354" xr:uid="{44D2C37F-0A30-4CA2-A4FC-BA3A2EAEF1C0}"/>
    <cellStyle name="Normal 45 3" xfId="5323" xr:uid="{9935B324-2968-49D9-8087-38A4519800B1}"/>
    <cellStyle name="Normal 5" xfId="89" xr:uid="{9AAD3917-366F-4C5F-8930-D6970105CA5C}"/>
    <cellStyle name="Normal 5 10" xfId="291" xr:uid="{FB0B5A2D-E565-4F82-90DC-82C9972F5F93}"/>
    <cellStyle name="Normal 5 10 2" xfId="529" xr:uid="{DFF70C27-4279-4266-9303-4B9A1080D043}"/>
    <cellStyle name="Normal 5 10 2 2" xfId="1173" xr:uid="{1E3DD423-F223-43D6-B960-007EB29D0C1C}"/>
    <cellStyle name="Normal 5 10 2 3" xfId="2817" xr:uid="{CBBB7189-1ED7-4A86-8334-AD5FE39BCBD8}"/>
    <cellStyle name="Normal 5 10 2 4" xfId="2818" xr:uid="{92793F6E-DB1E-424B-AC9F-04D3BE84174D}"/>
    <cellStyle name="Normal 5 10 3" xfId="1174" xr:uid="{6D6C125A-013E-4D14-B90E-C6CABD18A526}"/>
    <cellStyle name="Normal 5 10 3 2" xfId="2819" xr:uid="{983A43A5-9444-4C2F-967B-23F45B45834B}"/>
    <cellStyle name="Normal 5 10 3 3" xfId="2820" xr:uid="{84513C0A-8A24-4F77-967E-832BA5A7DA1A}"/>
    <cellStyle name="Normal 5 10 3 4" xfId="2821" xr:uid="{AB4FB598-4AAE-47CF-9C64-5D12F67CA3E0}"/>
    <cellStyle name="Normal 5 10 4" xfId="2822" xr:uid="{E375DFED-296B-4107-8D42-D1A09E54A727}"/>
    <cellStyle name="Normal 5 10 5" xfId="2823" xr:uid="{59DCAAE1-675D-4488-ADC1-64DA9BB456EA}"/>
    <cellStyle name="Normal 5 10 6" xfId="2824" xr:uid="{7DC3DC03-8179-4CF4-B5EA-8F4A34218243}"/>
    <cellStyle name="Normal 5 11" xfId="292" xr:uid="{8028DC16-185A-41A5-B944-12918FDBB89A}"/>
    <cellStyle name="Normal 5 11 2" xfId="1175" xr:uid="{8EBDF46E-9AC8-46D2-88CF-EB65B59B849D}"/>
    <cellStyle name="Normal 5 11 2 2" xfId="2825" xr:uid="{B0348F6F-5657-41A3-9D2F-1CCE900F115C}"/>
    <cellStyle name="Normal 5 11 2 2 2" xfId="4403" xr:uid="{F6DB32AA-7CC8-46A7-B739-3867B2ED3C7F}"/>
    <cellStyle name="Normal 5 11 2 2 3" xfId="4681" xr:uid="{C29E2F16-D316-4555-897F-4BFAAFAC1B2C}"/>
    <cellStyle name="Normal 5 11 2 3" xfId="2826" xr:uid="{D61E2011-95A5-4F74-B984-4D9365EF4F26}"/>
    <cellStyle name="Normal 5 11 2 4" xfId="2827" xr:uid="{7559172F-3F16-4139-B365-66794FCE7865}"/>
    <cellStyle name="Normal 5 11 3" xfId="2828" xr:uid="{30B09815-C319-4331-900A-B019D1E5368E}"/>
    <cellStyle name="Normal 5 11 3 2" xfId="5340" xr:uid="{8AA47397-0253-4385-97A2-0CFDC57564CF}"/>
    <cellStyle name="Normal 5 11 4" xfId="2829" xr:uid="{649A815C-51A2-4A91-8FFA-30FB4BCB868A}"/>
    <cellStyle name="Normal 5 11 4 2" xfId="4577" xr:uid="{AC73F9A3-C528-40D0-A589-0BDCA0816394}"/>
    <cellStyle name="Normal 5 11 4 3" xfId="4682" xr:uid="{57CD3D48-DFFB-4B50-81EB-FBFC633CC77F}"/>
    <cellStyle name="Normal 5 11 4 4" xfId="4606" xr:uid="{56FD070D-FD11-4CF9-9D98-85DE4CC6DA6F}"/>
    <cellStyle name="Normal 5 11 5" xfId="2830" xr:uid="{83FA0E7A-DA9E-401C-8675-4D7D01C98CAB}"/>
    <cellStyle name="Normal 5 12" xfId="1176" xr:uid="{1AF894CA-1B69-40F9-B913-9EABCEBECB90}"/>
    <cellStyle name="Normal 5 12 2" xfId="2831" xr:uid="{860642EE-DB45-40EB-A68E-E2242FEB0558}"/>
    <cellStyle name="Normal 5 12 3" xfId="2832" xr:uid="{A3F3D7CF-385D-4D43-A4FA-94858B5C1389}"/>
    <cellStyle name="Normal 5 12 4" xfId="2833" xr:uid="{935459FF-6021-4B61-8D6B-1023CDF7D628}"/>
    <cellStyle name="Normal 5 13" xfId="901" xr:uid="{D11B7D00-DCF8-46D7-96F0-BA7EB0E5951E}"/>
    <cellStyle name="Normal 5 13 2" xfId="2834" xr:uid="{64B4B8D5-7322-4FCD-94B5-91BC9143C6F7}"/>
    <cellStyle name="Normal 5 13 3" xfId="2835" xr:uid="{B999BD29-A023-444E-9BE2-F933855924D5}"/>
    <cellStyle name="Normal 5 13 4" xfId="2836" xr:uid="{985C4F5E-88F6-424A-B96C-180894665F83}"/>
    <cellStyle name="Normal 5 14" xfId="2837" xr:uid="{089F0D6D-B8A0-4FF7-B0BA-B4E787CC4E62}"/>
    <cellStyle name="Normal 5 14 2" xfId="2838" xr:uid="{86631164-41EF-45B4-9839-890A6EB0DFC6}"/>
    <cellStyle name="Normal 5 15" xfId="2839" xr:uid="{CC6C1C3B-3341-4332-8F03-3CF13248DE89}"/>
    <cellStyle name="Normal 5 16" xfId="2840" xr:uid="{895B6085-4D1C-4788-AD2F-D4EDF74F6876}"/>
    <cellStyle name="Normal 5 17" xfId="2841" xr:uid="{4B59B487-4C6F-4C38-B377-8EFF997A32AF}"/>
    <cellStyle name="Normal 5 18" xfId="5362" xr:uid="{DF4B5951-80C8-42AC-813C-259B2210741D}"/>
    <cellStyle name="Normal 5 2" xfId="90" xr:uid="{0D2E70DD-4925-426C-A8F0-689135BA34A4}"/>
    <cellStyle name="Normal 5 2 2" xfId="187" xr:uid="{ADF31956-7E72-4D87-B12F-C6600E4879AC}"/>
    <cellStyle name="Normal 5 2 2 2" xfId="188" xr:uid="{79E9D492-C270-48F2-9460-CC1D927F396F}"/>
    <cellStyle name="Normal 5 2 2 2 2" xfId="189" xr:uid="{5E410005-0D31-4728-B3A5-2D2FC3423536}"/>
    <cellStyle name="Normal 5 2 2 2 2 2" xfId="190" xr:uid="{62DA399C-3675-4FEE-8E6E-9D97BD855DFE}"/>
    <cellStyle name="Normal 5 2 2 2 3" xfId="191" xr:uid="{BF9E91F9-E0ED-4D7B-B531-C5ED8AE272F4}"/>
    <cellStyle name="Normal 5 2 2 2 4" xfId="4670" xr:uid="{3C3C7E6D-6E61-4A7A-BDBE-DD0271E15EB7}"/>
    <cellStyle name="Normal 5 2 2 2 5" xfId="5300" xr:uid="{6BAE0652-E3C2-4AEA-B099-9C63D42C183B}"/>
    <cellStyle name="Normal 5 2 2 3" xfId="192" xr:uid="{70600602-8648-40F0-893B-A985E13B44A8}"/>
    <cellStyle name="Normal 5 2 2 3 2" xfId="193" xr:uid="{9EB0605E-74F9-4455-804A-DCEB3CA8143E}"/>
    <cellStyle name="Normal 5 2 2 4" xfId="194" xr:uid="{BE322B58-5FA0-4068-84DA-C41078995280}"/>
    <cellStyle name="Normal 5 2 2 5" xfId="293" xr:uid="{45C3DFA0-ADA5-45F8-8D8E-52F68256DEEC}"/>
    <cellStyle name="Normal 5 2 2 6" xfId="4596" xr:uid="{EA310B0E-293C-46D3-B910-DE11D6B7AA8D}"/>
    <cellStyle name="Normal 5 2 2 7" xfId="5329" xr:uid="{F20C4F97-2F2E-4C5D-8A70-BF9F170142CF}"/>
    <cellStyle name="Normal 5 2 3" xfId="195" xr:uid="{89826A57-3EC4-4964-9C88-82FA06226F18}"/>
    <cellStyle name="Normal 5 2 3 2" xfId="196" xr:uid="{D3BAA9DE-C9C2-493C-8547-139D2F4B6C00}"/>
    <cellStyle name="Normal 5 2 3 2 2" xfId="197" xr:uid="{14566337-4582-4410-84A9-FE9CC2FB633B}"/>
    <cellStyle name="Normal 5 2 3 2 3" xfId="4559" xr:uid="{160C21FA-1D0D-457C-923B-F36BEE01050F}"/>
    <cellStyle name="Normal 5 2 3 2 4" xfId="5301" xr:uid="{30584DE1-9B49-4110-8A3F-F766361B8EC0}"/>
    <cellStyle name="Normal 5 2 3 3" xfId="198" xr:uid="{63529F21-1DC7-48C0-98D4-B7D34DD70E33}"/>
    <cellStyle name="Normal 5 2 3 3 2" xfId="4742" xr:uid="{04FC2EB0-DC8B-4F7C-B247-BF7A72E959D1}"/>
    <cellStyle name="Normal 5 2 3 4" xfId="4404" xr:uid="{AA16857F-825B-499B-9A77-AAA568A2188D}"/>
    <cellStyle name="Normal 5 2 3 4 2" xfId="4715" xr:uid="{3EF5DB94-CAC6-45FA-82D5-58E030792D91}"/>
    <cellStyle name="Normal 5 2 3 5" xfId="4597" xr:uid="{3F0A9F0F-7BDF-4463-84F7-531ABB15C4E0}"/>
    <cellStyle name="Normal 5 2 3 5 2" xfId="5367" xr:uid="{969581E2-72DD-4269-A6D7-C1A368C6FB73}"/>
    <cellStyle name="Normal 5 2 3 6" xfId="5321" xr:uid="{532AA862-7C2C-4CCE-B901-1D9389A508DC}"/>
    <cellStyle name="Normal 5 2 3 7" xfId="5330" xr:uid="{A4D5822A-344C-4362-A3CB-4B9AA404B273}"/>
    <cellStyle name="Normal 5 2 4" xfId="199" xr:uid="{DE98DBD5-3775-485F-8757-21D9C5E75824}"/>
    <cellStyle name="Normal 5 2 4 2" xfId="200" xr:uid="{CE53D0FA-BFFB-47D1-998C-38902AD312B6}"/>
    <cellStyle name="Normal 5 2 5" xfId="201" xr:uid="{C676DA08-0809-42B2-B727-B3B0FC9BFF91}"/>
    <cellStyle name="Normal 5 2 6" xfId="186" xr:uid="{599282EB-5B79-4224-97CA-53A52964FE57}"/>
    <cellStyle name="Normal 5 3" xfId="91" xr:uid="{9174D457-FF14-42EB-A6D4-A7A1DF9D7AEA}"/>
    <cellStyle name="Normal 5 3 2" xfId="4406" xr:uid="{66A4963E-AA9E-4040-A1EF-3ED775054900}"/>
    <cellStyle name="Normal 5 3 3" xfId="4405" xr:uid="{FBE20D6A-7C3C-4255-86F1-D899675EFA01}"/>
    <cellStyle name="Normal 5 4" xfId="92" xr:uid="{4BEC11E8-7151-4373-A58C-1BB79F2ACC3A}"/>
    <cellStyle name="Normal 5 4 10" xfId="2842" xr:uid="{36234621-9ED0-4708-80F9-782E224AD6D6}"/>
    <cellStyle name="Normal 5 4 11" xfId="2843" xr:uid="{4CEAFAD2-B829-437F-BA29-D0611A8B5663}"/>
    <cellStyle name="Normal 5 4 2" xfId="93" xr:uid="{5F46A3FA-4A8A-414A-A54D-299D42743832}"/>
    <cellStyle name="Normal 5 4 2 2" xfId="94" xr:uid="{7EACCF5A-8246-46C2-972F-26DCA2ED7732}"/>
    <cellStyle name="Normal 5 4 2 2 2" xfId="294" xr:uid="{FBA0CA24-6990-4129-9FAE-F757D5BD861E}"/>
    <cellStyle name="Normal 5 4 2 2 2 2" xfId="530" xr:uid="{2FD736CD-47D1-4D82-A166-A6DF23AB17FA}"/>
    <cellStyle name="Normal 5 4 2 2 2 2 2" xfId="531" xr:uid="{E2C8518E-BF23-4A89-8DFA-A445EC1933BD}"/>
    <cellStyle name="Normal 5 4 2 2 2 2 2 2" xfId="1177" xr:uid="{2C863771-EA5A-443F-A7ED-4C99410FFE6B}"/>
    <cellStyle name="Normal 5 4 2 2 2 2 2 2 2" xfId="1178" xr:uid="{74CBB8A9-995B-4EC9-AF51-4E32D8BBFEB7}"/>
    <cellStyle name="Normal 5 4 2 2 2 2 2 3" xfId="1179" xr:uid="{A34899D4-0865-4FCA-818A-7B99C23D85A8}"/>
    <cellStyle name="Normal 5 4 2 2 2 2 3" xfId="1180" xr:uid="{7F9DCB76-F9A5-464C-8705-119894FCDC0E}"/>
    <cellStyle name="Normal 5 4 2 2 2 2 3 2" xfId="1181" xr:uid="{FE047403-C039-4BD7-B3BB-8E401990A6D0}"/>
    <cellStyle name="Normal 5 4 2 2 2 2 4" xfId="1182" xr:uid="{DA62A61C-40F9-46A7-9D74-0D0B37A8E715}"/>
    <cellStyle name="Normal 5 4 2 2 2 3" xfId="532" xr:uid="{CDF4D05C-28A3-46F6-ADE3-59D8FE8BDDE2}"/>
    <cellStyle name="Normal 5 4 2 2 2 3 2" xfId="1183" xr:uid="{039A993C-B3B7-4C51-BC55-7737AEEE7425}"/>
    <cellStyle name="Normal 5 4 2 2 2 3 2 2" xfId="1184" xr:uid="{F545839D-5300-41F0-AA4F-333911FC18C3}"/>
    <cellStyle name="Normal 5 4 2 2 2 3 3" xfId="1185" xr:uid="{CA2D484E-691E-49B2-A893-508FB433AC69}"/>
    <cellStyle name="Normal 5 4 2 2 2 3 4" xfId="2844" xr:uid="{C4BBC6C8-0B6E-4DE0-9C2C-F997CD4288B8}"/>
    <cellStyle name="Normal 5 4 2 2 2 4" xfId="1186" xr:uid="{D3CDD21C-5818-4F88-AE5B-27F0280ED492}"/>
    <cellStyle name="Normal 5 4 2 2 2 4 2" xfId="1187" xr:uid="{235C1147-5C55-41BA-B12F-A7CF7BEE3340}"/>
    <cellStyle name="Normal 5 4 2 2 2 5" xfId="1188" xr:uid="{079EB8A3-F2EE-4BE6-9BFE-55F8DD11A40C}"/>
    <cellStyle name="Normal 5 4 2 2 2 6" xfId="2845" xr:uid="{D0C03E19-0B00-42F2-9BA1-E1FD2B838D34}"/>
    <cellStyle name="Normal 5 4 2 2 3" xfId="295" xr:uid="{E54DC2A0-511E-493B-ACB6-6D68FFCB5158}"/>
    <cellStyle name="Normal 5 4 2 2 3 2" xfId="533" xr:uid="{3DA26ACA-7B83-4A6C-AC62-FC81F334D71A}"/>
    <cellStyle name="Normal 5 4 2 2 3 2 2" xfId="534" xr:uid="{57E2182B-70E3-4E1D-89F4-EE9C457196D2}"/>
    <cellStyle name="Normal 5 4 2 2 3 2 2 2" xfId="1189" xr:uid="{45F7613E-B43C-45B4-A253-EAEA0035B76D}"/>
    <cellStyle name="Normal 5 4 2 2 3 2 2 2 2" xfId="1190" xr:uid="{1065CA58-BE64-4028-99CF-1AF0705A6AA5}"/>
    <cellStyle name="Normal 5 4 2 2 3 2 2 3" xfId="1191" xr:uid="{FF823A1A-703A-41B4-9016-A29F4EBF2700}"/>
    <cellStyle name="Normal 5 4 2 2 3 2 3" xfId="1192" xr:uid="{DCE5EAF5-9046-4E49-99C6-8D26B3B7903C}"/>
    <cellStyle name="Normal 5 4 2 2 3 2 3 2" xfId="1193" xr:uid="{6614AFD5-28AC-46A8-B1E2-FC5707FD69A1}"/>
    <cellStyle name="Normal 5 4 2 2 3 2 4" xfId="1194" xr:uid="{F7C127D6-D275-4B51-AEBA-AA38AB4D00C2}"/>
    <cellStyle name="Normal 5 4 2 2 3 3" xfId="535" xr:uid="{758BC9F9-7A1A-4669-9B22-9B5B402C2086}"/>
    <cellStyle name="Normal 5 4 2 2 3 3 2" xfId="1195" xr:uid="{C330025A-ACF8-437F-8725-18CFBE84A490}"/>
    <cellStyle name="Normal 5 4 2 2 3 3 2 2" xfId="1196" xr:uid="{A4D0225C-E011-4F5D-AA50-D2880D0D10FA}"/>
    <cellStyle name="Normal 5 4 2 2 3 3 3" xfId="1197" xr:uid="{8ECB6C5C-1668-4CE9-AFAA-B4C26FE68B43}"/>
    <cellStyle name="Normal 5 4 2 2 3 4" xfId="1198" xr:uid="{783D400F-5FE7-45A3-AB1C-C5F79A5E5AF0}"/>
    <cellStyle name="Normal 5 4 2 2 3 4 2" xfId="1199" xr:uid="{A36B5ED4-42AC-463B-A450-E75F36DDC5C4}"/>
    <cellStyle name="Normal 5 4 2 2 3 5" xfId="1200" xr:uid="{EF57326D-25C3-42EE-B540-AC9107D10810}"/>
    <cellStyle name="Normal 5 4 2 2 4" xfId="536" xr:uid="{388D15AB-407C-40BB-901E-92AA44CE9041}"/>
    <cellStyle name="Normal 5 4 2 2 4 2" xfId="537" xr:uid="{9EC4D87D-58E4-4BCF-88CE-E4EDDE50B78F}"/>
    <cellStyle name="Normal 5 4 2 2 4 2 2" xfId="1201" xr:uid="{00693D47-7C63-4E1D-BC57-EFAA69428FB8}"/>
    <cellStyle name="Normal 5 4 2 2 4 2 2 2" xfId="1202" xr:uid="{F443F7A1-B5BD-4994-902B-47DB3A0CE0AE}"/>
    <cellStyle name="Normal 5 4 2 2 4 2 3" xfId="1203" xr:uid="{A322CFEE-EE62-4ADA-BE0C-FD84BC2D6402}"/>
    <cellStyle name="Normal 5 4 2 2 4 3" xfId="1204" xr:uid="{75A61C05-5FC7-490C-BABF-770DA156887F}"/>
    <cellStyle name="Normal 5 4 2 2 4 3 2" xfId="1205" xr:uid="{883417B5-4EE0-415B-ADF3-E8CD07898D61}"/>
    <cellStyle name="Normal 5 4 2 2 4 4" xfId="1206" xr:uid="{62D31308-50DD-4A56-98AD-493BFF49F705}"/>
    <cellStyle name="Normal 5 4 2 2 5" xfId="538" xr:uid="{E5041697-7739-46A0-86FB-2805CC60DF6F}"/>
    <cellStyle name="Normal 5 4 2 2 5 2" xfId="1207" xr:uid="{DCAE0076-527F-4C7F-84CA-B1791E972CAF}"/>
    <cellStyle name="Normal 5 4 2 2 5 2 2" xfId="1208" xr:uid="{22A2F70D-A2D8-471D-A1F7-FD43143C03AC}"/>
    <cellStyle name="Normal 5 4 2 2 5 3" xfId="1209" xr:uid="{43865FE1-136A-4AE1-88F4-5119CCDC79E1}"/>
    <cellStyle name="Normal 5 4 2 2 5 4" xfId="2846" xr:uid="{61AE1FFA-444A-45D8-A687-ACD4CF774A45}"/>
    <cellStyle name="Normal 5 4 2 2 6" xfId="1210" xr:uid="{787946B2-923B-4723-B431-90DF2450AA49}"/>
    <cellStyle name="Normal 5 4 2 2 6 2" xfId="1211" xr:uid="{1F53FCD7-8258-4F71-8F15-E2839ED6049F}"/>
    <cellStyle name="Normal 5 4 2 2 7" xfId="1212" xr:uid="{478FB75E-4FBB-4544-BE17-3895B3A6EE39}"/>
    <cellStyle name="Normal 5 4 2 2 8" xfId="2847" xr:uid="{59EB1FDD-3166-4D0C-8511-497AA75204D4}"/>
    <cellStyle name="Normal 5 4 2 3" xfId="296" xr:uid="{E10F2F38-3DC7-4D64-9083-8495C311DB28}"/>
    <cellStyle name="Normal 5 4 2 3 2" xfId="539" xr:uid="{2B0CEB34-6C58-4973-A1FB-2B349A6D72F5}"/>
    <cellStyle name="Normal 5 4 2 3 2 2" xfId="540" xr:uid="{F67D1E2F-39E2-4986-B160-6EF58753BDC9}"/>
    <cellStyle name="Normal 5 4 2 3 2 2 2" xfId="1213" xr:uid="{87496F5E-9B7B-4D88-BE08-55B06BC00F5E}"/>
    <cellStyle name="Normal 5 4 2 3 2 2 2 2" xfId="1214" xr:uid="{F0F559B9-1D98-48EF-80D7-DAF39F96295C}"/>
    <cellStyle name="Normal 5 4 2 3 2 2 3" xfId="1215" xr:uid="{3A3EFF28-393C-4274-913A-2603A7EB923B}"/>
    <cellStyle name="Normal 5 4 2 3 2 3" xfId="1216" xr:uid="{9D7D54FA-8A06-48F6-9596-752E6B794A10}"/>
    <cellStyle name="Normal 5 4 2 3 2 3 2" xfId="1217" xr:uid="{9B5DB406-06CF-4B79-8A7F-FA51930042A4}"/>
    <cellStyle name="Normal 5 4 2 3 2 4" xfId="1218" xr:uid="{779C52AB-F703-424A-AE26-77F650751E72}"/>
    <cellStyle name="Normal 5 4 2 3 3" xfId="541" xr:uid="{60FE7B1C-F8C0-48B8-8B6A-037DC816A44E}"/>
    <cellStyle name="Normal 5 4 2 3 3 2" xfId="1219" xr:uid="{6C7D0DBA-20E7-471C-8893-80023F4E2AD8}"/>
    <cellStyle name="Normal 5 4 2 3 3 2 2" xfId="1220" xr:uid="{01FE351C-1586-48C9-A9AB-7B1E9473D3F9}"/>
    <cellStyle name="Normal 5 4 2 3 3 3" xfId="1221" xr:uid="{E5937C59-736B-45B2-9202-7B9D36DD5FCA}"/>
    <cellStyle name="Normal 5 4 2 3 3 4" xfId="2848" xr:uid="{6BA7001F-255D-47DF-947D-4194EC71C77A}"/>
    <cellStyle name="Normal 5 4 2 3 4" xfId="1222" xr:uid="{85CC7C70-A14E-46A2-BC17-C40FEA59DDB2}"/>
    <cellStyle name="Normal 5 4 2 3 4 2" xfId="1223" xr:uid="{FAB3CE92-2DB3-4687-B948-7377325824A4}"/>
    <cellStyle name="Normal 5 4 2 3 5" xfId="1224" xr:uid="{7573D009-9DCD-4FD0-8C91-4E39923752E5}"/>
    <cellStyle name="Normal 5 4 2 3 6" xfId="2849" xr:uid="{EE0AB290-0F70-4F94-8952-623B13F5ECF3}"/>
    <cellStyle name="Normal 5 4 2 4" xfId="297" xr:uid="{ACD038DC-3AC7-4FA6-808E-569C0C08731E}"/>
    <cellStyle name="Normal 5 4 2 4 2" xfId="542" xr:uid="{FBD9E613-18D1-47A3-A724-2C32786E7BC3}"/>
    <cellStyle name="Normal 5 4 2 4 2 2" xfId="543" xr:uid="{0AF02552-4608-4D8A-B680-7D68905200BB}"/>
    <cellStyle name="Normal 5 4 2 4 2 2 2" xfId="1225" xr:uid="{B976D61D-EC66-400A-B19B-E42220B75980}"/>
    <cellStyle name="Normal 5 4 2 4 2 2 2 2" xfId="1226" xr:uid="{79E92797-C99D-4443-886C-64F579A9CB99}"/>
    <cellStyle name="Normal 5 4 2 4 2 2 3" xfId="1227" xr:uid="{9897916A-33E4-4896-B72D-93CD927CCF8A}"/>
    <cellStyle name="Normal 5 4 2 4 2 3" xfId="1228" xr:uid="{7DE6C882-49F6-4722-9DED-82368D5BFEEE}"/>
    <cellStyle name="Normal 5 4 2 4 2 3 2" xfId="1229" xr:uid="{761D59A0-6707-457B-9CD5-BA2714EB1486}"/>
    <cellStyle name="Normal 5 4 2 4 2 4" xfId="1230" xr:uid="{28590B3D-06BB-468C-A283-E097016D5FF5}"/>
    <cellStyle name="Normal 5 4 2 4 3" xfId="544" xr:uid="{A241C527-DC3D-432B-930F-AA1CDD753CE1}"/>
    <cellStyle name="Normal 5 4 2 4 3 2" xfId="1231" xr:uid="{23880B60-D81C-4827-9E87-7C677CA676E9}"/>
    <cellStyle name="Normal 5 4 2 4 3 2 2" xfId="1232" xr:uid="{A668F558-C084-4AE6-BD00-7904DB6ACDA1}"/>
    <cellStyle name="Normal 5 4 2 4 3 3" xfId="1233" xr:uid="{CA5BEDF9-E5BD-49E8-B202-FC0907A94E1F}"/>
    <cellStyle name="Normal 5 4 2 4 4" xfId="1234" xr:uid="{D86C13AC-B1EF-41E8-867A-4BF689636C23}"/>
    <cellStyle name="Normal 5 4 2 4 4 2" xfId="1235" xr:uid="{152AD792-47F7-40CA-BAB1-4BA78410E5E0}"/>
    <cellStyle name="Normal 5 4 2 4 5" xfId="1236" xr:uid="{F5359926-9C75-4C0B-BAB0-8F0D166827AA}"/>
    <cellStyle name="Normal 5 4 2 5" xfId="298" xr:uid="{06A966EF-E1FA-40D6-A769-E99DB53B4D19}"/>
    <cellStyle name="Normal 5 4 2 5 2" xfId="545" xr:uid="{FD194168-57E4-4790-9937-8796CA56E8E4}"/>
    <cellStyle name="Normal 5 4 2 5 2 2" xfId="1237" xr:uid="{5F444DF7-1DAB-4EE0-9B96-AF2FE336DCD6}"/>
    <cellStyle name="Normal 5 4 2 5 2 2 2" xfId="1238" xr:uid="{DC38A0B2-B7CA-4EB7-85A3-1364D9D83758}"/>
    <cellStyle name="Normal 5 4 2 5 2 3" xfId="1239" xr:uid="{9D45C440-D9B9-454E-B4EB-D483A0B72191}"/>
    <cellStyle name="Normal 5 4 2 5 3" xfId="1240" xr:uid="{27BD54EB-80C9-4B5F-B7F7-7CED541B517E}"/>
    <cellStyle name="Normal 5 4 2 5 3 2" xfId="1241" xr:uid="{898F5F2A-596C-4EBD-8EB1-780B97E4EB4B}"/>
    <cellStyle name="Normal 5 4 2 5 4" xfId="1242" xr:uid="{865D23F9-5973-4599-9032-5ABD4963C8D4}"/>
    <cellStyle name="Normal 5 4 2 6" xfId="546" xr:uid="{60C35485-FF6F-4E75-9D23-E61DF35C2C57}"/>
    <cellStyle name="Normal 5 4 2 6 2" xfId="1243" xr:uid="{F1680E16-6D52-40A8-8E3B-81456EDDE311}"/>
    <cellStyle name="Normal 5 4 2 6 2 2" xfId="1244" xr:uid="{E8E23549-6E50-4175-8309-8F018E226994}"/>
    <cellStyle name="Normal 5 4 2 6 2 3" xfId="4419" xr:uid="{40A8875E-10F5-4CE1-B263-CE5DA2C90559}"/>
    <cellStyle name="Normal 5 4 2 6 3" xfId="1245" xr:uid="{47BD48CC-7CE9-4609-B057-67D5037D0EC6}"/>
    <cellStyle name="Normal 5 4 2 6 4" xfId="2850" xr:uid="{A1A5A52D-2B54-4DC8-814A-9B2F8D76F488}"/>
    <cellStyle name="Normal 5 4 2 6 4 2" xfId="4584" xr:uid="{6A904B10-0574-4FED-97B6-B08788F9D254}"/>
    <cellStyle name="Normal 5 4 2 6 4 3" xfId="4683" xr:uid="{4F1E9F75-7A91-4F4C-A1C0-7BFFAA920144}"/>
    <cellStyle name="Normal 5 4 2 6 4 4" xfId="4611" xr:uid="{392E8C42-AB2D-4CAE-B2EB-1F0FEA40B46A}"/>
    <cellStyle name="Normal 5 4 2 7" xfId="1246" xr:uid="{00E10EAF-FF9E-47E9-8861-F8294C75CE93}"/>
    <cellStyle name="Normal 5 4 2 7 2" xfId="1247" xr:uid="{C496A33D-ADF7-4CB8-8DD3-2C4FAEE4251E}"/>
    <cellStyle name="Normal 5 4 2 8" xfId="1248" xr:uid="{FE4182D6-7DD2-4406-8EC2-0C239F967376}"/>
    <cellStyle name="Normal 5 4 2 9" xfId="2851" xr:uid="{7D21A163-84AA-4FA4-AA08-037C470C8DAB}"/>
    <cellStyle name="Normal 5 4 3" xfId="95" xr:uid="{85F1629B-7680-4FE8-975A-153307E19450}"/>
    <cellStyle name="Normal 5 4 3 2" xfId="96" xr:uid="{EBFD9BC3-CCDB-4213-A689-86779FCBD15C}"/>
    <cellStyle name="Normal 5 4 3 2 2" xfId="547" xr:uid="{E03DC31A-A1EA-4A07-9CA0-D6EA080A8A08}"/>
    <cellStyle name="Normal 5 4 3 2 2 2" xfId="548" xr:uid="{6C08563B-A2AF-4E32-A858-44DB437A15B1}"/>
    <cellStyle name="Normal 5 4 3 2 2 2 2" xfId="1249" xr:uid="{FA8F266B-FAB1-4CC2-92C7-D7E6E8E6D2CC}"/>
    <cellStyle name="Normal 5 4 3 2 2 2 2 2" xfId="1250" xr:uid="{F15C32E8-394F-4F9A-9478-5974D47A6302}"/>
    <cellStyle name="Normal 5 4 3 2 2 2 3" xfId="1251" xr:uid="{96EBCE4E-CD90-4979-B41B-4799FC8D5ACB}"/>
    <cellStyle name="Normal 5 4 3 2 2 3" xfId="1252" xr:uid="{355EAF87-7BB5-4001-8926-C60793B62399}"/>
    <cellStyle name="Normal 5 4 3 2 2 3 2" xfId="1253" xr:uid="{BA199934-2B7B-4CAA-8EBB-A2337BDD5840}"/>
    <cellStyle name="Normal 5 4 3 2 2 4" xfId="1254" xr:uid="{EC7B0F63-6FDB-4EF1-A50D-810AED9614EB}"/>
    <cellStyle name="Normal 5 4 3 2 3" xfId="549" xr:uid="{6E3D7B05-31E8-4D5C-ACBB-CF211D44D214}"/>
    <cellStyle name="Normal 5 4 3 2 3 2" xfId="1255" xr:uid="{8908BC17-FBF8-4946-B21A-2282A1DF4E6D}"/>
    <cellStyle name="Normal 5 4 3 2 3 2 2" xfId="1256" xr:uid="{F6CA5548-9000-45E2-8319-3A4AA69C24C0}"/>
    <cellStyle name="Normal 5 4 3 2 3 3" xfId="1257" xr:uid="{D5BB3B1E-1D5E-4CAA-AF30-F557A68D612B}"/>
    <cellStyle name="Normal 5 4 3 2 3 4" xfId="2852" xr:uid="{FBE07E10-8488-40C4-810A-19E21885EE1B}"/>
    <cellStyle name="Normal 5 4 3 2 4" xfId="1258" xr:uid="{CAFCE905-4CD6-4049-A36E-A4E056A482AC}"/>
    <cellStyle name="Normal 5 4 3 2 4 2" xfId="1259" xr:uid="{382A0C9E-B990-4934-8893-ADF500969996}"/>
    <cellStyle name="Normal 5 4 3 2 5" xfId="1260" xr:uid="{2F9F6F5A-449A-438D-A8FA-B4D2DDC4639E}"/>
    <cellStyle name="Normal 5 4 3 2 6" xfId="2853" xr:uid="{0D7C3769-D929-480D-8819-29B0D358F66E}"/>
    <cellStyle name="Normal 5 4 3 3" xfId="299" xr:uid="{BF2BA273-3DCA-4604-A965-2AA9C27F5974}"/>
    <cellStyle name="Normal 5 4 3 3 2" xfId="550" xr:uid="{56953BAC-4FF9-44C5-A86A-6D0C17C6B192}"/>
    <cellStyle name="Normal 5 4 3 3 2 2" xfId="551" xr:uid="{57B20998-AE94-4813-8330-A38C99C7835F}"/>
    <cellStyle name="Normal 5 4 3 3 2 2 2" xfId="1261" xr:uid="{8D068F8E-A219-4F17-879B-8B87DD9A54D8}"/>
    <cellStyle name="Normal 5 4 3 3 2 2 2 2" xfId="1262" xr:uid="{1D5390F6-EC53-4D86-8E53-D01ED9F5430C}"/>
    <cellStyle name="Normal 5 4 3 3 2 2 3" xfId="1263" xr:uid="{E8B041DC-4B4D-4A81-90B6-21A26D6219A3}"/>
    <cellStyle name="Normal 5 4 3 3 2 3" xfId="1264" xr:uid="{54A2A6DF-FDA6-4BA0-AFDA-7C47E88B46C1}"/>
    <cellStyle name="Normal 5 4 3 3 2 3 2" xfId="1265" xr:uid="{5D23770A-1443-4D2E-9609-12480CCD1F62}"/>
    <cellStyle name="Normal 5 4 3 3 2 4" xfId="1266" xr:uid="{88C10AB9-A3BB-4195-B833-477DE041E1D6}"/>
    <cellStyle name="Normal 5 4 3 3 3" xfId="552" xr:uid="{90E8D2A7-7D6F-4687-927B-02E171B59BCC}"/>
    <cellStyle name="Normal 5 4 3 3 3 2" xfId="1267" xr:uid="{A6A8EE56-ADFF-4733-AAA6-CAE3094B4AB2}"/>
    <cellStyle name="Normal 5 4 3 3 3 2 2" xfId="1268" xr:uid="{B725F41E-20BE-4629-850E-9133EE20389E}"/>
    <cellStyle name="Normal 5 4 3 3 3 3" xfId="1269" xr:uid="{8FDAB1E7-BA8A-406A-8BC3-D50815616FCC}"/>
    <cellStyle name="Normal 5 4 3 3 4" xfId="1270" xr:uid="{67D8CBE4-4885-43B8-96F6-C97B20B04EE3}"/>
    <cellStyle name="Normal 5 4 3 3 4 2" xfId="1271" xr:uid="{E62D860F-47BC-4563-B272-3AD168A27552}"/>
    <cellStyle name="Normal 5 4 3 3 5" xfId="1272" xr:uid="{CFA00A9D-0A0D-4281-A1AF-702BB391ABA0}"/>
    <cellStyle name="Normal 5 4 3 4" xfId="300" xr:uid="{60DA66FC-028D-4A8A-8A1B-4E4D9FF73463}"/>
    <cellStyle name="Normal 5 4 3 4 2" xfId="553" xr:uid="{BB0EE9E0-2988-448E-874F-62D4262595D0}"/>
    <cellStyle name="Normal 5 4 3 4 2 2" xfId="1273" xr:uid="{DD89E63C-4C95-4D26-8A68-D6046F142ACF}"/>
    <cellStyle name="Normal 5 4 3 4 2 2 2" xfId="1274" xr:uid="{28C1FE5E-012A-4146-A7D1-76A434C9AFF2}"/>
    <cellStyle name="Normal 5 4 3 4 2 3" xfId="1275" xr:uid="{AE54BBDC-E9F9-4A8D-B38A-1C692B997126}"/>
    <cellStyle name="Normal 5 4 3 4 3" xfId="1276" xr:uid="{A3B5392B-67EA-47C5-9C74-EFDDC97B0A5F}"/>
    <cellStyle name="Normal 5 4 3 4 3 2" xfId="1277" xr:uid="{CD52BFAD-3F88-4716-B5E2-55D3C76536BE}"/>
    <cellStyle name="Normal 5 4 3 4 4" xfId="1278" xr:uid="{0FC1B078-4F97-4FAE-BBF2-4D0637E690AC}"/>
    <cellStyle name="Normal 5 4 3 5" xfId="554" xr:uid="{E2DBF9C4-6520-4BB5-8401-3CA895DF649B}"/>
    <cellStyle name="Normal 5 4 3 5 2" xfId="1279" xr:uid="{75E4220B-C3AE-48B4-8E18-E0F804FDA850}"/>
    <cellStyle name="Normal 5 4 3 5 2 2" xfId="1280" xr:uid="{3AACAF57-0BDC-40E8-9EB9-33726D8A2339}"/>
    <cellStyle name="Normal 5 4 3 5 3" xfId="1281" xr:uid="{0196A617-15FB-43D6-854B-11D7A716F61A}"/>
    <cellStyle name="Normal 5 4 3 5 4" xfId="2854" xr:uid="{10211CB6-4041-470E-A91D-03C19948AC45}"/>
    <cellStyle name="Normal 5 4 3 6" xfId="1282" xr:uid="{3B93F3E2-7AC5-4009-986C-E093AFF00862}"/>
    <cellStyle name="Normal 5 4 3 6 2" xfId="1283" xr:uid="{673E2EEF-BE60-4172-A0EA-9566E1D44E9E}"/>
    <cellStyle name="Normal 5 4 3 7" xfId="1284" xr:uid="{1A78808E-8005-450D-89B7-50F74D81EA5D}"/>
    <cellStyle name="Normal 5 4 3 8" xfId="2855" xr:uid="{9D82A7FA-6B6E-4A2B-AC38-84912D513CDE}"/>
    <cellStyle name="Normal 5 4 4" xfId="97" xr:uid="{664A796D-430A-4067-86DF-E977FF5075C9}"/>
    <cellStyle name="Normal 5 4 4 2" xfId="446" xr:uid="{730406BD-0B24-4305-BC88-A684D9857807}"/>
    <cellStyle name="Normal 5 4 4 2 2" xfId="555" xr:uid="{A615E041-A73C-402C-B1EE-E9F7FBC527B6}"/>
    <cellStyle name="Normal 5 4 4 2 2 2" xfId="1285" xr:uid="{3A6F4706-DB9F-4141-9F95-385654AEF075}"/>
    <cellStyle name="Normal 5 4 4 2 2 2 2" xfId="1286" xr:uid="{1693E78F-3560-4988-80B4-0DA042C0E31B}"/>
    <cellStyle name="Normal 5 4 4 2 2 3" xfId="1287" xr:uid="{C0229FC6-3420-41AD-8742-8DF670575EF7}"/>
    <cellStyle name="Normal 5 4 4 2 2 4" xfId="2856" xr:uid="{DD923962-57B2-4CD4-B13D-56B6212A8CE4}"/>
    <cellStyle name="Normal 5 4 4 2 3" xfId="1288" xr:uid="{5A0405BB-042B-4803-9E22-0C93AEA73EB1}"/>
    <cellStyle name="Normal 5 4 4 2 3 2" xfId="1289" xr:uid="{D1B9805C-16EC-47F9-A4D4-CD612F6B33FB}"/>
    <cellStyle name="Normal 5 4 4 2 4" xfId="1290" xr:uid="{11D643C6-E679-4581-8BFF-B2A5957E08A8}"/>
    <cellStyle name="Normal 5 4 4 2 5" xfId="2857" xr:uid="{224F8E36-0374-444E-AA0A-9EFDBE41E01A}"/>
    <cellStyle name="Normal 5 4 4 3" xfId="556" xr:uid="{8EF5F4A7-60B5-4AC3-9C84-5031C807868C}"/>
    <cellStyle name="Normal 5 4 4 3 2" xfId="1291" xr:uid="{0400F981-DA98-41EC-A4DE-1D4963025BFF}"/>
    <cellStyle name="Normal 5 4 4 3 2 2" xfId="1292" xr:uid="{53C8FB1A-4617-483A-85E5-D19B4A1E6A69}"/>
    <cellStyle name="Normal 5 4 4 3 3" xfId="1293" xr:uid="{695679EB-9535-48E8-AA54-C4AB023CE9F0}"/>
    <cellStyle name="Normal 5 4 4 3 4" xfId="2858" xr:uid="{933C9EDD-4C38-4ED8-BB57-1BBA4D5C0F4F}"/>
    <cellStyle name="Normal 5 4 4 4" xfId="1294" xr:uid="{BEED0A99-9707-4306-8770-802280842305}"/>
    <cellStyle name="Normal 5 4 4 4 2" xfId="1295" xr:uid="{A22CAC4F-D465-4064-8D37-45DDB1347F40}"/>
    <cellStyle name="Normal 5 4 4 4 3" xfId="2859" xr:uid="{C4806420-B219-431E-9224-0EF7D24CB651}"/>
    <cellStyle name="Normal 5 4 4 4 4" xfId="2860" xr:uid="{E626FEFD-F379-4316-BD3C-304ACC9607BE}"/>
    <cellStyle name="Normal 5 4 4 5" xfId="1296" xr:uid="{BE57C69B-DDC0-4191-9A41-08AC060E8FA4}"/>
    <cellStyle name="Normal 5 4 4 6" xfId="2861" xr:uid="{C155CE2D-55FB-437E-AA33-1DBCA0069711}"/>
    <cellStyle name="Normal 5 4 4 7" xfId="2862" xr:uid="{7DD7E3C5-BF08-4F2C-A53C-5391EDC2FD22}"/>
    <cellStyle name="Normal 5 4 5" xfId="301" xr:uid="{5E544827-B257-4EDA-8347-9F4CC968ADF3}"/>
    <cellStyle name="Normal 5 4 5 2" xfId="557" xr:uid="{B1F36C10-A759-4544-B737-1428E078ACD9}"/>
    <cellStyle name="Normal 5 4 5 2 2" xfId="558" xr:uid="{B60EDA2E-BDD7-4A7D-AD41-8314B5DE8D08}"/>
    <cellStyle name="Normal 5 4 5 2 2 2" xfId="1297" xr:uid="{F9A973EE-B92B-4DC0-BC2E-74859CFCE327}"/>
    <cellStyle name="Normal 5 4 5 2 2 2 2" xfId="1298" xr:uid="{943F45CE-F67B-4AD3-B267-746B862F6BB0}"/>
    <cellStyle name="Normal 5 4 5 2 2 3" xfId="1299" xr:uid="{E46966BA-E10A-4E5C-BF73-DD687989D80F}"/>
    <cellStyle name="Normal 5 4 5 2 3" xfId="1300" xr:uid="{62D21DB0-89EE-47F2-A5C2-29F50E210A5A}"/>
    <cellStyle name="Normal 5 4 5 2 3 2" xfId="1301" xr:uid="{AF5E3512-4638-42BF-9A90-F546C94EDE54}"/>
    <cellStyle name="Normal 5 4 5 2 4" xfId="1302" xr:uid="{0FE40504-9B96-4AAC-BD8F-185E01FF812F}"/>
    <cellStyle name="Normal 5 4 5 3" xfId="559" xr:uid="{F41A612C-521D-44E3-BCFD-AAB6E402882C}"/>
    <cellStyle name="Normal 5 4 5 3 2" xfId="1303" xr:uid="{5B1A0DDD-98AA-4B0E-9D6F-BCDEFFA0856B}"/>
    <cellStyle name="Normal 5 4 5 3 2 2" xfId="1304" xr:uid="{18B57A38-8A93-4650-AD7A-51DE99E2C20A}"/>
    <cellStyle name="Normal 5 4 5 3 3" xfId="1305" xr:uid="{CDC97662-9A1E-4383-B595-BAB05B797551}"/>
    <cellStyle name="Normal 5 4 5 3 4" xfId="2863" xr:uid="{C57E4E15-2BC3-45C6-A725-D76273C8FD09}"/>
    <cellStyle name="Normal 5 4 5 4" xfId="1306" xr:uid="{FF7E89F8-D278-4821-A1C7-973027B40479}"/>
    <cellStyle name="Normal 5 4 5 4 2" xfId="1307" xr:uid="{D04E2D77-474A-4579-9F55-3A1A08F67F8E}"/>
    <cellStyle name="Normal 5 4 5 5" xfId="1308" xr:uid="{D445A548-C84E-42E3-9617-EC50127A83CC}"/>
    <cellStyle name="Normal 5 4 5 6" xfId="2864" xr:uid="{3F9BAED8-0976-4FE9-96E7-EC70D6736996}"/>
    <cellStyle name="Normal 5 4 6" xfId="302" xr:uid="{A4139632-D5EC-422D-9A68-F0A03E6F468A}"/>
    <cellStyle name="Normal 5 4 6 2" xfId="560" xr:uid="{0FB83E60-6725-4699-A154-BC79C9E1068D}"/>
    <cellStyle name="Normal 5 4 6 2 2" xfId="1309" xr:uid="{D97E0A83-8701-427D-9427-5128C7EEF0AD}"/>
    <cellStyle name="Normal 5 4 6 2 2 2" xfId="1310" xr:uid="{57B5FBFF-1488-4AAB-9D65-B615E0B27CF4}"/>
    <cellStyle name="Normal 5 4 6 2 3" xfId="1311" xr:uid="{F044A3A0-3F8A-409A-9C6F-2EA69967AD98}"/>
    <cellStyle name="Normal 5 4 6 2 4" xfId="2865" xr:uid="{9BFB933F-099C-4479-8503-42F9AE15BE4A}"/>
    <cellStyle name="Normal 5 4 6 3" xfId="1312" xr:uid="{931A8936-4E60-46EC-BE66-424BF77FB96C}"/>
    <cellStyle name="Normal 5 4 6 3 2" xfId="1313" xr:uid="{920DE1A7-5040-45DC-8173-AB90F89B34C9}"/>
    <cellStyle name="Normal 5 4 6 4" xfId="1314" xr:uid="{8AEBC820-8801-485D-92D4-F9BFB36B4334}"/>
    <cellStyle name="Normal 5 4 6 5" xfId="2866" xr:uid="{5255CFE6-13DC-46F3-B912-6EB7EACDCC06}"/>
    <cellStyle name="Normal 5 4 7" xfId="561" xr:uid="{364BBFDF-C751-4DB9-A6C6-3CA23029EB2D}"/>
    <cellStyle name="Normal 5 4 7 2" xfId="1315" xr:uid="{84148532-28F5-43C5-A21A-42F0774E8174}"/>
    <cellStyle name="Normal 5 4 7 2 2" xfId="1316" xr:uid="{65B4A24F-FDD9-44AF-81E3-C841DDD94DBD}"/>
    <cellStyle name="Normal 5 4 7 2 3" xfId="4418" xr:uid="{2C969FE2-0687-47A6-BEDD-9E8D5726FDFA}"/>
    <cellStyle name="Normal 5 4 7 3" xfId="1317" xr:uid="{8F913BC1-3E82-404C-8E87-249A56AF0332}"/>
    <cellStyle name="Normal 5 4 7 4" xfId="2867" xr:uid="{90D04F68-E909-4B88-B3C7-F97AABF5F411}"/>
    <cellStyle name="Normal 5 4 7 4 2" xfId="4583" xr:uid="{C373B995-42AD-47F7-9D07-25C184A27B37}"/>
    <cellStyle name="Normal 5 4 7 4 3" xfId="4684" xr:uid="{C67AD09E-D240-4C94-B1CB-30F626FBCB66}"/>
    <cellStyle name="Normal 5 4 7 4 4" xfId="4610" xr:uid="{BA5E469D-70B2-4CC1-8064-8194BB4EEAF7}"/>
    <cellStyle name="Normal 5 4 8" xfId="1318" xr:uid="{ECDD9D89-F7DD-4972-AFFF-EE8C75F4D2E6}"/>
    <cellStyle name="Normal 5 4 8 2" xfId="1319" xr:uid="{406F755C-EB1D-44FE-A4EC-EE93045BE072}"/>
    <cellStyle name="Normal 5 4 8 3" xfId="2868" xr:uid="{A922099E-8F51-4C9A-98E0-5876197AD47F}"/>
    <cellStyle name="Normal 5 4 8 4" xfId="2869" xr:uid="{6368016A-65B7-4E1B-9ACC-DA7C11AD63A8}"/>
    <cellStyle name="Normal 5 4 9" xfId="1320" xr:uid="{F4628BBA-D0DD-4FFF-B927-6F58B2555A0B}"/>
    <cellStyle name="Normal 5 5" xfId="98" xr:uid="{2714B9DE-B11D-421A-B27F-42E2A195ACFD}"/>
    <cellStyle name="Normal 5 5 10" xfId="2870" xr:uid="{B21EFE35-9B12-4F64-BCD1-3CC83F9658F2}"/>
    <cellStyle name="Normal 5 5 11" xfId="2871" xr:uid="{8BA42D38-4888-432E-96B1-01536ABB3BAF}"/>
    <cellStyle name="Normal 5 5 2" xfId="99" xr:uid="{2573C4EA-C4C6-4DE0-9458-DE50130E03B3}"/>
    <cellStyle name="Normal 5 5 2 2" xfId="100" xr:uid="{BF0B1772-F86D-4C31-B290-D155E4DC6F90}"/>
    <cellStyle name="Normal 5 5 2 2 2" xfId="303" xr:uid="{2E5E0B88-EB10-4F38-B439-2A2D92038E81}"/>
    <cellStyle name="Normal 5 5 2 2 2 2" xfId="562" xr:uid="{EFD2D475-E4A3-4DD9-AB9D-F6A0FAD080EA}"/>
    <cellStyle name="Normal 5 5 2 2 2 2 2" xfId="1321" xr:uid="{3B35C9F4-4E33-4DB5-B15E-91329374E3F8}"/>
    <cellStyle name="Normal 5 5 2 2 2 2 2 2" xfId="1322" xr:uid="{358721A7-6936-4C57-9294-9B433C7118C0}"/>
    <cellStyle name="Normal 5 5 2 2 2 2 3" xfId="1323" xr:uid="{168962CA-AD45-4148-A0AE-F0E2454BDB63}"/>
    <cellStyle name="Normal 5 5 2 2 2 2 4" xfId="2872" xr:uid="{40DCF467-7EF4-44F9-9FA2-EB09C2E3916A}"/>
    <cellStyle name="Normal 5 5 2 2 2 3" xfId="1324" xr:uid="{77A435B8-F934-4D42-9BF7-2308DC16A304}"/>
    <cellStyle name="Normal 5 5 2 2 2 3 2" xfId="1325" xr:uid="{3CFB74AD-644B-48CF-AAB5-F4C15409E0BD}"/>
    <cellStyle name="Normal 5 5 2 2 2 3 3" xfId="2873" xr:uid="{3903BD84-987B-4A9B-92E5-CE96F135EFDD}"/>
    <cellStyle name="Normal 5 5 2 2 2 3 4" xfId="2874" xr:uid="{5AEC0578-B6F4-4D54-ADEE-5AE2E033D612}"/>
    <cellStyle name="Normal 5 5 2 2 2 4" xfId="1326" xr:uid="{32839B85-2BC8-45F4-9057-B13A286BC5BB}"/>
    <cellStyle name="Normal 5 5 2 2 2 5" xfId="2875" xr:uid="{8D63226A-DF84-45EB-AC92-8AC6FD1DA061}"/>
    <cellStyle name="Normal 5 5 2 2 2 6" xfId="2876" xr:uid="{6F7132CA-F2DB-4271-B181-9AF69540D0A1}"/>
    <cellStyle name="Normal 5 5 2 2 3" xfId="563" xr:uid="{B8A7CA4E-0B5B-4569-BCE6-AD1BD33D4EC9}"/>
    <cellStyle name="Normal 5 5 2 2 3 2" xfId="1327" xr:uid="{165D2A3A-C8BD-4637-BDAA-CDC52B94F5D6}"/>
    <cellStyle name="Normal 5 5 2 2 3 2 2" xfId="1328" xr:uid="{C9CDB4E8-E861-47F5-9B05-D84D915C9269}"/>
    <cellStyle name="Normal 5 5 2 2 3 2 3" xfId="2877" xr:uid="{716E2458-9340-4BFF-B11D-5EF4BBAC3645}"/>
    <cellStyle name="Normal 5 5 2 2 3 2 4" xfId="2878" xr:uid="{10AA33FE-6B1B-4AAF-9C3D-D91D0AF26C97}"/>
    <cellStyle name="Normal 5 5 2 2 3 3" xfId="1329" xr:uid="{2BC3684E-6614-4FE0-BFBC-FA10D7CD4148}"/>
    <cellStyle name="Normal 5 5 2 2 3 4" xfId="2879" xr:uid="{9770441D-5FC1-43CC-BE85-266C108FCE06}"/>
    <cellStyle name="Normal 5 5 2 2 3 5" xfId="2880" xr:uid="{F821B285-D19F-4A82-BF16-68B436435FCE}"/>
    <cellStyle name="Normal 5 5 2 2 4" xfId="1330" xr:uid="{2BBF04D3-8F4E-4FD7-A51B-A5CE16236DE1}"/>
    <cellStyle name="Normal 5 5 2 2 4 2" xfId="1331" xr:uid="{A86FA05A-03D4-45AB-A16C-EB4050022C8E}"/>
    <cellStyle name="Normal 5 5 2 2 4 3" xfId="2881" xr:uid="{74D2B6FA-1DDB-477F-A509-E24BA7866598}"/>
    <cellStyle name="Normal 5 5 2 2 4 4" xfId="2882" xr:uid="{8AD81A34-CD58-4BC7-A354-7BC682332EFE}"/>
    <cellStyle name="Normal 5 5 2 2 5" xfId="1332" xr:uid="{C8A271DE-4E49-4798-B406-998DEB3CCD35}"/>
    <cellStyle name="Normal 5 5 2 2 5 2" xfId="2883" xr:uid="{EAE148EB-40A5-47E1-ACC3-BFD5F68C5E40}"/>
    <cellStyle name="Normal 5 5 2 2 5 3" xfId="2884" xr:uid="{121340B2-9ACF-47E0-BD87-B60263F772B6}"/>
    <cellStyle name="Normal 5 5 2 2 5 4" xfId="2885" xr:uid="{DC33949E-5D04-4A88-AA15-76AAAA8094DF}"/>
    <cellStyle name="Normal 5 5 2 2 6" xfId="2886" xr:uid="{CF227DAE-F88B-45C5-9DDC-8F6552710EBB}"/>
    <cellStyle name="Normal 5 5 2 2 7" xfId="2887" xr:uid="{4F35F98A-C215-4761-814A-4E19F2B4A698}"/>
    <cellStyle name="Normal 5 5 2 2 8" xfId="2888" xr:uid="{F59AD807-0489-4F49-993F-993B4B80440E}"/>
    <cellStyle name="Normal 5 5 2 3" xfId="304" xr:uid="{EF8A785E-EBFE-4A18-9BC3-0134F60693B3}"/>
    <cellStyle name="Normal 5 5 2 3 2" xfId="564" xr:uid="{DD00188D-EDD2-4A58-AD4F-CFD4D1A68B0C}"/>
    <cellStyle name="Normal 5 5 2 3 2 2" xfId="565" xr:uid="{F4AB1A60-3E0C-4FE6-BF11-58F26EFF3929}"/>
    <cellStyle name="Normal 5 5 2 3 2 2 2" xfId="1333" xr:uid="{45410BC5-4FC8-4DD2-B217-ACD3767C2D54}"/>
    <cellStyle name="Normal 5 5 2 3 2 2 2 2" xfId="1334" xr:uid="{B5E771CC-D000-4BC6-8A69-E00073AFE182}"/>
    <cellStyle name="Normal 5 5 2 3 2 2 3" xfId="1335" xr:uid="{1867E068-CFF9-497F-985A-642E3DB04AE9}"/>
    <cellStyle name="Normal 5 5 2 3 2 3" xfId="1336" xr:uid="{8C9B8140-E7C1-4806-8CDC-6336BF49C6A7}"/>
    <cellStyle name="Normal 5 5 2 3 2 3 2" xfId="1337" xr:uid="{7AD98F24-AAE1-431D-9729-0DA0541C1519}"/>
    <cellStyle name="Normal 5 5 2 3 2 4" xfId="1338" xr:uid="{B1E2D56C-29C9-4D1B-9DFF-83BA3DED43AB}"/>
    <cellStyle name="Normal 5 5 2 3 3" xfId="566" xr:uid="{B22A2A71-580E-4455-A332-7AD3A2A4C782}"/>
    <cellStyle name="Normal 5 5 2 3 3 2" xfId="1339" xr:uid="{1086411C-E542-4170-950A-26C26D3C4FF6}"/>
    <cellStyle name="Normal 5 5 2 3 3 2 2" xfId="1340" xr:uid="{2F0607AB-D197-485A-8C99-6174DA8939E9}"/>
    <cellStyle name="Normal 5 5 2 3 3 3" xfId="1341" xr:uid="{41DF8B25-386D-4BDB-AC7C-73103E177114}"/>
    <cellStyle name="Normal 5 5 2 3 3 4" xfId="2889" xr:uid="{0BBBCDF3-50BC-4C45-B890-339F5EDAC86C}"/>
    <cellStyle name="Normal 5 5 2 3 4" xfId="1342" xr:uid="{D98C49F3-7872-4E60-AE44-A3F816396828}"/>
    <cellStyle name="Normal 5 5 2 3 4 2" xfId="1343" xr:uid="{D959F659-C80C-4694-8E61-4158D76A8F39}"/>
    <cellStyle name="Normal 5 5 2 3 5" xfId="1344" xr:uid="{17E0A7B5-76D7-4023-A8DF-9D129F4DEDCF}"/>
    <cellStyle name="Normal 5 5 2 3 6" xfId="2890" xr:uid="{E5DEC78F-0683-4139-82E4-DFDB526215F9}"/>
    <cellStyle name="Normal 5 5 2 4" xfId="305" xr:uid="{58554DBF-AE57-427C-8998-63DA81BC0E43}"/>
    <cellStyle name="Normal 5 5 2 4 2" xfId="567" xr:uid="{B6A8CFC5-B96C-4EA0-9DF4-7D3531C4170F}"/>
    <cellStyle name="Normal 5 5 2 4 2 2" xfId="1345" xr:uid="{8E39E0C1-5745-4C2B-A120-661D5C5BF9B5}"/>
    <cellStyle name="Normal 5 5 2 4 2 2 2" xfId="1346" xr:uid="{8419A60C-853B-4361-99BF-47156E641FBD}"/>
    <cellStyle name="Normal 5 5 2 4 2 3" xfId="1347" xr:uid="{4C0CDED3-01CB-4125-ABB0-3C38F5088634}"/>
    <cellStyle name="Normal 5 5 2 4 2 4" xfId="2891" xr:uid="{199AC75D-6E2C-4237-B2E9-53CFEB9516BB}"/>
    <cellStyle name="Normal 5 5 2 4 3" xfId="1348" xr:uid="{EE6C863F-F664-445D-951C-75F7C1CC31E5}"/>
    <cellStyle name="Normal 5 5 2 4 3 2" xfId="1349" xr:uid="{5C435E9E-FEAB-412F-9AEB-6C0A1EA0F369}"/>
    <cellStyle name="Normal 5 5 2 4 4" xfId="1350" xr:uid="{08453251-DABB-452A-9ACC-1FEB810973BB}"/>
    <cellStyle name="Normal 5 5 2 4 5" xfId="2892" xr:uid="{3466A36B-6E5A-4102-99FA-0B7E4C3F732B}"/>
    <cellStyle name="Normal 5 5 2 5" xfId="306" xr:uid="{1E1467E5-1F43-45AE-A6C1-989FE3D02703}"/>
    <cellStyle name="Normal 5 5 2 5 2" xfId="1351" xr:uid="{2B695BAB-3613-464D-AE83-E436228123EB}"/>
    <cellStyle name="Normal 5 5 2 5 2 2" xfId="1352" xr:uid="{67B8F570-1371-4C38-8E8F-F461E9E5331D}"/>
    <cellStyle name="Normal 5 5 2 5 3" xfId="1353" xr:uid="{DCD5082E-C48B-4C29-A874-D3F306A13358}"/>
    <cellStyle name="Normal 5 5 2 5 4" xfId="2893" xr:uid="{118FC544-8F30-4004-8385-6E6819BEC84E}"/>
    <cellStyle name="Normal 5 5 2 6" xfId="1354" xr:uid="{B8C4D117-A4FE-4E1D-8807-A2279EBC7FD7}"/>
    <cellStyle name="Normal 5 5 2 6 2" xfId="1355" xr:uid="{AD048284-7190-4E3E-868B-46925E497E3A}"/>
    <cellStyle name="Normal 5 5 2 6 3" xfId="2894" xr:uid="{A19CF709-F6C0-42BE-8B15-50129597829E}"/>
    <cellStyle name="Normal 5 5 2 6 4" xfId="2895" xr:uid="{05D8736F-2095-4CF3-97D7-8330D963D5F4}"/>
    <cellStyle name="Normal 5 5 2 7" xfId="1356" xr:uid="{1C34FC3D-8BA6-4BB8-968D-AF83333D1E07}"/>
    <cellStyle name="Normal 5 5 2 8" xfId="2896" xr:uid="{48D3C3F0-3C36-4A3E-A2E7-910447763A5C}"/>
    <cellStyle name="Normal 5 5 2 9" xfId="2897" xr:uid="{6BC9FFF2-761A-4528-AFEB-0CA51EF5E2E4}"/>
    <cellStyle name="Normal 5 5 3" xfId="101" xr:uid="{72B5883E-B6BD-49FA-BBBF-A69BB2DE0432}"/>
    <cellStyle name="Normal 5 5 3 2" xfId="102" xr:uid="{FD400F77-B9F6-44F4-9CFA-02340F486605}"/>
    <cellStyle name="Normal 5 5 3 2 2" xfId="568" xr:uid="{F6895EB8-A7C8-4506-B2F2-1DE49C8220C2}"/>
    <cellStyle name="Normal 5 5 3 2 2 2" xfId="1357" xr:uid="{5874AE51-5085-4E88-903A-9EE3670E8552}"/>
    <cellStyle name="Normal 5 5 3 2 2 2 2" xfId="1358" xr:uid="{91DDF06F-75D5-481F-A619-E780DDC8B136}"/>
    <cellStyle name="Normal 5 5 3 2 2 2 2 2" xfId="4468" xr:uid="{A03D934C-AFBA-41A0-9A2B-FBA26729E4A1}"/>
    <cellStyle name="Normal 5 5 3 2 2 2 3" xfId="4469" xr:uid="{E45E6A4C-C473-47CB-A6D6-81DD082E397C}"/>
    <cellStyle name="Normal 5 5 3 2 2 3" xfId="1359" xr:uid="{923B4384-B1A5-40E5-BEF6-37A839D4A845}"/>
    <cellStyle name="Normal 5 5 3 2 2 3 2" xfId="4470" xr:uid="{110610DA-0AEF-4531-AD77-22B42EAE4A5D}"/>
    <cellStyle name="Normal 5 5 3 2 2 4" xfId="2898" xr:uid="{93FA21B7-0535-4D72-91AB-D06E4568F23D}"/>
    <cellStyle name="Normal 5 5 3 2 3" xfId="1360" xr:uid="{00516609-C8B1-4DB8-9E1A-AFA613DCAEF1}"/>
    <cellStyle name="Normal 5 5 3 2 3 2" xfId="1361" xr:uid="{C01A8980-D7B9-451F-8638-F4062F4D3063}"/>
    <cellStyle name="Normal 5 5 3 2 3 2 2" xfId="4471" xr:uid="{0893F0A2-022B-4598-B700-ED1F24FAC0D4}"/>
    <cellStyle name="Normal 5 5 3 2 3 3" xfId="2899" xr:uid="{C418E57B-B03C-4069-92B0-9890694E8C3F}"/>
    <cellStyle name="Normal 5 5 3 2 3 4" xfId="2900" xr:uid="{EE4875B8-EE13-4D23-8224-945996407488}"/>
    <cellStyle name="Normal 5 5 3 2 4" xfId="1362" xr:uid="{FB241E21-6C15-4468-9F7A-39F0AE31C908}"/>
    <cellStyle name="Normal 5 5 3 2 4 2" xfId="4472" xr:uid="{842C43F1-0094-45E0-A29B-905579656510}"/>
    <cellStyle name="Normal 5 5 3 2 5" xfId="2901" xr:uid="{7C9D8A50-74F5-43F2-91FD-BEE360323F12}"/>
    <cellStyle name="Normal 5 5 3 2 6" xfId="2902" xr:uid="{7FF4FA4A-B57B-4B58-AED0-5D573A9571F2}"/>
    <cellStyle name="Normal 5 5 3 3" xfId="307" xr:uid="{DDBFC006-CAC8-4C24-A1E7-5B9784EFBA53}"/>
    <cellStyle name="Normal 5 5 3 3 2" xfId="1363" xr:uid="{3DF42819-78B1-4178-BB65-666E32C99AFD}"/>
    <cellStyle name="Normal 5 5 3 3 2 2" xfId="1364" xr:uid="{B7470E26-1DAD-4A7A-95F5-CD709965CDE8}"/>
    <cellStyle name="Normal 5 5 3 3 2 2 2" xfId="4473" xr:uid="{F0E39B98-4E2F-4C4B-82CC-9409F786E15F}"/>
    <cellStyle name="Normal 5 5 3 3 2 3" xfId="2903" xr:uid="{0606C723-7A67-452E-B07B-B4F45413E1D0}"/>
    <cellStyle name="Normal 5 5 3 3 2 4" xfId="2904" xr:uid="{EDF5BE53-ADCE-4F19-8D67-9141BDE2608B}"/>
    <cellStyle name="Normal 5 5 3 3 3" xfId="1365" xr:uid="{A73CBDD4-AF2E-4AFF-BD18-3124779E0473}"/>
    <cellStyle name="Normal 5 5 3 3 3 2" xfId="4474" xr:uid="{D0AFA104-C96A-4567-94F7-4A9AAC8112E1}"/>
    <cellStyle name="Normal 5 5 3 3 4" xfId="2905" xr:uid="{77FC67FA-B518-44A6-9082-312BBF6B8C32}"/>
    <cellStyle name="Normal 5 5 3 3 5" xfId="2906" xr:uid="{8AFB67E7-406A-4CD0-9FE4-84329FED273B}"/>
    <cellStyle name="Normal 5 5 3 4" xfId="1366" xr:uid="{4A86D338-5044-44D6-B4BE-2D41E11B62CB}"/>
    <cellStyle name="Normal 5 5 3 4 2" xfId="1367" xr:uid="{9B70CCDD-F461-4000-9C99-636F54A1A76B}"/>
    <cellStyle name="Normal 5 5 3 4 2 2" xfId="4475" xr:uid="{1B8EA17A-B076-4094-B1F8-3A9648B664D4}"/>
    <cellStyle name="Normal 5 5 3 4 3" xfId="2907" xr:uid="{4364EE12-F580-448F-B2B9-A42DDAAC6F79}"/>
    <cellStyle name="Normal 5 5 3 4 4" xfId="2908" xr:uid="{6984D838-D0F0-4999-9B7C-5F3CED825F3D}"/>
    <cellStyle name="Normal 5 5 3 5" xfId="1368" xr:uid="{4FCA31A0-2656-483A-96C4-027E2555C641}"/>
    <cellStyle name="Normal 5 5 3 5 2" xfId="2909" xr:uid="{B7EF4EEE-B499-49C4-93F7-60475927816D}"/>
    <cellStyle name="Normal 5 5 3 5 3" xfId="2910" xr:uid="{B91A70C9-DB72-4F45-A399-E9463A9D34E4}"/>
    <cellStyle name="Normal 5 5 3 5 4" xfId="2911" xr:uid="{D0B08F9C-63C5-479E-A7B7-D5CC52EAC655}"/>
    <cellStyle name="Normal 5 5 3 6" xfId="2912" xr:uid="{AF6111FF-BE49-4680-8E16-9D30BA4A924D}"/>
    <cellStyle name="Normal 5 5 3 7" xfId="2913" xr:uid="{97DA6554-3CD4-41CF-A8A5-248B85586DAB}"/>
    <cellStyle name="Normal 5 5 3 8" xfId="2914" xr:uid="{67CC106E-6FBC-4575-8C9A-8857AB6A4A8B}"/>
    <cellStyle name="Normal 5 5 4" xfId="103" xr:uid="{E2E6C6E7-2698-4766-8E92-1E655C775E2D}"/>
    <cellStyle name="Normal 5 5 4 2" xfId="569" xr:uid="{07A610EE-4023-4016-B51C-658AFCB7845D}"/>
    <cellStyle name="Normal 5 5 4 2 2" xfId="570" xr:uid="{5F7AE712-7BCE-426E-BC66-80CAB09CE654}"/>
    <cellStyle name="Normal 5 5 4 2 2 2" xfId="1369" xr:uid="{471ED1CA-C721-496B-AB78-9AC4A3348F40}"/>
    <cellStyle name="Normal 5 5 4 2 2 2 2" xfId="1370" xr:uid="{7D530F4A-A6FD-45FF-AF77-05432B4819FB}"/>
    <cellStyle name="Normal 5 5 4 2 2 3" xfId="1371" xr:uid="{31CC2661-74A1-4FA0-B73D-5688698489AE}"/>
    <cellStyle name="Normal 5 5 4 2 2 4" xfId="2915" xr:uid="{04E80935-2103-4CFE-B782-AD5BA3AD84D7}"/>
    <cellStyle name="Normal 5 5 4 2 3" xfId="1372" xr:uid="{D4BEDA14-628C-4FD3-BAF9-B2B3CD9CE560}"/>
    <cellStyle name="Normal 5 5 4 2 3 2" xfId="1373" xr:uid="{461F822B-0A66-47CE-B4A4-28EA189483B0}"/>
    <cellStyle name="Normal 5 5 4 2 4" xfId="1374" xr:uid="{52A25307-30B3-4078-A4CF-855077E6A858}"/>
    <cellStyle name="Normal 5 5 4 2 5" xfId="2916" xr:uid="{88F4CA97-EDF0-4A04-9E7F-1F0EF8A73174}"/>
    <cellStyle name="Normal 5 5 4 3" xfId="571" xr:uid="{65210703-E266-45DC-89C2-D670C29D93D4}"/>
    <cellStyle name="Normal 5 5 4 3 2" xfId="1375" xr:uid="{1A8AAAF2-7524-4329-84D6-EB1863FEA280}"/>
    <cellStyle name="Normal 5 5 4 3 2 2" xfId="1376" xr:uid="{A6BD8990-7D5D-47E4-A221-CDCB5C4E8C7A}"/>
    <cellStyle name="Normal 5 5 4 3 3" xfId="1377" xr:uid="{4A2E35B2-7537-4EC2-BF49-FC90D31D240A}"/>
    <cellStyle name="Normal 5 5 4 3 4" xfId="2917" xr:uid="{CF33A2A3-A50B-4ED8-BE21-B2E0DADEDEFC}"/>
    <cellStyle name="Normal 5 5 4 4" xfId="1378" xr:uid="{46DC5443-5BA7-4AAE-AE41-20ACF930423B}"/>
    <cellStyle name="Normal 5 5 4 4 2" xfId="1379" xr:uid="{EC5D8F5B-6B25-45BA-848B-DE9AEE3C0D56}"/>
    <cellStyle name="Normal 5 5 4 4 3" xfId="2918" xr:uid="{644A0A7E-EB47-4DEB-8228-A0DF745FB742}"/>
    <cellStyle name="Normal 5 5 4 4 4" xfId="2919" xr:uid="{56C56FFB-5649-4601-B0F5-3773717F0150}"/>
    <cellStyle name="Normal 5 5 4 5" xfId="1380" xr:uid="{703A3C13-68E2-4A81-95AE-C0BEC050A658}"/>
    <cellStyle name="Normal 5 5 4 6" xfId="2920" xr:uid="{92A64794-3BA3-491D-ABA7-E1BFAA082177}"/>
    <cellStyle name="Normal 5 5 4 7" xfId="2921" xr:uid="{29B244F5-01DC-4DE4-B3D4-2C989667A684}"/>
    <cellStyle name="Normal 5 5 5" xfId="308" xr:uid="{C0960470-CEA4-467C-95DD-E5D9B3407424}"/>
    <cellStyle name="Normal 5 5 5 2" xfId="572" xr:uid="{A1241843-46AA-49B2-B696-AD661A5B3ADD}"/>
    <cellStyle name="Normal 5 5 5 2 2" xfId="1381" xr:uid="{865588E5-443F-4B4F-9427-0D93A9E4803C}"/>
    <cellStyle name="Normal 5 5 5 2 2 2" xfId="1382" xr:uid="{94A26742-CC69-4A53-AE52-BBC1AB89A9D9}"/>
    <cellStyle name="Normal 5 5 5 2 3" xfId="1383" xr:uid="{A236AFFD-3FB0-488F-AC4A-711526D47EEC}"/>
    <cellStyle name="Normal 5 5 5 2 4" xfId="2922" xr:uid="{63B6130D-DEEC-41CD-AFC1-DDC6A363AB04}"/>
    <cellStyle name="Normal 5 5 5 3" xfId="1384" xr:uid="{B7903605-B21A-4767-8596-F0A9A5FF533D}"/>
    <cellStyle name="Normal 5 5 5 3 2" xfId="1385" xr:uid="{563EF3E2-11E5-4994-B290-7376E2FA247F}"/>
    <cellStyle name="Normal 5 5 5 3 3" xfId="2923" xr:uid="{FAA2B34C-630D-4D51-95A4-B0D6E10D28B1}"/>
    <cellStyle name="Normal 5 5 5 3 4" xfId="2924" xr:uid="{07098C7C-883F-4D43-B931-751B24522F43}"/>
    <cellStyle name="Normal 5 5 5 4" xfId="1386" xr:uid="{1778E153-DC05-4DAA-8FA5-C0F3B1F9476F}"/>
    <cellStyle name="Normal 5 5 5 5" xfId="2925" xr:uid="{76E7A8FC-F225-48ED-B5D7-B20530CCF10B}"/>
    <cellStyle name="Normal 5 5 5 6" xfId="2926" xr:uid="{D42BBE60-C007-480E-B5A8-5EC1C2C8F416}"/>
    <cellStyle name="Normal 5 5 6" xfId="309" xr:uid="{09EEC138-FFA9-4D06-84DE-346B6EBA7018}"/>
    <cellStyle name="Normal 5 5 6 2" xfId="1387" xr:uid="{7F57C1A2-138A-4DFB-8AD0-CCD574CF7B50}"/>
    <cellStyle name="Normal 5 5 6 2 2" xfId="1388" xr:uid="{13AB93F3-1259-417E-9FC8-EFE109054EF7}"/>
    <cellStyle name="Normal 5 5 6 2 3" xfId="2927" xr:uid="{DE60A92F-AC13-4014-9F99-EEC8F2F52472}"/>
    <cellStyle name="Normal 5 5 6 2 4" xfId="2928" xr:uid="{C4983C69-F932-44C9-A50C-B65ECA5EFF29}"/>
    <cellStyle name="Normal 5 5 6 3" xfId="1389" xr:uid="{3511C0C6-397A-45E1-B553-C10AFF04880F}"/>
    <cellStyle name="Normal 5 5 6 4" xfId="2929" xr:uid="{BAFB5DB9-9013-44F3-8E92-3D16B2108784}"/>
    <cellStyle name="Normal 5 5 6 5" xfId="2930" xr:uid="{1505BD2A-8C69-4493-9B64-77BA34ECF807}"/>
    <cellStyle name="Normal 5 5 7" xfId="1390" xr:uid="{8C7CDC12-B331-4525-8C5C-FBCAD4325D5B}"/>
    <cellStyle name="Normal 5 5 7 2" xfId="1391" xr:uid="{31216F6D-91AF-487A-9F03-ECEF5CC72BA3}"/>
    <cellStyle name="Normal 5 5 7 3" xfId="2931" xr:uid="{1B6AA638-01FE-4AD8-963F-546FA33F49CA}"/>
    <cellStyle name="Normal 5 5 7 4" xfId="2932" xr:uid="{BE384BB9-F289-4282-B75F-99E175E34362}"/>
    <cellStyle name="Normal 5 5 8" xfId="1392" xr:uid="{2F8A7A65-ABB3-4A05-9BE0-0E45890E10E8}"/>
    <cellStyle name="Normal 5 5 8 2" xfId="2933" xr:uid="{995A7533-DC3C-4374-B656-01B2F2011D90}"/>
    <cellStyle name="Normal 5 5 8 3" xfId="2934" xr:uid="{683F793F-10F1-41BE-80B6-1A3D903ADF81}"/>
    <cellStyle name="Normal 5 5 8 4" xfId="2935" xr:uid="{D0ECF819-85CD-4880-9F06-BE21E374FDFF}"/>
    <cellStyle name="Normal 5 5 9" xfId="2936" xr:uid="{9E12BCAA-8C71-491A-9ADB-DE7563BDA244}"/>
    <cellStyle name="Normal 5 6" xfId="104" xr:uid="{61E8E2C6-AE5F-4099-883C-0640A65D721A}"/>
    <cellStyle name="Normal 5 6 10" xfId="2937" xr:uid="{CC07E8CB-E1C3-4395-84D4-C11A6FC907EF}"/>
    <cellStyle name="Normal 5 6 11" xfId="2938" xr:uid="{C553F5B1-02A8-445A-B7A0-6055BCCC5DBB}"/>
    <cellStyle name="Normal 5 6 2" xfId="105" xr:uid="{27A3865C-8FFA-41D1-8AE4-998974878031}"/>
    <cellStyle name="Normal 5 6 2 2" xfId="310" xr:uid="{6CD11178-5F3F-47F6-A487-CE0418B1024B}"/>
    <cellStyle name="Normal 5 6 2 2 2" xfId="573" xr:uid="{51C24686-7819-40AF-931A-B9C3BCBAA476}"/>
    <cellStyle name="Normal 5 6 2 2 2 2" xfId="574" xr:uid="{317368D1-91D3-43E0-B895-48482AFD116B}"/>
    <cellStyle name="Normal 5 6 2 2 2 2 2" xfId="1393" xr:uid="{D9F223C6-CEFF-4F4F-B668-8B5831F79847}"/>
    <cellStyle name="Normal 5 6 2 2 2 2 3" xfId="2939" xr:uid="{7F8EDC62-9055-4BDC-86F8-E62DE75C681B}"/>
    <cellStyle name="Normal 5 6 2 2 2 2 4" xfId="2940" xr:uid="{3F0B584F-CBBF-46F9-92AE-8BD45EC9A13C}"/>
    <cellStyle name="Normal 5 6 2 2 2 3" xfId="1394" xr:uid="{C2F22044-C10F-493D-B032-861878201000}"/>
    <cellStyle name="Normal 5 6 2 2 2 3 2" xfId="2941" xr:uid="{8836712F-8FF8-4194-8F3F-5DC0810811C2}"/>
    <cellStyle name="Normal 5 6 2 2 2 3 3" xfId="2942" xr:uid="{2E34A01D-4F93-4279-BC6A-8D6FF27EF6DF}"/>
    <cellStyle name="Normal 5 6 2 2 2 3 4" xfId="2943" xr:uid="{47A249CB-0058-467F-B7D4-E141A207D16C}"/>
    <cellStyle name="Normal 5 6 2 2 2 4" xfId="2944" xr:uid="{84F3719C-970A-4BF5-9A02-D40D6100C659}"/>
    <cellStyle name="Normal 5 6 2 2 2 5" xfId="2945" xr:uid="{8EA0B712-33C1-44DA-947F-F0BDDE44D8E4}"/>
    <cellStyle name="Normal 5 6 2 2 2 6" xfId="2946" xr:uid="{8302DB2C-2612-4D22-962B-E6379142A903}"/>
    <cellStyle name="Normal 5 6 2 2 3" xfId="575" xr:uid="{4A4EA070-FB61-47D3-B9AF-9A2D2EB8ECDB}"/>
    <cellStyle name="Normal 5 6 2 2 3 2" xfId="1395" xr:uid="{92EF7CFD-100C-421D-8E42-A632CD95E060}"/>
    <cellStyle name="Normal 5 6 2 2 3 2 2" xfId="2947" xr:uid="{4874BCA6-7769-4445-BBB9-023C523EF10B}"/>
    <cellStyle name="Normal 5 6 2 2 3 2 3" xfId="2948" xr:uid="{BA1DE3F5-6170-4D4D-8B40-BB68EAF8E232}"/>
    <cellStyle name="Normal 5 6 2 2 3 2 4" xfId="2949" xr:uid="{B6FBBE60-30C3-44B1-A135-3ACE4C737F49}"/>
    <cellStyle name="Normal 5 6 2 2 3 3" xfId="2950" xr:uid="{D36CE472-B636-4442-8ACC-C2891C6CB63C}"/>
    <cellStyle name="Normal 5 6 2 2 3 4" xfId="2951" xr:uid="{4A39E69B-2EE9-4DB0-9A0A-E703EBCC70EF}"/>
    <cellStyle name="Normal 5 6 2 2 3 5" xfId="2952" xr:uid="{FF62114A-4695-43AD-995E-4D0E827B8852}"/>
    <cellStyle name="Normal 5 6 2 2 4" xfId="1396" xr:uid="{7DDE9CF7-5A8A-4A18-968B-6276E343A1AD}"/>
    <cellStyle name="Normal 5 6 2 2 4 2" xfId="2953" xr:uid="{9E45456C-8056-44F9-ADC6-479BCD9B550C}"/>
    <cellStyle name="Normal 5 6 2 2 4 3" xfId="2954" xr:uid="{9FAB9822-5FBD-4823-91C0-F79CBD7024F9}"/>
    <cellStyle name="Normal 5 6 2 2 4 4" xfId="2955" xr:uid="{48E8E617-261C-47D6-8913-8EB62C31D939}"/>
    <cellStyle name="Normal 5 6 2 2 5" xfId="2956" xr:uid="{E81CBEB1-9FFB-4856-9F9A-C3A7D6BC47EB}"/>
    <cellStyle name="Normal 5 6 2 2 5 2" xfId="2957" xr:uid="{BA282CCB-3A48-49A5-92D8-3440D24A19E9}"/>
    <cellStyle name="Normal 5 6 2 2 5 3" xfId="2958" xr:uid="{DEA00A2F-0B09-4EF5-8FC3-3A298394C5EA}"/>
    <cellStyle name="Normal 5 6 2 2 5 4" xfId="2959" xr:uid="{C4DF5865-6022-4512-BB60-587D086431F4}"/>
    <cellStyle name="Normal 5 6 2 2 6" xfId="2960" xr:uid="{B6A43384-CD23-424D-906A-5804033870A1}"/>
    <cellStyle name="Normal 5 6 2 2 7" xfId="2961" xr:uid="{FD4A3AF0-957D-4710-BE53-74217750491F}"/>
    <cellStyle name="Normal 5 6 2 2 8" xfId="2962" xr:uid="{1042C9C0-5072-4C18-97D6-2727EA21A354}"/>
    <cellStyle name="Normal 5 6 2 3" xfId="576" xr:uid="{AEF5114C-CE1C-4FB6-B2A0-7134CD964E2E}"/>
    <cellStyle name="Normal 5 6 2 3 2" xfId="577" xr:uid="{73768BD2-E342-4DBA-ACC1-907D6206F9C6}"/>
    <cellStyle name="Normal 5 6 2 3 2 2" xfId="578" xr:uid="{EC37A1D5-D0CB-4B19-8D75-AB342D04B5BA}"/>
    <cellStyle name="Normal 5 6 2 3 2 3" xfId="2963" xr:uid="{127C060F-D3CE-4EFF-9F25-0A7A9C02E76C}"/>
    <cellStyle name="Normal 5 6 2 3 2 4" xfId="2964" xr:uid="{0ACE32C4-4478-4353-9327-1560260341FB}"/>
    <cellStyle name="Normal 5 6 2 3 3" xfId="579" xr:uid="{4D8CC274-255D-41AC-B4A5-665085A6C412}"/>
    <cellStyle name="Normal 5 6 2 3 3 2" xfId="2965" xr:uid="{93F16ED2-6B9E-4C47-8307-ED282DDA74E0}"/>
    <cellStyle name="Normal 5 6 2 3 3 3" xfId="2966" xr:uid="{FC8C0F9F-AC7D-4395-98CC-904879C07E4F}"/>
    <cellStyle name="Normal 5 6 2 3 3 4" xfId="2967" xr:uid="{45C6B851-7D37-4E4C-8435-967FF0EB6182}"/>
    <cellStyle name="Normal 5 6 2 3 4" xfId="2968" xr:uid="{2800B686-DBCF-42CB-8F06-AEAD361800D7}"/>
    <cellStyle name="Normal 5 6 2 3 5" xfId="2969" xr:uid="{2B666790-465A-4E3D-8C25-8F3B86E8D63B}"/>
    <cellStyle name="Normal 5 6 2 3 6" xfId="2970" xr:uid="{560828D4-9417-4356-A729-20B47B7E0670}"/>
    <cellStyle name="Normal 5 6 2 4" xfId="580" xr:uid="{243A016C-550E-4135-B963-2CF739C2A9C9}"/>
    <cellStyle name="Normal 5 6 2 4 2" xfId="581" xr:uid="{3DF663EE-1707-4936-9B9B-CA8F2E389C00}"/>
    <cellStyle name="Normal 5 6 2 4 2 2" xfId="2971" xr:uid="{CAB938AB-A111-4962-A164-F66225A785DE}"/>
    <cellStyle name="Normal 5 6 2 4 2 3" xfId="2972" xr:uid="{3AC5F402-C33C-447A-B885-B66A85ADC7FC}"/>
    <cellStyle name="Normal 5 6 2 4 2 4" xfId="2973" xr:uid="{8EECA47F-BBD2-4B21-A1DB-368C06CF8AD2}"/>
    <cellStyle name="Normal 5 6 2 4 3" xfId="2974" xr:uid="{FF8E5827-93E2-4F6C-B9AA-020378A3722C}"/>
    <cellStyle name="Normal 5 6 2 4 4" xfId="2975" xr:uid="{8002C026-6F8B-4A6C-899E-E6CAD74AB5CE}"/>
    <cellStyle name="Normal 5 6 2 4 5" xfId="2976" xr:uid="{F8E47533-8CBF-43E1-BFFD-70A1FC5E9F07}"/>
    <cellStyle name="Normal 5 6 2 5" xfId="582" xr:uid="{8107ADB4-2EA6-4587-82D8-EA5349C2D263}"/>
    <cellStyle name="Normal 5 6 2 5 2" xfId="2977" xr:uid="{F8DC96E1-43E6-481F-9FE5-B0F208A82A97}"/>
    <cellStyle name="Normal 5 6 2 5 3" xfId="2978" xr:uid="{AFA13F2D-E4FE-48D2-964E-8C140A045F7B}"/>
    <cellStyle name="Normal 5 6 2 5 4" xfId="2979" xr:uid="{8316CC3A-C235-4D8A-AC6E-4DCECD82AF3F}"/>
    <cellStyle name="Normal 5 6 2 6" xfId="2980" xr:uid="{E6080DFE-2EC8-466D-8606-A8BD8354670B}"/>
    <cellStyle name="Normal 5 6 2 6 2" xfId="2981" xr:uid="{17750B85-88A5-4E1B-9169-15900E0A2B20}"/>
    <cellStyle name="Normal 5 6 2 6 3" xfId="2982" xr:uid="{1FFEF19C-CBAE-4ED5-97DF-688573889FF9}"/>
    <cellStyle name="Normal 5 6 2 6 4" xfId="2983" xr:uid="{628BAA65-8560-41DA-9771-418F45A577B1}"/>
    <cellStyle name="Normal 5 6 2 7" xfId="2984" xr:uid="{28D278D0-2F00-4943-8EC8-31AED80EBE40}"/>
    <cellStyle name="Normal 5 6 2 8" xfId="2985" xr:uid="{B55F246D-1852-46D9-8CE8-D485A7C68762}"/>
    <cellStyle name="Normal 5 6 2 9" xfId="2986" xr:uid="{B9725BCC-EC41-4841-88A0-A258FE0F888E}"/>
    <cellStyle name="Normal 5 6 3" xfId="311" xr:uid="{5ED5799E-35DC-4946-8658-BB5C82585238}"/>
    <cellStyle name="Normal 5 6 3 2" xfId="583" xr:uid="{C0D7859C-2C0D-4258-971E-B10573783E32}"/>
    <cellStyle name="Normal 5 6 3 2 2" xfId="584" xr:uid="{DBE72268-234B-4A9A-8D68-E8497EFC5F50}"/>
    <cellStyle name="Normal 5 6 3 2 2 2" xfId="1397" xr:uid="{DEB3DA0A-24AC-4A1C-B799-7CC2E372E101}"/>
    <cellStyle name="Normal 5 6 3 2 2 2 2" xfId="1398" xr:uid="{70A57DEB-07F2-443A-86CE-3E9B2ACBAC70}"/>
    <cellStyle name="Normal 5 6 3 2 2 3" xfId="1399" xr:uid="{6F058739-78EF-4873-AFE7-673EA42A5384}"/>
    <cellStyle name="Normal 5 6 3 2 2 4" xfId="2987" xr:uid="{6A61BFF3-399C-4724-9F69-163C0C927A51}"/>
    <cellStyle name="Normal 5 6 3 2 3" xfId="1400" xr:uid="{32A6BACC-549F-41B7-A94A-68A492A04695}"/>
    <cellStyle name="Normal 5 6 3 2 3 2" xfId="1401" xr:uid="{883F9962-139C-405D-B703-AC5BBF5F13FE}"/>
    <cellStyle name="Normal 5 6 3 2 3 3" xfId="2988" xr:uid="{1EEC9AEE-A9F4-4A1C-91FA-C704B0436D79}"/>
    <cellStyle name="Normal 5 6 3 2 3 4" xfId="2989" xr:uid="{A3FDCEC2-743D-4A0F-932C-46D6C136C051}"/>
    <cellStyle name="Normal 5 6 3 2 4" xfId="1402" xr:uid="{219A1618-675F-4223-BF39-033070EF2C1B}"/>
    <cellStyle name="Normal 5 6 3 2 5" xfId="2990" xr:uid="{FEB662B3-48AB-429C-8C44-28878AAD5D25}"/>
    <cellStyle name="Normal 5 6 3 2 6" xfId="2991" xr:uid="{F6637A20-7230-4A95-BCB2-FB9AFF48C440}"/>
    <cellStyle name="Normal 5 6 3 3" xfId="585" xr:uid="{37DB4C62-0562-405D-A7B7-68C6023356DF}"/>
    <cellStyle name="Normal 5 6 3 3 2" xfId="1403" xr:uid="{2A0EE03B-4B82-4C6C-86C8-F7D9CEF1A3A9}"/>
    <cellStyle name="Normal 5 6 3 3 2 2" xfId="1404" xr:uid="{BEBF79CB-BC6F-4A56-BF57-C32F97DA61A7}"/>
    <cellStyle name="Normal 5 6 3 3 2 3" xfId="2992" xr:uid="{ADD40740-6EE6-4BA3-8C21-DF4E6B635122}"/>
    <cellStyle name="Normal 5 6 3 3 2 4" xfId="2993" xr:uid="{68C478E0-8E3A-42A4-ABEB-AED481F0E60D}"/>
    <cellStyle name="Normal 5 6 3 3 3" xfId="1405" xr:uid="{C77492FA-7E2E-4B9C-9198-3219136C19C2}"/>
    <cellStyle name="Normal 5 6 3 3 4" xfId="2994" xr:uid="{DF533440-2B0C-4FC8-8B5B-60A2740903C5}"/>
    <cellStyle name="Normal 5 6 3 3 5" xfId="2995" xr:uid="{4B057E23-2EB9-45A5-A352-69AB9713AE1F}"/>
    <cellStyle name="Normal 5 6 3 4" xfId="1406" xr:uid="{2A130056-1B46-4D6C-8817-F5CF5ADA54EA}"/>
    <cellStyle name="Normal 5 6 3 4 2" xfId="1407" xr:uid="{1C558941-1A54-4EE1-BF4F-94C54B7E6B3E}"/>
    <cellStyle name="Normal 5 6 3 4 3" xfId="2996" xr:uid="{5F024A7B-0232-4182-A7BE-A0A6CA57F248}"/>
    <cellStyle name="Normal 5 6 3 4 4" xfId="2997" xr:uid="{C45E50C4-3994-4FBE-9DD5-40AB27DB7966}"/>
    <cellStyle name="Normal 5 6 3 5" xfId="1408" xr:uid="{247141D4-584B-477D-B3DB-56A7258369BB}"/>
    <cellStyle name="Normal 5 6 3 5 2" xfId="2998" xr:uid="{15B4737F-CF0E-4FB7-B505-7F8B96464F57}"/>
    <cellStyle name="Normal 5 6 3 5 3" xfId="2999" xr:uid="{F4EB41A2-2686-4EC0-AFDE-EBE884934494}"/>
    <cellStyle name="Normal 5 6 3 5 4" xfId="3000" xr:uid="{72CF997C-A881-4B31-BB63-7157D49388CD}"/>
    <cellStyle name="Normal 5 6 3 6" xfId="3001" xr:uid="{C15BD11E-3515-4507-9FD5-B01346C7E1D3}"/>
    <cellStyle name="Normal 5 6 3 7" xfId="3002" xr:uid="{C03D1287-980D-4EDD-8242-02653794B679}"/>
    <cellStyle name="Normal 5 6 3 8" xfId="3003" xr:uid="{EA8189CE-0126-49AF-81DF-53AECBCC8EEA}"/>
    <cellStyle name="Normal 5 6 4" xfId="312" xr:uid="{BDA00EE0-7C2B-4464-8473-C6A82D31AE2B}"/>
    <cellStyle name="Normal 5 6 4 2" xfId="586" xr:uid="{E25A186A-7018-4CD7-9FF5-59DEF3279377}"/>
    <cellStyle name="Normal 5 6 4 2 2" xfId="587" xr:uid="{0F510644-43AB-4667-B7EB-14241167EB1B}"/>
    <cellStyle name="Normal 5 6 4 2 2 2" xfId="1409" xr:uid="{B92F77AB-782E-4FCF-8F19-C99DBD7E2EE1}"/>
    <cellStyle name="Normal 5 6 4 2 2 3" xfId="3004" xr:uid="{FAEB85D2-833D-4723-91D7-B148EE54EBA5}"/>
    <cellStyle name="Normal 5 6 4 2 2 4" xfId="3005" xr:uid="{2E0AE7B1-9816-4CDD-A809-11E02443244C}"/>
    <cellStyle name="Normal 5 6 4 2 3" xfId="1410" xr:uid="{8A8B66F2-2580-4144-B790-465CCB82BACC}"/>
    <cellStyle name="Normal 5 6 4 2 4" xfId="3006" xr:uid="{3D51E55A-CA0E-41C7-8E5A-A4420D9B7F6D}"/>
    <cellStyle name="Normal 5 6 4 2 5" xfId="3007" xr:uid="{5A425A86-5624-4796-BCA9-534A82596123}"/>
    <cellStyle name="Normal 5 6 4 3" xfId="588" xr:uid="{60FCA326-105C-425F-9E07-AB306F0E20A8}"/>
    <cellStyle name="Normal 5 6 4 3 2" xfId="1411" xr:uid="{C882F1ED-263F-42D8-BD67-C7E02D2F1471}"/>
    <cellStyle name="Normal 5 6 4 3 3" xfId="3008" xr:uid="{4DD7DB25-03BA-4561-A3E5-38440C9ECF91}"/>
    <cellStyle name="Normal 5 6 4 3 4" xfId="3009" xr:uid="{9808FE86-72D0-48E7-A4EE-C35A66E5AB44}"/>
    <cellStyle name="Normal 5 6 4 4" xfId="1412" xr:uid="{FB61381B-E52D-45AC-8204-A8EE2AB77DD3}"/>
    <cellStyle name="Normal 5 6 4 4 2" xfId="3010" xr:uid="{33E80A5C-713F-4E80-89E3-DE136098C3AD}"/>
    <cellStyle name="Normal 5 6 4 4 3" xfId="3011" xr:uid="{19EDAE7E-70EC-4F68-8557-9F57B0507D0F}"/>
    <cellStyle name="Normal 5 6 4 4 4" xfId="3012" xr:uid="{E3349A82-2692-49D9-9287-33FA3A8BFF19}"/>
    <cellStyle name="Normal 5 6 4 5" xfId="3013" xr:uid="{ED6DF16E-1C20-4856-AA03-3BD3F10C3C56}"/>
    <cellStyle name="Normal 5 6 4 6" xfId="3014" xr:uid="{B7A7A002-CBF0-4D48-9C0A-2DEDFE70F8A0}"/>
    <cellStyle name="Normal 5 6 4 7" xfId="3015" xr:uid="{24DF7F39-8231-4FD5-82E9-A0DF56060F82}"/>
    <cellStyle name="Normal 5 6 5" xfId="313" xr:uid="{63AB4054-D08D-407C-98E0-1462D779ECA5}"/>
    <cellStyle name="Normal 5 6 5 2" xfId="589" xr:uid="{277259E3-ACAC-43EC-8C71-1A5134D7220D}"/>
    <cellStyle name="Normal 5 6 5 2 2" xfId="1413" xr:uid="{EE7CB5B9-BA90-43C7-95F8-672C11E5408B}"/>
    <cellStyle name="Normal 5 6 5 2 3" xfId="3016" xr:uid="{A759096C-D220-4175-8471-10246F1556A8}"/>
    <cellStyle name="Normal 5 6 5 2 4" xfId="3017" xr:uid="{C0CFE1FB-D894-4830-9BFE-7403A0E58709}"/>
    <cellStyle name="Normal 5 6 5 3" xfId="1414" xr:uid="{4AD8D30A-36CF-4B72-ADB2-D54EEE7A5EF1}"/>
    <cellStyle name="Normal 5 6 5 3 2" xfId="3018" xr:uid="{9060D6CA-259E-4229-BEDB-96DF922A3BE7}"/>
    <cellStyle name="Normal 5 6 5 3 3" xfId="3019" xr:uid="{75CE09D6-A0E4-4D2F-9C27-541ED2E8EE57}"/>
    <cellStyle name="Normal 5 6 5 3 4" xfId="3020" xr:uid="{EE549382-E13D-4DC1-A608-5B3360113B10}"/>
    <cellStyle name="Normal 5 6 5 4" xfId="3021" xr:uid="{5B12EA79-4168-4A77-A83F-E19D98A6FFC0}"/>
    <cellStyle name="Normal 5 6 5 5" xfId="3022" xr:uid="{414DEF98-E889-4A1C-9B2F-52BF46373246}"/>
    <cellStyle name="Normal 5 6 5 6" xfId="3023" xr:uid="{A1BCD383-3EDD-4137-9334-7FB2219DD90F}"/>
    <cellStyle name="Normal 5 6 6" xfId="590" xr:uid="{ADE5FF54-82FD-44E1-95CD-64B506B756AF}"/>
    <cellStyle name="Normal 5 6 6 2" xfId="1415" xr:uid="{D6B6A7C3-47EE-4532-99F6-77119345106F}"/>
    <cellStyle name="Normal 5 6 6 2 2" xfId="3024" xr:uid="{173002C9-9009-46B9-A935-F4B1A579B680}"/>
    <cellStyle name="Normal 5 6 6 2 3" xfId="3025" xr:uid="{5516A6A8-CBAF-48E5-80E4-11BEAD27DE4B}"/>
    <cellStyle name="Normal 5 6 6 2 4" xfId="3026" xr:uid="{417DCAEC-BA4B-4639-85A6-695D22B37E1B}"/>
    <cellStyle name="Normal 5 6 6 3" xfId="3027" xr:uid="{1FE71FBF-E9F3-4CA7-87B4-B3D93C5825AE}"/>
    <cellStyle name="Normal 5 6 6 4" xfId="3028" xr:uid="{8F4E6EBE-E678-4007-949E-293142F5569E}"/>
    <cellStyle name="Normal 5 6 6 5" xfId="3029" xr:uid="{7A70899D-A6C0-4B76-951B-2DD4CB1EFAD4}"/>
    <cellStyle name="Normal 5 6 7" xfId="1416" xr:uid="{E2503C4C-85B1-44C1-9495-8F7B44E77D3B}"/>
    <cellStyle name="Normal 5 6 7 2" xfId="3030" xr:uid="{636F2814-162D-44C6-BC8C-DD62614145D3}"/>
    <cellStyle name="Normal 5 6 7 3" xfId="3031" xr:uid="{2D545E65-E8BC-4869-8124-C79B74C4830C}"/>
    <cellStyle name="Normal 5 6 7 4" xfId="3032" xr:uid="{4C38902F-5FF8-4ECE-AEDC-44F259640AA9}"/>
    <cellStyle name="Normal 5 6 8" xfId="3033" xr:uid="{43A5BDD3-FED0-43B6-89DB-6D132B819209}"/>
    <cellStyle name="Normal 5 6 8 2" xfId="3034" xr:uid="{F549DB7F-23F3-44BE-8C40-998E5D5F63D0}"/>
    <cellStyle name="Normal 5 6 8 3" xfId="3035" xr:uid="{1F1C0F52-7ED1-46B6-8E5E-41DD46F51E80}"/>
    <cellStyle name="Normal 5 6 8 4" xfId="3036" xr:uid="{F3D4DE1B-A893-4C11-8A66-5C52060A737A}"/>
    <cellStyle name="Normal 5 6 9" xfId="3037" xr:uid="{483756D2-58C9-43B8-B159-0A08DDF78E90}"/>
    <cellStyle name="Normal 5 7" xfId="106" xr:uid="{B64BB16E-6620-4056-9AA7-0823F242AB48}"/>
    <cellStyle name="Normal 5 7 2" xfId="107" xr:uid="{141A7526-C9B7-4B70-BA8E-7F0E7B9AC25C}"/>
    <cellStyle name="Normal 5 7 2 2" xfId="314" xr:uid="{6D76FB45-EA8B-4569-81AC-0156B7969777}"/>
    <cellStyle name="Normal 5 7 2 2 2" xfId="591" xr:uid="{E3F2DB79-0139-49FE-BB3E-5D16B12C3301}"/>
    <cellStyle name="Normal 5 7 2 2 2 2" xfId="1417" xr:uid="{097DE94B-BFE0-4270-A0FC-C49726D8261D}"/>
    <cellStyle name="Normal 5 7 2 2 2 3" xfId="3038" xr:uid="{BC32CFD8-23E5-4A77-8AB9-5653FE249CA0}"/>
    <cellStyle name="Normal 5 7 2 2 2 4" xfId="3039" xr:uid="{BDE0581F-6D3E-47DC-BF31-CDF50AA9CE68}"/>
    <cellStyle name="Normal 5 7 2 2 3" xfId="1418" xr:uid="{DA33663A-0886-41CE-A5ED-326A19B8821C}"/>
    <cellStyle name="Normal 5 7 2 2 3 2" xfId="3040" xr:uid="{6F108ED0-4CA1-4EAA-AE57-EBDBF594E106}"/>
    <cellStyle name="Normal 5 7 2 2 3 3" xfId="3041" xr:uid="{E1E8E6C7-A842-461D-B559-8F203E5D8A2E}"/>
    <cellStyle name="Normal 5 7 2 2 3 4" xfId="3042" xr:uid="{F1640F8A-4F0D-46F6-AAB3-3549F8A9D3B8}"/>
    <cellStyle name="Normal 5 7 2 2 4" xfId="3043" xr:uid="{7F1EF140-6813-4767-A2C3-42EFABFACE2C}"/>
    <cellStyle name="Normal 5 7 2 2 5" xfId="3044" xr:uid="{3191AF62-40FF-49BD-A92C-DFE2A55CA371}"/>
    <cellStyle name="Normal 5 7 2 2 6" xfId="3045" xr:uid="{808737BE-D0B8-4C41-8086-73496797864A}"/>
    <cellStyle name="Normal 5 7 2 3" xfId="592" xr:uid="{0832D869-0D25-4796-BC13-96993DDA283D}"/>
    <cellStyle name="Normal 5 7 2 3 2" xfId="1419" xr:uid="{D02CB91D-87A7-4822-8DEC-FA61D2F09DF4}"/>
    <cellStyle name="Normal 5 7 2 3 2 2" xfId="3046" xr:uid="{7650ACA9-B1FF-47A9-80F6-35D3E125F029}"/>
    <cellStyle name="Normal 5 7 2 3 2 3" xfId="3047" xr:uid="{4A46B186-0CE1-4901-82A8-3A09C70E0BBE}"/>
    <cellStyle name="Normal 5 7 2 3 2 4" xfId="3048" xr:uid="{2BD1925F-BFCB-443C-8EDF-3003AFBC472C}"/>
    <cellStyle name="Normal 5 7 2 3 3" xfId="3049" xr:uid="{EB34B180-F05A-43F5-8BC2-26E222530A70}"/>
    <cellStyle name="Normal 5 7 2 3 4" xfId="3050" xr:uid="{25FFF373-D1C6-4065-956D-677BC4A7E53E}"/>
    <cellStyle name="Normal 5 7 2 3 5" xfId="3051" xr:uid="{A27A60C7-79B4-4129-88B8-C3A39087C2D1}"/>
    <cellStyle name="Normal 5 7 2 4" xfId="1420" xr:uid="{B8FC6820-F702-42BA-A15C-187CAAFE3966}"/>
    <cellStyle name="Normal 5 7 2 4 2" xfId="3052" xr:uid="{E9E4E22D-45F8-4E72-B45E-50C3D6040E04}"/>
    <cellStyle name="Normal 5 7 2 4 3" xfId="3053" xr:uid="{8853FAAD-E69E-4E36-9C41-46313C7CED73}"/>
    <cellStyle name="Normal 5 7 2 4 4" xfId="3054" xr:uid="{B72FD91D-82E3-4751-991A-1284AD974C86}"/>
    <cellStyle name="Normal 5 7 2 5" xfId="3055" xr:uid="{37515867-40C9-4F6B-BCE2-327A1AB7C84C}"/>
    <cellStyle name="Normal 5 7 2 5 2" xfId="3056" xr:uid="{69FD4D13-1961-4DE0-B633-CDA305C7029A}"/>
    <cellStyle name="Normal 5 7 2 5 3" xfId="3057" xr:uid="{7BA4947C-9B5D-42C4-BA16-ECF4A1F39406}"/>
    <cellStyle name="Normal 5 7 2 5 4" xfId="3058" xr:uid="{1CAA726B-8C93-4999-B969-4226F6B02E54}"/>
    <cellStyle name="Normal 5 7 2 6" xfId="3059" xr:uid="{AAAF5E43-4CE5-4FC4-ABA7-60838E63652C}"/>
    <cellStyle name="Normal 5 7 2 7" xfId="3060" xr:uid="{3B376860-3CCE-4E1D-8677-543E8ECE968A}"/>
    <cellStyle name="Normal 5 7 2 8" xfId="3061" xr:uid="{7EB35CCA-EDC4-4B69-873B-AFF69A1D05B9}"/>
    <cellStyle name="Normal 5 7 3" xfId="315" xr:uid="{1BE5CDC0-BBDB-4C3D-9EF9-38E15C5215B6}"/>
    <cellStyle name="Normal 5 7 3 2" xfId="593" xr:uid="{045F9A40-216E-4871-8391-97780268CF43}"/>
    <cellStyle name="Normal 5 7 3 2 2" xfId="594" xr:uid="{773258E0-ACE7-413B-B53A-466701945EA7}"/>
    <cellStyle name="Normal 5 7 3 2 3" xfId="3062" xr:uid="{7BBF1F4E-22B3-4036-BC8B-9A9B3098CB00}"/>
    <cellStyle name="Normal 5 7 3 2 4" xfId="3063" xr:uid="{843D728A-57F3-43BE-AD05-DFB45B995C5B}"/>
    <cellStyle name="Normal 5 7 3 3" xfId="595" xr:uid="{5C172C0D-7946-457B-ADFD-554DA8ADE3A2}"/>
    <cellStyle name="Normal 5 7 3 3 2" xfId="3064" xr:uid="{40F322A7-811A-430B-A356-A65BBCBAA37D}"/>
    <cellStyle name="Normal 5 7 3 3 3" xfId="3065" xr:uid="{7A418D98-B34B-43EC-BE21-318A919CB6FC}"/>
    <cellStyle name="Normal 5 7 3 3 4" xfId="3066" xr:uid="{21DFCE10-B333-4649-BDC7-5218329D2DE7}"/>
    <cellStyle name="Normal 5 7 3 4" xfId="3067" xr:uid="{8F9929CF-47FB-4E22-9E2C-3F488C94FAD4}"/>
    <cellStyle name="Normal 5 7 3 5" xfId="3068" xr:uid="{17B54A47-0D77-471F-8D38-0544AB2F167D}"/>
    <cellStyle name="Normal 5 7 3 6" xfId="3069" xr:uid="{FD5F2260-1C93-4F89-8606-84FCDD596608}"/>
    <cellStyle name="Normal 5 7 4" xfId="316" xr:uid="{2DE14816-1CBB-4E2A-9EF7-C42BA9EEBE9D}"/>
    <cellStyle name="Normal 5 7 4 2" xfId="596" xr:uid="{340E7E8A-87C7-40E8-A712-17664DA8AF0C}"/>
    <cellStyle name="Normal 5 7 4 2 2" xfId="3070" xr:uid="{D7250E3D-A219-4152-9B45-957F0F9D028A}"/>
    <cellStyle name="Normal 5 7 4 2 3" xfId="3071" xr:uid="{E584F173-C31E-421B-9D91-DCBC7DF38198}"/>
    <cellStyle name="Normal 5 7 4 2 4" xfId="3072" xr:uid="{388F4470-4E68-47D1-8562-3D85CA805ED5}"/>
    <cellStyle name="Normal 5 7 4 3" xfId="3073" xr:uid="{9ADB2FCC-7DF1-43F8-9961-8196CB87B14D}"/>
    <cellStyle name="Normal 5 7 4 4" xfId="3074" xr:uid="{6EFE5914-B4D0-4B5C-BFD2-155F4669AD7B}"/>
    <cellStyle name="Normal 5 7 4 5" xfId="3075" xr:uid="{B17F2FD2-39E1-4DC7-8363-FABE41C3D72E}"/>
    <cellStyle name="Normal 5 7 5" xfId="597" xr:uid="{5B36D663-9295-410E-A4A2-D6F673D2FA7A}"/>
    <cellStyle name="Normal 5 7 5 2" xfId="3076" xr:uid="{68ABFD1A-BB94-4539-B9DD-B209E92281B2}"/>
    <cellStyle name="Normal 5 7 5 3" xfId="3077" xr:uid="{0610076A-EEC5-4548-B062-92C9DC0DB52E}"/>
    <cellStyle name="Normal 5 7 5 4" xfId="3078" xr:uid="{C50BE738-F0B8-462D-B698-9725E1FB73B1}"/>
    <cellStyle name="Normal 5 7 6" xfId="3079" xr:uid="{641ABD93-E26E-4953-B14D-8926B919218C}"/>
    <cellStyle name="Normal 5 7 6 2" xfId="3080" xr:uid="{724FED56-BC82-4E10-8E58-19689D684AC2}"/>
    <cellStyle name="Normal 5 7 6 3" xfId="3081" xr:uid="{B1FC6C72-579B-40BF-9899-CCB94489322A}"/>
    <cellStyle name="Normal 5 7 6 4" xfId="3082" xr:uid="{B5CEF59C-79B1-477A-AFA9-90D36AC7C539}"/>
    <cellStyle name="Normal 5 7 7" xfId="3083" xr:uid="{01BFE9E7-0741-4D1D-B70F-5A7D652C697B}"/>
    <cellStyle name="Normal 5 7 8" xfId="3084" xr:uid="{4BB5ADC9-3BE8-451E-848C-CD29D4BA2DF0}"/>
    <cellStyle name="Normal 5 7 9" xfId="3085" xr:uid="{984F1945-B4C1-4EA1-AC1E-552CE7E4AA29}"/>
    <cellStyle name="Normal 5 8" xfId="108" xr:uid="{2D0D905C-711F-4940-A850-66F7EC85FE47}"/>
    <cellStyle name="Normal 5 8 2" xfId="317" xr:uid="{E6C42133-E4FF-4F58-ABA3-5188744820D4}"/>
    <cellStyle name="Normal 5 8 2 2" xfId="598" xr:uid="{CD5A888F-FBE1-4A40-9789-6F28D8D4C3D5}"/>
    <cellStyle name="Normal 5 8 2 2 2" xfId="1421" xr:uid="{D4F16FC4-0095-4D0E-A3C6-58C125E648A7}"/>
    <cellStyle name="Normal 5 8 2 2 2 2" xfId="1422" xr:uid="{8E5DDBB5-B48D-4E88-9FFF-EFF04233ED90}"/>
    <cellStyle name="Normal 5 8 2 2 3" xfId="1423" xr:uid="{27A02C06-0EF7-4BF8-8E42-0563C886CF0E}"/>
    <cellStyle name="Normal 5 8 2 2 4" xfId="3086" xr:uid="{F068AD3F-9606-463C-A858-208D75B22C24}"/>
    <cellStyle name="Normal 5 8 2 3" xfId="1424" xr:uid="{DA055E60-C672-4062-8C0C-5FFC8D4F8290}"/>
    <cellStyle name="Normal 5 8 2 3 2" xfId="1425" xr:uid="{623F8E07-7AE8-45A3-AE01-86C1BACD5350}"/>
    <cellStyle name="Normal 5 8 2 3 3" xfId="3087" xr:uid="{54C10748-3F28-4487-942F-03746A6E34B5}"/>
    <cellStyle name="Normal 5 8 2 3 4" xfId="3088" xr:uid="{6AF772F7-033A-4FA1-9AAB-36560C170795}"/>
    <cellStyle name="Normal 5 8 2 4" xfId="1426" xr:uid="{22666851-C894-4EF8-AD7C-8D53035DBDC1}"/>
    <cellStyle name="Normal 5 8 2 5" xfId="3089" xr:uid="{04EFE7B3-6567-4992-87EE-633EC19D70A3}"/>
    <cellStyle name="Normal 5 8 2 6" xfId="3090" xr:uid="{F14E29CD-F95C-4B15-92D6-36323B13D5AC}"/>
    <cellStyle name="Normal 5 8 3" xfId="599" xr:uid="{C6B930AF-F5E8-4551-A0DB-8B7433528E8E}"/>
    <cellStyle name="Normal 5 8 3 2" xfId="1427" xr:uid="{4DC94D5F-281F-439C-823E-A1B005BD5413}"/>
    <cellStyle name="Normal 5 8 3 2 2" xfId="1428" xr:uid="{E973C68A-F273-44EA-AF70-31D8F97C802B}"/>
    <cellStyle name="Normal 5 8 3 2 3" xfId="3091" xr:uid="{D1A293CE-A0DA-47D5-B6FF-91E56AC7BDBA}"/>
    <cellStyle name="Normal 5 8 3 2 4" xfId="3092" xr:uid="{0919E0D6-AC10-4DFA-B861-167DC3BDA849}"/>
    <cellStyle name="Normal 5 8 3 3" xfId="1429" xr:uid="{F1FAC0E0-3F2B-4027-BECE-74F3FD4D65C4}"/>
    <cellStyle name="Normal 5 8 3 4" xfId="3093" xr:uid="{2741988A-8AC7-4F39-A7FE-141878FC6B4D}"/>
    <cellStyle name="Normal 5 8 3 5" xfId="3094" xr:uid="{660620DF-EC84-4948-9678-D056674121EE}"/>
    <cellStyle name="Normal 5 8 4" xfId="1430" xr:uid="{B0112EC7-E02E-4FDC-9079-BF0CE32F1A01}"/>
    <cellStyle name="Normal 5 8 4 2" xfId="1431" xr:uid="{9BE8C1E5-DBC8-4B27-95F9-7A06D168AB31}"/>
    <cellStyle name="Normal 5 8 4 3" xfId="3095" xr:uid="{F01BE952-C8C4-448F-B7A3-D37D169E2327}"/>
    <cellStyle name="Normal 5 8 4 4" xfId="3096" xr:uid="{B1B40C09-92CE-400F-A759-737A80C88EBB}"/>
    <cellStyle name="Normal 5 8 5" xfId="1432" xr:uid="{E2096A5A-DD73-4457-84C6-21743B6493BF}"/>
    <cellStyle name="Normal 5 8 5 2" xfId="3097" xr:uid="{1D82BADD-5ECD-49A0-83F7-D453FC911765}"/>
    <cellStyle name="Normal 5 8 5 3" xfId="3098" xr:uid="{9CCF92BB-BB37-4279-899C-81665485DBEE}"/>
    <cellStyle name="Normal 5 8 5 4" xfId="3099" xr:uid="{28E3CE6B-8D71-4866-AA58-560A948E0F22}"/>
    <cellStyle name="Normal 5 8 6" xfId="3100" xr:uid="{989B5617-E882-4B30-8F34-0C0AF53BFB33}"/>
    <cellStyle name="Normal 5 8 7" xfId="3101" xr:uid="{34F26996-8020-4984-B13E-630FFF7F63C3}"/>
    <cellStyle name="Normal 5 8 8" xfId="3102" xr:uid="{2C0BB506-0780-4693-AC59-FBC74AD70FCE}"/>
    <cellStyle name="Normal 5 9" xfId="318" xr:uid="{D3D28F70-AE1F-4C4F-9E0A-F5FE58985850}"/>
    <cellStyle name="Normal 5 9 2" xfId="600" xr:uid="{52D03C98-3CE2-4F39-80CB-11DD9C2A272E}"/>
    <cellStyle name="Normal 5 9 2 2" xfId="601" xr:uid="{D71E23D4-4ED0-46C6-B777-BBE77BF8AD86}"/>
    <cellStyle name="Normal 5 9 2 2 2" xfId="1433" xr:uid="{C0F66FB6-B1A7-481D-A9CA-D4F09135BF6D}"/>
    <cellStyle name="Normal 5 9 2 2 3" xfId="3103" xr:uid="{872667BF-6BA6-4934-A0C0-EB40FA26E33E}"/>
    <cellStyle name="Normal 5 9 2 2 4" xfId="3104" xr:uid="{DE48D7ED-65A8-42D9-B33E-5B62E1C4E71F}"/>
    <cellStyle name="Normal 5 9 2 3" xfId="1434" xr:uid="{C4F99353-E275-4BC7-9675-094BF9FDAE27}"/>
    <cellStyle name="Normal 5 9 2 4" xfId="3105" xr:uid="{06878453-2EB2-494F-9309-823A82E72429}"/>
    <cellStyle name="Normal 5 9 2 5" xfId="3106" xr:uid="{29DB8324-83D6-45DC-AE29-571B7CD1A57C}"/>
    <cellStyle name="Normal 5 9 3" xfId="602" xr:uid="{C304D43E-AE0D-4388-BC23-07D19C3703D5}"/>
    <cellStyle name="Normal 5 9 3 2" xfId="1435" xr:uid="{41CA3F95-8FE3-44E5-9D93-0BAAEB46A212}"/>
    <cellStyle name="Normal 5 9 3 3" xfId="3107" xr:uid="{BD88C485-6BD5-4A02-8527-036EB676E0D1}"/>
    <cellStyle name="Normal 5 9 3 4" xfId="3108" xr:uid="{7DBF1852-6361-4DE0-B5DF-1F1337BB7E28}"/>
    <cellStyle name="Normal 5 9 4" xfId="1436" xr:uid="{9940AC48-917E-4618-90E3-BBC07A0DC2D1}"/>
    <cellStyle name="Normal 5 9 4 2" xfId="3109" xr:uid="{6241E8C6-7E2D-452C-93DC-6079D8DF3BD7}"/>
    <cellStyle name="Normal 5 9 4 3" xfId="3110" xr:uid="{70FE93D9-22A8-40AC-8625-BAFA33DA7CBF}"/>
    <cellStyle name="Normal 5 9 4 4" xfId="3111" xr:uid="{04C66E5A-0550-40C2-A4CE-677B7F2CC36E}"/>
    <cellStyle name="Normal 5 9 5" xfId="3112" xr:uid="{C13627CE-F82C-48AD-8F81-DA1053729419}"/>
    <cellStyle name="Normal 5 9 6" xfId="3113" xr:uid="{86646BF1-54BF-42FC-ADD2-0C6D041A2A1B}"/>
    <cellStyle name="Normal 5 9 7" xfId="3114" xr:uid="{5821EAA4-307A-49C5-8DB4-ADCAEB0D2092}"/>
    <cellStyle name="Normal 6" xfId="109" xr:uid="{0792AF58-AE8B-44CF-B33D-4980B1386F28}"/>
    <cellStyle name="Normal 6 10" xfId="319" xr:uid="{9EA84587-4EFF-4D2D-BCCB-3F86F957D287}"/>
    <cellStyle name="Normal 6 10 2" xfId="1437" xr:uid="{3FB38871-A8CB-47D6-8C8C-6974FD473E00}"/>
    <cellStyle name="Normal 6 10 2 2" xfId="3115" xr:uid="{5609F355-6AFB-455E-B174-9D7586F4E785}"/>
    <cellStyle name="Normal 6 10 2 2 2" xfId="4588" xr:uid="{FB5DA107-4949-4455-80F5-D85C3C2546D8}"/>
    <cellStyle name="Normal 6 10 2 3" xfId="3116" xr:uid="{F3DA7914-A4BF-4CB5-9D18-E2A3CCEBA05D}"/>
    <cellStyle name="Normal 6 10 2 4" xfId="3117" xr:uid="{095D3ACE-E61A-4F2B-B14C-8CC197B6E8FE}"/>
    <cellStyle name="Normal 6 10 2 5" xfId="5344" xr:uid="{F78C42CE-4292-48B4-BCF3-2BE56875AA0C}"/>
    <cellStyle name="Normal 6 10 3" xfId="3118" xr:uid="{30B7B65D-3553-4C1B-ADE7-17553E76CF41}"/>
    <cellStyle name="Normal 6 10 4" xfId="3119" xr:uid="{D43E2A5A-658A-4EA4-B676-D56650C3D887}"/>
    <cellStyle name="Normal 6 10 5" xfId="3120" xr:uid="{4A3A6FD7-1455-49FC-A8BC-463971A5BB18}"/>
    <cellStyle name="Normal 6 11" xfId="1438" xr:uid="{E89DB0B6-9E2E-4D25-B3BA-42809F30DCB0}"/>
    <cellStyle name="Normal 6 11 2" xfId="3121" xr:uid="{D0C824A4-DC5C-477A-8AEC-D13CCA872A0D}"/>
    <cellStyle name="Normal 6 11 3" xfId="3122" xr:uid="{4B3667D1-2A9C-43AA-89AB-1929C9CDC84F}"/>
    <cellStyle name="Normal 6 11 4" xfId="3123" xr:uid="{425F0BBF-AAE6-41AD-957C-431F691D612D}"/>
    <cellStyle name="Normal 6 12" xfId="902" xr:uid="{D9567190-9D27-455A-9A1B-A5592EDC8745}"/>
    <cellStyle name="Normal 6 12 2" xfId="3124" xr:uid="{77C18A4A-B7CD-417C-A725-C677860F4383}"/>
    <cellStyle name="Normal 6 12 3" xfId="3125" xr:uid="{AC6B1036-F501-4C08-A1D1-EC22A69E83FA}"/>
    <cellStyle name="Normal 6 12 4" xfId="3126" xr:uid="{91D1F1E2-E8FA-4F17-BA0B-E8D06130107E}"/>
    <cellStyle name="Normal 6 13" xfId="899" xr:uid="{070586D9-2E78-4C13-A874-DA7889CC8E3B}"/>
    <cellStyle name="Normal 6 13 2" xfId="3128" xr:uid="{517B9807-106B-416A-9158-E753CEE9A4C4}"/>
    <cellStyle name="Normal 6 13 3" xfId="4315" xr:uid="{101707E7-F1E2-43CE-A84F-78B7464BAA4F}"/>
    <cellStyle name="Normal 6 13 4" xfId="3127" xr:uid="{F6A3F1DD-8FCA-41C0-B9ED-C02A2FEDEB3A}"/>
    <cellStyle name="Normal 6 13 5" xfId="5319" xr:uid="{F10DAA43-629F-4713-BD38-0482E58A2198}"/>
    <cellStyle name="Normal 6 14" xfId="3129" xr:uid="{EA75A6FD-2784-4C5F-859A-631BA8E02FBB}"/>
    <cellStyle name="Normal 6 15" xfId="3130" xr:uid="{673BE8C2-0ADE-48B1-8001-254C549937F6}"/>
    <cellStyle name="Normal 6 16" xfId="3131" xr:uid="{1879AF83-659F-499E-A276-F51A02C0A2D4}"/>
    <cellStyle name="Normal 6 2" xfId="110" xr:uid="{D8FDF78B-101F-4BC0-AC99-8FBD3FBB073E}"/>
    <cellStyle name="Normal 6 2 2" xfId="320" xr:uid="{B8C63881-6DCD-4232-9F01-F5DEB6D59695}"/>
    <cellStyle name="Normal 6 2 2 2" xfId="4671" xr:uid="{273D1C9A-EEBF-4B8E-A8F3-79B8008A2F68}"/>
    <cellStyle name="Normal 6 2 3" xfId="4560" xr:uid="{96BE0409-E60D-438F-88E2-33985715041E}"/>
    <cellStyle name="Normal 6 3" xfId="111" xr:uid="{5D40F91C-4E2B-47F5-A25B-242F92C01296}"/>
    <cellStyle name="Normal 6 3 10" xfId="3132" xr:uid="{ABA3CA59-FD8D-42D4-91B9-084288904E78}"/>
    <cellStyle name="Normal 6 3 11" xfId="3133" xr:uid="{C561617F-8BF5-4E42-8D94-28C712A1FF3B}"/>
    <cellStyle name="Normal 6 3 2" xfId="112" xr:uid="{45B49AC8-F1AD-4D3F-8B7C-FB6F3EF73390}"/>
    <cellStyle name="Normal 6 3 2 2" xfId="113" xr:uid="{E1DD5126-13AC-4F1D-A1A7-FEDCA0A1478F}"/>
    <cellStyle name="Normal 6 3 2 2 2" xfId="321" xr:uid="{18E6C2E5-4C07-4BB1-88E3-260CFD205922}"/>
    <cellStyle name="Normal 6 3 2 2 2 2" xfId="603" xr:uid="{97E5612C-6252-4205-9F19-B56D5F851597}"/>
    <cellStyle name="Normal 6 3 2 2 2 2 2" xfId="604" xr:uid="{8AC77367-E1B9-4BC2-BCE6-0C89A70E50CB}"/>
    <cellStyle name="Normal 6 3 2 2 2 2 2 2" xfId="1439" xr:uid="{8776C7AE-C279-4B9A-AB73-B32E4A1C4735}"/>
    <cellStyle name="Normal 6 3 2 2 2 2 2 2 2" xfId="1440" xr:uid="{5367176C-66BD-4119-80CC-ED19D294DFF9}"/>
    <cellStyle name="Normal 6 3 2 2 2 2 2 3" xfId="1441" xr:uid="{703CB942-A200-496A-8EF7-87C459D5B645}"/>
    <cellStyle name="Normal 6 3 2 2 2 2 3" xfId="1442" xr:uid="{E37BBCE3-1F6D-4C4B-907C-ED297685D65E}"/>
    <cellStyle name="Normal 6 3 2 2 2 2 3 2" xfId="1443" xr:uid="{066D8BBF-59CB-4B1A-97E8-753B91428616}"/>
    <cellStyle name="Normal 6 3 2 2 2 2 4" xfId="1444" xr:uid="{2F931EA5-008C-4FFC-AA77-73AE039AB932}"/>
    <cellStyle name="Normal 6 3 2 2 2 3" xfId="605" xr:uid="{3AC30E6F-AD33-4C29-9290-B9B94AF2989F}"/>
    <cellStyle name="Normal 6 3 2 2 2 3 2" xfId="1445" xr:uid="{D4CB99B3-AC24-415E-AB91-79B343F58F31}"/>
    <cellStyle name="Normal 6 3 2 2 2 3 2 2" xfId="1446" xr:uid="{9AA91DD7-86E4-4012-A884-C1D746A2F7C3}"/>
    <cellStyle name="Normal 6 3 2 2 2 3 3" xfId="1447" xr:uid="{1C6C2FD2-43A2-48F6-8785-F060F512DE73}"/>
    <cellStyle name="Normal 6 3 2 2 2 3 4" xfId="3134" xr:uid="{A03D6E4A-6DEF-458C-9C16-C7AD1F44FDFB}"/>
    <cellStyle name="Normal 6 3 2 2 2 4" xfId="1448" xr:uid="{2856EDA1-AFC5-4257-A43E-5FF7466AEFDE}"/>
    <cellStyle name="Normal 6 3 2 2 2 4 2" xfId="1449" xr:uid="{9098EA3B-C9C7-45E3-9FBC-159D0499618D}"/>
    <cellStyle name="Normal 6 3 2 2 2 5" xfId="1450" xr:uid="{0579711D-7DA0-4524-82F5-0618605BF703}"/>
    <cellStyle name="Normal 6 3 2 2 2 6" xfId="3135" xr:uid="{745DFB0F-4956-4CBC-8EB5-F8789596F5C6}"/>
    <cellStyle name="Normal 6 3 2 2 3" xfId="322" xr:uid="{421D6079-853D-4683-A983-F1BBCBF2DF6E}"/>
    <cellStyle name="Normal 6 3 2 2 3 2" xfId="606" xr:uid="{9FF29856-C877-4433-9550-D9402E51408F}"/>
    <cellStyle name="Normal 6 3 2 2 3 2 2" xfId="607" xr:uid="{C3FA16FE-CE15-4BB2-8272-AFF3B689011A}"/>
    <cellStyle name="Normal 6 3 2 2 3 2 2 2" xfId="1451" xr:uid="{BBB74442-A795-4DD3-83B3-F5DCAF910ED2}"/>
    <cellStyle name="Normal 6 3 2 2 3 2 2 2 2" xfId="1452" xr:uid="{BAF099A0-9CF3-4ECE-A69E-E971A1CC9865}"/>
    <cellStyle name="Normal 6 3 2 2 3 2 2 3" xfId="1453" xr:uid="{8F65B8BB-AA7F-4F8B-A0F4-159D673C053B}"/>
    <cellStyle name="Normal 6 3 2 2 3 2 3" xfId="1454" xr:uid="{DB4D4626-B5ED-4BF0-8BD6-F4DFE68B2BEC}"/>
    <cellStyle name="Normal 6 3 2 2 3 2 3 2" xfId="1455" xr:uid="{9463B3BB-4E6F-4B93-8AA3-AD5B113BDF69}"/>
    <cellStyle name="Normal 6 3 2 2 3 2 4" xfId="1456" xr:uid="{F5319419-3344-4F85-9E94-4909F2CE3E8A}"/>
    <cellStyle name="Normal 6 3 2 2 3 3" xfId="608" xr:uid="{1F4AFD57-9355-41D0-AA5B-9B0EE106BAE6}"/>
    <cellStyle name="Normal 6 3 2 2 3 3 2" xfId="1457" xr:uid="{C55BF851-615E-49AA-917D-B4D1A9489E3D}"/>
    <cellStyle name="Normal 6 3 2 2 3 3 2 2" xfId="1458" xr:uid="{242FA6A4-8687-4D70-B183-5AC2C848A465}"/>
    <cellStyle name="Normal 6 3 2 2 3 3 3" xfId="1459" xr:uid="{B70E1A5D-0A3D-42A3-911C-14E22314E9D7}"/>
    <cellStyle name="Normal 6 3 2 2 3 4" xfId="1460" xr:uid="{8EC14FD1-03E0-4502-8F8E-606277EC40AD}"/>
    <cellStyle name="Normal 6 3 2 2 3 4 2" xfId="1461" xr:uid="{88848B13-A0C4-4E80-BC22-865AE29965E0}"/>
    <cellStyle name="Normal 6 3 2 2 3 5" xfId="1462" xr:uid="{5EA7EC63-0E89-49A3-B575-55B0D6A68359}"/>
    <cellStyle name="Normal 6 3 2 2 4" xfId="609" xr:uid="{564625C8-49F9-463A-8123-39482ACE876B}"/>
    <cellStyle name="Normal 6 3 2 2 4 2" xfId="610" xr:uid="{5FC51FC9-4E15-4867-8128-48AE6FF686D8}"/>
    <cellStyle name="Normal 6 3 2 2 4 2 2" xfId="1463" xr:uid="{88B768CB-595E-47D6-B957-846200EFF886}"/>
    <cellStyle name="Normal 6 3 2 2 4 2 2 2" xfId="1464" xr:uid="{EA3F44F3-FD12-49DD-ADE3-ED2A69AA62AD}"/>
    <cellStyle name="Normal 6 3 2 2 4 2 3" xfId="1465" xr:uid="{276A2128-A4AB-49CE-A423-300C774D5C63}"/>
    <cellStyle name="Normal 6 3 2 2 4 3" xfId="1466" xr:uid="{C29A54B7-51D2-43AA-86D2-A846FD1A06E1}"/>
    <cellStyle name="Normal 6 3 2 2 4 3 2" xfId="1467" xr:uid="{09BFFB2A-09B6-4CEB-9679-815BF3C31220}"/>
    <cellStyle name="Normal 6 3 2 2 4 4" xfId="1468" xr:uid="{18CBB873-4D43-4B25-82ED-84BEFEEEF9DD}"/>
    <cellStyle name="Normal 6 3 2 2 5" xfId="611" xr:uid="{BD611E2A-2673-4C4B-AE96-D7139ECFB1CE}"/>
    <cellStyle name="Normal 6 3 2 2 5 2" xfId="1469" xr:uid="{AA1EC6D0-977C-4AE5-BACD-09A8C79AAA14}"/>
    <cellStyle name="Normal 6 3 2 2 5 2 2" xfId="1470" xr:uid="{50E0D056-3560-4787-9909-B04BC7EA4360}"/>
    <cellStyle name="Normal 6 3 2 2 5 3" xfId="1471" xr:uid="{87651348-53B5-4108-BBE3-92EE142491E0}"/>
    <cellStyle name="Normal 6 3 2 2 5 4" xfId="3136" xr:uid="{C5B2F127-D11D-46B8-B49B-55ED2BED5989}"/>
    <cellStyle name="Normal 6 3 2 2 6" xfId="1472" xr:uid="{F1D8B84C-178B-4758-8B09-6499676853FB}"/>
    <cellStyle name="Normal 6 3 2 2 6 2" xfId="1473" xr:uid="{C899C58F-2434-4BEF-9D93-179C1FCA5C65}"/>
    <cellStyle name="Normal 6 3 2 2 7" xfId="1474" xr:uid="{3B7497DE-BD65-43C3-B82E-9F489D67FE2E}"/>
    <cellStyle name="Normal 6 3 2 2 8" xfId="3137" xr:uid="{9993F18B-B304-4E5F-9F9C-A0129AA946D3}"/>
    <cellStyle name="Normal 6 3 2 3" xfId="323" xr:uid="{4506BEEB-4981-49B3-8620-95689D0568E3}"/>
    <cellStyle name="Normal 6 3 2 3 2" xfId="612" xr:uid="{B2AF7D35-73AC-4CC0-822E-B007AC04EF11}"/>
    <cellStyle name="Normal 6 3 2 3 2 2" xfId="613" xr:uid="{B9C0E2D3-036B-46EA-BF1E-E66CE5913330}"/>
    <cellStyle name="Normal 6 3 2 3 2 2 2" xfId="1475" xr:uid="{BE18B593-9775-4C55-91C3-BDDD631E7041}"/>
    <cellStyle name="Normal 6 3 2 3 2 2 2 2" xfId="1476" xr:uid="{FB05824F-4550-4B11-9028-AA44517B464F}"/>
    <cellStyle name="Normal 6 3 2 3 2 2 3" xfId="1477" xr:uid="{FA3DE04F-DBEE-4BF0-8758-70B324FA9476}"/>
    <cellStyle name="Normal 6 3 2 3 2 3" xfId="1478" xr:uid="{449DB66A-92E6-4595-984B-036679B27FBF}"/>
    <cellStyle name="Normal 6 3 2 3 2 3 2" xfId="1479" xr:uid="{84F8CDB9-FA3E-44CF-98C6-11B3E5C4D970}"/>
    <cellStyle name="Normal 6 3 2 3 2 4" xfId="1480" xr:uid="{D1D0DC38-43BC-444D-B997-B06EDA793496}"/>
    <cellStyle name="Normal 6 3 2 3 3" xfId="614" xr:uid="{A332054D-14B2-4CF7-AC67-085F394212F4}"/>
    <cellStyle name="Normal 6 3 2 3 3 2" xfId="1481" xr:uid="{3308028F-89F0-4C23-BC97-E1F3266153DD}"/>
    <cellStyle name="Normal 6 3 2 3 3 2 2" xfId="1482" xr:uid="{65534E40-3CFB-4ED0-927B-4459F2B9E836}"/>
    <cellStyle name="Normal 6 3 2 3 3 3" xfId="1483" xr:uid="{D3FD3900-DE1B-42F7-AB36-818964170CEC}"/>
    <cellStyle name="Normal 6 3 2 3 3 4" xfId="3138" xr:uid="{3C00CF20-D8F7-47E1-AF6B-4A49D6D185D4}"/>
    <cellStyle name="Normal 6 3 2 3 4" xfId="1484" xr:uid="{EEC5C83A-F8AB-4AA2-A808-B0107BEBFCD4}"/>
    <cellStyle name="Normal 6 3 2 3 4 2" xfId="1485" xr:uid="{B1053796-A96E-4747-922D-247D544536C2}"/>
    <cellStyle name="Normal 6 3 2 3 5" xfId="1486" xr:uid="{FEE38E5D-7FC5-4B2A-8699-3887592A923E}"/>
    <cellStyle name="Normal 6 3 2 3 6" xfId="3139" xr:uid="{C6D15A24-C281-403A-8D80-29513336A57E}"/>
    <cellStyle name="Normal 6 3 2 4" xfId="324" xr:uid="{7B519F8D-1B2C-4880-9DAD-83B303E58660}"/>
    <cellStyle name="Normal 6 3 2 4 2" xfId="615" xr:uid="{1BE1BB7B-01AF-4839-8F2C-4BB054A2AC9E}"/>
    <cellStyle name="Normal 6 3 2 4 2 2" xfId="616" xr:uid="{F5D0ECAB-DFA5-4633-964E-4835AC2A0BB2}"/>
    <cellStyle name="Normal 6 3 2 4 2 2 2" xfId="1487" xr:uid="{41DEF572-B9E1-472D-AFC4-C9A277CCBC17}"/>
    <cellStyle name="Normal 6 3 2 4 2 2 2 2" xfId="1488" xr:uid="{DC080A70-32F1-46B4-BE9D-B92F8F223216}"/>
    <cellStyle name="Normal 6 3 2 4 2 2 3" xfId="1489" xr:uid="{EC3AC2EA-2CA4-4790-8964-062E6A384883}"/>
    <cellStyle name="Normal 6 3 2 4 2 3" xfId="1490" xr:uid="{62EF33D5-4CEB-44BC-8FA6-EF342B4FB417}"/>
    <cellStyle name="Normal 6 3 2 4 2 3 2" xfId="1491" xr:uid="{EB0E4267-772F-46E3-8757-827B173C4903}"/>
    <cellStyle name="Normal 6 3 2 4 2 4" xfId="1492" xr:uid="{888D2098-7183-4695-A735-999884F3450F}"/>
    <cellStyle name="Normal 6 3 2 4 3" xfId="617" xr:uid="{E6385AF1-2B01-4D84-8814-60BF1E2F20E1}"/>
    <cellStyle name="Normal 6 3 2 4 3 2" xfId="1493" xr:uid="{0CC9B176-BC9A-4CEF-9508-638732D79DA5}"/>
    <cellStyle name="Normal 6 3 2 4 3 2 2" xfId="1494" xr:uid="{991FD52C-459D-46E0-A608-7C65B8B5357D}"/>
    <cellStyle name="Normal 6 3 2 4 3 3" xfId="1495" xr:uid="{93028CE8-50C5-4B7B-ABDA-6FF7EA78FB49}"/>
    <cellStyle name="Normal 6 3 2 4 4" xfId="1496" xr:uid="{E0B58C90-BFAA-45FE-B6E6-FDCD705F2B67}"/>
    <cellStyle name="Normal 6 3 2 4 4 2" xfId="1497" xr:uid="{78C070E4-DCC7-4FFA-BFA0-D2CD486B63CF}"/>
    <cellStyle name="Normal 6 3 2 4 5" xfId="1498" xr:uid="{9FA0B4BB-7B28-43FF-B8CB-59A9F21D1081}"/>
    <cellStyle name="Normal 6 3 2 5" xfId="325" xr:uid="{F4C20A68-B428-43E1-BAA0-2040891B267E}"/>
    <cellStyle name="Normal 6 3 2 5 2" xfId="618" xr:uid="{2D39AB77-95FA-4E44-9755-2FE0B3A63601}"/>
    <cellStyle name="Normal 6 3 2 5 2 2" xfId="1499" xr:uid="{A0EADB57-F141-4825-B886-999256C45246}"/>
    <cellStyle name="Normal 6 3 2 5 2 2 2" xfId="1500" xr:uid="{06450435-9D1A-4337-BCDE-4627B2DE603A}"/>
    <cellStyle name="Normal 6 3 2 5 2 3" xfId="1501" xr:uid="{F0F26423-5320-4B7D-A676-A445965E0BE0}"/>
    <cellStyle name="Normal 6 3 2 5 3" xfId="1502" xr:uid="{F96BD4CC-E914-4165-917C-67F010BEAD19}"/>
    <cellStyle name="Normal 6 3 2 5 3 2" xfId="1503" xr:uid="{62DE9CB5-00BA-4817-BD29-EF4F1FEC6330}"/>
    <cellStyle name="Normal 6 3 2 5 4" xfId="1504" xr:uid="{AA70E146-DBE0-4A07-8D7A-088ECB41FAD5}"/>
    <cellStyle name="Normal 6 3 2 6" xfId="619" xr:uid="{042C60D2-31C9-4119-A621-53ED1010F056}"/>
    <cellStyle name="Normal 6 3 2 6 2" xfId="1505" xr:uid="{6BC1BBD2-4101-4429-8152-7E1FCDAB2354}"/>
    <cellStyle name="Normal 6 3 2 6 2 2" xfId="1506" xr:uid="{FFF903B2-FD6B-4842-88FF-373970332067}"/>
    <cellStyle name="Normal 6 3 2 6 3" xfId="1507" xr:uid="{0731CF9A-1CE3-47A0-9E7A-709805E6044C}"/>
    <cellStyle name="Normal 6 3 2 6 4" xfId="3140" xr:uid="{D1C78BAF-EFD6-451E-AEFB-F856C68D38D9}"/>
    <cellStyle name="Normal 6 3 2 7" xfId="1508" xr:uid="{51F38669-7B27-4985-B160-03C6AEE699A9}"/>
    <cellStyle name="Normal 6 3 2 7 2" xfId="1509" xr:uid="{32149CC5-764A-4425-AA6F-98FB14C1B9A5}"/>
    <cellStyle name="Normal 6 3 2 8" xfId="1510" xr:uid="{E3B0987E-59C5-49A2-ACDC-E430AEE95DB7}"/>
    <cellStyle name="Normal 6 3 2 9" xfId="3141" xr:uid="{FE32C8D7-611B-4D22-AD7D-1B4A8D593869}"/>
    <cellStyle name="Normal 6 3 3" xfId="114" xr:uid="{C07F3378-453E-4E8F-87DB-3738442D2173}"/>
    <cellStyle name="Normal 6 3 3 2" xfId="115" xr:uid="{731E05A4-0C3D-401A-B50E-6745D87B0F26}"/>
    <cellStyle name="Normal 6 3 3 2 2" xfId="620" xr:uid="{B80383B3-CBDE-44E2-8413-14AC72A3FC7F}"/>
    <cellStyle name="Normal 6 3 3 2 2 2" xfId="621" xr:uid="{0C62F7FC-96F0-49E8-9B89-01FD437080AF}"/>
    <cellStyle name="Normal 6 3 3 2 2 2 2" xfId="1511" xr:uid="{0245311A-014B-4566-8858-1FC50CDD82A5}"/>
    <cellStyle name="Normal 6 3 3 2 2 2 2 2" xfId="1512" xr:uid="{94D1EEC3-E2E6-4CBF-AD13-AD152D7CE4D7}"/>
    <cellStyle name="Normal 6 3 3 2 2 2 3" xfId="1513" xr:uid="{E964FB7D-FD8C-495E-BAAA-45D91EC9C97C}"/>
    <cellStyle name="Normal 6 3 3 2 2 3" xfId="1514" xr:uid="{E649104A-B1C8-4AD0-8780-6C3634CE8CC7}"/>
    <cellStyle name="Normal 6 3 3 2 2 3 2" xfId="1515" xr:uid="{DD95423E-2E9A-4E71-AC96-9B51734396AF}"/>
    <cellStyle name="Normal 6 3 3 2 2 4" xfId="1516" xr:uid="{F28CE187-DDC5-4D4A-94AF-62D2E3BBDCFE}"/>
    <cellStyle name="Normal 6 3 3 2 3" xfId="622" xr:uid="{E16B5811-B8DA-47E7-8858-BACF3D5D3ADE}"/>
    <cellStyle name="Normal 6 3 3 2 3 2" xfId="1517" xr:uid="{D8F80EDC-E272-4F7B-BC67-C0C95417203B}"/>
    <cellStyle name="Normal 6 3 3 2 3 2 2" xfId="1518" xr:uid="{E64D5851-DDB9-4E6E-90E0-6FEDDB8914DE}"/>
    <cellStyle name="Normal 6 3 3 2 3 3" xfId="1519" xr:uid="{F6514DF0-50D3-47D8-8396-5D9344B14D65}"/>
    <cellStyle name="Normal 6 3 3 2 3 4" xfId="3142" xr:uid="{E78A98D6-673D-4656-BA45-BA2FA6C8BDE3}"/>
    <cellStyle name="Normal 6 3 3 2 4" xfId="1520" xr:uid="{93F221D9-B510-4E84-9D99-A92B749AE3CE}"/>
    <cellStyle name="Normal 6 3 3 2 4 2" xfId="1521" xr:uid="{0C9293B2-4435-4498-A0E0-DEDADA71A15F}"/>
    <cellStyle name="Normal 6 3 3 2 5" xfId="1522" xr:uid="{43C15D0B-F821-4F5F-9FC9-90EC29BAAA1C}"/>
    <cellStyle name="Normal 6 3 3 2 6" xfId="3143" xr:uid="{EE28710A-7962-4342-B1F9-BD6375DF82A5}"/>
    <cellStyle name="Normal 6 3 3 3" xfId="326" xr:uid="{716327E2-CC48-41AF-B080-8D925E9902D9}"/>
    <cellStyle name="Normal 6 3 3 3 2" xfId="623" xr:uid="{C2E517C0-ACF0-4E51-B505-0593F6B853A0}"/>
    <cellStyle name="Normal 6 3 3 3 2 2" xfId="624" xr:uid="{68F80D5B-D49B-4A77-9EDB-FE752F60BE88}"/>
    <cellStyle name="Normal 6 3 3 3 2 2 2" xfId="1523" xr:uid="{DB6A94BD-25AC-4D51-9E74-618CF80556E2}"/>
    <cellStyle name="Normal 6 3 3 3 2 2 2 2" xfId="1524" xr:uid="{DE065DCD-3972-4F75-9848-C446F774187F}"/>
    <cellStyle name="Normal 6 3 3 3 2 2 3" xfId="1525" xr:uid="{9C71871A-9E36-41C9-8070-FBDD547A0DAE}"/>
    <cellStyle name="Normal 6 3 3 3 2 3" xfId="1526" xr:uid="{8E6A9AF7-697E-44AE-B028-8742487D3539}"/>
    <cellStyle name="Normal 6 3 3 3 2 3 2" xfId="1527" xr:uid="{58D81CF6-2DB5-4322-B1A3-A70CE3D02E4E}"/>
    <cellStyle name="Normal 6 3 3 3 2 4" xfId="1528" xr:uid="{3E3C973D-8AE4-4213-A0F9-6D858A6B5CBA}"/>
    <cellStyle name="Normal 6 3 3 3 3" xfId="625" xr:uid="{303320B5-6CE3-4EEA-B326-4F911782EE1F}"/>
    <cellStyle name="Normal 6 3 3 3 3 2" xfId="1529" xr:uid="{30538800-E202-49EA-B1B9-20E18EF637EB}"/>
    <cellStyle name="Normal 6 3 3 3 3 2 2" xfId="1530" xr:uid="{286D47BD-0F33-4405-B34A-E6CC84DE7274}"/>
    <cellStyle name="Normal 6 3 3 3 3 3" xfId="1531" xr:uid="{00D38598-74F7-4F2B-AA6A-72AF9E1B99FF}"/>
    <cellStyle name="Normal 6 3 3 3 4" xfId="1532" xr:uid="{22E5E3A6-9E6C-4BD2-BFAE-81CBAF02054E}"/>
    <cellStyle name="Normal 6 3 3 3 4 2" xfId="1533" xr:uid="{4FFDB1AE-053D-4559-8C15-A5195701F516}"/>
    <cellStyle name="Normal 6 3 3 3 5" xfId="1534" xr:uid="{15DE378E-AD93-49A3-8621-7C7832DA91A1}"/>
    <cellStyle name="Normal 6 3 3 4" xfId="327" xr:uid="{C7A6857E-C3E3-4076-B6A5-A8A2A6BB61D4}"/>
    <cellStyle name="Normal 6 3 3 4 2" xfId="626" xr:uid="{216FDC2D-242F-4622-B9C5-BAF2BD7FD749}"/>
    <cellStyle name="Normal 6 3 3 4 2 2" xfId="1535" xr:uid="{691680B2-CBAC-4DEC-B6C1-3B76F1506B4B}"/>
    <cellStyle name="Normal 6 3 3 4 2 2 2" xfId="1536" xr:uid="{09EAEA08-73A9-4E77-AA3A-4FCFDE228593}"/>
    <cellStyle name="Normal 6 3 3 4 2 3" xfId="1537" xr:uid="{F3ABCE19-85F9-47C0-B357-A1FC48D2FE2E}"/>
    <cellStyle name="Normal 6 3 3 4 3" xfId="1538" xr:uid="{9756FC00-2DC8-497B-A00A-139C1EAAD6D7}"/>
    <cellStyle name="Normal 6 3 3 4 3 2" xfId="1539" xr:uid="{F1BAA011-E8E1-410E-A06D-912B0C119FE0}"/>
    <cellStyle name="Normal 6 3 3 4 4" xfId="1540" xr:uid="{332BF88A-95AD-4C2C-8E01-56069E1715F3}"/>
    <cellStyle name="Normal 6 3 3 5" xfId="627" xr:uid="{BCFE349E-DADE-4ACB-BC3F-20F8D6E9F265}"/>
    <cellStyle name="Normal 6 3 3 5 2" xfId="1541" xr:uid="{502F5212-AB8F-4193-B291-D053B4EE13C5}"/>
    <cellStyle name="Normal 6 3 3 5 2 2" xfId="1542" xr:uid="{EF8BA61E-B670-4F59-A76A-51ED6A8A146C}"/>
    <cellStyle name="Normal 6 3 3 5 3" xfId="1543" xr:uid="{AF475A5E-4100-4D39-8F37-2922187C5539}"/>
    <cellStyle name="Normal 6 3 3 5 4" xfId="3144" xr:uid="{E7FCF1D1-67EB-443F-A090-22B6931C981F}"/>
    <cellStyle name="Normal 6 3 3 6" xfId="1544" xr:uid="{9C51C02E-C54A-4B54-B585-0F75FD7A606D}"/>
    <cellStyle name="Normal 6 3 3 6 2" xfId="1545" xr:uid="{FC1CF924-EC6F-4784-8740-8FD6D7A5E2F2}"/>
    <cellStyle name="Normal 6 3 3 7" xfId="1546" xr:uid="{4059A06E-1396-4708-A2AD-F25C81724A88}"/>
    <cellStyle name="Normal 6 3 3 8" xfId="3145" xr:uid="{FEDBCE11-00A4-43D0-AB8B-63604E59E709}"/>
    <cellStyle name="Normal 6 3 4" xfId="116" xr:uid="{58D4906B-EAA2-4222-B972-1CC70DFCC0EF}"/>
    <cellStyle name="Normal 6 3 4 2" xfId="447" xr:uid="{8DD02088-FB76-4A7B-AA7D-4816FE695F05}"/>
    <cellStyle name="Normal 6 3 4 2 2" xfId="628" xr:uid="{D1B15FE4-695B-40E1-A40B-339056CB616D}"/>
    <cellStyle name="Normal 6 3 4 2 2 2" xfId="1547" xr:uid="{45D46CEC-2060-413E-8C01-30253253D219}"/>
    <cellStyle name="Normal 6 3 4 2 2 2 2" xfId="1548" xr:uid="{E942B882-BFCE-4640-8624-F0111FD0FA54}"/>
    <cellStyle name="Normal 6 3 4 2 2 3" xfId="1549" xr:uid="{71643E8A-79C5-42C1-BE5B-80FB3B6B35C8}"/>
    <cellStyle name="Normal 6 3 4 2 2 4" xfId="3146" xr:uid="{E186B4F0-8463-42B6-A7B6-9B860DD2A796}"/>
    <cellStyle name="Normal 6 3 4 2 3" xfId="1550" xr:uid="{0E42D641-9D59-41B1-B633-FA5C4D518C5A}"/>
    <cellStyle name="Normal 6 3 4 2 3 2" xfId="1551" xr:uid="{9DCD443F-F0EF-4511-A004-1D9ECCBF57E2}"/>
    <cellStyle name="Normal 6 3 4 2 4" xfId="1552" xr:uid="{87065368-6C25-438E-9D4C-D8228809414F}"/>
    <cellStyle name="Normal 6 3 4 2 5" xfId="3147" xr:uid="{8307513C-F472-43E3-841E-2A110FD351E4}"/>
    <cellStyle name="Normal 6 3 4 3" xfId="629" xr:uid="{D8650783-5B68-4A69-A786-4688B57516E0}"/>
    <cellStyle name="Normal 6 3 4 3 2" xfId="1553" xr:uid="{00E09A0A-FCCB-4CF4-B1D1-9E3F6EB08697}"/>
    <cellStyle name="Normal 6 3 4 3 2 2" xfId="1554" xr:uid="{64B3EF53-C630-4D03-AD0E-54AE59A80F4F}"/>
    <cellStyle name="Normal 6 3 4 3 3" xfId="1555" xr:uid="{E222CEFF-D06F-48E4-8DC7-13186FFFBCAC}"/>
    <cellStyle name="Normal 6 3 4 3 4" xfId="3148" xr:uid="{16A8164B-6235-43A5-9690-3F78966BDB81}"/>
    <cellStyle name="Normal 6 3 4 4" xfId="1556" xr:uid="{21A7FFD6-016F-4AB4-8572-D1518F5C382C}"/>
    <cellStyle name="Normal 6 3 4 4 2" xfId="1557" xr:uid="{5B377FEB-9A06-45AD-B925-9A3491BE46C1}"/>
    <cellStyle name="Normal 6 3 4 4 3" xfId="3149" xr:uid="{B37F2478-5251-4F39-8844-2DA9D7E2B580}"/>
    <cellStyle name="Normal 6 3 4 4 4" xfId="3150" xr:uid="{92BBE0B2-506F-4AF5-95CE-EE9A4B6258DD}"/>
    <cellStyle name="Normal 6 3 4 5" xfId="1558" xr:uid="{DB6EEE84-200C-4591-B0A0-7A1E4B8C08C3}"/>
    <cellStyle name="Normal 6 3 4 6" xfId="3151" xr:uid="{6DAABB4D-2176-477F-A2B0-008E8DCAF8CC}"/>
    <cellStyle name="Normal 6 3 4 7" xfId="3152" xr:uid="{4C3B3616-1AE4-4BD8-9CD1-BBF91634A486}"/>
    <cellStyle name="Normal 6 3 5" xfId="328" xr:uid="{37FC13F1-FB36-423F-806B-139EFF2870AA}"/>
    <cellStyle name="Normal 6 3 5 2" xfId="630" xr:uid="{230B61B2-84DE-4F73-9CAB-8848730FEE59}"/>
    <cellStyle name="Normal 6 3 5 2 2" xfId="631" xr:uid="{BA08296C-0029-42CE-9552-E06EAD0986B2}"/>
    <cellStyle name="Normal 6 3 5 2 2 2" xfId="1559" xr:uid="{B2B7C9C2-295F-4788-87B3-679B9AC97FEC}"/>
    <cellStyle name="Normal 6 3 5 2 2 2 2" xfId="1560" xr:uid="{B1085454-2156-4E92-82CF-B2E1C679A2EF}"/>
    <cellStyle name="Normal 6 3 5 2 2 3" xfId="1561" xr:uid="{D0B209C8-44EE-4358-825F-D0BA2A1FEA03}"/>
    <cellStyle name="Normal 6 3 5 2 3" xfId="1562" xr:uid="{AAD224A9-9976-4326-B8A3-4A9DE3DE52C6}"/>
    <cellStyle name="Normal 6 3 5 2 3 2" xfId="1563" xr:uid="{B3B209A6-67E0-4615-8D62-733948DE8879}"/>
    <cellStyle name="Normal 6 3 5 2 4" xfId="1564" xr:uid="{A3FDF2D0-2313-46FC-819B-745B600E4E6D}"/>
    <cellStyle name="Normal 6 3 5 3" xfId="632" xr:uid="{5B96D8A1-4A2C-47F1-B519-93038FF0A7C5}"/>
    <cellStyle name="Normal 6 3 5 3 2" xfId="1565" xr:uid="{FA3B437A-5679-4753-AA8A-ACAE0339CE92}"/>
    <cellStyle name="Normal 6 3 5 3 2 2" xfId="1566" xr:uid="{7C7563AF-5B28-4BA7-9577-466D5F62FC64}"/>
    <cellStyle name="Normal 6 3 5 3 3" xfId="1567" xr:uid="{493E925C-EC1A-4343-BBE7-966BFE33F527}"/>
    <cellStyle name="Normal 6 3 5 3 4" xfId="3153" xr:uid="{632CFC2A-8BB3-4AD0-8F1C-7D5CE309CDFC}"/>
    <cellStyle name="Normal 6 3 5 4" xfId="1568" xr:uid="{D911ABA1-8D35-418B-A6CD-0902ECB1D534}"/>
    <cellStyle name="Normal 6 3 5 4 2" xfId="1569" xr:uid="{C534B976-1E4E-4B0C-94F2-A980D59BD5D7}"/>
    <cellStyle name="Normal 6 3 5 5" xfId="1570" xr:uid="{DD8C7FDE-702C-498E-824D-57A62D4A8749}"/>
    <cellStyle name="Normal 6 3 5 6" xfId="3154" xr:uid="{E0185922-EB04-4358-93FF-B97CC1A66D06}"/>
    <cellStyle name="Normal 6 3 6" xfId="329" xr:uid="{61076F1B-E5AE-4101-9780-4B74BFF2DE80}"/>
    <cellStyle name="Normal 6 3 6 2" xfId="633" xr:uid="{4C2B6321-7693-408E-8984-3A01EADBB4E9}"/>
    <cellStyle name="Normal 6 3 6 2 2" xfId="1571" xr:uid="{B79E0F9E-96A2-4D86-8D01-692DE63807EE}"/>
    <cellStyle name="Normal 6 3 6 2 2 2" xfId="1572" xr:uid="{F1373B1E-3975-48D8-81BD-23D443C4D813}"/>
    <cellStyle name="Normal 6 3 6 2 3" xfId="1573" xr:uid="{24415E16-9D62-4D48-95FF-AEC0833513C3}"/>
    <cellStyle name="Normal 6 3 6 2 4" xfId="3155" xr:uid="{BD10E4BF-2FDE-4522-B7C5-A2AFC1A26E2B}"/>
    <cellStyle name="Normal 6 3 6 3" xfId="1574" xr:uid="{5B4B656B-BF9E-4689-AB68-6A5BB715A52D}"/>
    <cellStyle name="Normal 6 3 6 3 2" xfId="1575" xr:uid="{8D6EDC0F-35B3-438F-8BEE-4589C75B9C7F}"/>
    <cellStyle name="Normal 6 3 6 4" xfId="1576" xr:uid="{D1902B68-857C-4CDD-93B2-9AFE15373D39}"/>
    <cellStyle name="Normal 6 3 6 5" xfId="3156" xr:uid="{C3E98975-D325-4948-BE83-6E38E24CBB6C}"/>
    <cellStyle name="Normal 6 3 7" xfId="634" xr:uid="{7B1BF9C0-F851-45DE-B2A6-F1CA51A95CB9}"/>
    <cellStyle name="Normal 6 3 7 2" xfId="1577" xr:uid="{C01DC844-D7FD-4947-9AE3-C9CFA6503E42}"/>
    <cellStyle name="Normal 6 3 7 2 2" xfId="1578" xr:uid="{A7D57C42-62A3-43F2-A2BE-9D6D4ABF2393}"/>
    <cellStyle name="Normal 6 3 7 3" xfId="1579" xr:uid="{5C357C2C-08DA-4B94-A795-C6B6FED28900}"/>
    <cellStyle name="Normal 6 3 7 4" xfId="3157" xr:uid="{D0F58A19-81B5-41A8-A3B6-4B824ECE1C2D}"/>
    <cellStyle name="Normal 6 3 8" xfId="1580" xr:uid="{8FBE3412-24C5-4342-B59E-DAD0BF376DD2}"/>
    <cellStyle name="Normal 6 3 8 2" xfId="1581" xr:uid="{F9B99844-CDA4-4E3B-84C1-D583FD86ACBE}"/>
    <cellStyle name="Normal 6 3 8 3" xfId="3158" xr:uid="{39928B98-4EAD-4C08-85EB-8D41279DE110}"/>
    <cellStyle name="Normal 6 3 8 4" xfId="3159" xr:uid="{F2CC9F5A-3376-4915-8EC5-4C3FABBFB178}"/>
    <cellStyle name="Normal 6 3 9" xfId="1582" xr:uid="{1A79569C-5F41-4D2C-A737-190744676B63}"/>
    <cellStyle name="Normal 6 3 9 2" xfId="4718" xr:uid="{273994E8-18FE-412D-B6A7-14B8AB6173EB}"/>
    <cellStyle name="Normal 6 4" xfId="117" xr:uid="{18D964AF-37F3-4B4B-ACA5-75388602E2BA}"/>
    <cellStyle name="Normal 6 4 10" xfId="3160" xr:uid="{3BAD0F8B-4D38-4805-A352-07E94A8F8984}"/>
    <cellStyle name="Normal 6 4 11" xfId="3161" xr:uid="{2B578C50-6837-4EB7-BDD6-C4FF7E9030E2}"/>
    <cellStyle name="Normal 6 4 2" xfId="118" xr:uid="{A49626F4-7D53-41D6-95F7-3D6DD850997B}"/>
    <cellStyle name="Normal 6 4 2 2" xfId="119" xr:uid="{36078675-7BBD-48BC-B014-808F2A0D4AD6}"/>
    <cellStyle name="Normal 6 4 2 2 2" xfId="330" xr:uid="{A514CCAF-52A7-4AF9-BFD3-1D8945AC7677}"/>
    <cellStyle name="Normal 6 4 2 2 2 2" xfId="635" xr:uid="{B24BB811-4540-472D-9B89-35D03247CB95}"/>
    <cellStyle name="Normal 6 4 2 2 2 2 2" xfId="1583" xr:uid="{5B29E166-9FC6-4268-9FB1-5CEC215D35A4}"/>
    <cellStyle name="Normal 6 4 2 2 2 2 2 2" xfId="1584" xr:uid="{B7135ED5-AE85-4D00-B230-8F42F54B8B62}"/>
    <cellStyle name="Normal 6 4 2 2 2 2 3" xfId="1585" xr:uid="{88E42062-4257-4914-AA20-0EB887FD3A7C}"/>
    <cellStyle name="Normal 6 4 2 2 2 2 4" xfId="3162" xr:uid="{37646161-15EA-46A9-B970-FFDF6720F558}"/>
    <cellStyle name="Normal 6 4 2 2 2 3" xfId="1586" xr:uid="{09A557A8-88EE-4379-B401-637A8F7EF0F4}"/>
    <cellStyle name="Normal 6 4 2 2 2 3 2" xfId="1587" xr:uid="{CACFEA4E-4B12-49F6-B4D5-0EC86F45979B}"/>
    <cellStyle name="Normal 6 4 2 2 2 3 3" xfId="3163" xr:uid="{3F3B9DCC-CABF-4EF1-B088-C9267BF052BC}"/>
    <cellStyle name="Normal 6 4 2 2 2 3 4" xfId="3164" xr:uid="{C18C0F9F-42EB-44F8-97B5-D2165A3D81E1}"/>
    <cellStyle name="Normal 6 4 2 2 2 4" xfId="1588" xr:uid="{6013F7D7-459B-4A80-9D9B-A93ECF6A17A3}"/>
    <cellStyle name="Normal 6 4 2 2 2 5" xfId="3165" xr:uid="{C58B4AA3-04A9-474B-902B-A7D36C7257E0}"/>
    <cellStyle name="Normal 6 4 2 2 2 6" xfId="3166" xr:uid="{45CEE870-A046-4ED7-BE38-8DC9B7A11BBF}"/>
    <cellStyle name="Normal 6 4 2 2 3" xfId="636" xr:uid="{4EBF5481-415F-40BF-B45C-71328DD14AF9}"/>
    <cellStyle name="Normal 6 4 2 2 3 2" xfId="1589" xr:uid="{6ABA73ED-E65F-4BAB-80A2-4D7309709819}"/>
    <cellStyle name="Normal 6 4 2 2 3 2 2" xfId="1590" xr:uid="{944A058C-2EFC-49C5-AC68-9215845C44B0}"/>
    <cellStyle name="Normal 6 4 2 2 3 2 3" xfId="3167" xr:uid="{834C7F2B-4398-46F1-A3F5-3AEEA1400DE8}"/>
    <cellStyle name="Normal 6 4 2 2 3 2 4" xfId="3168" xr:uid="{3A41F6F1-25B6-455B-A4E1-A05C732A4EE8}"/>
    <cellStyle name="Normal 6 4 2 2 3 3" xfId="1591" xr:uid="{2177BA77-4DAE-43E9-8198-B417400BEAC0}"/>
    <cellStyle name="Normal 6 4 2 2 3 4" xfId="3169" xr:uid="{5A81F4BD-2EB7-4700-B95B-123C49F99C31}"/>
    <cellStyle name="Normal 6 4 2 2 3 5" xfId="3170" xr:uid="{737616F9-9C55-4F53-BD12-77718CFD33F5}"/>
    <cellStyle name="Normal 6 4 2 2 4" xfId="1592" xr:uid="{FD5B1102-924B-42E2-9944-A03DBD63ADC6}"/>
    <cellStyle name="Normal 6 4 2 2 4 2" xfId="1593" xr:uid="{13637D11-E5D9-4A23-B6F5-1249EF04E60C}"/>
    <cellStyle name="Normal 6 4 2 2 4 3" xfId="3171" xr:uid="{C1F4413B-B11C-4171-B126-3FCCD2B16A82}"/>
    <cellStyle name="Normal 6 4 2 2 4 4" xfId="3172" xr:uid="{0BCB9867-E35D-4D3A-BBA8-27B3E85851C0}"/>
    <cellStyle name="Normal 6 4 2 2 5" xfId="1594" xr:uid="{38CDE06F-1149-4439-9423-E9CE2D49DC4A}"/>
    <cellStyle name="Normal 6 4 2 2 5 2" xfId="3173" xr:uid="{0C855197-B6C0-4914-B981-4D10BB84BEE5}"/>
    <cellStyle name="Normal 6 4 2 2 5 3" xfId="3174" xr:uid="{C8D656FE-358B-402B-95AE-4ADD081FC239}"/>
    <cellStyle name="Normal 6 4 2 2 5 4" xfId="3175" xr:uid="{D2DB2E5D-EFD5-48BB-9384-2B1C2C0FE9C7}"/>
    <cellStyle name="Normal 6 4 2 2 6" xfId="3176" xr:uid="{2A91A6DE-012D-49A5-BA1C-074C519F3C47}"/>
    <cellStyle name="Normal 6 4 2 2 7" xfId="3177" xr:uid="{F2278B90-2E93-48ED-8BC1-569B70E7746D}"/>
    <cellStyle name="Normal 6 4 2 2 8" xfId="3178" xr:uid="{73EB0955-3901-4979-99A8-71BCA6D35E16}"/>
    <cellStyle name="Normal 6 4 2 3" xfId="331" xr:uid="{22F16A68-78DF-467A-86CE-EA567A6BD7AD}"/>
    <cellStyle name="Normal 6 4 2 3 2" xfId="637" xr:uid="{FE5EC601-FF10-43FA-BE97-5E3DCD71FF6B}"/>
    <cellStyle name="Normal 6 4 2 3 2 2" xfId="638" xr:uid="{926E0810-EB2F-470D-BC5E-C5E44FD79CB3}"/>
    <cellStyle name="Normal 6 4 2 3 2 2 2" xfId="1595" xr:uid="{0874A48E-B34C-4E1F-9802-A370FDCE2EBE}"/>
    <cellStyle name="Normal 6 4 2 3 2 2 2 2" xfId="1596" xr:uid="{7795F22B-5587-4704-836F-B5D0261A9B2B}"/>
    <cellStyle name="Normal 6 4 2 3 2 2 3" xfId="1597" xr:uid="{B035A6B6-C8B4-438B-B9DD-ED404E6C2946}"/>
    <cellStyle name="Normal 6 4 2 3 2 3" xfId="1598" xr:uid="{2BA8893E-5EF1-43B1-A862-62DDCEF3A4BE}"/>
    <cellStyle name="Normal 6 4 2 3 2 3 2" xfId="1599" xr:uid="{E9FDC116-2D79-4BCB-9CE3-BF704B8B85D2}"/>
    <cellStyle name="Normal 6 4 2 3 2 4" xfId="1600" xr:uid="{8BFA301D-D683-4D1F-9868-9287A0C40FB3}"/>
    <cellStyle name="Normal 6 4 2 3 3" xfId="639" xr:uid="{4F0F667C-BC1E-49C0-8AFF-EC4FECA280D1}"/>
    <cellStyle name="Normal 6 4 2 3 3 2" xfId="1601" xr:uid="{29E7AC55-0AAF-4C42-8C39-754A47509A08}"/>
    <cellStyle name="Normal 6 4 2 3 3 2 2" xfId="1602" xr:uid="{F538936C-EFC8-464D-9B21-9C69D82F3056}"/>
    <cellStyle name="Normal 6 4 2 3 3 3" xfId="1603" xr:uid="{6C2B4DAE-E43D-469A-A546-0A6104FC61FE}"/>
    <cellStyle name="Normal 6 4 2 3 3 4" xfId="3179" xr:uid="{BB599A98-EE1B-4C77-B479-94D570F19E79}"/>
    <cellStyle name="Normal 6 4 2 3 4" xfId="1604" xr:uid="{37FDA62C-0FBC-40A3-A861-803C62AB484A}"/>
    <cellStyle name="Normal 6 4 2 3 4 2" xfId="1605" xr:uid="{70BBF155-4989-4ADD-8BE5-E6F7296A83CB}"/>
    <cellStyle name="Normal 6 4 2 3 5" xfId="1606" xr:uid="{0FAF4FDC-E5EA-4747-9158-54AC4E52F933}"/>
    <cellStyle name="Normal 6 4 2 3 6" xfId="3180" xr:uid="{5638C612-2370-408D-BE00-CB0437D8D708}"/>
    <cellStyle name="Normal 6 4 2 4" xfId="332" xr:uid="{746BEAF0-AD58-4B88-9870-D379F4B32FF1}"/>
    <cellStyle name="Normal 6 4 2 4 2" xfId="640" xr:uid="{BF673065-2C84-42CF-8280-493493FB1A3A}"/>
    <cellStyle name="Normal 6 4 2 4 2 2" xfId="1607" xr:uid="{BE627229-49E7-4CAC-8886-FF476912C194}"/>
    <cellStyle name="Normal 6 4 2 4 2 2 2" xfId="1608" xr:uid="{F68E4E24-C0EE-4F57-9D35-2CF99AA06E98}"/>
    <cellStyle name="Normal 6 4 2 4 2 3" xfId="1609" xr:uid="{505E25B2-A114-4910-AE3A-058DCCA899F3}"/>
    <cellStyle name="Normal 6 4 2 4 2 4" xfId="3181" xr:uid="{24BBCFC2-41AE-438A-B00D-FB6B2E79EEB7}"/>
    <cellStyle name="Normal 6 4 2 4 3" xfId="1610" xr:uid="{694908FB-F4CB-4BEE-9B42-49898C8CBDBF}"/>
    <cellStyle name="Normal 6 4 2 4 3 2" xfId="1611" xr:uid="{85875195-8338-499C-B9CF-E62AFF3A0482}"/>
    <cellStyle name="Normal 6 4 2 4 4" xfId="1612" xr:uid="{85F2C3DC-6FE8-43EE-BA4A-5CDCAE51EAB1}"/>
    <cellStyle name="Normal 6 4 2 4 5" xfId="3182" xr:uid="{98594553-CD94-40E3-9FEE-527738941003}"/>
    <cellStyle name="Normal 6 4 2 5" xfId="333" xr:uid="{94A84FF0-2486-4C83-9C87-8FFF5AEA71B6}"/>
    <cellStyle name="Normal 6 4 2 5 2" xfId="1613" xr:uid="{BD7CCB23-7C78-44AF-A41A-1B965F87A10A}"/>
    <cellStyle name="Normal 6 4 2 5 2 2" xfId="1614" xr:uid="{817C5813-AC37-4BDD-8898-B5395B7CE937}"/>
    <cellStyle name="Normal 6 4 2 5 3" xfId="1615" xr:uid="{4D9867DB-FE7D-4586-B9BF-8AD2F9157B87}"/>
    <cellStyle name="Normal 6 4 2 5 4" xfId="3183" xr:uid="{86ACF412-0762-46CF-AAF9-11193CDD05DB}"/>
    <cellStyle name="Normal 6 4 2 6" xfId="1616" xr:uid="{967C7304-0100-4228-9AF6-04B102FDC0B4}"/>
    <cellStyle name="Normal 6 4 2 6 2" xfId="1617" xr:uid="{98553196-573A-4992-B057-E047B41A2D5E}"/>
    <cellStyle name="Normal 6 4 2 6 3" xfId="3184" xr:uid="{AA14D9A6-D592-40AA-B2B1-B768AC92501D}"/>
    <cellStyle name="Normal 6 4 2 6 4" xfId="3185" xr:uid="{56264FA8-AF25-4098-AE5A-FF4CBBF1D3B8}"/>
    <cellStyle name="Normal 6 4 2 7" xfId="1618" xr:uid="{4080D91B-529F-46AD-BEEB-FE3AAD83E1E5}"/>
    <cellStyle name="Normal 6 4 2 8" xfId="3186" xr:uid="{54CD124D-ABD0-4FF3-BFF8-BA29470495FB}"/>
    <cellStyle name="Normal 6 4 2 9" xfId="3187" xr:uid="{7D7466E6-B292-4386-A395-9ED39E29EE48}"/>
    <cellStyle name="Normal 6 4 3" xfId="120" xr:uid="{860C16E7-9ECE-4013-AC48-3370BC820200}"/>
    <cellStyle name="Normal 6 4 3 2" xfId="121" xr:uid="{4B5B0A5F-3CBB-424F-A59E-810220FAE7CA}"/>
    <cellStyle name="Normal 6 4 3 2 2" xfId="641" xr:uid="{7CB828A1-BE94-4B0A-BE4B-0DCB9033B5CF}"/>
    <cellStyle name="Normal 6 4 3 2 2 2" xfId="1619" xr:uid="{CBFA4CE8-CBED-4C02-9418-0B619B63BC75}"/>
    <cellStyle name="Normal 6 4 3 2 2 2 2" xfId="1620" xr:uid="{0EF81F12-7D7B-4322-BFA6-286BA558DD54}"/>
    <cellStyle name="Normal 6 4 3 2 2 2 2 2" xfId="4476" xr:uid="{66558EA7-502F-46C6-B3D3-A7DBDF0D1874}"/>
    <cellStyle name="Normal 6 4 3 2 2 2 3" xfId="4477" xr:uid="{4598B6BD-ABD3-4A7D-8494-0A68571D8396}"/>
    <cellStyle name="Normal 6 4 3 2 2 3" xfId="1621" xr:uid="{18584DB1-E097-4F8F-A808-8F768EDB5FA3}"/>
    <cellStyle name="Normal 6 4 3 2 2 3 2" xfId="4478" xr:uid="{FCDD1390-1809-461C-B5BB-21E483A80C68}"/>
    <cellStyle name="Normal 6 4 3 2 2 4" xfId="3188" xr:uid="{9E7C307F-01ED-40E9-ADBE-0CF2BFBFC1CB}"/>
    <cellStyle name="Normal 6 4 3 2 3" xfId="1622" xr:uid="{EEF7B833-2E4B-400C-99F6-CC802266AA6F}"/>
    <cellStyle name="Normal 6 4 3 2 3 2" xfId="1623" xr:uid="{993CB4A1-8123-4103-8F8E-69D9425B1D6B}"/>
    <cellStyle name="Normal 6 4 3 2 3 2 2" xfId="4479" xr:uid="{D50F6644-4E95-4534-8E2D-D04A4CEA5742}"/>
    <cellStyle name="Normal 6 4 3 2 3 3" xfId="3189" xr:uid="{AC658F00-CD1C-41DE-906F-F3D5087928CA}"/>
    <cellStyle name="Normal 6 4 3 2 3 4" xfId="3190" xr:uid="{45933D0D-DCE3-4B4E-BD14-ECD290F0F758}"/>
    <cellStyle name="Normal 6 4 3 2 4" xfId="1624" xr:uid="{3BD2600C-2F24-43F9-A8FE-437DC5337394}"/>
    <cellStyle name="Normal 6 4 3 2 4 2" xfId="4480" xr:uid="{FDB85603-F7BF-43BC-97A6-1D296F7AF3A9}"/>
    <cellStyle name="Normal 6 4 3 2 5" xfId="3191" xr:uid="{5FBF7C1B-170F-43CD-867E-6D61470AFEA3}"/>
    <cellStyle name="Normal 6 4 3 2 6" xfId="3192" xr:uid="{D5584FD3-70D4-456D-AEF2-0E95F83FFAA3}"/>
    <cellStyle name="Normal 6 4 3 3" xfId="334" xr:uid="{B5708248-A116-4DCF-A81B-CEFEEF64294C}"/>
    <cellStyle name="Normal 6 4 3 3 2" xfId="1625" xr:uid="{6EA60BE2-C320-48F0-8A61-BC0FD925AC48}"/>
    <cellStyle name="Normal 6 4 3 3 2 2" xfId="1626" xr:uid="{00A5D4AF-4766-4B7A-8969-1567C6338664}"/>
    <cellStyle name="Normal 6 4 3 3 2 2 2" xfId="4481" xr:uid="{B5528020-45BB-41D2-982A-4085CEE6126C}"/>
    <cellStyle name="Normal 6 4 3 3 2 3" xfId="3193" xr:uid="{DE1DBD91-E0FC-4327-B703-97E83F3971A8}"/>
    <cellStyle name="Normal 6 4 3 3 2 4" xfId="3194" xr:uid="{287048F3-BDB9-46F1-A5CF-14731BD3D2FD}"/>
    <cellStyle name="Normal 6 4 3 3 3" xfId="1627" xr:uid="{BF4BA7EB-6A6D-4D85-A5A9-4F9407845F3D}"/>
    <cellStyle name="Normal 6 4 3 3 3 2" xfId="4482" xr:uid="{FAE82ADC-CCBB-4479-9F42-350309E53E2E}"/>
    <cellStyle name="Normal 6 4 3 3 4" xfId="3195" xr:uid="{07F971E3-9588-4131-8B0B-769FAEF3B713}"/>
    <cellStyle name="Normal 6 4 3 3 5" xfId="3196" xr:uid="{1BAB6E48-A268-46EA-978F-B31783F6AB8F}"/>
    <cellStyle name="Normal 6 4 3 4" xfId="1628" xr:uid="{3A632C44-5C44-45FE-9C43-BA41CF23A244}"/>
    <cellStyle name="Normal 6 4 3 4 2" xfId="1629" xr:uid="{92EFD9DD-5C49-4EE4-8FCC-EBEB5545298F}"/>
    <cellStyle name="Normal 6 4 3 4 2 2" xfId="4483" xr:uid="{E6473E42-8040-4206-8C80-4E0CB2B29B0E}"/>
    <cellStyle name="Normal 6 4 3 4 3" xfId="3197" xr:uid="{E37190F8-3B49-4FAC-AE3E-DBA36494A8A6}"/>
    <cellStyle name="Normal 6 4 3 4 4" xfId="3198" xr:uid="{3DD029CA-80C1-41E0-AD75-EC219A0D8ABA}"/>
    <cellStyle name="Normal 6 4 3 5" xfId="1630" xr:uid="{CA6978BC-A233-4E44-9372-8B70E45115C1}"/>
    <cellStyle name="Normal 6 4 3 5 2" xfId="3199" xr:uid="{E7AE243A-7E1D-42DE-80C3-BF45AD9257C9}"/>
    <cellStyle name="Normal 6 4 3 5 3" xfId="3200" xr:uid="{06BE5A40-EF6A-4833-804E-76B912E1400E}"/>
    <cellStyle name="Normal 6 4 3 5 4" xfId="3201" xr:uid="{3D7DC203-4768-4448-9333-16B1D3C205FA}"/>
    <cellStyle name="Normal 6 4 3 6" xfId="3202" xr:uid="{D141B3DB-745F-4DC7-89F8-AA1AC0B1855C}"/>
    <cellStyle name="Normal 6 4 3 7" xfId="3203" xr:uid="{FFBC4D56-CCB7-49C1-94C6-CC3A563AC1EA}"/>
    <cellStyle name="Normal 6 4 3 8" xfId="3204" xr:uid="{C2057052-B59A-4DFC-A480-56A9B3F7D19F}"/>
    <cellStyle name="Normal 6 4 4" xfId="122" xr:uid="{3171CB4E-10A5-4EFA-B05E-E2F036750ABB}"/>
    <cellStyle name="Normal 6 4 4 2" xfId="642" xr:uid="{D5AF1A46-90CE-47AD-90B3-096151565986}"/>
    <cellStyle name="Normal 6 4 4 2 2" xfId="643" xr:uid="{563A5C3B-DD04-4DC4-8C6F-A1CC8AD54F9D}"/>
    <cellStyle name="Normal 6 4 4 2 2 2" xfId="1631" xr:uid="{8987354C-B345-489B-95A6-EE3791B2DCDF}"/>
    <cellStyle name="Normal 6 4 4 2 2 2 2" xfId="1632" xr:uid="{44C18876-FA3B-44BD-8B74-F74C853DDF8B}"/>
    <cellStyle name="Normal 6 4 4 2 2 3" xfId="1633" xr:uid="{CA113DD3-CB59-45F1-A759-FFF8A6307405}"/>
    <cellStyle name="Normal 6 4 4 2 2 4" xfId="3205" xr:uid="{31824446-FB2B-43CF-8B6E-5875FD6EE259}"/>
    <cellStyle name="Normal 6 4 4 2 3" xfId="1634" xr:uid="{E8DE839F-9F18-4BE3-8918-618F6A34FED0}"/>
    <cellStyle name="Normal 6 4 4 2 3 2" xfId="1635" xr:uid="{0022E4B9-F569-49CB-B0BF-8127E6C43B04}"/>
    <cellStyle name="Normal 6 4 4 2 4" xfId="1636" xr:uid="{010BBA84-7D8B-4740-B26B-5BB565FC6CF5}"/>
    <cellStyle name="Normal 6 4 4 2 5" xfId="3206" xr:uid="{2C70B2CF-1260-40B2-9921-4A758A34612E}"/>
    <cellStyle name="Normal 6 4 4 3" xfId="644" xr:uid="{20BF3D17-FE0B-4F3D-A855-92E19ED6E409}"/>
    <cellStyle name="Normal 6 4 4 3 2" xfId="1637" xr:uid="{7D047541-421F-4357-A92F-A1A7479582B5}"/>
    <cellStyle name="Normal 6 4 4 3 2 2" xfId="1638" xr:uid="{4843FCAB-9286-4FA1-95B1-0A4421FA0FF7}"/>
    <cellStyle name="Normal 6 4 4 3 3" xfId="1639" xr:uid="{14264916-25AF-4C42-83A3-49554A723721}"/>
    <cellStyle name="Normal 6 4 4 3 4" xfId="3207" xr:uid="{6181C3BD-8653-4C7D-9B03-0FB54B1C3F18}"/>
    <cellStyle name="Normal 6 4 4 4" xfId="1640" xr:uid="{AC4021CF-FA54-4841-8624-0957F45B8940}"/>
    <cellStyle name="Normal 6 4 4 4 2" xfId="1641" xr:uid="{4C6025CC-D87C-4B38-A39B-03A876003361}"/>
    <cellStyle name="Normal 6 4 4 4 3" xfId="3208" xr:uid="{25EBA44B-7732-41E4-A2EB-E137B7BE0300}"/>
    <cellStyle name="Normal 6 4 4 4 4" xfId="3209" xr:uid="{6308B8AE-0726-4F1F-875B-AB03661FA6AD}"/>
    <cellStyle name="Normal 6 4 4 5" xfId="1642" xr:uid="{5DBE00FB-D00C-437F-A171-A59AD1CCF69F}"/>
    <cellStyle name="Normal 6 4 4 6" xfId="3210" xr:uid="{B77FABC6-A2C7-43A6-9182-A03CF75C4C49}"/>
    <cellStyle name="Normal 6 4 4 7" xfId="3211" xr:uid="{5C07772A-9FD4-4E94-9909-4C22B2EDAC36}"/>
    <cellStyle name="Normal 6 4 5" xfId="335" xr:uid="{12F6F142-A040-4836-A1EB-82A75A545FFD}"/>
    <cellStyle name="Normal 6 4 5 2" xfId="645" xr:uid="{65681246-ACA7-4439-988E-72E9693E8A62}"/>
    <cellStyle name="Normal 6 4 5 2 2" xfId="1643" xr:uid="{72F33E31-0F44-4532-9EE6-6F38AADFE02F}"/>
    <cellStyle name="Normal 6 4 5 2 2 2" xfId="1644" xr:uid="{8060026C-5949-40BC-9DA5-5826DDC3AD74}"/>
    <cellStyle name="Normal 6 4 5 2 3" xfId="1645" xr:uid="{4ADF1150-E9D8-4A2E-AC86-EB33CFC302DF}"/>
    <cellStyle name="Normal 6 4 5 2 4" xfId="3212" xr:uid="{FC6B6F5E-A015-4603-920A-FD09A563EEC7}"/>
    <cellStyle name="Normal 6 4 5 3" xfId="1646" xr:uid="{DA192C47-72FF-422D-AC46-57E426C5B4B8}"/>
    <cellStyle name="Normal 6 4 5 3 2" xfId="1647" xr:uid="{FF6DCC24-6A48-47D7-AE2C-00FBAC026167}"/>
    <cellStyle name="Normal 6 4 5 3 3" xfId="3213" xr:uid="{83DFEF59-1CC0-403F-9BA7-EB82DAB08E5F}"/>
    <cellStyle name="Normal 6 4 5 3 4" xfId="3214" xr:uid="{8FFE5242-BD58-4238-8D4D-209367024C3F}"/>
    <cellStyle name="Normal 6 4 5 4" xfId="1648" xr:uid="{857DB5EE-71AA-4536-AB4D-5B9144F6D11C}"/>
    <cellStyle name="Normal 6 4 5 5" xfId="3215" xr:uid="{2DC0885C-6290-49E4-B837-98B8CFADCA07}"/>
    <cellStyle name="Normal 6 4 5 6" xfId="3216" xr:uid="{E2CDF26B-AA5D-4D84-9A25-7EB0CA7BB0E4}"/>
    <cellStyle name="Normal 6 4 6" xfId="336" xr:uid="{6C6B7CC2-54E3-4BE3-8D11-EE481B3196A5}"/>
    <cellStyle name="Normal 6 4 6 2" xfId="1649" xr:uid="{10C9EF2A-9D9E-428F-892B-4498C8EC9102}"/>
    <cellStyle name="Normal 6 4 6 2 2" xfId="1650" xr:uid="{9AC13EAE-65FF-48B7-BFFF-46CBECEB7830}"/>
    <cellStyle name="Normal 6 4 6 2 3" xfId="3217" xr:uid="{EE755DC2-DEFF-467F-97A8-C319D6817E1C}"/>
    <cellStyle name="Normal 6 4 6 2 4" xfId="3218" xr:uid="{F6D7E5C5-B016-47AE-A8D9-FF75D2D6A1C8}"/>
    <cellStyle name="Normal 6 4 6 3" xfId="1651" xr:uid="{BF35F536-8500-4129-A89F-907FDEA839FE}"/>
    <cellStyle name="Normal 6 4 6 4" xfId="3219" xr:uid="{C326B079-E660-49E8-B0C0-41C4046C12E4}"/>
    <cellStyle name="Normal 6 4 6 5" xfId="3220" xr:uid="{1CEEB95E-91E5-4A07-B68C-EC7CB24559D1}"/>
    <cellStyle name="Normal 6 4 7" xfId="1652" xr:uid="{D187FB6F-90E0-40FC-9A2B-B0316F4AF86B}"/>
    <cellStyle name="Normal 6 4 7 2" xfId="1653" xr:uid="{363B41DB-CEDD-4345-90F3-30E0F70AB76F}"/>
    <cellStyle name="Normal 6 4 7 3" xfId="3221" xr:uid="{236B146A-CD94-483D-8BE5-9AA02E61B82A}"/>
    <cellStyle name="Normal 6 4 7 3 2" xfId="4407" xr:uid="{6E4FDE06-ED0D-4EA9-BE71-377BF72E2B71}"/>
    <cellStyle name="Normal 6 4 7 3 3" xfId="4685" xr:uid="{ADFA7E58-913A-4B26-A105-F6F1604AFEA6}"/>
    <cellStyle name="Normal 6 4 7 4" xfId="3222" xr:uid="{CB7248A0-6A61-4AA3-BAF9-570438A1971A}"/>
    <cellStyle name="Normal 6 4 8" xfId="1654" xr:uid="{A42E3596-105A-4A09-A981-E38EED791E7D}"/>
    <cellStyle name="Normal 6 4 8 2" xfId="3223" xr:uid="{E03DC029-CFB3-467B-B9ED-4A7D7163DA8D}"/>
    <cellStyle name="Normal 6 4 8 3" xfId="3224" xr:uid="{A5EB8353-F366-4128-BD2B-3D68C23F028D}"/>
    <cellStyle name="Normal 6 4 8 4" xfId="3225" xr:uid="{270AB51C-814A-48BA-9702-14F0164D0154}"/>
    <cellStyle name="Normal 6 4 9" xfId="3226" xr:uid="{C951F1EF-C59E-4901-9861-4A5873F98284}"/>
    <cellStyle name="Normal 6 5" xfId="123" xr:uid="{549BF70A-3F7F-46CB-8B76-E892BEB3A000}"/>
    <cellStyle name="Normal 6 5 10" xfId="3227" xr:uid="{F32937FE-74F9-4FB2-972A-CFDA6CD95873}"/>
    <cellStyle name="Normal 6 5 11" xfId="3228" xr:uid="{73B13D38-97E7-4435-9EAA-F6AF7EC55F52}"/>
    <cellStyle name="Normal 6 5 2" xfId="124" xr:uid="{FB64199B-0E46-4490-93D7-59B85D304B90}"/>
    <cellStyle name="Normal 6 5 2 2" xfId="337" xr:uid="{7FFC0D6E-1A34-4975-B2AA-8CEBE05D66EE}"/>
    <cellStyle name="Normal 6 5 2 2 2" xfId="646" xr:uid="{6E83498A-1DF8-4E6E-AD1F-6BFAAB0046C7}"/>
    <cellStyle name="Normal 6 5 2 2 2 2" xfId="647" xr:uid="{D64E0EA2-EE22-4375-9459-BE19745B6000}"/>
    <cellStyle name="Normal 6 5 2 2 2 2 2" xfId="1655" xr:uid="{8DDC26BB-5EFA-4329-BA5D-E949E5640B96}"/>
    <cellStyle name="Normal 6 5 2 2 2 2 3" xfId="3229" xr:uid="{E7B1A5AC-4303-4EF6-9D3F-D67A4A73C9EB}"/>
    <cellStyle name="Normal 6 5 2 2 2 2 4" xfId="3230" xr:uid="{27DFB617-D2F8-48C3-AFF1-9A77991A1687}"/>
    <cellStyle name="Normal 6 5 2 2 2 3" xfId="1656" xr:uid="{87A4F807-82B4-440F-B9D6-1C6D83FFC72C}"/>
    <cellStyle name="Normal 6 5 2 2 2 3 2" xfId="3231" xr:uid="{F3566E52-09E5-46CE-B831-7695407FB26F}"/>
    <cellStyle name="Normal 6 5 2 2 2 3 3" xfId="3232" xr:uid="{6CA320AA-7028-48E1-A2DE-EF96B25AC932}"/>
    <cellStyle name="Normal 6 5 2 2 2 3 4" xfId="3233" xr:uid="{3B529192-CEC5-417D-AC0E-C797C276E117}"/>
    <cellStyle name="Normal 6 5 2 2 2 4" xfId="3234" xr:uid="{C29D7EB5-50F3-4563-B789-157326FE8497}"/>
    <cellStyle name="Normal 6 5 2 2 2 5" xfId="3235" xr:uid="{9E33FBA4-5D1F-4DC2-AC89-02105B337814}"/>
    <cellStyle name="Normal 6 5 2 2 2 6" xfId="3236" xr:uid="{7A7280DE-D335-4992-9462-A2C229D879B8}"/>
    <cellStyle name="Normal 6 5 2 2 3" xfId="648" xr:uid="{A8ECDA9C-AD24-4557-BD5A-AC6D1C3F884D}"/>
    <cellStyle name="Normal 6 5 2 2 3 2" xfId="1657" xr:uid="{E77BBFC2-C2F3-4ACD-A20F-426484C9F0E0}"/>
    <cellStyle name="Normal 6 5 2 2 3 2 2" xfId="3237" xr:uid="{7185F7D9-3BFE-434A-9689-4F49FACA246A}"/>
    <cellStyle name="Normal 6 5 2 2 3 2 3" xfId="3238" xr:uid="{73AC2AE3-89C3-452B-B239-84CA7FFCDD28}"/>
    <cellStyle name="Normal 6 5 2 2 3 2 4" xfId="3239" xr:uid="{36688766-8117-4968-B828-9F1109A30F5D}"/>
    <cellStyle name="Normal 6 5 2 2 3 3" xfId="3240" xr:uid="{767AD933-741E-42F4-8333-62C5825CAFDA}"/>
    <cellStyle name="Normal 6 5 2 2 3 4" xfId="3241" xr:uid="{3992AAF5-7811-4770-8412-33C2E0859F4F}"/>
    <cellStyle name="Normal 6 5 2 2 3 5" xfId="3242" xr:uid="{7E69437D-9C7B-411D-B0A0-D8297B6730D9}"/>
    <cellStyle name="Normal 6 5 2 2 4" xfId="1658" xr:uid="{3A6F18C8-E975-40BC-91EB-431616875EBD}"/>
    <cellStyle name="Normal 6 5 2 2 4 2" xfId="3243" xr:uid="{C6B3D27E-AEED-4BC6-9C84-B6238F431A3B}"/>
    <cellStyle name="Normal 6 5 2 2 4 3" xfId="3244" xr:uid="{6055363E-3B33-4FA5-951C-1637298BA0F9}"/>
    <cellStyle name="Normal 6 5 2 2 4 4" xfId="3245" xr:uid="{70B9553F-EFA6-44EC-94D9-CE428C2EF57E}"/>
    <cellStyle name="Normal 6 5 2 2 5" xfId="3246" xr:uid="{C7B0B024-6E93-4F7E-9BE2-D71F0F9FFFE6}"/>
    <cellStyle name="Normal 6 5 2 2 5 2" xfId="3247" xr:uid="{8F6643C3-7F57-4F8D-81D2-C9E3654434C7}"/>
    <cellStyle name="Normal 6 5 2 2 5 3" xfId="3248" xr:uid="{186BECF7-7092-4CAA-9132-9C294065CA6B}"/>
    <cellStyle name="Normal 6 5 2 2 5 4" xfId="3249" xr:uid="{D56B07C1-CE85-4889-88CF-F89730F3232D}"/>
    <cellStyle name="Normal 6 5 2 2 6" xfId="3250" xr:uid="{1D14E968-8321-4444-985C-26B0B06D0825}"/>
    <cellStyle name="Normal 6 5 2 2 7" xfId="3251" xr:uid="{C1C1B6B6-4DA1-4095-9324-C7E076D86D9A}"/>
    <cellStyle name="Normal 6 5 2 2 8" xfId="3252" xr:uid="{32F358AB-3F6A-4314-8590-7FCEB521BE43}"/>
    <cellStyle name="Normal 6 5 2 3" xfId="649" xr:uid="{89293760-51AD-4625-850F-92D4A4F4149C}"/>
    <cellStyle name="Normal 6 5 2 3 2" xfId="650" xr:uid="{A071401F-D7A0-44E8-A67C-5FD91FF9F235}"/>
    <cellStyle name="Normal 6 5 2 3 2 2" xfId="651" xr:uid="{862A4A73-1053-4C1C-ADF6-79C350D55D28}"/>
    <cellStyle name="Normal 6 5 2 3 2 3" xfId="3253" xr:uid="{1A5FABFB-17AA-4CA6-A3B7-A8FCF9910BBA}"/>
    <cellStyle name="Normal 6 5 2 3 2 4" xfId="3254" xr:uid="{53ADBADA-07FF-4DFD-AE6D-E0E2EEE98C99}"/>
    <cellStyle name="Normal 6 5 2 3 3" xfId="652" xr:uid="{0D40F3EA-5433-4D21-A548-1099EACE6746}"/>
    <cellStyle name="Normal 6 5 2 3 3 2" xfId="3255" xr:uid="{E9D45539-71B8-482C-ACD6-63ABE99C1D15}"/>
    <cellStyle name="Normal 6 5 2 3 3 3" xfId="3256" xr:uid="{DC3B6D27-8062-41C4-8C6E-17C5828C71BC}"/>
    <cellStyle name="Normal 6 5 2 3 3 4" xfId="3257" xr:uid="{8F9D4FF6-C4E5-4E84-8206-7080B4F7477C}"/>
    <cellStyle name="Normal 6 5 2 3 4" xfId="3258" xr:uid="{A0804BF7-D4E9-4D8D-B01F-FA40E52387E5}"/>
    <cellStyle name="Normal 6 5 2 3 5" xfId="3259" xr:uid="{0B8CB3C5-6F06-4DD6-81B3-F94E42B260E6}"/>
    <cellStyle name="Normal 6 5 2 3 6" xfId="3260" xr:uid="{B17C89BB-BD17-42E2-A82A-FA25BC61F973}"/>
    <cellStyle name="Normal 6 5 2 4" xfId="653" xr:uid="{6D9D5A46-8112-475B-97CB-12A408AE05F5}"/>
    <cellStyle name="Normal 6 5 2 4 2" xfId="654" xr:uid="{FEA60091-A8AE-4FA7-8EC0-44B9F06E0ADA}"/>
    <cellStyle name="Normal 6 5 2 4 2 2" xfId="3261" xr:uid="{A76A3133-4418-47BC-8ADD-F33840CCF424}"/>
    <cellStyle name="Normal 6 5 2 4 2 3" xfId="3262" xr:uid="{1C41856D-1479-408E-A99D-D4F231E80E6C}"/>
    <cellStyle name="Normal 6 5 2 4 2 4" xfId="3263" xr:uid="{82E8D179-1B88-4EAB-ABCF-72C928B5E70C}"/>
    <cellStyle name="Normal 6 5 2 4 3" xfId="3264" xr:uid="{7CB3997D-7717-46B3-B075-A505BB8B5010}"/>
    <cellStyle name="Normal 6 5 2 4 4" xfId="3265" xr:uid="{0299FCA1-4917-4A71-B8E6-9E6178896B63}"/>
    <cellStyle name="Normal 6 5 2 4 5" xfId="3266" xr:uid="{A9508B4B-3B3C-4EBF-A752-FCACE0ABEC5F}"/>
    <cellStyle name="Normal 6 5 2 5" xfId="655" xr:uid="{6E9E45E1-7B7F-4B5B-B2FB-18AF46E78B4C}"/>
    <cellStyle name="Normal 6 5 2 5 2" xfId="3267" xr:uid="{91BE8CB1-9DD6-4ACC-99EA-0CC653FC1FA4}"/>
    <cellStyle name="Normal 6 5 2 5 3" xfId="3268" xr:uid="{137E372A-3CDA-4AAE-A646-1D93AB1737DC}"/>
    <cellStyle name="Normal 6 5 2 5 4" xfId="3269" xr:uid="{F6DEACFD-4219-42A1-ABE6-91A181AFB1AE}"/>
    <cellStyle name="Normal 6 5 2 6" xfId="3270" xr:uid="{0A56772F-3207-49A5-8D66-9F04E713B7DE}"/>
    <cellStyle name="Normal 6 5 2 6 2" xfId="3271" xr:uid="{81C7286B-D30F-4DD9-9F47-7F077F16ECC3}"/>
    <cellStyle name="Normal 6 5 2 6 3" xfId="3272" xr:uid="{4EE6CB24-4C57-4164-AF51-32665AF5DB57}"/>
    <cellStyle name="Normal 6 5 2 6 4" xfId="3273" xr:uid="{2637D709-0201-4454-8505-EF29F0B0F9FF}"/>
    <cellStyle name="Normal 6 5 2 7" xfId="3274" xr:uid="{96F21CA4-48A1-49EE-9B4E-E12E411E0D73}"/>
    <cellStyle name="Normal 6 5 2 8" xfId="3275" xr:uid="{2A777F25-1512-46A7-9584-EDEEAEBD65F1}"/>
    <cellStyle name="Normal 6 5 2 9" xfId="3276" xr:uid="{8C43B2F7-FA63-40CE-BD4C-1F1D44D6E48A}"/>
    <cellStyle name="Normal 6 5 3" xfId="338" xr:uid="{6238627C-ED78-44A9-99A9-DB75754BECBE}"/>
    <cellStyle name="Normal 6 5 3 2" xfId="656" xr:uid="{7488BA32-A7E3-4A3C-8E58-1A5A794CB8B4}"/>
    <cellStyle name="Normal 6 5 3 2 2" xfId="657" xr:uid="{99DE5C43-A20C-4CBC-8B26-05AABBE533B6}"/>
    <cellStyle name="Normal 6 5 3 2 2 2" xfId="1659" xr:uid="{F283EB4B-43A1-4C2A-BF69-91382429794A}"/>
    <cellStyle name="Normal 6 5 3 2 2 2 2" xfId="1660" xr:uid="{3E4B6B79-AB99-4D73-BAF6-3EB1F6D0FE48}"/>
    <cellStyle name="Normal 6 5 3 2 2 3" xfId="1661" xr:uid="{A95A32B6-C599-4AF2-AD2C-722FB2BB9214}"/>
    <cellStyle name="Normal 6 5 3 2 2 4" xfId="3277" xr:uid="{ADDD28B5-30AC-426B-9C0F-C7FADCA0B533}"/>
    <cellStyle name="Normal 6 5 3 2 3" xfId="1662" xr:uid="{F06B3FDA-DF46-4A4B-99F5-233100D77499}"/>
    <cellStyle name="Normal 6 5 3 2 3 2" xfId="1663" xr:uid="{9A1CD49A-594D-4B3D-8684-23CEADEF2647}"/>
    <cellStyle name="Normal 6 5 3 2 3 3" xfId="3278" xr:uid="{FAAB5C8C-6775-4235-9C7D-F5B6FA010BCF}"/>
    <cellStyle name="Normal 6 5 3 2 3 4" xfId="3279" xr:uid="{435DA041-C036-467B-8786-84489647D5F6}"/>
    <cellStyle name="Normal 6 5 3 2 4" xfId="1664" xr:uid="{9CA717DD-5910-4178-88B9-9E8D4BC77486}"/>
    <cellStyle name="Normal 6 5 3 2 5" xfId="3280" xr:uid="{2EE2A4EA-CA64-4FF1-8AB6-487403ACE62E}"/>
    <cellStyle name="Normal 6 5 3 2 6" xfId="3281" xr:uid="{E9440955-D5C1-4BBB-B18D-F81EC1A49B32}"/>
    <cellStyle name="Normal 6 5 3 3" xfId="658" xr:uid="{75CDC290-E130-45FB-999E-43205B9C6FBE}"/>
    <cellStyle name="Normal 6 5 3 3 2" xfId="1665" xr:uid="{79818907-08F9-44BF-9E8A-1BF40EDE1A3C}"/>
    <cellStyle name="Normal 6 5 3 3 2 2" xfId="1666" xr:uid="{24C2720E-3863-46C2-A335-C5525290F418}"/>
    <cellStyle name="Normal 6 5 3 3 2 3" xfId="3282" xr:uid="{7F8B26A6-2087-472B-9789-3562F0D4181C}"/>
    <cellStyle name="Normal 6 5 3 3 2 4" xfId="3283" xr:uid="{959E0E4D-1536-4BC8-86B4-1A6E90248FD4}"/>
    <cellStyle name="Normal 6 5 3 3 3" xfId="1667" xr:uid="{6B9FC46B-090F-4E2D-A510-84F304E301D8}"/>
    <cellStyle name="Normal 6 5 3 3 4" xfId="3284" xr:uid="{BBE318D4-57F6-49D6-BFD9-8B34AE208075}"/>
    <cellStyle name="Normal 6 5 3 3 5" xfId="3285" xr:uid="{03C5FFAA-0349-487F-A42E-EE6EFDE28FCD}"/>
    <cellStyle name="Normal 6 5 3 4" xfId="1668" xr:uid="{3156D5A9-5C9A-4BA2-88C6-F3132FD4E2D4}"/>
    <cellStyle name="Normal 6 5 3 4 2" xfId="1669" xr:uid="{27F5CCB2-8F8A-4FCB-99BF-A87750E0DA5A}"/>
    <cellStyle name="Normal 6 5 3 4 3" xfId="3286" xr:uid="{863B83BD-5792-4FAE-8D84-4D8871950406}"/>
    <cellStyle name="Normal 6 5 3 4 4" xfId="3287" xr:uid="{CD92EFE3-7476-4DAA-B8E7-B9CABA1339FF}"/>
    <cellStyle name="Normal 6 5 3 5" xfId="1670" xr:uid="{83EF1FB9-CFD3-45EE-90ED-4553233C12CF}"/>
    <cellStyle name="Normal 6 5 3 5 2" xfId="3288" xr:uid="{D005530B-B623-44D7-BDE8-06D46A3C9D20}"/>
    <cellStyle name="Normal 6 5 3 5 3" xfId="3289" xr:uid="{48EB15E9-B948-4788-A08F-BE1FB9C7B934}"/>
    <cellStyle name="Normal 6 5 3 5 4" xfId="3290" xr:uid="{285D9B01-3D55-4657-A987-34D82000C31B}"/>
    <cellStyle name="Normal 6 5 3 6" xfId="3291" xr:uid="{ED82D8EA-F05C-41CE-AD4B-6ECC94941C33}"/>
    <cellStyle name="Normal 6 5 3 7" xfId="3292" xr:uid="{7B03ED3C-5FDC-4B97-B2A5-0BBE1C4527CA}"/>
    <cellStyle name="Normal 6 5 3 8" xfId="3293" xr:uid="{01D34FED-20B7-4DBF-A623-E5CB45FCF86C}"/>
    <cellStyle name="Normal 6 5 4" xfId="339" xr:uid="{E771F97F-617A-40D6-A26E-A5F680EFAF03}"/>
    <cellStyle name="Normal 6 5 4 2" xfId="659" xr:uid="{E34DB6C7-103B-43EA-83C3-C838F7E3D445}"/>
    <cellStyle name="Normal 6 5 4 2 2" xfId="660" xr:uid="{166440F0-85A0-41E0-B3FD-7FEF394485B3}"/>
    <cellStyle name="Normal 6 5 4 2 2 2" xfId="1671" xr:uid="{D71B5934-EDA6-4900-9812-62FA5398A023}"/>
    <cellStyle name="Normal 6 5 4 2 2 3" xfId="3294" xr:uid="{D72C5FE6-6E60-4B6B-B898-2D130D21E5AD}"/>
    <cellStyle name="Normal 6 5 4 2 2 4" xfId="3295" xr:uid="{1D5CBEFE-6B0F-489B-AFCA-20A0A6939A50}"/>
    <cellStyle name="Normal 6 5 4 2 3" xfId="1672" xr:uid="{5F37C48D-911B-43AC-8DB8-4C562BC340F1}"/>
    <cellStyle name="Normal 6 5 4 2 4" xfId="3296" xr:uid="{BFC87312-9015-4BC9-BE76-9ECA175D3D16}"/>
    <cellStyle name="Normal 6 5 4 2 5" xfId="3297" xr:uid="{C24B579A-39AA-4425-8C5D-CFE2FCA274D3}"/>
    <cellStyle name="Normal 6 5 4 3" xfId="661" xr:uid="{15E59AD5-C5AE-457E-965B-24F5D74240E9}"/>
    <cellStyle name="Normal 6 5 4 3 2" xfId="1673" xr:uid="{61324333-DFEF-4106-A43B-61DA98D5F80B}"/>
    <cellStyle name="Normal 6 5 4 3 3" xfId="3298" xr:uid="{ECAB6981-DD33-465A-B3B1-5289C4EE8A0D}"/>
    <cellStyle name="Normal 6 5 4 3 4" xfId="3299" xr:uid="{19E8EE3E-7961-4506-AC89-81F565374EB0}"/>
    <cellStyle name="Normal 6 5 4 4" xfId="1674" xr:uid="{43003B25-3CB4-4501-8F49-F829175FE4B7}"/>
    <cellStyle name="Normal 6 5 4 4 2" xfId="3300" xr:uid="{102BD0E7-AACC-494B-AC1A-52D31E6E40B2}"/>
    <cellStyle name="Normal 6 5 4 4 3" xfId="3301" xr:uid="{42BC1F8C-F011-4321-8E22-88A52D78C98F}"/>
    <cellStyle name="Normal 6 5 4 4 4" xfId="3302" xr:uid="{AE7DE2AD-E7B3-4601-8BF2-64570C5E04A5}"/>
    <cellStyle name="Normal 6 5 4 5" xfId="3303" xr:uid="{A59CED2E-A06F-439C-BA79-627030723375}"/>
    <cellStyle name="Normal 6 5 4 6" xfId="3304" xr:uid="{A80B4C0E-9681-4A2B-9265-BB2AC6B1C023}"/>
    <cellStyle name="Normal 6 5 4 7" xfId="3305" xr:uid="{089C8242-2450-469F-A7AD-AA9F1CE5CF19}"/>
    <cellStyle name="Normal 6 5 5" xfId="340" xr:uid="{339853ED-1522-4571-8857-19396E6B6938}"/>
    <cellStyle name="Normal 6 5 5 2" xfId="662" xr:uid="{BCF70092-CBAC-45D6-AC6E-31128252FB0E}"/>
    <cellStyle name="Normal 6 5 5 2 2" xfId="1675" xr:uid="{790A20B5-A87D-4465-BB3F-4507EAAAB40F}"/>
    <cellStyle name="Normal 6 5 5 2 3" xfId="3306" xr:uid="{6AAF9310-57A9-4B69-8135-C1F32DFF0B64}"/>
    <cellStyle name="Normal 6 5 5 2 4" xfId="3307" xr:uid="{1BF4360C-B24F-4F1B-95C9-4A6132C223E4}"/>
    <cellStyle name="Normal 6 5 5 3" xfId="1676" xr:uid="{67136FAC-F6D8-4939-B8EB-9CF368ED542D}"/>
    <cellStyle name="Normal 6 5 5 3 2" xfId="3308" xr:uid="{41FBEB0E-D35E-4190-BF5A-845612FCDB1C}"/>
    <cellStyle name="Normal 6 5 5 3 3" xfId="3309" xr:uid="{0D4E12F3-FEA2-4346-8076-2127CD10168E}"/>
    <cellStyle name="Normal 6 5 5 3 4" xfId="3310" xr:uid="{612C5893-D526-49A8-94C7-28CB88633D2B}"/>
    <cellStyle name="Normal 6 5 5 4" xfId="3311" xr:uid="{63489167-1BBB-495C-8299-D39CD161E9D8}"/>
    <cellStyle name="Normal 6 5 5 5" xfId="3312" xr:uid="{F6DBC312-54CF-4C19-A8DA-F7BC8ABBD71F}"/>
    <cellStyle name="Normal 6 5 5 6" xfId="3313" xr:uid="{ED9B4CB1-B3CE-4C1A-A9E6-3BF958FBBB35}"/>
    <cellStyle name="Normal 6 5 6" xfId="663" xr:uid="{AFF160F7-4B06-40B5-B598-323BC46613A5}"/>
    <cellStyle name="Normal 6 5 6 2" xfId="1677" xr:uid="{1876DC48-6BB4-426B-9E27-7970EDC0BEB1}"/>
    <cellStyle name="Normal 6 5 6 2 2" xfId="3314" xr:uid="{6637A92B-37AD-4031-8152-A9D7C44761FB}"/>
    <cellStyle name="Normal 6 5 6 2 3" xfId="3315" xr:uid="{E66160FA-DE0B-4C2C-A4FD-16B1207F72A3}"/>
    <cellStyle name="Normal 6 5 6 2 4" xfId="3316" xr:uid="{D45BA9BA-472D-4804-B52D-56481B74113E}"/>
    <cellStyle name="Normal 6 5 6 3" xfId="3317" xr:uid="{340A729F-D873-4084-98AF-149A5F15180B}"/>
    <cellStyle name="Normal 6 5 6 4" xfId="3318" xr:uid="{371B01A1-4B72-4460-8CD6-B9C4A8ABD99E}"/>
    <cellStyle name="Normal 6 5 6 5" xfId="3319" xr:uid="{CBD83F4F-9BEE-4A7B-9A4F-3CC723626D89}"/>
    <cellStyle name="Normal 6 5 7" xfId="1678" xr:uid="{628E8A60-4386-4193-9042-BCA10A1D49AE}"/>
    <cellStyle name="Normal 6 5 7 2" xfId="3320" xr:uid="{E35DD130-50F9-4BA6-B98B-503D25D3040B}"/>
    <cellStyle name="Normal 6 5 7 3" xfId="3321" xr:uid="{F743F898-1A28-41F0-A714-10541C3F270A}"/>
    <cellStyle name="Normal 6 5 7 4" xfId="3322" xr:uid="{2B830933-3672-45F4-853F-C1A1BB1047A8}"/>
    <cellStyle name="Normal 6 5 8" xfId="3323" xr:uid="{DCEEC0A9-A126-461B-A120-89D8830DDEBA}"/>
    <cellStyle name="Normal 6 5 8 2" xfId="3324" xr:uid="{3E1D31B5-8711-4B4C-B4CD-463298A7ED56}"/>
    <cellStyle name="Normal 6 5 8 3" xfId="3325" xr:uid="{EB391D38-B54B-4212-AE13-8CC955C58F23}"/>
    <cellStyle name="Normal 6 5 8 4" xfId="3326" xr:uid="{FA061E70-EDA2-447A-89F3-D3E6DBA302AB}"/>
    <cellStyle name="Normal 6 5 9" xfId="3327" xr:uid="{3AF87F14-8252-4D8B-B787-FB9D0429093F}"/>
    <cellStyle name="Normal 6 6" xfId="125" xr:uid="{EAC2F7DB-D7EE-4925-9EE0-8BD07CEF307F}"/>
    <cellStyle name="Normal 6 6 2" xfId="126" xr:uid="{33DB7384-8270-435F-A1B7-F0CE8D998DF4}"/>
    <cellStyle name="Normal 6 6 2 2" xfId="341" xr:uid="{B1982346-035C-4317-86C9-8795131043BB}"/>
    <cellStyle name="Normal 6 6 2 2 2" xfId="664" xr:uid="{66AFD2A4-206E-44B9-B4E4-A96C31E66C0F}"/>
    <cellStyle name="Normal 6 6 2 2 2 2" xfId="1679" xr:uid="{CD2524C7-045B-49AF-A184-84F60EB70132}"/>
    <cellStyle name="Normal 6 6 2 2 2 3" xfId="3328" xr:uid="{98919556-4D55-4598-ADA1-A045614726EC}"/>
    <cellStyle name="Normal 6 6 2 2 2 4" xfId="3329" xr:uid="{1EB60210-55A9-41C4-9163-4CC19873BB00}"/>
    <cellStyle name="Normal 6 6 2 2 3" xfId="1680" xr:uid="{211C076E-FF71-4F68-8DD5-B49837DED0BA}"/>
    <cellStyle name="Normal 6 6 2 2 3 2" xfId="3330" xr:uid="{EABC684B-715F-4057-893C-B6D5902E8B4D}"/>
    <cellStyle name="Normal 6 6 2 2 3 3" xfId="3331" xr:uid="{D89DA8F6-3DB4-4DC3-805A-72338D2C49CD}"/>
    <cellStyle name="Normal 6 6 2 2 3 4" xfId="3332" xr:uid="{CA0D38A1-3BFD-4180-96B5-CBB74C0022C1}"/>
    <cellStyle name="Normal 6 6 2 2 4" xfId="3333" xr:uid="{438E2673-B3E2-407E-9971-6427604E85BC}"/>
    <cellStyle name="Normal 6 6 2 2 5" xfId="3334" xr:uid="{8F0A1A4A-8903-437F-891D-A38BC83E5B41}"/>
    <cellStyle name="Normal 6 6 2 2 6" xfId="3335" xr:uid="{BCF2512A-E7AC-460B-873B-3FC0E59EEE0B}"/>
    <cellStyle name="Normal 6 6 2 3" xfId="665" xr:uid="{A6599741-BCD0-4894-9F4C-5DBD90B8CD6C}"/>
    <cellStyle name="Normal 6 6 2 3 2" xfId="1681" xr:uid="{F3B1471B-CB35-4152-BCA0-F128BE797384}"/>
    <cellStyle name="Normal 6 6 2 3 2 2" xfId="3336" xr:uid="{5EA65AAE-EB5C-4FE7-913F-FD4A9517FC49}"/>
    <cellStyle name="Normal 6 6 2 3 2 3" xfId="3337" xr:uid="{CC4EED37-1EA9-4ABC-B195-CEED54332C8C}"/>
    <cellStyle name="Normal 6 6 2 3 2 4" xfId="3338" xr:uid="{3D6C143B-1CEA-4E91-A3A1-92A6A76B1154}"/>
    <cellStyle name="Normal 6 6 2 3 3" xfId="3339" xr:uid="{93191D6E-9206-4740-B45E-8818368A0D2B}"/>
    <cellStyle name="Normal 6 6 2 3 4" xfId="3340" xr:uid="{9B26FBB9-4573-4CC3-A8B7-F37BB1A479CD}"/>
    <cellStyle name="Normal 6 6 2 3 5" xfId="3341" xr:uid="{13F89F10-2867-4EAF-8C0E-065776882C44}"/>
    <cellStyle name="Normal 6 6 2 4" xfId="1682" xr:uid="{B72CB898-2F9F-4CF8-81AB-92A9D554DA0C}"/>
    <cellStyle name="Normal 6 6 2 4 2" xfId="3342" xr:uid="{A646342D-980C-4A92-9C48-58D9F16017BD}"/>
    <cellStyle name="Normal 6 6 2 4 3" xfId="3343" xr:uid="{BD3A377D-D1BA-43A5-A772-46A4F578382A}"/>
    <cellStyle name="Normal 6 6 2 4 4" xfId="3344" xr:uid="{06A576E5-6D8B-472B-9C40-6D773FB188BA}"/>
    <cellStyle name="Normal 6 6 2 5" xfId="3345" xr:uid="{4D4B7EE3-FB3D-4E5C-AAC6-9C5F69A192E5}"/>
    <cellStyle name="Normal 6 6 2 5 2" xfId="3346" xr:uid="{F4073C32-82F4-4F65-8C48-9A2BE5E5DEF8}"/>
    <cellStyle name="Normal 6 6 2 5 3" xfId="3347" xr:uid="{94FA94D7-CBDD-4304-9AB2-A5CADDA7A570}"/>
    <cellStyle name="Normal 6 6 2 5 4" xfId="3348" xr:uid="{5A2D9237-1693-4E00-85BA-B25628884BE2}"/>
    <cellStyle name="Normal 6 6 2 6" xfId="3349" xr:uid="{B83FC3C6-118F-4A08-B85C-783CE9D69CDF}"/>
    <cellStyle name="Normal 6 6 2 7" xfId="3350" xr:uid="{60C8D816-D5FD-4126-90C3-9E4CB33B84A4}"/>
    <cellStyle name="Normal 6 6 2 8" xfId="3351" xr:uid="{C93F242B-A0AB-4094-A4B3-399BA9345AC2}"/>
    <cellStyle name="Normal 6 6 3" xfId="342" xr:uid="{25500073-BF1E-445E-91AE-E809397705C2}"/>
    <cellStyle name="Normal 6 6 3 2" xfId="666" xr:uid="{07D539B2-4A3B-4865-9453-2B62452923A0}"/>
    <cellStyle name="Normal 6 6 3 2 2" xfId="667" xr:uid="{15D2BA96-A565-4932-BFED-82CD3DB6697C}"/>
    <cellStyle name="Normal 6 6 3 2 3" xfId="3352" xr:uid="{EDF3AC46-B5A2-4F92-B697-A49BE5AE3393}"/>
    <cellStyle name="Normal 6 6 3 2 4" xfId="3353" xr:uid="{5E8373CE-17C1-4E17-9151-0A534D82A6E8}"/>
    <cellStyle name="Normal 6 6 3 3" xfId="668" xr:uid="{9D53915A-A58E-4FC5-B644-D2C66A95888C}"/>
    <cellStyle name="Normal 6 6 3 3 2" xfId="3354" xr:uid="{A33F2B55-C02F-4035-84CD-6D0A21FB5F0B}"/>
    <cellStyle name="Normal 6 6 3 3 3" xfId="3355" xr:uid="{DFC3551D-C10F-4A24-9CE3-8780A74DA4BC}"/>
    <cellStyle name="Normal 6 6 3 3 4" xfId="3356" xr:uid="{FDFD9313-6C86-4C95-AC22-F43CCA59EC93}"/>
    <cellStyle name="Normal 6 6 3 4" xfId="3357" xr:uid="{0D90A90B-707C-4024-9D77-F0CED36C6E5A}"/>
    <cellStyle name="Normal 6 6 3 5" xfId="3358" xr:uid="{3AB750D7-D611-43C7-BACB-C35E80373DC9}"/>
    <cellStyle name="Normal 6 6 3 6" xfId="3359" xr:uid="{6451D58C-635B-46FF-850D-BCA09D60F8D6}"/>
    <cellStyle name="Normal 6 6 4" xfId="343" xr:uid="{19044893-B5DE-4A56-9142-79E331EE8C1D}"/>
    <cellStyle name="Normal 6 6 4 2" xfId="669" xr:uid="{9C2F85B4-35C1-43A5-912B-BC2224B27340}"/>
    <cellStyle name="Normal 6 6 4 2 2" xfId="3360" xr:uid="{896DBBB6-84AF-4A9B-BA01-71A28B6C6B81}"/>
    <cellStyle name="Normal 6 6 4 2 3" xfId="3361" xr:uid="{920AF174-0A52-4114-B04D-2B2BE446D204}"/>
    <cellStyle name="Normal 6 6 4 2 4" xfId="3362" xr:uid="{0B0913A4-4DC3-43FB-8BF2-23986E69A271}"/>
    <cellStyle name="Normal 6 6 4 3" xfId="3363" xr:uid="{6B921D36-E69B-4E73-B785-BEB81620B480}"/>
    <cellStyle name="Normal 6 6 4 4" xfId="3364" xr:uid="{E4CE49FC-7CC1-4FAF-899F-54CE42031514}"/>
    <cellStyle name="Normal 6 6 4 5" xfId="3365" xr:uid="{2A367AB5-33FF-40D6-9E16-8E127369616E}"/>
    <cellStyle name="Normal 6 6 5" xfId="670" xr:uid="{46AB16F0-A8CA-4F2A-B2CF-6EB6C2DAFB32}"/>
    <cellStyle name="Normal 6 6 5 2" xfId="3366" xr:uid="{60492E3E-6058-45D5-A4FC-16E75DD13835}"/>
    <cellStyle name="Normal 6 6 5 3" xfId="3367" xr:uid="{64A71B5A-D3A9-4C99-8733-414578A44440}"/>
    <cellStyle name="Normal 6 6 5 4" xfId="3368" xr:uid="{56D41232-3CF9-42DD-A8CF-B0C931DF6BA2}"/>
    <cellStyle name="Normal 6 6 6" xfId="3369" xr:uid="{A779A21D-A22C-4EBB-AB31-6256F8FB32C2}"/>
    <cellStyle name="Normal 6 6 6 2" xfId="3370" xr:uid="{7555A7BE-897B-4BEF-B622-6157F567DD31}"/>
    <cellStyle name="Normal 6 6 6 3" xfId="3371" xr:uid="{93DFD114-C29B-4714-9237-86499092292F}"/>
    <cellStyle name="Normal 6 6 6 4" xfId="3372" xr:uid="{CA59A7DF-8996-4D04-AE2F-89F69899F682}"/>
    <cellStyle name="Normal 6 6 7" xfId="3373" xr:uid="{52988B00-1DD9-44B6-8973-51C3C3C4507E}"/>
    <cellStyle name="Normal 6 6 8" xfId="3374" xr:uid="{ECED013F-542F-4105-B2AF-52A7B2B3AA82}"/>
    <cellStyle name="Normal 6 6 9" xfId="3375" xr:uid="{85F645C6-802A-48CD-99BC-5B1157EBE84B}"/>
    <cellStyle name="Normal 6 7" xfId="127" xr:uid="{9E311A8E-01DD-46E8-9B19-8D2BAEFE05F0}"/>
    <cellStyle name="Normal 6 7 2" xfId="344" xr:uid="{091F3D23-BB50-48F6-85A4-9B66DC271F33}"/>
    <cellStyle name="Normal 6 7 2 2" xfId="671" xr:uid="{3CF08AC9-3229-410B-AE3E-3D5AF01F2B4F}"/>
    <cellStyle name="Normal 6 7 2 2 2" xfId="1683" xr:uid="{B6185FF0-C509-4D49-979C-F41358C0AB7B}"/>
    <cellStyle name="Normal 6 7 2 2 2 2" xfId="1684" xr:uid="{B7BF6B94-DFE4-4998-B444-41A858235FE7}"/>
    <cellStyle name="Normal 6 7 2 2 3" xfId="1685" xr:uid="{33AEE395-61D6-4D50-83FB-9EE53FC6723F}"/>
    <cellStyle name="Normal 6 7 2 2 4" xfId="3376" xr:uid="{75815916-F1F0-4A70-A71E-7992266D7BCC}"/>
    <cellStyle name="Normal 6 7 2 3" xfId="1686" xr:uid="{1C758CBF-0FC5-4D4D-83B2-F79209B1810A}"/>
    <cellStyle name="Normal 6 7 2 3 2" xfId="1687" xr:uid="{A332E3B1-0DD7-4FDD-B514-CA7ADCE26E22}"/>
    <cellStyle name="Normal 6 7 2 3 3" xfId="3377" xr:uid="{752A6053-AA18-4278-9ED1-9399C33BF136}"/>
    <cellStyle name="Normal 6 7 2 3 4" xfId="3378" xr:uid="{B2AF3D79-82DA-4A45-81B3-F15C9011F12D}"/>
    <cellStyle name="Normal 6 7 2 4" xfId="1688" xr:uid="{3FB6584D-A53A-4D60-8651-84845A49522F}"/>
    <cellStyle name="Normal 6 7 2 5" xfId="3379" xr:uid="{E8563EFA-F9DF-47DD-B7B4-D805CE613A74}"/>
    <cellStyle name="Normal 6 7 2 6" xfId="3380" xr:uid="{9F6E7A62-2AB3-4CA4-8486-322C82A258C1}"/>
    <cellStyle name="Normal 6 7 3" xfId="672" xr:uid="{5DAC6274-7F30-4135-AA06-1AFDB5130379}"/>
    <cellStyle name="Normal 6 7 3 2" xfId="1689" xr:uid="{04F30728-948F-4B62-A0EE-3C3F199CFA91}"/>
    <cellStyle name="Normal 6 7 3 2 2" xfId="1690" xr:uid="{B90C1D0B-FE45-4802-BEF2-E0567CF80C71}"/>
    <cellStyle name="Normal 6 7 3 2 3" xfId="3381" xr:uid="{DA6A8FF0-0771-4830-BE84-9B8A74D826CF}"/>
    <cellStyle name="Normal 6 7 3 2 4" xfId="3382" xr:uid="{A5D0C37C-AE98-4219-A838-5AA8408A4873}"/>
    <cellStyle name="Normal 6 7 3 3" xfId="1691" xr:uid="{3C82AF6D-1ADB-497D-81D5-B281CB02A004}"/>
    <cellStyle name="Normal 6 7 3 4" xfId="3383" xr:uid="{6171105F-71FB-40C3-B1E5-E6E172631463}"/>
    <cellStyle name="Normal 6 7 3 5" xfId="3384" xr:uid="{AEAC6FF8-642F-42EA-B764-304A38BAB8F7}"/>
    <cellStyle name="Normal 6 7 4" xfId="1692" xr:uid="{AA712934-4D33-4901-B769-59EA9DF8DDAA}"/>
    <cellStyle name="Normal 6 7 4 2" xfId="1693" xr:uid="{24E58670-21D7-4EEF-81CA-B0D66B274878}"/>
    <cellStyle name="Normal 6 7 4 3" xfId="3385" xr:uid="{E540B707-CD1D-4D5E-B182-94AFB4D83677}"/>
    <cellStyle name="Normal 6 7 4 4" xfId="3386" xr:uid="{15AE7F57-E5FB-4BC5-8B62-B8A87280A4C7}"/>
    <cellStyle name="Normal 6 7 5" xfId="1694" xr:uid="{2B91E7AA-D157-4AB0-AD85-35730786AC21}"/>
    <cellStyle name="Normal 6 7 5 2" xfId="3387" xr:uid="{9BAD2079-7349-466B-84F1-A77652C960B5}"/>
    <cellStyle name="Normal 6 7 5 3" xfId="3388" xr:uid="{02C60A73-EC85-45EF-BD6D-964601CA5410}"/>
    <cellStyle name="Normal 6 7 5 4" xfId="3389" xr:uid="{24BBFAC4-466A-4A39-84E3-18258A757FFE}"/>
    <cellStyle name="Normal 6 7 6" xfId="3390" xr:uid="{23F4F56A-439F-476A-9A9A-6089435FCAA8}"/>
    <cellStyle name="Normal 6 7 7" xfId="3391" xr:uid="{090D3C4A-964F-4BDE-A8C4-58DF62387778}"/>
    <cellStyle name="Normal 6 7 8" xfId="3392" xr:uid="{0092CDFB-642C-4CBA-8311-548FB2B2965F}"/>
    <cellStyle name="Normal 6 8" xfId="345" xr:uid="{43D90E88-A609-4F2E-80EC-1252B311D7A2}"/>
    <cellStyle name="Normal 6 8 2" xfId="673" xr:uid="{0E2B9359-7638-4A8F-AFB6-F3D7539ADDBE}"/>
    <cellStyle name="Normal 6 8 2 2" xfId="674" xr:uid="{CFAD6F0F-608A-4A86-862C-30EBD249A5D9}"/>
    <cellStyle name="Normal 6 8 2 2 2" xfId="1695" xr:uid="{10403AC9-847A-4AD0-81A9-67727EBD4A07}"/>
    <cellStyle name="Normal 6 8 2 2 3" xfId="3393" xr:uid="{0FBCEBB0-0E92-438B-9FD5-83272B7A362F}"/>
    <cellStyle name="Normal 6 8 2 2 4" xfId="3394" xr:uid="{A018EFBA-4128-4177-B556-B046C81A3B62}"/>
    <cellStyle name="Normal 6 8 2 3" xfId="1696" xr:uid="{CCF200C2-25DF-46DF-A6F4-54C496D78421}"/>
    <cellStyle name="Normal 6 8 2 4" xfId="3395" xr:uid="{A9713877-AFD8-4492-86F7-EB6824BACD27}"/>
    <cellStyle name="Normal 6 8 2 5" xfId="3396" xr:uid="{83CCC233-A10A-4DCB-879E-B2135DB4BBE8}"/>
    <cellStyle name="Normal 6 8 3" xfId="675" xr:uid="{0EA7FD08-FA2A-4181-9A1C-04B8E96541D1}"/>
    <cellStyle name="Normal 6 8 3 2" xfId="1697" xr:uid="{CDDDD128-2AF4-4E49-A6B7-4BDED7F86F85}"/>
    <cellStyle name="Normal 6 8 3 3" xfId="3397" xr:uid="{3E063644-1529-4D4C-A947-C2B907CB7A3C}"/>
    <cellStyle name="Normal 6 8 3 4" xfId="3398" xr:uid="{0C2A5871-274E-484A-B592-D835184204E6}"/>
    <cellStyle name="Normal 6 8 4" xfId="1698" xr:uid="{6F001681-F04F-4696-9EE5-C56ACD753618}"/>
    <cellStyle name="Normal 6 8 4 2" xfId="3399" xr:uid="{DB98EBA5-5A4A-4997-92CE-536AA368DB73}"/>
    <cellStyle name="Normal 6 8 4 3" xfId="3400" xr:uid="{0B1941CB-20F2-4071-A282-E3AEF466BA2E}"/>
    <cellStyle name="Normal 6 8 4 4" xfId="3401" xr:uid="{AE3FAD87-EFEA-4890-A804-9D861E10B23E}"/>
    <cellStyle name="Normal 6 8 5" xfId="3402" xr:uid="{98B0E4E4-A417-411F-AF19-E39B865D2D7D}"/>
    <cellStyle name="Normal 6 8 6" xfId="3403" xr:uid="{D4151F94-D6D9-4BE0-B784-0D83EE3DAD3B}"/>
    <cellStyle name="Normal 6 8 7" xfId="3404" xr:uid="{515DA538-3E1B-4228-9202-19508E18BCB8}"/>
    <cellStyle name="Normal 6 9" xfId="346" xr:uid="{869B6CD0-5C10-4088-90C1-7274ACFF54FC}"/>
    <cellStyle name="Normal 6 9 2" xfId="676" xr:uid="{3DEBFD5D-7720-4FCD-B976-AE8ED0417187}"/>
    <cellStyle name="Normal 6 9 2 2" xfId="1699" xr:uid="{054B1B1E-47B6-46DC-84EB-6CC10C53DD70}"/>
    <cellStyle name="Normal 6 9 2 3" xfId="3405" xr:uid="{612F406E-CEF9-4508-B0D4-6AE3BC510919}"/>
    <cellStyle name="Normal 6 9 2 4" xfId="3406" xr:uid="{3640B5B3-F5BE-47C0-A15C-C1D584365F2C}"/>
    <cellStyle name="Normal 6 9 3" xfId="1700" xr:uid="{88B9AB7C-2332-4F2D-A88F-22D8C1CD11B0}"/>
    <cellStyle name="Normal 6 9 3 2" xfId="3407" xr:uid="{908ACA14-F11C-403F-9874-B9973AA45A81}"/>
    <cellStyle name="Normal 6 9 3 3" xfId="3408" xr:uid="{253D3A93-7360-4BCD-821B-AF60FA5DCB91}"/>
    <cellStyle name="Normal 6 9 3 4" xfId="3409" xr:uid="{30ADD7E8-5C73-4495-9A47-CCC4D5216BAB}"/>
    <cellStyle name="Normal 6 9 4" xfId="3410" xr:uid="{BB10E2B0-A4C3-4589-8D55-DD8DA0261143}"/>
    <cellStyle name="Normal 6 9 5" xfId="3411" xr:uid="{5FBAF313-26A0-4133-B9EA-B4EF92927A9C}"/>
    <cellStyle name="Normal 6 9 6" xfId="3412" xr:uid="{1CD9D76D-88F8-4216-B9B5-A7A3D6601034}"/>
    <cellStyle name="Normal 7" xfId="128" xr:uid="{C43DF362-4F16-4D61-B6A3-D94C384ACFEC}"/>
    <cellStyle name="Normal 7 10" xfId="1701" xr:uid="{1F01C16E-4951-4ADD-B330-77A38A2AF8FA}"/>
    <cellStyle name="Normal 7 10 2" xfId="3413" xr:uid="{374DC40A-C19F-4143-818E-5CDC1D8282AB}"/>
    <cellStyle name="Normal 7 10 3" xfId="3414" xr:uid="{FB81DC5B-0CF6-420D-8DA2-9913A50E725D}"/>
    <cellStyle name="Normal 7 10 4" xfId="3415" xr:uid="{4E3D62BE-35C9-4FC0-BD41-1550E9DE2361}"/>
    <cellStyle name="Normal 7 11" xfId="3416" xr:uid="{176EFDDC-691A-4278-B116-9AAF48F678FF}"/>
    <cellStyle name="Normal 7 11 2" xfId="3417" xr:uid="{64CD44E0-B898-42CF-93ED-9D895DEFF5B0}"/>
    <cellStyle name="Normal 7 11 3" xfId="3418" xr:uid="{EAFAB6A6-FBDC-4546-A1AD-7C69EC428F7B}"/>
    <cellStyle name="Normal 7 11 4" xfId="3419" xr:uid="{6CF7965C-FC7A-4617-9E8F-ED02DE2C113F}"/>
    <cellStyle name="Normal 7 12" xfId="3420" xr:uid="{3DEA3B14-B875-4AFB-9067-AFEB11417A68}"/>
    <cellStyle name="Normal 7 12 2" xfId="3421" xr:uid="{27CCD9AC-D8BA-4804-BF3E-6106A1B5E02A}"/>
    <cellStyle name="Normal 7 13" xfId="3422" xr:uid="{F6F51F4D-573C-437F-8857-1D383F692988}"/>
    <cellStyle name="Normal 7 14" xfId="3423" xr:uid="{728549A2-BB2D-4BB3-8497-0E3958986A23}"/>
    <cellStyle name="Normal 7 15" xfId="3424" xr:uid="{E3741844-87A6-4420-B634-BAAA0DC07D43}"/>
    <cellStyle name="Normal 7 2" xfId="129" xr:uid="{01637BD6-4F65-483A-8772-D002AB49FA0D}"/>
    <cellStyle name="Normal 7 2 10" xfId="3425" xr:uid="{60095398-58CC-4A7E-A967-2446098E7046}"/>
    <cellStyle name="Normal 7 2 11" xfId="3426" xr:uid="{7C2AC7C1-67F1-49E9-80FC-9648F63F3619}"/>
    <cellStyle name="Normal 7 2 2" xfId="130" xr:uid="{18F88D9F-CF1E-4FDB-9B0B-CDF759AC1792}"/>
    <cellStyle name="Normal 7 2 2 2" xfId="131" xr:uid="{21B2F7FB-1787-4798-B3D9-2F0D14DC8684}"/>
    <cellStyle name="Normal 7 2 2 2 2" xfId="347" xr:uid="{5B429EB9-39D5-4523-8196-431F951DC41B}"/>
    <cellStyle name="Normal 7 2 2 2 2 2" xfId="677" xr:uid="{25454473-2579-43A8-8146-DF73AF0870BA}"/>
    <cellStyle name="Normal 7 2 2 2 2 2 2" xfId="678" xr:uid="{DD659146-F0CA-477D-A7DF-139A9239BF26}"/>
    <cellStyle name="Normal 7 2 2 2 2 2 2 2" xfId="1702" xr:uid="{EDE1D62F-6E7A-4E16-AB70-3A81D0FF8E60}"/>
    <cellStyle name="Normal 7 2 2 2 2 2 2 2 2" xfId="1703" xr:uid="{3639C3A0-6085-468F-95C5-6122F22F7C51}"/>
    <cellStyle name="Normal 7 2 2 2 2 2 2 3" xfId="1704" xr:uid="{BF5A78FA-BE2B-4D9B-BCFF-D528C09FC44B}"/>
    <cellStyle name="Normal 7 2 2 2 2 2 3" xfId="1705" xr:uid="{2BBF76C3-246D-4AFB-A6B5-C12906A1B899}"/>
    <cellStyle name="Normal 7 2 2 2 2 2 3 2" xfId="1706" xr:uid="{2C5B1703-1430-4579-87E4-7364FBE97AEE}"/>
    <cellStyle name="Normal 7 2 2 2 2 2 4" xfId="1707" xr:uid="{FB2C6FA5-2EC7-460F-A677-C98BCA1A1A3C}"/>
    <cellStyle name="Normal 7 2 2 2 2 3" xfId="679" xr:uid="{436DDCDD-A295-4F7F-A534-50E080F379DD}"/>
    <cellStyle name="Normal 7 2 2 2 2 3 2" xfId="1708" xr:uid="{C1D984BE-FF04-4216-9912-000E45702057}"/>
    <cellStyle name="Normal 7 2 2 2 2 3 2 2" xfId="1709" xr:uid="{A6E6B2FC-0D58-43E9-9C90-4835495DEB70}"/>
    <cellStyle name="Normal 7 2 2 2 2 3 3" xfId="1710" xr:uid="{E972B277-A6DE-4487-8205-40F52133AAB2}"/>
    <cellStyle name="Normal 7 2 2 2 2 3 4" xfId="3427" xr:uid="{24EF5C03-F1F0-4E9D-9E08-07C21D97F3FE}"/>
    <cellStyle name="Normal 7 2 2 2 2 4" xfId="1711" xr:uid="{EC3DFAEF-F364-4980-9B29-9B4EFC1B769C}"/>
    <cellStyle name="Normal 7 2 2 2 2 4 2" xfId="1712" xr:uid="{53CFBF82-E016-40E3-A529-7F0F46421FD1}"/>
    <cellStyle name="Normal 7 2 2 2 2 5" xfId="1713" xr:uid="{B0D702C9-C0D2-4417-8A0B-A1F3625D339C}"/>
    <cellStyle name="Normal 7 2 2 2 2 6" xfId="3428" xr:uid="{921DC5BF-55B7-4A10-AD29-980C3967E951}"/>
    <cellStyle name="Normal 7 2 2 2 3" xfId="348" xr:uid="{386EAAE4-B18A-4751-9086-F8F658F10B15}"/>
    <cellStyle name="Normal 7 2 2 2 3 2" xfId="680" xr:uid="{3262A3C5-0C98-4B25-A8E0-8E30FEB70342}"/>
    <cellStyle name="Normal 7 2 2 2 3 2 2" xfId="681" xr:uid="{06D0BBFC-91F3-4DD4-A518-2ACD36D84494}"/>
    <cellStyle name="Normal 7 2 2 2 3 2 2 2" xfId="1714" xr:uid="{AB44F923-96B9-49B0-812B-83CBA5A5AAEF}"/>
    <cellStyle name="Normal 7 2 2 2 3 2 2 2 2" xfId="1715" xr:uid="{99FABF56-4BB1-47D1-97CA-42560FFA595C}"/>
    <cellStyle name="Normal 7 2 2 2 3 2 2 3" xfId="1716" xr:uid="{8A3F083D-7E95-438C-83B0-C4C0CC032393}"/>
    <cellStyle name="Normal 7 2 2 2 3 2 3" xfId="1717" xr:uid="{20DD31AF-91B7-4F5C-B997-814FC2E48919}"/>
    <cellStyle name="Normal 7 2 2 2 3 2 3 2" xfId="1718" xr:uid="{BA43AC5B-C099-4BB8-B55C-8748956ECBE5}"/>
    <cellStyle name="Normal 7 2 2 2 3 2 4" xfId="1719" xr:uid="{EF405A2B-2944-4C22-A3B4-12AB1A0A0D9D}"/>
    <cellStyle name="Normal 7 2 2 2 3 3" xfId="682" xr:uid="{533E6E93-3D96-49D6-9518-EDAC5B15A3D5}"/>
    <cellStyle name="Normal 7 2 2 2 3 3 2" xfId="1720" xr:uid="{280AAC25-7758-4CF8-AEF8-DBFD71224945}"/>
    <cellStyle name="Normal 7 2 2 2 3 3 2 2" xfId="1721" xr:uid="{0DA25C2D-2452-49C4-AA5F-25CED2747DAC}"/>
    <cellStyle name="Normal 7 2 2 2 3 3 3" xfId="1722" xr:uid="{8CD8F873-AC53-4191-857A-5A2A0D86F1CE}"/>
    <cellStyle name="Normal 7 2 2 2 3 4" xfId="1723" xr:uid="{2F16BA7C-D7EA-4BBD-8DB1-158BFD65A406}"/>
    <cellStyle name="Normal 7 2 2 2 3 4 2" xfId="1724" xr:uid="{9849A3EF-2494-49A8-8F88-38ACD95ADE49}"/>
    <cellStyle name="Normal 7 2 2 2 3 5" xfId="1725" xr:uid="{9E5BB6F9-DE40-4BCA-B344-BAA58808B22C}"/>
    <cellStyle name="Normal 7 2 2 2 4" xfId="683" xr:uid="{6700217B-1A10-4382-A01C-9C668A75265C}"/>
    <cellStyle name="Normal 7 2 2 2 4 2" xfId="684" xr:uid="{4979B611-3D95-4AEE-959D-2889E6957F14}"/>
    <cellStyle name="Normal 7 2 2 2 4 2 2" xfId="1726" xr:uid="{AD7F18B8-B872-4FD0-9628-06040168DB07}"/>
    <cellStyle name="Normal 7 2 2 2 4 2 2 2" xfId="1727" xr:uid="{69319016-D1B4-4700-A5C7-14BE6E364994}"/>
    <cellStyle name="Normal 7 2 2 2 4 2 3" xfId="1728" xr:uid="{141191CD-BAB0-4E37-82BE-6055D241C409}"/>
    <cellStyle name="Normal 7 2 2 2 4 3" xfId="1729" xr:uid="{22A329AB-4559-4FB4-A21E-10D3C70DB2AF}"/>
    <cellStyle name="Normal 7 2 2 2 4 3 2" xfId="1730" xr:uid="{DC67B2BA-F971-42BF-AFA9-7FBB5B4F47E2}"/>
    <cellStyle name="Normal 7 2 2 2 4 4" xfId="1731" xr:uid="{518D3330-D3C4-4784-9C1D-410D45B30265}"/>
    <cellStyle name="Normal 7 2 2 2 5" xfId="685" xr:uid="{A3EB0A32-8080-40D1-9713-03C9BCC5E7F2}"/>
    <cellStyle name="Normal 7 2 2 2 5 2" xfId="1732" xr:uid="{7967E0F5-1FD5-4872-9E48-3D0CDDF9E9C0}"/>
    <cellStyle name="Normal 7 2 2 2 5 2 2" xfId="1733" xr:uid="{A92C14B2-7C00-451C-B334-6F9123695FC8}"/>
    <cellStyle name="Normal 7 2 2 2 5 3" xfId="1734" xr:uid="{CB0E695B-B68E-49EC-B34F-2176BC31D132}"/>
    <cellStyle name="Normal 7 2 2 2 5 4" xfId="3429" xr:uid="{276E430D-7E82-4FA1-91FE-C44DD7FED2D2}"/>
    <cellStyle name="Normal 7 2 2 2 6" xfId="1735" xr:uid="{FA4E9FB2-83E1-4E2F-805E-3F90D069A7A7}"/>
    <cellStyle name="Normal 7 2 2 2 6 2" xfId="1736" xr:uid="{A48D913D-5EEF-4C3B-AFED-76C55E0CD7B8}"/>
    <cellStyle name="Normal 7 2 2 2 7" xfId="1737" xr:uid="{953354D8-3A59-4849-92D0-078403B78784}"/>
    <cellStyle name="Normal 7 2 2 2 8" xfId="3430" xr:uid="{1B94C99D-3F35-408B-AA0E-4D6F0FF638B0}"/>
    <cellStyle name="Normal 7 2 2 3" xfId="349" xr:uid="{08333850-248C-4B4D-AEF4-B6F74F272D91}"/>
    <cellStyle name="Normal 7 2 2 3 2" xfId="686" xr:uid="{A1BA511F-7590-4592-9620-5B2AA5F00757}"/>
    <cellStyle name="Normal 7 2 2 3 2 2" xfId="687" xr:uid="{517875F4-6F72-4932-B5DD-351643AAA00D}"/>
    <cellStyle name="Normal 7 2 2 3 2 2 2" xfId="1738" xr:uid="{DE685C32-372D-4AD7-B0DF-B343F9C61528}"/>
    <cellStyle name="Normal 7 2 2 3 2 2 2 2" xfId="1739" xr:uid="{0CBAB895-E0EE-43FA-97BE-AF27CC3BE487}"/>
    <cellStyle name="Normal 7 2 2 3 2 2 3" xfId="1740" xr:uid="{7D051EC6-7DBD-49A1-9E94-79A6B123D602}"/>
    <cellStyle name="Normal 7 2 2 3 2 3" xfId="1741" xr:uid="{B3F79317-249B-4B7A-B0D1-7B6622CA299E}"/>
    <cellStyle name="Normal 7 2 2 3 2 3 2" xfId="1742" xr:uid="{C2018C84-F3EE-4E21-B3E6-AD2E0294548A}"/>
    <cellStyle name="Normal 7 2 2 3 2 4" xfId="1743" xr:uid="{43E92320-1270-4E75-8210-C59F55496843}"/>
    <cellStyle name="Normal 7 2 2 3 3" xfId="688" xr:uid="{341B60DB-13BA-4ECB-90E3-BBDC117DFE8E}"/>
    <cellStyle name="Normal 7 2 2 3 3 2" xfId="1744" xr:uid="{33275589-992C-4CA9-B374-57ABB0CC0868}"/>
    <cellStyle name="Normal 7 2 2 3 3 2 2" xfId="1745" xr:uid="{1B38E603-A7DB-49EB-B544-81EF01435211}"/>
    <cellStyle name="Normal 7 2 2 3 3 3" xfId="1746" xr:uid="{D354F946-94BE-4430-9BB7-AFE7E2641EC1}"/>
    <cellStyle name="Normal 7 2 2 3 3 4" xfId="3431" xr:uid="{6E17BEC2-0E3B-41D2-AF99-6DE6707B6C25}"/>
    <cellStyle name="Normal 7 2 2 3 4" xfId="1747" xr:uid="{E64D4867-A2B0-49D7-AC88-68946705F80D}"/>
    <cellStyle name="Normal 7 2 2 3 4 2" xfId="1748" xr:uid="{0B99D01B-0B5F-439D-A905-1D643173A3CD}"/>
    <cellStyle name="Normal 7 2 2 3 5" xfId="1749" xr:uid="{5F71F76E-43B6-4A83-AA38-74A23E4E2363}"/>
    <cellStyle name="Normal 7 2 2 3 6" xfId="3432" xr:uid="{80494455-9650-4233-9DF1-7D0F649A479A}"/>
    <cellStyle name="Normal 7 2 2 4" xfId="350" xr:uid="{0A9335A3-8072-4210-97FD-3330152B6283}"/>
    <cellStyle name="Normal 7 2 2 4 2" xfId="689" xr:uid="{FBF63F3A-81BE-4124-88C9-5373184DDBF9}"/>
    <cellStyle name="Normal 7 2 2 4 2 2" xfId="690" xr:uid="{D59FD95C-925F-4C45-B25C-E88CFAD48148}"/>
    <cellStyle name="Normal 7 2 2 4 2 2 2" xfId="1750" xr:uid="{33B008F9-F964-4C02-BF69-07A5F1792432}"/>
    <cellStyle name="Normal 7 2 2 4 2 2 2 2" xfId="1751" xr:uid="{23536511-2FB9-4FF4-BDEB-9E8286F4B3CA}"/>
    <cellStyle name="Normal 7 2 2 4 2 2 3" xfId="1752" xr:uid="{67149593-A45E-41B2-AEFE-C164CA777CDC}"/>
    <cellStyle name="Normal 7 2 2 4 2 3" xfId="1753" xr:uid="{FD05817A-7962-41D0-85BA-F6CCA42E930E}"/>
    <cellStyle name="Normal 7 2 2 4 2 3 2" xfId="1754" xr:uid="{7F25F859-E26A-42CD-B45E-9FA4359B4C12}"/>
    <cellStyle name="Normal 7 2 2 4 2 4" xfId="1755" xr:uid="{AD55218D-3EAF-4220-9EA8-00B784A55BC9}"/>
    <cellStyle name="Normal 7 2 2 4 3" xfId="691" xr:uid="{40C3072D-12BB-4B3F-9555-E33FD727FBD0}"/>
    <cellStyle name="Normal 7 2 2 4 3 2" xfId="1756" xr:uid="{8629761A-BC4C-4252-A703-1C5F34F2E47E}"/>
    <cellStyle name="Normal 7 2 2 4 3 2 2" xfId="1757" xr:uid="{F182A8A7-7015-4DED-A901-3F284ADD1933}"/>
    <cellStyle name="Normal 7 2 2 4 3 3" xfId="1758" xr:uid="{0420EEE6-5AE0-44B0-AC4B-B696EE548B15}"/>
    <cellStyle name="Normal 7 2 2 4 4" xfId="1759" xr:uid="{1D60CAA0-4B38-48D1-ACF1-134EE61DD79F}"/>
    <cellStyle name="Normal 7 2 2 4 4 2" xfId="1760" xr:uid="{72184067-08CF-4118-8B94-66F83B24DFF1}"/>
    <cellStyle name="Normal 7 2 2 4 5" xfId="1761" xr:uid="{63671E23-25B7-46B3-91B9-ED34A8E237EC}"/>
    <cellStyle name="Normal 7 2 2 5" xfId="351" xr:uid="{FD2CC3CE-F367-4A39-8E68-725E1A158442}"/>
    <cellStyle name="Normal 7 2 2 5 2" xfId="692" xr:uid="{E136799A-59D8-424F-905D-8DD1832CF649}"/>
    <cellStyle name="Normal 7 2 2 5 2 2" xfId="1762" xr:uid="{9C3781D3-1199-46AC-ADC6-52ADFDAA3059}"/>
    <cellStyle name="Normal 7 2 2 5 2 2 2" xfId="1763" xr:uid="{F5A1B8E9-C5D8-4EC0-9B04-1439429BBFCA}"/>
    <cellStyle name="Normal 7 2 2 5 2 3" xfId="1764" xr:uid="{95CBD57B-230D-4FE5-88D5-EBE1E92C410D}"/>
    <cellStyle name="Normal 7 2 2 5 3" xfId="1765" xr:uid="{3E1F8010-18D5-46F5-8FA2-D371FBE9AC4A}"/>
    <cellStyle name="Normal 7 2 2 5 3 2" xfId="1766" xr:uid="{1B61FCDC-021B-4152-A222-A5724E4C694D}"/>
    <cellStyle name="Normal 7 2 2 5 4" xfId="1767" xr:uid="{9F328467-4169-4FF8-9791-FD56A7E0D10D}"/>
    <cellStyle name="Normal 7 2 2 6" xfId="693" xr:uid="{FFE6D7E3-FE38-4C21-A993-FE8484BC07C4}"/>
    <cellStyle name="Normal 7 2 2 6 2" xfId="1768" xr:uid="{6FC2FB79-5CFF-4767-9988-C21689251D08}"/>
    <cellStyle name="Normal 7 2 2 6 2 2" xfId="1769" xr:uid="{983A0693-45CA-4CAD-B092-BAF64FDDA515}"/>
    <cellStyle name="Normal 7 2 2 6 3" xfId="1770" xr:uid="{F2459A05-F8A8-4977-AF1A-C5869BC95278}"/>
    <cellStyle name="Normal 7 2 2 6 4" xfId="3433" xr:uid="{DA9F5A4B-BFDB-4A03-8FB9-8F252CC17726}"/>
    <cellStyle name="Normal 7 2 2 7" xfId="1771" xr:uid="{A57D7F76-BF66-4E94-9AE4-F701D42A2C5B}"/>
    <cellStyle name="Normal 7 2 2 7 2" xfId="1772" xr:uid="{58B611B4-D3B8-4B6A-B96B-81717C6A5446}"/>
    <cellStyle name="Normal 7 2 2 8" xfId="1773" xr:uid="{7E1274F4-B14C-4A3A-B430-FB9763AF0011}"/>
    <cellStyle name="Normal 7 2 2 9" xfId="3434" xr:uid="{BA791259-3411-4C29-BFCF-E4A638E21F0F}"/>
    <cellStyle name="Normal 7 2 3" xfId="132" xr:uid="{F39ABCA7-71BD-42EE-88A2-ED7237974A7F}"/>
    <cellStyle name="Normal 7 2 3 2" xfId="133" xr:uid="{7B86AD77-8587-4A62-9F90-8057FF6A7C62}"/>
    <cellStyle name="Normal 7 2 3 2 2" xfId="694" xr:uid="{C7ED752A-80C5-43F7-AC5A-010FB5D0B48F}"/>
    <cellStyle name="Normal 7 2 3 2 2 2" xfId="695" xr:uid="{90B2A1B6-7B60-45B5-8D2F-FEEA43EE9A36}"/>
    <cellStyle name="Normal 7 2 3 2 2 2 2" xfId="1774" xr:uid="{9950C05D-BACB-496D-B6B7-FE013A1B7A29}"/>
    <cellStyle name="Normal 7 2 3 2 2 2 2 2" xfId="1775" xr:uid="{4CA7865D-3425-4B39-AF90-B3B284659CE2}"/>
    <cellStyle name="Normal 7 2 3 2 2 2 3" xfId="1776" xr:uid="{049D7327-6831-485F-BDF6-6DDDEA6CBADC}"/>
    <cellStyle name="Normal 7 2 3 2 2 3" xfId="1777" xr:uid="{437C9590-FBF7-4DD1-BAED-25D0A10F6BDD}"/>
    <cellStyle name="Normal 7 2 3 2 2 3 2" xfId="1778" xr:uid="{106E6F88-A001-4172-A13A-E176DD4FFEBE}"/>
    <cellStyle name="Normal 7 2 3 2 2 4" xfId="1779" xr:uid="{8C4D6F86-7250-4455-83C7-B63A71199249}"/>
    <cellStyle name="Normal 7 2 3 2 3" xfId="696" xr:uid="{143752A9-3617-42F8-B386-CE328A5D7672}"/>
    <cellStyle name="Normal 7 2 3 2 3 2" xfId="1780" xr:uid="{12F93653-28E0-47CE-BAFD-7FACB43F14A1}"/>
    <cellStyle name="Normal 7 2 3 2 3 2 2" xfId="1781" xr:uid="{8A1EC8D8-4174-4E11-82A9-D969A0F01AC2}"/>
    <cellStyle name="Normal 7 2 3 2 3 3" xfId="1782" xr:uid="{476C6E12-C14D-4448-8D25-AC5D95EEF09F}"/>
    <cellStyle name="Normal 7 2 3 2 3 4" xfId="3435" xr:uid="{32236963-1856-4280-AA54-44CC0B489F49}"/>
    <cellStyle name="Normal 7 2 3 2 4" xfId="1783" xr:uid="{F03FDF37-FFE1-447E-B846-5A6F3D31F316}"/>
    <cellStyle name="Normal 7 2 3 2 4 2" xfId="1784" xr:uid="{D0CAE92A-407D-478D-9DE6-18979B84AD57}"/>
    <cellStyle name="Normal 7 2 3 2 5" xfId="1785" xr:uid="{EE7E269E-D70F-4261-9247-533F4560A3DB}"/>
    <cellStyle name="Normal 7 2 3 2 6" xfId="3436" xr:uid="{1E085C69-5E6B-4498-8AF8-484F368A5F4B}"/>
    <cellStyle name="Normal 7 2 3 3" xfId="352" xr:uid="{21A03A11-B9AB-4DEC-9B4C-38774D165D41}"/>
    <cellStyle name="Normal 7 2 3 3 2" xfId="697" xr:uid="{66E91A73-83D1-4068-9642-BAA1B39A3DD0}"/>
    <cellStyle name="Normal 7 2 3 3 2 2" xfId="698" xr:uid="{23B98BCD-E999-41D2-B758-196A9CD42C95}"/>
    <cellStyle name="Normal 7 2 3 3 2 2 2" xfId="1786" xr:uid="{FB106E2E-A628-4309-A1AD-4A9714E2943B}"/>
    <cellStyle name="Normal 7 2 3 3 2 2 2 2" xfId="1787" xr:uid="{84674875-3500-4A98-AED7-8B40AA9FC10A}"/>
    <cellStyle name="Normal 7 2 3 3 2 2 3" xfId="1788" xr:uid="{4DBE0E92-DD1E-4A23-B46A-AA16C3961B39}"/>
    <cellStyle name="Normal 7 2 3 3 2 3" xfId="1789" xr:uid="{BCF90A8A-5C53-460A-9540-35DB549425A8}"/>
    <cellStyle name="Normal 7 2 3 3 2 3 2" xfId="1790" xr:uid="{61D9E032-2B73-47A8-ABFC-0CA65E968C93}"/>
    <cellStyle name="Normal 7 2 3 3 2 4" xfId="1791" xr:uid="{58F9CD5F-F5B4-418D-BFC2-4E0158F83907}"/>
    <cellStyle name="Normal 7 2 3 3 3" xfId="699" xr:uid="{E92CBF4F-E690-422E-8C25-AB2FF97C87D6}"/>
    <cellStyle name="Normal 7 2 3 3 3 2" xfId="1792" xr:uid="{1BCA731D-0B0A-4883-BA99-438C082725C7}"/>
    <cellStyle name="Normal 7 2 3 3 3 2 2" xfId="1793" xr:uid="{6EE94226-3FDE-4B2E-AA03-627DAD76144A}"/>
    <cellStyle name="Normal 7 2 3 3 3 3" xfId="1794" xr:uid="{87262B23-7DB3-401B-8434-ED0F5CF84363}"/>
    <cellStyle name="Normal 7 2 3 3 4" xfId="1795" xr:uid="{1B8C3364-56DC-4782-BC22-60332F78CF65}"/>
    <cellStyle name="Normal 7 2 3 3 4 2" xfId="1796" xr:uid="{84B12F69-306B-41C7-AA1A-A36B23CFA65A}"/>
    <cellStyle name="Normal 7 2 3 3 5" xfId="1797" xr:uid="{9EF89B54-A8C1-45B3-9811-C1EDB5BAA692}"/>
    <cellStyle name="Normal 7 2 3 4" xfId="353" xr:uid="{25EC9256-09F0-4EC7-A203-1E6F8BA6E950}"/>
    <cellStyle name="Normal 7 2 3 4 2" xfId="700" xr:uid="{76EDD0AA-5A2C-41F6-8BA2-3751C0B45482}"/>
    <cellStyle name="Normal 7 2 3 4 2 2" xfId="1798" xr:uid="{9B723A02-84AA-45F4-BECF-06175170A471}"/>
    <cellStyle name="Normal 7 2 3 4 2 2 2" xfId="1799" xr:uid="{0FB7F588-7B66-4C5F-8313-3BE8FACEA8B0}"/>
    <cellStyle name="Normal 7 2 3 4 2 3" xfId="1800" xr:uid="{3E29D9B6-FB56-4016-BB75-FF9AD125DD20}"/>
    <cellStyle name="Normal 7 2 3 4 3" xfId="1801" xr:uid="{252E3026-2D20-41A6-B0C7-48CC1702A26E}"/>
    <cellStyle name="Normal 7 2 3 4 3 2" xfId="1802" xr:uid="{2B19609C-6BC1-4784-836A-357686ED193A}"/>
    <cellStyle name="Normal 7 2 3 4 4" xfId="1803" xr:uid="{BBDA2497-C884-48D0-A38A-3EE850491B3E}"/>
    <cellStyle name="Normal 7 2 3 5" xfId="701" xr:uid="{E9CF68A3-9A47-44C1-9C84-F3A2D2493644}"/>
    <cellStyle name="Normal 7 2 3 5 2" xfId="1804" xr:uid="{30D9CA9C-427D-4E96-A4EB-76E54930572D}"/>
    <cellStyle name="Normal 7 2 3 5 2 2" xfId="1805" xr:uid="{57C4B875-4814-4BE9-8C93-AEEB2868C288}"/>
    <cellStyle name="Normal 7 2 3 5 3" xfId="1806" xr:uid="{B96D5697-55E7-4537-8E17-869933352136}"/>
    <cellStyle name="Normal 7 2 3 5 4" xfId="3437" xr:uid="{32344CE4-2B5E-495A-AC02-263FD6437CC7}"/>
    <cellStyle name="Normal 7 2 3 6" xfId="1807" xr:uid="{469791A1-6551-4E44-AEE3-3C83FA929C59}"/>
    <cellStyle name="Normal 7 2 3 6 2" xfId="1808" xr:uid="{3A5F7ECD-FA14-4027-AEDE-A260C4119E90}"/>
    <cellStyle name="Normal 7 2 3 7" xfId="1809" xr:uid="{76FE55FE-96E2-40D4-8EB2-BFD3690082E1}"/>
    <cellStyle name="Normal 7 2 3 8" xfId="3438" xr:uid="{CF3810B3-9932-424E-87E6-DACED5F17973}"/>
    <cellStyle name="Normal 7 2 4" xfId="134" xr:uid="{235F8A55-70B3-4B14-B997-2F557451C503}"/>
    <cellStyle name="Normal 7 2 4 2" xfId="448" xr:uid="{55181198-D63F-40CA-90C1-EEA73FBCE6CC}"/>
    <cellStyle name="Normal 7 2 4 2 2" xfId="702" xr:uid="{5044DFD0-542E-4B0E-9408-0BC1AB63EABC}"/>
    <cellStyle name="Normal 7 2 4 2 2 2" xfId="1810" xr:uid="{D01E5C88-9CFF-4D56-A114-42EEF9B072FE}"/>
    <cellStyle name="Normal 7 2 4 2 2 2 2" xfId="1811" xr:uid="{CB135B61-97E2-4724-B6ED-B7CB11932340}"/>
    <cellStyle name="Normal 7 2 4 2 2 3" xfId="1812" xr:uid="{8894F8BC-8924-4144-8E45-02AA010FBA30}"/>
    <cellStyle name="Normal 7 2 4 2 2 4" xfId="3439" xr:uid="{B7B2ADE2-88EC-4C22-B359-B71C637F0942}"/>
    <cellStyle name="Normal 7 2 4 2 3" xfId="1813" xr:uid="{DF4F97A6-CD23-4A0D-9F57-F70CBE13323C}"/>
    <cellStyle name="Normal 7 2 4 2 3 2" xfId="1814" xr:uid="{670C916C-A832-42C1-B3B6-A368043ABB37}"/>
    <cellStyle name="Normal 7 2 4 2 4" xfId="1815" xr:uid="{2407F982-0885-4C7D-8287-427F251ABAE7}"/>
    <cellStyle name="Normal 7 2 4 2 5" xfId="3440" xr:uid="{465AE696-3FE2-450A-813B-089C1987CDF8}"/>
    <cellStyle name="Normal 7 2 4 3" xfId="703" xr:uid="{7695F21C-DDEF-4955-BE2B-9AE719F953F4}"/>
    <cellStyle name="Normal 7 2 4 3 2" xfId="1816" xr:uid="{69719796-317B-48BA-825A-74B33281764E}"/>
    <cellStyle name="Normal 7 2 4 3 2 2" xfId="1817" xr:uid="{C9C90A1F-5193-457F-860A-A7C280EF9127}"/>
    <cellStyle name="Normal 7 2 4 3 3" xfId="1818" xr:uid="{90DB1A51-C9EF-4B4B-A338-4C5D361942FC}"/>
    <cellStyle name="Normal 7 2 4 3 4" xfId="3441" xr:uid="{311EA6CA-3307-4408-848D-C007D01C1583}"/>
    <cellStyle name="Normal 7 2 4 4" xfId="1819" xr:uid="{8A67DD30-5329-42D3-A23B-F5A51CC98A63}"/>
    <cellStyle name="Normal 7 2 4 4 2" xfId="1820" xr:uid="{BF6B740B-7E9A-4F52-9948-4C3C8805E008}"/>
    <cellStyle name="Normal 7 2 4 4 3" xfId="3442" xr:uid="{DB06582C-2D22-42AC-BCBE-1D4155418270}"/>
    <cellStyle name="Normal 7 2 4 4 4" xfId="3443" xr:uid="{2688C69B-0D60-48D3-904E-3EAE910B017B}"/>
    <cellStyle name="Normal 7 2 4 5" xfId="1821" xr:uid="{1BE3104D-A98F-4CD3-969C-FB62A0D9C807}"/>
    <cellStyle name="Normal 7 2 4 6" xfId="3444" xr:uid="{32FDBE77-DD37-4AD6-8BFE-7FC284938436}"/>
    <cellStyle name="Normal 7 2 4 7" xfId="3445" xr:uid="{0ACB764D-9CA5-4457-9F99-C46452DD4341}"/>
    <cellStyle name="Normal 7 2 5" xfId="354" xr:uid="{5223D9BB-FCAA-41F9-A5D2-95DA7DD8F628}"/>
    <cellStyle name="Normal 7 2 5 2" xfId="704" xr:uid="{5EA53A82-0532-43F4-A7F7-6B1CF529E352}"/>
    <cellStyle name="Normal 7 2 5 2 2" xfId="705" xr:uid="{751FD618-83B1-439A-B402-BF104AC90A77}"/>
    <cellStyle name="Normal 7 2 5 2 2 2" xfId="1822" xr:uid="{182D53DE-7ED7-4097-AC82-6D043102DE1F}"/>
    <cellStyle name="Normal 7 2 5 2 2 2 2" xfId="1823" xr:uid="{EFF5E18C-6E89-4D90-8271-35DCD2C65DFA}"/>
    <cellStyle name="Normal 7 2 5 2 2 3" xfId="1824" xr:uid="{ADCBB571-403D-4063-84DF-10D9799A104D}"/>
    <cellStyle name="Normal 7 2 5 2 3" xfId="1825" xr:uid="{D2833F7D-5876-4D78-9F04-C34743A2F3D6}"/>
    <cellStyle name="Normal 7 2 5 2 3 2" xfId="1826" xr:uid="{993FD232-8FC3-4077-A8B8-E0539CCEAB7F}"/>
    <cellStyle name="Normal 7 2 5 2 4" xfId="1827" xr:uid="{6F4FDBA9-7784-4BC0-B3EE-DEFDB6D0A4A1}"/>
    <cellStyle name="Normal 7 2 5 3" xfId="706" xr:uid="{CDE02AD6-6DE1-4E1D-8574-2652194B20C6}"/>
    <cellStyle name="Normal 7 2 5 3 2" xfId="1828" xr:uid="{B0304A5A-9033-432D-BF9D-EF266ED1135B}"/>
    <cellStyle name="Normal 7 2 5 3 2 2" xfId="1829" xr:uid="{1D5A8AC5-B246-4D49-9E36-69F6F0AED8D3}"/>
    <cellStyle name="Normal 7 2 5 3 3" xfId="1830" xr:uid="{95377510-CF98-4206-95B0-1A4910E3D24B}"/>
    <cellStyle name="Normal 7 2 5 3 4" xfId="3446" xr:uid="{7A276248-330C-4C74-AA4A-A1AB4540942A}"/>
    <cellStyle name="Normal 7 2 5 4" xfId="1831" xr:uid="{AE4D69C9-7BA5-46E1-A63D-0A6464C08D95}"/>
    <cellStyle name="Normal 7 2 5 4 2" xfId="1832" xr:uid="{2B796D2D-229C-4787-9A13-3C76375335A4}"/>
    <cellStyle name="Normal 7 2 5 5" xfId="1833" xr:uid="{5DC1DC66-C77C-494E-8212-509B6E9EAFD2}"/>
    <cellStyle name="Normal 7 2 5 6" xfId="3447" xr:uid="{C937B394-4126-435A-BCAC-CE127FF4F914}"/>
    <cellStyle name="Normal 7 2 6" xfId="355" xr:uid="{6FD0C138-3EDE-4C7E-A57B-0BF30C043EF3}"/>
    <cellStyle name="Normal 7 2 6 2" xfId="707" xr:uid="{B29A1963-6D6D-401D-A6F9-0806D6EA8427}"/>
    <cellStyle name="Normal 7 2 6 2 2" xfId="1834" xr:uid="{75975860-5721-44F7-99B3-8E7773A72BE8}"/>
    <cellStyle name="Normal 7 2 6 2 2 2" xfId="1835" xr:uid="{9AD7EBAA-BAEA-4B13-97E7-7D610CD073AD}"/>
    <cellStyle name="Normal 7 2 6 2 3" xfId="1836" xr:uid="{5ED3DBB1-F60B-47C1-875B-21B43B18F1D3}"/>
    <cellStyle name="Normal 7 2 6 2 4" xfId="3448" xr:uid="{4C9E7968-C188-481D-902F-77F2F8941687}"/>
    <cellStyle name="Normal 7 2 6 3" xfId="1837" xr:uid="{4F25FA21-238E-419C-AAFC-A0C87136423F}"/>
    <cellStyle name="Normal 7 2 6 3 2" xfId="1838" xr:uid="{7E86035B-4331-4180-B4DF-B3A085533030}"/>
    <cellStyle name="Normal 7 2 6 4" xfId="1839" xr:uid="{32EA58B9-A558-4F3C-8E29-92FBB4ED3960}"/>
    <cellStyle name="Normal 7 2 6 5" xfId="3449" xr:uid="{AF361DEF-624B-4D23-B5EF-0EB4D3B9104C}"/>
    <cellStyle name="Normal 7 2 7" xfId="708" xr:uid="{F06B50B6-36ED-4DB9-B388-F04822909517}"/>
    <cellStyle name="Normal 7 2 7 2" xfId="1840" xr:uid="{7DAAA699-BE00-4397-B7B5-6AC351415471}"/>
    <cellStyle name="Normal 7 2 7 2 2" xfId="1841" xr:uid="{CB648A9E-38D5-4873-A23A-1F662B3B487C}"/>
    <cellStyle name="Normal 7 2 7 2 3" xfId="4409" xr:uid="{3E7D86C8-CB1C-4333-BE66-D42CEF51BCCF}"/>
    <cellStyle name="Normal 7 2 7 3" xfId="1842" xr:uid="{FC38000D-0CBE-4737-94CB-0B842505AAEA}"/>
    <cellStyle name="Normal 7 2 7 4" xfId="3450" xr:uid="{E2BEC731-A76D-45AF-B2AB-42AA9A14FEE8}"/>
    <cellStyle name="Normal 7 2 7 4 2" xfId="4579" xr:uid="{A884B731-91D9-4F37-90B0-BC4DDAE95BBB}"/>
    <cellStyle name="Normal 7 2 7 4 3" xfId="4686" xr:uid="{0550F588-88DF-4679-8058-3149ABC9FA7D}"/>
    <cellStyle name="Normal 7 2 7 4 4" xfId="4608" xr:uid="{A1654554-7B6F-4BE7-8143-8BF054E9471D}"/>
    <cellStyle name="Normal 7 2 8" xfId="1843" xr:uid="{0EDBAF47-A936-4F18-B599-239BCE565BF8}"/>
    <cellStyle name="Normal 7 2 8 2" xfId="1844" xr:uid="{8332C06E-86FD-47F2-9DE2-2FB6075CD685}"/>
    <cellStyle name="Normal 7 2 8 3" xfId="3451" xr:uid="{D4E7E878-4E15-4CEF-88A8-80C4B5F88F85}"/>
    <cellStyle name="Normal 7 2 8 4" xfId="3452" xr:uid="{690B7CE3-71F7-4F66-A732-AD08FB13C68B}"/>
    <cellStyle name="Normal 7 2 9" xfId="1845" xr:uid="{83CA3674-1B15-412B-A75C-E7121A7D6EA7}"/>
    <cellStyle name="Normal 7 3" xfId="135" xr:uid="{D8952105-19C6-4920-A6D7-89B465693537}"/>
    <cellStyle name="Normal 7 3 10" xfId="3453" xr:uid="{DF0BED7A-D67B-490C-9CE7-A1353E76C8D1}"/>
    <cellStyle name="Normal 7 3 11" xfId="3454" xr:uid="{4F751A76-E0CA-4850-BC5A-CB7CDFFDBE08}"/>
    <cellStyle name="Normal 7 3 2" xfId="136" xr:uid="{ECAC8DC9-5A8D-4AE7-B657-8E1FBC6DF152}"/>
    <cellStyle name="Normal 7 3 2 2" xfId="137" xr:uid="{D8A4C69D-F615-449F-A8BD-B71E352C7ECB}"/>
    <cellStyle name="Normal 7 3 2 2 2" xfId="356" xr:uid="{E91F18B0-6E38-4D79-820B-EF771E510F9C}"/>
    <cellStyle name="Normal 7 3 2 2 2 2" xfId="709" xr:uid="{B0A50CB6-634B-4CA8-A4A3-B9432387971A}"/>
    <cellStyle name="Normal 7 3 2 2 2 2 2" xfId="1846" xr:uid="{98142FB7-F326-4C69-B750-74981CE36FC4}"/>
    <cellStyle name="Normal 7 3 2 2 2 2 2 2" xfId="1847" xr:uid="{076B1818-72B4-434B-9EB7-BFCC820CFC58}"/>
    <cellStyle name="Normal 7 3 2 2 2 2 3" xfId="1848" xr:uid="{63E29ADE-75AD-4966-B269-5AAAF94D31B0}"/>
    <cellStyle name="Normal 7 3 2 2 2 2 4" xfId="3455" xr:uid="{A8A9B136-D477-4C13-9AB0-7503FE56F235}"/>
    <cellStyle name="Normal 7 3 2 2 2 3" xfId="1849" xr:uid="{73AA4AC7-9B59-4B29-A173-BCDB6458D9EE}"/>
    <cellStyle name="Normal 7 3 2 2 2 3 2" xfId="1850" xr:uid="{11864E27-72B8-4504-B867-6C96B0147BE2}"/>
    <cellStyle name="Normal 7 3 2 2 2 3 3" xfId="3456" xr:uid="{87173CC3-BCB9-42C5-A14E-9179E7189D0B}"/>
    <cellStyle name="Normal 7 3 2 2 2 3 4" xfId="3457" xr:uid="{E6E6C480-4E3F-49C4-A5F2-B782AE0B3316}"/>
    <cellStyle name="Normal 7 3 2 2 2 4" xfId="1851" xr:uid="{9E678059-6566-4C25-A747-3609BDB4396F}"/>
    <cellStyle name="Normal 7 3 2 2 2 5" xfId="3458" xr:uid="{7E3B4FE8-C056-4109-9A21-632C17F94A0B}"/>
    <cellStyle name="Normal 7 3 2 2 2 6" xfId="3459" xr:uid="{91218F62-0713-46B6-A707-331A07E034ED}"/>
    <cellStyle name="Normal 7 3 2 2 3" xfId="710" xr:uid="{BB3C10FA-7521-48ED-9419-3A8984EA3BE6}"/>
    <cellStyle name="Normal 7 3 2 2 3 2" xfId="1852" xr:uid="{F5D3438E-79BE-4756-B653-985B32CEDAF9}"/>
    <cellStyle name="Normal 7 3 2 2 3 2 2" xfId="1853" xr:uid="{F28FE627-74E9-494C-9924-ED75ADB3B0FE}"/>
    <cellStyle name="Normal 7 3 2 2 3 2 3" xfId="3460" xr:uid="{A3831BB2-59F3-43D1-8033-0495C99564AA}"/>
    <cellStyle name="Normal 7 3 2 2 3 2 4" xfId="3461" xr:uid="{785E65DC-234D-4758-B704-7BA23293226F}"/>
    <cellStyle name="Normal 7 3 2 2 3 3" xfId="1854" xr:uid="{661D65D2-99D5-4450-9738-3EFD755EB595}"/>
    <cellStyle name="Normal 7 3 2 2 3 4" xfId="3462" xr:uid="{F921F1FE-F3A4-467D-A133-BE05F32E3A33}"/>
    <cellStyle name="Normal 7 3 2 2 3 5" xfId="3463" xr:uid="{84660FDA-3A35-48EA-84FF-F8EE41134A00}"/>
    <cellStyle name="Normal 7 3 2 2 4" xfId="1855" xr:uid="{C63F354F-D174-4CE6-ACA4-D4392497072D}"/>
    <cellStyle name="Normal 7 3 2 2 4 2" xfId="1856" xr:uid="{D875142E-87E1-4635-A83F-781217DDA0A3}"/>
    <cellStyle name="Normal 7 3 2 2 4 3" xfId="3464" xr:uid="{B1A26A87-CE5A-488B-9248-76848ADC25B4}"/>
    <cellStyle name="Normal 7 3 2 2 4 4" xfId="3465" xr:uid="{540EB135-4C78-4FF4-9326-167A197A9C4A}"/>
    <cellStyle name="Normal 7 3 2 2 5" xfId="1857" xr:uid="{62F3C352-CD8F-43EA-8547-3E13AB678656}"/>
    <cellStyle name="Normal 7 3 2 2 5 2" xfId="3466" xr:uid="{F3857B93-F897-4AFC-A6E1-773C72F5E0C9}"/>
    <cellStyle name="Normal 7 3 2 2 5 3" xfId="3467" xr:uid="{EBD3C620-5A77-4D67-A4BD-4CB7C3D51832}"/>
    <cellStyle name="Normal 7 3 2 2 5 4" xfId="3468" xr:uid="{F4E4B1E8-B522-424E-A4CE-1AA835430A5E}"/>
    <cellStyle name="Normal 7 3 2 2 6" xfId="3469" xr:uid="{212DCB8A-8184-4B2D-A226-3F94B031A174}"/>
    <cellStyle name="Normal 7 3 2 2 7" xfId="3470" xr:uid="{58F69268-D83A-4381-8AC2-E3AD27BC06C0}"/>
    <cellStyle name="Normal 7 3 2 2 8" xfId="3471" xr:uid="{1C1F99C1-7956-4A49-B77E-B2F2A20531BE}"/>
    <cellStyle name="Normal 7 3 2 3" xfId="357" xr:uid="{1E6679FD-1B36-4EAF-8DFA-1D085DAC0752}"/>
    <cellStyle name="Normal 7 3 2 3 2" xfId="711" xr:uid="{D12FD6CA-3781-407F-8DA9-B6577B294201}"/>
    <cellStyle name="Normal 7 3 2 3 2 2" xfId="712" xr:uid="{0ADD6BFE-4654-456F-A3CE-F2EE090EA08B}"/>
    <cellStyle name="Normal 7 3 2 3 2 2 2" xfId="1858" xr:uid="{F1D6DE82-2E70-464A-B4B0-9FFB8737F8F3}"/>
    <cellStyle name="Normal 7 3 2 3 2 2 2 2" xfId="1859" xr:uid="{CD4C054C-B7FF-4007-87E4-6983D73701AA}"/>
    <cellStyle name="Normal 7 3 2 3 2 2 3" xfId="1860" xr:uid="{C37A852B-8DE2-444C-BD1B-B74C1A806835}"/>
    <cellStyle name="Normal 7 3 2 3 2 3" xfId="1861" xr:uid="{106BFA69-3E3A-424D-892F-3A9C87F7BE95}"/>
    <cellStyle name="Normal 7 3 2 3 2 3 2" xfId="1862" xr:uid="{A8712BE1-5EAA-4DF6-B2B8-11001858C287}"/>
    <cellStyle name="Normal 7 3 2 3 2 4" xfId="1863" xr:uid="{78416900-46B2-4004-B1C9-AC9FC15D8745}"/>
    <cellStyle name="Normal 7 3 2 3 3" xfId="713" xr:uid="{444ECC91-B6F0-4F82-BE60-E3A7ADB8D341}"/>
    <cellStyle name="Normal 7 3 2 3 3 2" xfId="1864" xr:uid="{E1F991AC-3C18-43F5-B6A8-1851FC028C98}"/>
    <cellStyle name="Normal 7 3 2 3 3 2 2" xfId="1865" xr:uid="{381E595A-A40B-472B-B463-E6ED7EAD4EAD}"/>
    <cellStyle name="Normal 7 3 2 3 3 3" xfId="1866" xr:uid="{AC8B09BA-2EC5-4109-AB4D-4DD97216DB68}"/>
    <cellStyle name="Normal 7 3 2 3 3 4" xfId="3472" xr:uid="{1FB6CC96-FC7A-4D20-99B0-15195388AF7C}"/>
    <cellStyle name="Normal 7 3 2 3 4" xfId="1867" xr:uid="{3CEF0933-1AE1-4A8B-8136-5710CE2D1C2E}"/>
    <cellStyle name="Normal 7 3 2 3 4 2" xfId="1868" xr:uid="{3B18D2D4-9D6D-4BE3-BB88-5492B2093C9B}"/>
    <cellStyle name="Normal 7 3 2 3 5" xfId="1869" xr:uid="{79E804E6-AC1F-47E6-BFA6-DAD4DE7572BF}"/>
    <cellStyle name="Normal 7 3 2 3 6" xfId="3473" xr:uid="{A30DA72E-69A8-46D6-9FFF-E60DE7F809A3}"/>
    <cellStyle name="Normal 7 3 2 4" xfId="358" xr:uid="{767533BA-A88B-48CF-8000-E96F089B003A}"/>
    <cellStyle name="Normal 7 3 2 4 2" xfId="714" xr:uid="{861D54D3-3960-4339-8051-193C3A67B9D2}"/>
    <cellStyle name="Normal 7 3 2 4 2 2" xfId="1870" xr:uid="{9FEECAE5-6F6F-41EB-9730-074EF5B6D431}"/>
    <cellStyle name="Normal 7 3 2 4 2 2 2" xfId="1871" xr:uid="{BA1D2C8F-0B58-4252-864C-335112A427D3}"/>
    <cellStyle name="Normal 7 3 2 4 2 3" xfId="1872" xr:uid="{9EF50416-1FD9-46EF-8CFA-9862BE0E4B4F}"/>
    <cellStyle name="Normal 7 3 2 4 2 4" xfId="3474" xr:uid="{EBC3664C-720F-4E5B-B428-7A04F9C1F79E}"/>
    <cellStyle name="Normal 7 3 2 4 3" xfId="1873" xr:uid="{F1A972AE-8F0C-4FA2-9152-022F70BEC9C2}"/>
    <cellStyle name="Normal 7 3 2 4 3 2" xfId="1874" xr:uid="{BCDB47AC-D7E4-4D7C-9772-B600182B2A19}"/>
    <cellStyle name="Normal 7 3 2 4 4" xfId="1875" xr:uid="{8E9A304E-342D-446E-AD5A-85FA8D70D295}"/>
    <cellStyle name="Normal 7 3 2 4 5" xfId="3475" xr:uid="{66CD048C-0258-4461-9F77-ABEA1030D90B}"/>
    <cellStyle name="Normal 7 3 2 5" xfId="359" xr:uid="{3D505990-3B1E-47A1-BB0E-926C2507B105}"/>
    <cellStyle name="Normal 7 3 2 5 2" xfId="1876" xr:uid="{F2F78058-D5D7-4AA2-B310-44D0644240DB}"/>
    <cellStyle name="Normal 7 3 2 5 2 2" xfId="1877" xr:uid="{04369CE0-2034-4066-B687-26E8565F93F9}"/>
    <cellStyle name="Normal 7 3 2 5 3" xfId="1878" xr:uid="{B078A0C2-EC19-44BE-B142-89F47A839FA9}"/>
    <cellStyle name="Normal 7 3 2 5 4" xfId="3476" xr:uid="{21B53E21-8992-49F7-B517-F9CA6D5D99CB}"/>
    <cellStyle name="Normal 7 3 2 6" xfId="1879" xr:uid="{53AF4132-A1DC-4D59-80D7-2A12A5976112}"/>
    <cellStyle name="Normal 7 3 2 6 2" xfId="1880" xr:uid="{D8A26CD9-4827-45E2-98F5-A1514DCD0383}"/>
    <cellStyle name="Normal 7 3 2 6 3" xfId="3477" xr:uid="{1A07E22C-9868-432D-B3D2-1EAA0BADC880}"/>
    <cellStyle name="Normal 7 3 2 6 4" xfId="3478" xr:uid="{CCB43454-D2DD-4D32-BE7A-5267A591905D}"/>
    <cellStyle name="Normal 7 3 2 7" xfId="1881" xr:uid="{1BAF2556-6D79-4F60-98AF-6BC223446780}"/>
    <cellStyle name="Normal 7 3 2 8" xfId="3479" xr:uid="{E2EC1E9B-694C-45F8-A1E2-D09B015A9E56}"/>
    <cellStyle name="Normal 7 3 2 9" xfId="3480" xr:uid="{5D02133D-854E-4F80-8ABE-879710EAE734}"/>
    <cellStyle name="Normal 7 3 3" xfId="138" xr:uid="{A94543FE-7EBA-424E-B1D8-979C0F99E062}"/>
    <cellStyle name="Normal 7 3 3 2" xfId="139" xr:uid="{E4922CB6-FE19-42FA-B2A0-AA0F0B1B4056}"/>
    <cellStyle name="Normal 7 3 3 2 2" xfId="715" xr:uid="{AA30A7A7-6D9E-4D31-BF5E-59D8FB8F70DB}"/>
    <cellStyle name="Normal 7 3 3 2 2 2" xfId="1882" xr:uid="{0BC0191E-4770-4621-8DEE-4F5E962A3AFF}"/>
    <cellStyle name="Normal 7 3 3 2 2 2 2" xfId="1883" xr:uid="{F740F170-A70B-46C6-860A-C10753488936}"/>
    <cellStyle name="Normal 7 3 3 2 2 2 2 2" xfId="4484" xr:uid="{361695B6-4FE6-4CB6-AA40-4A0AFA223F1E}"/>
    <cellStyle name="Normal 7 3 3 2 2 2 3" xfId="4485" xr:uid="{62F96D0D-3529-4A3E-B87E-A92333FA5EA8}"/>
    <cellStyle name="Normal 7 3 3 2 2 3" xfId="1884" xr:uid="{EC87EF89-46D7-4C85-8EC0-226B8E766B28}"/>
    <cellStyle name="Normal 7 3 3 2 2 3 2" xfId="4486" xr:uid="{1DE8391D-B07A-4FD1-9D60-A426E4026B56}"/>
    <cellStyle name="Normal 7 3 3 2 2 4" xfId="3481" xr:uid="{1E034038-72B0-4686-9A35-7CC2724532E5}"/>
    <cellStyle name="Normal 7 3 3 2 3" xfId="1885" xr:uid="{5A2FD25C-ED96-4D8F-B4F3-50F33737CB0E}"/>
    <cellStyle name="Normal 7 3 3 2 3 2" xfId="1886" xr:uid="{99429373-1F03-48CA-902B-AFDD48FC9E5F}"/>
    <cellStyle name="Normal 7 3 3 2 3 2 2" xfId="4487" xr:uid="{6F16C240-990E-4871-BD8C-48CD5BB0E269}"/>
    <cellStyle name="Normal 7 3 3 2 3 3" xfId="3482" xr:uid="{F2D3AE3B-D47E-4A01-A9C7-A70D91886EDC}"/>
    <cellStyle name="Normal 7 3 3 2 3 4" xfId="3483" xr:uid="{F0CFB12E-94FF-43F6-BF31-F91223ECDB7F}"/>
    <cellStyle name="Normal 7 3 3 2 4" xfId="1887" xr:uid="{9D9B71EF-5F25-4719-9671-EBB5EFD4239E}"/>
    <cellStyle name="Normal 7 3 3 2 4 2" xfId="4488" xr:uid="{2C943531-5FCE-4B38-A42D-EB8E6311BF4F}"/>
    <cellStyle name="Normal 7 3 3 2 5" xfId="3484" xr:uid="{A3DE3581-F2C6-4E08-88A2-1026D4345413}"/>
    <cellStyle name="Normal 7 3 3 2 6" xfId="3485" xr:uid="{9855A0C8-2DB5-4BB8-88C5-76A84C69C794}"/>
    <cellStyle name="Normal 7 3 3 3" xfId="360" xr:uid="{3F20081E-787D-4C9E-98BD-20585C86DC84}"/>
    <cellStyle name="Normal 7 3 3 3 2" xfId="1888" xr:uid="{22183E34-A010-478B-A20D-D9DA7E38CA94}"/>
    <cellStyle name="Normal 7 3 3 3 2 2" xfId="1889" xr:uid="{A2D02B9F-FC65-4F13-8FDF-316383AF1792}"/>
    <cellStyle name="Normal 7 3 3 3 2 2 2" xfId="4489" xr:uid="{9E6D1EEE-6E0A-405F-B96A-253BDB81BF2B}"/>
    <cellStyle name="Normal 7 3 3 3 2 3" xfId="3486" xr:uid="{946432DA-403F-46F0-9346-D8A8E8154B3F}"/>
    <cellStyle name="Normal 7 3 3 3 2 4" xfId="3487" xr:uid="{D1437D69-9323-464A-B459-03719CCE74B7}"/>
    <cellStyle name="Normal 7 3 3 3 3" xfId="1890" xr:uid="{88168DEB-60A2-4036-AF41-C90E906B5660}"/>
    <cellStyle name="Normal 7 3 3 3 3 2" xfId="4490" xr:uid="{7234570D-FCCE-40CF-BE05-AAE00B941136}"/>
    <cellStyle name="Normal 7 3 3 3 4" xfId="3488" xr:uid="{03293236-AB4B-48F9-81D2-15127F8485FB}"/>
    <cellStyle name="Normal 7 3 3 3 5" xfId="3489" xr:uid="{B7006BCE-A8C8-49BA-92A0-BE560CBBC09E}"/>
    <cellStyle name="Normal 7 3 3 4" xfId="1891" xr:uid="{DDBC7B57-FF16-4B63-8067-BC3F8D593489}"/>
    <cellStyle name="Normal 7 3 3 4 2" xfId="1892" xr:uid="{7630FCB2-2033-4370-B529-E13209994007}"/>
    <cellStyle name="Normal 7 3 3 4 2 2" xfId="4491" xr:uid="{D447C244-B110-44E2-87E8-C7D4E8C11F74}"/>
    <cellStyle name="Normal 7 3 3 4 3" xfId="3490" xr:uid="{16D1E688-9643-4DEB-BBED-E6E8EEA04F42}"/>
    <cellStyle name="Normal 7 3 3 4 4" xfId="3491" xr:uid="{92F96B3A-1481-47B4-8F24-C1B9454B6A3A}"/>
    <cellStyle name="Normal 7 3 3 5" xfId="1893" xr:uid="{9FB91A00-5EF3-4A07-970A-91095DEDD59B}"/>
    <cellStyle name="Normal 7 3 3 5 2" xfId="3492" xr:uid="{23723EA0-026A-444D-9030-924AE2E84727}"/>
    <cellStyle name="Normal 7 3 3 5 3" xfId="3493" xr:uid="{BED4F0F4-405A-4284-A238-D4D813D57E50}"/>
    <cellStyle name="Normal 7 3 3 5 4" xfId="3494" xr:uid="{52EF994D-87A9-41EF-B2B3-7F72CFB95AAE}"/>
    <cellStyle name="Normal 7 3 3 6" xfId="3495" xr:uid="{B7A60D5F-C4BE-44E8-A109-059721D18D1D}"/>
    <cellStyle name="Normal 7 3 3 7" xfId="3496" xr:uid="{FEDCE7AD-9C54-4304-962E-9B7E46B486A6}"/>
    <cellStyle name="Normal 7 3 3 8" xfId="3497" xr:uid="{223C5D27-AA06-463F-B305-2EE45F73BA6B}"/>
    <cellStyle name="Normal 7 3 4" xfId="140" xr:uid="{4741C42B-0ADF-4992-847D-7A81801E485C}"/>
    <cellStyle name="Normal 7 3 4 2" xfId="716" xr:uid="{84172976-D2C4-4BE6-9332-A9B200649FF2}"/>
    <cellStyle name="Normal 7 3 4 2 2" xfId="717" xr:uid="{C34EB868-8DC3-4EAF-A1F7-4D480B35E17E}"/>
    <cellStyle name="Normal 7 3 4 2 2 2" xfId="1894" xr:uid="{DF8412FC-D67C-4DAE-9E7A-1BECE3D97462}"/>
    <cellStyle name="Normal 7 3 4 2 2 2 2" xfId="1895" xr:uid="{161C054D-0424-4554-B306-47AB9FD11311}"/>
    <cellStyle name="Normal 7 3 4 2 2 3" xfId="1896" xr:uid="{5BC0DFF4-F092-404A-80F8-17600CF4A6F7}"/>
    <cellStyle name="Normal 7 3 4 2 2 4" xfId="3498" xr:uid="{3D883CBC-F803-4F99-BE50-5ADD596B7EC9}"/>
    <cellStyle name="Normal 7 3 4 2 3" xfId="1897" xr:uid="{8E611357-2A18-429A-9890-736E339471A9}"/>
    <cellStyle name="Normal 7 3 4 2 3 2" xfId="1898" xr:uid="{A6B4D474-06E9-4CB3-BA4B-AA76A191D1EE}"/>
    <cellStyle name="Normal 7 3 4 2 4" xfId="1899" xr:uid="{C568A222-4D5E-4C3C-910E-A424777E69C7}"/>
    <cellStyle name="Normal 7 3 4 2 5" xfId="3499" xr:uid="{D96BF433-37E4-4963-B7F4-71FCEB4ADF79}"/>
    <cellStyle name="Normal 7 3 4 3" xfId="718" xr:uid="{51C4BA61-094A-4D41-B6C7-8A6D1BFB7EF9}"/>
    <cellStyle name="Normal 7 3 4 3 2" xfId="1900" xr:uid="{C9E775B9-9415-4180-841D-F3FC24B75A80}"/>
    <cellStyle name="Normal 7 3 4 3 2 2" xfId="1901" xr:uid="{4BC950F9-40D6-4DFC-B505-614F09784D02}"/>
    <cellStyle name="Normal 7 3 4 3 3" xfId="1902" xr:uid="{C490AAF3-BF59-4BD4-A5F5-85907E6F590C}"/>
    <cellStyle name="Normal 7 3 4 3 4" xfId="3500" xr:uid="{ACBD1798-C66F-4F20-9FB2-720A353C6D99}"/>
    <cellStyle name="Normal 7 3 4 4" xfId="1903" xr:uid="{12DAA80D-E1A0-4105-AA59-6FA4B15C1F9F}"/>
    <cellStyle name="Normal 7 3 4 4 2" xfId="1904" xr:uid="{ED6B2E1D-8E65-43FA-B7A4-865CC86725D0}"/>
    <cellStyle name="Normal 7 3 4 4 3" xfId="3501" xr:uid="{29F985F2-BE00-45E7-86E1-16FC8D156ED9}"/>
    <cellStyle name="Normal 7 3 4 4 4" xfId="3502" xr:uid="{30BDCF85-5BA8-4611-9CD4-38925B84E711}"/>
    <cellStyle name="Normal 7 3 4 5" xfId="1905" xr:uid="{BB128A1D-23E0-4B24-ADD1-868950B770E8}"/>
    <cellStyle name="Normal 7 3 4 6" xfId="3503" xr:uid="{4036EC7E-1163-4EAC-9B45-D5D4397184E7}"/>
    <cellStyle name="Normal 7 3 4 7" xfId="3504" xr:uid="{2113A96A-3B88-4B18-9338-7DE17865229D}"/>
    <cellStyle name="Normal 7 3 5" xfId="361" xr:uid="{EB32BBA9-A511-44C1-85E5-915FF16E293B}"/>
    <cellStyle name="Normal 7 3 5 2" xfId="719" xr:uid="{DF1804F5-6E7E-4A70-B18C-C09CE831E28C}"/>
    <cellStyle name="Normal 7 3 5 2 2" xfId="1906" xr:uid="{11C527DB-FDFF-4AE4-8F82-134CA586A8C1}"/>
    <cellStyle name="Normal 7 3 5 2 2 2" xfId="1907" xr:uid="{3D1646DD-5430-481F-B38C-36796A3DC81D}"/>
    <cellStyle name="Normal 7 3 5 2 3" xfId="1908" xr:uid="{9043E6E3-C279-40BA-A2C0-11FF5C8FD4BB}"/>
    <cellStyle name="Normal 7 3 5 2 4" xfId="3505" xr:uid="{6F1B0BAD-A116-49E1-9DAC-028CBC64EB15}"/>
    <cellStyle name="Normal 7 3 5 3" xfId="1909" xr:uid="{9ED180AE-CBA1-4EFF-BF01-96AF47614016}"/>
    <cellStyle name="Normal 7 3 5 3 2" xfId="1910" xr:uid="{88516D03-C7B2-41B1-885C-B7ECBA31CE4C}"/>
    <cellStyle name="Normal 7 3 5 3 3" xfId="3506" xr:uid="{FCF9DE1F-83E7-4FBC-938B-23A54FD2F03F}"/>
    <cellStyle name="Normal 7 3 5 3 4" xfId="3507" xr:uid="{C4AB4513-C8B0-4E2D-8D6A-F7FEB9A2221D}"/>
    <cellStyle name="Normal 7 3 5 4" xfId="1911" xr:uid="{69BE0A8E-7841-4114-A435-69D952CAC1ED}"/>
    <cellStyle name="Normal 7 3 5 5" xfId="3508" xr:uid="{79846006-D4E0-4A10-8458-A9086C0E39A2}"/>
    <cellStyle name="Normal 7 3 5 6" xfId="3509" xr:uid="{628C1B5D-F036-45CB-8DF2-CC6621CA8167}"/>
    <cellStyle name="Normal 7 3 6" xfId="362" xr:uid="{51C5F534-A384-41F5-BE7B-1EAF1A09255D}"/>
    <cellStyle name="Normal 7 3 6 2" xfId="1912" xr:uid="{55D4DC5B-E435-4CC8-A0AD-C266A608819C}"/>
    <cellStyle name="Normal 7 3 6 2 2" xfId="1913" xr:uid="{ADC00E8B-7455-4063-89C3-A7CBDD94AB6E}"/>
    <cellStyle name="Normal 7 3 6 2 3" xfId="3510" xr:uid="{ED13A7E1-43B0-4110-B3A0-1AAF9DA44963}"/>
    <cellStyle name="Normal 7 3 6 2 4" xfId="3511" xr:uid="{46330C93-6D70-4443-B879-E4A8B1E620AD}"/>
    <cellStyle name="Normal 7 3 6 3" xfId="1914" xr:uid="{74A782AD-1F69-48EF-8A0B-5DC70B96C236}"/>
    <cellStyle name="Normal 7 3 6 4" xfId="3512" xr:uid="{D12AFBC2-C3E5-4240-98AB-46158FFCD0F6}"/>
    <cellStyle name="Normal 7 3 6 5" xfId="3513" xr:uid="{029074A6-A2A1-4711-B9C1-197B5B562B54}"/>
    <cellStyle name="Normal 7 3 7" xfId="1915" xr:uid="{12B57DCD-65FE-4EA3-8F0A-86D315A37730}"/>
    <cellStyle name="Normal 7 3 7 2" xfId="1916" xr:uid="{3ECCFA60-56A7-47A4-8EAC-EC71AD278310}"/>
    <cellStyle name="Normal 7 3 7 3" xfId="3514" xr:uid="{9A3E36D6-6933-4721-8F83-9C5AF39E4A4B}"/>
    <cellStyle name="Normal 7 3 7 4" xfId="3515" xr:uid="{5FBADDBB-7232-42A0-83AA-4F2CCA16E2BB}"/>
    <cellStyle name="Normal 7 3 8" xfId="1917" xr:uid="{AD25A692-ED17-461C-806C-0706B131F300}"/>
    <cellStyle name="Normal 7 3 8 2" xfId="3516" xr:uid="{55408EFF-D875-40B2-8FCD-29FD2C7FEBA8}"/>
    <cellStyle name="Normal 7 3 8 3" xfId="3517" xr:uid="{6413CC7D-AC98-4CD2-A712-BD9360655371}"/>
    <cellStyle name="Normal 7 3 8 4" xfId="3518" xr:uid="{368AE6F9-9A1F-4DEC-8707-5242E5A80789}"/>
    <cellStyle name="Normal 7 3 9" xfId="3519" xr:uid="{B13053FC-CCCB-4208-A9B9-A5ABBB31D29A}"/>
    <cellStyle name="Normal 7 4" xfId="141" xr:uid="{145ACF69-B9E4-4E66-A8C2-A8081A976032}"/>
    <cellStyle name="Normal 7 4 10" xfId="3520" xr:uid="{15806722-504F-4E4A-AB39-00B46BDF8456}"/>
    <cellStyle name="Normal 7 4 11" xfId="3521" xr:uid="{9B72AB00-818C-4355-87A0-E38203AAC3AF}"/>
    <cellStyle name="Normal 7 4 2" xfId="142" xr:uid="{3655E502-49CB-4D66-8127-C6727A57D95B}"/>
    <cellStyle name="Normal 7 4 2 2" xfId="363" xr:uid="{7BB9390C-EC48-4D63-88EB-BB4095EEE278}"/>
    <cellStyle name="Normal 7 4 2 2 2" xfId="720" xr:uid="{96D68767-CF99-41BD-8AF9-6834AEC0F6D7}"/>
    <cellStyle name="Normal 7 4 2 2 2 2" xfId="721" xr:uid="{71A38456-884E-4927-8968-C61E59422464}"/>
    <cellStyle name="Normal 7 4 2 2 2 2 2" xfId="1918" xr:uid="{47D502AE-7B0D-4C45-8B34-AF4B46E6E4E2}"/>
    <cellStyle name="Normal 7 4 2 2 2 2 3" xfId="3522" xr:uid="{C1A218F7-784A-4A2F-884B-D3811F3E890F}"/>
    <cellStyle name="Normal 7 4 2 2 2 2 4" xfId="3523" xr:uid="{A9742E18-EFE9-4A4F-8E82-F02DFA63C830}"/>
    <cellStyle name="Normal 7 4 2 2 2 3" xfId="1919" xr:uid="{F558F909-57FE-4A53-A940-CAACF037A57B}"/>
    <cellStyle name="Normal 7 4 2 2 2 3 2" xfId="3524" xr:uid="{F92A65E6-2D91-4983-8D2C-BCA4B75C2F5D}"/>
    <cellStyle name="Normal 7 4 2 2 2 3 3" xfId="3525" xr:uid="{E31CBD08-E571-4A54-97BD-37443DD7CEA8}"/>
    <cellStyle name="Normal 7 4 2 2 2 3 4" xfId="3526" xr:uid="{137B4389-EF87-4484-BCC3-1168D8F8B37D}"/>
    <cellStyle name="Normal 7 4 2 2 2 4" xfId="3527" xr:uid="{6F3C7275-6A7E-4DEA-AC09-586EF491ADA9}"/>
    <cellStyle name="Normal 7 4 2 2 2 5" xfId="3528" xr:uid="{AB75CBEB-1836-4561-9AEF-9797745FEAE6}"/>
    <cellStyle name="Normal 7 4 2 2 2 6" xfId="3529" xr:uid="{278B1721-4207-4D20-8153-3CCFCB98C159}"/>
    <cellStyle name="Normal 7 4 2 2 3" xfId="722" xr:uid="{CDFDE5D3-0EE2-4120-A4BD-911CCDE039D6}"/>
    <cellStyle name="Normal 7 4 2 2 3 2" xfId="1920" xr:uid="{C1DF9211-048D-45F2-A64B-4024023A27D5}"/>
    <cellStyle name="Normal 7 4 2 2 3 2 2" xfId="3530" xr:uid="{F6821369-CFCF-438C-912B-FD4D58CF978B}"/>
    <cellStyle name="Normal 7 4 2 2 3 2 3" xfId="3531" xr:uid="{B3927BBC-3F5E-485D-86BA-CBB5CC97F321}"/>
    <cellStyle name="Normal 7 4 2 2 3 2 4" xfId="3532" xr:uid="{3368A12D-45B7-488C-99A7-3ACED8BB73E5}"/>
    <cellStyle name="Normal 7 4 2 2 3 3" xfId="3533" xr:uid="{CB5B28EF-3164-442C-AA95-BAA94C7A8367}"/>
    <cellStyle name="Normal 7 4 2 2 3 4" xfId="3534" xr:uid="{CAAC0660-CF2A-4609-A5F4-1421627251BB}"/>
    <cellStyle name="Normal 7 4 2 2 3 5" xfId="3535" xr:uid="{F87A60F4-6529-4B56-8470-5FFAE04B8192}"/>
    <cellStyle name="Normal 7 4 2 2 4" xfId="1921" xr:uid="{9B51C8A2-C88C-4D1E-A31F-11F936DD42AA}"/>
    <cellStyle name="Normal 7 4 2 2 4 2" xfId="3536" xr:uid="{BD280349-9DF9-4303-AE93-506841E0FB87}"/>
    <cellStyle name="Normal 7 4 2 2 4 3" xfId="3537" xr:uid="{6EB51D9E-1176-4B78-AB4D-3377012C474D}"/>
    <cellStyle name="Normal 7 4 2 2 4 4" xfId="3538" xr:uid="{989575B5-3E56-4C70-A1FC-0A58439DFEC6}"/>
    <cellStyle name="Normal 7 4 2 2 5" xfId="3539" xr:uid="{9210DFB8-504D-4E0C-8CC3-F8EAFC878BA5}"/>
    <cellStyle name="Normal 7 4 2 2 5 2" xfId="3540" xr:uid="{B8B5A41D-8B90-42D0-B7DF-5051309E14FC}"/>
    <cellStyle name="Normal 7 4 2 2 5 3" xfId="3541" xr:uid="{A9BA936C-460B-40A3-A56C-06D2D1AB1AA0}"/>
    <cellStyle name="Normal 7 4 2 2 5 4" xfId="3542" xr:uid="{6858854B-63A3-4D50-8FD8-A89332BCC110}"/>
    <cellStyle name="Normal 7 4 2 2 6" xfId="3543" xr:uid="{7BCF43C1-3FB3-4102-A3E6-027C5C907244}"/>
    <cellStyle name="Normal 7 4 2 2 7" xfId="3544" xr:uid="{83F51389-0F5E-4B58-9A78-69CB92886397}"/>
    <cellStyle name="Normal 7 4 2 2 8" xfId="3545" xr:uid="{399CBE6B-CD59-430F-B2CB-FD832E8D1B38}"/>
    <cellStyle name="Normal 7 4 2 3" xfId="723" xr:uid="{2AB5BBD0-BB03-4F5D-B93C-AF541CABBF32}"/>
    <cellStyle name="Normal 7 4 2 3 2" xfId="724" xr:uid="{07F9330D-F7BE-4557-86DD-1BEEB0683262}"/>
    <cellStyle name="Normal 7 4 2 3 2 2" xfId="725" xr:uid="{E74396CB-5C48-40A5-AF4F-CB1D03D30B73}"/>
    <cellStyle name="Normal 7 4 2 3 2 3" xfId="3546" xr:uid="{26D2D6DB-913E-4EE2-BEF9-20BC7B7F2AD9}"/>
    <cellStyle name="Normal 7 4 2 3 2 4" xfId="3547" xr:uid="{72EB3D29-AB7A-40AC-999A-590E2A5F34CD}"/>
    <cellStyle name="Normal 7 4 2 3 3" xfId="726" xr:uid="{A847B76E-DA15-43E9-BDEB-A67F55C88759}"/>
    <cellStyle name="Normal 7 4 2 3 3 2" xfId="3548" xr:uid="{DE59AE81-3545-4949-813B-59E2001E0F65}"/>
    <cellStyle name="Normal 7 4 2 3 3 3" xfId="3549" xr:uid="{A14DDF4A-ACAA-4BDE-9BD2-9A84E5D87B37}"/>
    <cellStyle name="Normal 7 4 2 3 3 4" xfId="3550" xr:uid="{48646785-3128-42A6-A3F3-08BA026C8531}"/>
    <cellStyle name="Normal 7 4 2 3 4" xfId="3551" xr:uid="{46E99D9E-20EC-46CA-A6E4-B88584A1E538}"/>
    <cellStyle name="Normal 7 4 2 3 5" xfId="3552" xr:uid="{BD1AB749-2DB0-4160-9598-31A46C80459D}"/>
    <cellStyle name="Normal 7 4 2 3 6" xfId="3553" xr:uid="{777CF6BC-F446-4589-BCA4-E337B54349B2}"/>
    <cellStyle name="Normal 7 4 2 4" xfId="727" xr:uid="{66C5B026-BD35-4BB9-ADD8-D05C61AF4994}"/>
    <cellStyle name="Normal 7 4 2 4 2" xfId="728" xr:uid="{A26644F3-04B7-41CA-AE39-22110109C193}"/>
    <cellStyle name="Normal 7 4 2 4 2 2" xfId="3554" xr:uid="{E8BF0465-1F27-4E8B-B2F5-45DD6E31CC56}"/>
    <cellStyle name="Normal 7 4 2 4 2 3" xfId="3555" xr:uid="{CDDD4924-0563-46C9-880B-F6737D35F72D}"/>
    <cellStyle name="Normal 7 4 2 4 2 4" xfId="3556" xr:uid="{DFE7D859-9E49-4A78-A558-B8D9F61DA19C}"/>
    <cellStyle name="Normal 7 4 2 4 3" xfId="3557" xr:uid="{EEC64007-4187-4556-A8B5-A853B012F6BA}"/>
    <cellStyle name="Normal 7 4 2 4 4" xfId="3558" xr:uid="{39147F88-35E6-4543-A2F1-F14696B95BFC}"/>
    <cellStyle name="Normal 7 4 2 4 5" xfId="3559" xr:uid="{9C3CA9F4-AE3A-4AD7-AD19-294106BAC52E}"/>
    <cellStyle name="Normal 7 4 2 5" xfId="729" xr:uid="{AA34A1BC-807F-491D-BBF3-9ECFB147CD4E}"/>
    <cellStyle name="Normal 7 4 2 5 2" xfId="3560" xr:uid="{11526EC1-A118-4557-AA4B-8F22C9B09E25}"/>
    <cellStyle name="Normal 7 4 2 5 3" xfId="3561" xr:uid="{136224B9-AAF9-4ACE-B152-C4A8FCF3185E}"/>
    <cellStyle name="Normal 7 4 2 5 4" xfId="3562" xr:uid="{D778A7CA-92E2-4AB9-9AC1-983D110D1095}"/>
    <cellStyle name="Normal 7 4 2 6" xfId="3563" xr:uid="{1C60ABD2-9A94-4936-B26F-5A8EAF91A514}"/>
    <cellStyle name="Normal 7 4 2 6 2" xfId="3564" xr:uid="{755E88FB-6DB7-464C-A378-602E354B060F}"/>
    <cellStyle name="Normal 7 4 2 6 3" xfId="3565" xr:uid="{B02C58F3-6CDE-43F9-9EC4-3FAC9492D761}"/>
    <cellStyle name="Normal 7 4 2 6 4" xfId="3566" xr:uid="{110C0A77-8ACF-44E5-A150-456381F981AB}"/>
    <cellStyle name="Normal 7 4 2 7" xfId="3567" xr:uid="{771F19AB-DFD5-4DBE-B249-C75AA29D4980}"/>
    <cellStyle name="Normal 7 4 2 8" xfId="3568" xr:uid="{0D2C2090-AEA5-4EF9-911A-F5B329A4C16F}"/>
    <cellStyle name="Normal 7 4 2 9" xfId="3569" xr:uid="{597AF63D-AC7D-487D-8314-6D9CAB0A736E}"/>
    <cellStyle name="Normal 7 4 3" xfId="364" xr:uid="{BF84F55F-18B5-411F-B2F1-F217B9B07BFC}"/>
    <cellStyle name="Normal 7 4 3 2" xfId="730" xr:uid="{705D9C70-11B7-4BC0-B39E-9E641085D174}"/>
    <cellStyle name="Normal 7 4 3 2 2" xfId="731" xr:uid="{12D77C4D-644B-4172-BD1B-717180ADCD8B}"/>
    <cellStyle name="Normal 7 4 3 2 2 2" xfId="1922" xr:uid="{53321F02-1FCC-4CAA-B00A-431BE88D4A43}"/>
    <cellStyle name="Normal 7 4 3 2 2 2 2" xfId="1923" xr:uid="{456E2EB8-B7E9-4139-8008-54E37EB0A22E}"/>
    <cellStyle name="Normal 7 4 3 2 2 3" xfId="1924" xr:uid="{AE992E32-ECA5-43D8-979C-F07C5290E198}"/>
    <cellStyle name="Normal 7 4 3 2 2 4" xfId="3570" xr:uid="{6F33A6E9-5239-4E11-97F1-DC0E0C85F0D0}"/>
    <cellStyle name="Normal 7 4 3 2 3" xfId="1925" xr:uid="{192D2F93-7659-4C5E-A337-5303A6F89005}"/>
    <cellStyle name="Normal 7 4 3 2 3 2" xfId="1926" xr:uid="{094A243D-1E65-4CFA-8DF1-7C480677545C}"/>
    <cellStyle name="Normal 7 4 3 2 3 3" xfId="3571" xr:uid="{86B436E7-EE6F-4CA8-843E-BD036967BFCA}"/>
    <cellStyle name="Normal 7 4 3 2 3 4" xfId="3572" xr:uid="{CA731642-CA6F-4A23-B5A8-BCA2551FDF9D}"/>
    <cellStyle name="Normal 7 4 3 2 4" xfId="1927" xr:uid="{A8744F48-CEEE-4E62-B44F-67DF8D5D8071}"/>
    <cellStyle name="Normal 7 4 3 2 5" xfId="3573" xr:uid="{3E23D54F-FF85-440C-A1C3-675C62B8ECFC}"/>
    <cellStyle name="Normal 7 4 3 2 6" xfId="3574" xr:uid="{CAA61235-48BD-4A39-A4E7-951BE8A6D350}"/>
    <cellStyle name="Normal 7 4 3 3" xfId="732" xr:uid="{A2F755CE-471D-408D-9527-06AE2173935A}"/>
    <cellStyle name="Normal 7 4 3 3 2" xfId="1928" xr:uid="{3FDB238F-9FD4-4D5F-B446-577A2440C0D5}"/>
    <cellStyle name="Normal 7 4 3 3 2 2" xfId="1929" xr:uid="{37F74778-67B7-471B-B433-357FFC5747D5}"/>
    <cellStyle name="Normal 7 4 3 3 2 3" xfId="3575" xr:uid="{4ABCA3E8-F979-4F8D-9B9B-70A736A8EEEF}"/>
    <cellStyle name="Normal 7 4 3 3 2 4" xfId="3576" xr:uid="{1874C140-14FD-4E1F-B81B-49EC2FD381A9}"/>
    <cellStyle name="Normal 7 4 3 3 3" xfId="1930" xr:uid="{EE3BDBE0-74FB-4E39-B39F-84653703B79A}"/>
    <cellStyle name="Normal 7 4 3 3 4" xfId="3577" xr:uid="{A5AC923F-7F66-48A7-A78E-93573CE0DC29}"/>
    <cellStyle name="Normal 7 4 3 3 5" xfId="3578" xr:uid="{FE69C6A4-FF94-4D61-85F2-4266A5670D1A}"/>
    <cellStyle name="Normal 7 4 3 4" xfId="1931" xr:uid="{B2850765-4897-4213-A8ED-C0A0C2F93CC7}"/>
    <cellStyle name="Normal 7 4 3 4 2" xfId="1932" xr:uid="{BB8BABC6-B4C6-40EE-9C17-9AF955AC8F1E}"/>
    <cellStyle name="Normal 7 4 3 4 3" xfId="3579" xr:uid="{4022C8A2-0755-4857-BB23-C633BE5A5F98}"/>
    <cellStyle name="Normal 7 4 3 4 4" xfId="3580" xr:uid="{66BD11B1-CD8E-410F-B6F7-2ED56EA72294}"/>
    <cellStyle name="Normal 7 4 3 5" xfId="1933" xr:uid="{170A7EEC-C792-4703-B02F-205C8C08DF40}"/>
    <cellStyle name="Normal 7 4 3 5 2" xfId="3581" xr:uid="{69D32A7F-B1AB-4953-9A5D-510D62275C65}"/>
    <cellStyle name="Normal 7 4 3 5 3" xfId="3582" xr:uid="{D7CE78FC-46E2-40C8-A2CE-BEAD14AF2C19}"/>
    <cellStyle name="Normal 7 4 3 5 4" xfId="3583" xr:uid="{D7903A59-DDB9-470A-B6A4-262E7F427739}"/>
    <cellStyle name="Normal 7 4 3 6" xfId="3584" xr:uid="{10F0ABE6-3E38-4F69-BD4F-CF8083C36333}"/>
    <cellStyle name="Normal 7 4 3 7" xfId="3585" xr:uid="{9E97D460-25EE-4638-A39A-B65E0CD93D38}"/>
    <cellStyle name="Normal 7 4 3 8" xfId="3586" xr:uid="{E3D1A4D5-2338-4290-892F-8066881DFD44}"/>
    <cellStyle name="Normal 7 4 4" xfId="365" xr:uid="{2ACDAEA1-30FF-42B4-A4CE-18D6E51425C8}"/>
    <cellStyle name="Normal 7 4 4 2" xfId="733" xr:uid="{43A94460-FA82-4229-979C-6F8FD245C689}"/>
    <cellStyle name="Normal 7 4 4 2 2" xfId="734" xr:uid="{3EABE165-E79F-41A5-98DB-B9C6B2883660}"/>
    <cellStyle name="Normal 7 4 4 2 2 2" xfId="1934" xr:uid="{AACEF243-BC5E-4C17-8579-EB29073C0B8D}"/>
    <cellStyle name="Normal 7 4 4 2 2 3" xfId="3587" xr:uid="{253A4AC6-59B5-4E59-AC30-668B63BDD31D}"/>
    <cellStyle name="Normal 7 4 4 2 2 4" xfId="3588" xr:uid="{54ACA73C-B5FE-46BB-B078-4ABF62AE082F}"/>
    <cellStyle name="Normal 7 4 4 2 3" xfId="1935" xr:uid="{375C87AC-1F7A-47BC-9E80-35728D6557D3}"/>
    <cellStyle name="Normal 7 4 4 2 4" xfId="3589" xr:uid="{86B8BD63-9919-4862-A157-5B38EA97DF82}"/>
    <cellStyle name="Normal 7 4 4 2 5" xfId="3590" xr:uid="{EAFD449C-D11C-4736-B7CB-376DF5A9FABF}"/>
    <cellStyle name="Normal 7 4 4 3" xfId="735" xr:uid="{AFA6DF32-E21D-4C49-9DD0-A90AE39ABE83}"/>
    <cellStyle name="Normal 7 4 4 3 2" xfId="1936" xr:uid="{6AC3F5C9-CCCF-45E5-BD83-2EEA87FF6DA3}"/>
    <cellStyle name="Normal 7 4 4 3 3" xfId="3591" xr:uid="{3EFA2614-5EE4-4AA9-801A-312C29AC1E43}"/>
    <cellStyle name="Normal 7 4 4 3 4" xfId="3592" xr:uid="{E627B1E5-23F5-4163-B077-46F9E2B52576}"/>
    <cellStyle name="Normal 7 4 4 4" xfId="1937" xr:uid="{D4E29111-B988-4973-940F-CE6CD6A456F0}"/>
    <cellStyle name="Normal 7 4 4 4 2" xfId="3593" xr:uid="{82E6DD49-1A24-42DB-BD0C-D10A7FB976C1}"/>
    <cellStyle name="Normal 7 4 4 4 3" xfId="3594" xr:uid="{8C25ED64-40B0-4CDA-82E2-C5B709963292}"/>
    <cellStyle name="Normal 7 4 4 4 4" xfId="3595" xr:uid="{D1FBD794-EA99-481D-AB0F-C8B1446DA54F}"/>
    <cellStyle name="Normal 7 4 4 5" xfId="3596" xr:uid="{CD0A7DB7-3A83-45B2-9286-2A8AAA686AD2}"/>
    <cellStyle name="Normal 7 4 4 6" xfId="3597" xr:uid="{41D1A686-0BBD-4635-B183-7B923F27A25B}"/>
    <cellStyle name="Normal 7 4 4 7" xfId="3598" xr:uid="{DCB544B7-8ED9-42D8-8873-AA97FDF81594}"/>
    <cellStyle name="Normal 7 4 5" xfId="366" xr:uid="{0260DA77-9E8A-4FC7-9A7A-3C82A0228707}"/>
    <cellStyle name="Normal 7 4 5 2" xfId="736" xr:uid="{3E0BAC8A-65AF-44CD-B20C-923272063B84}"/>
    <cellStyle name="Normal 7 4 5 2 2" xfId="1938" xr:uid="{4AF29848-8C1B-4FE9-873D-7F9BDF3D0456}"/>
    <cellStyle name="Normal 7 4 5 2 3" xfId="3599" xr:uid="{4C54489C-B259-403A-8A26-74CE43A38033}"/>
    <cellStyle name="Normal 7 4 5 2 4" xfId="3600" xr:uid="{AE801262-6A67-4341-BAE7-12A2B70117AB}"/>
    <cellStyle name="Normal 7 4 5 3" xfId="1939" xr:uid="{EB3D3680-6427-4983-ACA2-38DF683F63CE}"/>
    <cellStyle name="Normal 7 4 5 3 2" xfId="3601" xr:uid="{06984F2B-B5BC-4B86-8CC0-AB1ACCCEC991}"/>
    <cellStyle name="Normal 7 4 5 3 3" xfId="3602" xr:uid="{3EB7CD02-ADDF-4128-89EA-47529A4E99A3}"/>
    <cellStyle name="Normal 7 4 5 3 4" xfId="3603" xr:uid="{8BE30B4F-BFC8-4F4C-938F-1275DDE555E9}"/>
    <cellStyle name="Normal 7 4 5 4" xfId="3604" xr:uid="{1D7A2024-9DFF-4337-8F53-6BB0D220714C}"/>
    <cellStyle name="Normal 7 4 5 5" xfId="3605" xr:uid="{65A3DA06-6FC2-4F8E-BD98-75AB3320E7F5}"/>
    <cellStyle name="Normal 7 4 5 6" xfId="3606" xr:uid="{9225FB36-F17E-48BE-8C4B-F600109793CC}"/>
    <cellStyle name="Normal 7 4 6" xfId="737" xr:uid="{A10B08E3-2B1B-493B-A6EC-287B217B1F78}"/>
    <cellStyle name="Normal 7 4 6 2" xfId="1940" xr:uid="{3E8590F8-6AAD-4272-8372-4B86DCD3194A}"/>
    <cellStyle name="Normal 7 4 6 2 2" xfId="3607" xr:uid="{AA257FE3-8D8D-4EE1-ACAA-60030CC4566E}"/>
    <cellStyle name="Normal 7 4 6 2 3" xfId="3608" xr:uid="{68700F67-98A1-4C80-A0EA-75B79E013F51}"/>
    <cellStyle name="Normal 7 4 6 2 4" xfId="3609" xr:uid="{A0F5236C-A276-435D-924F-547579AEE711}"/>
    <cellStyle name="Normal 7 4 6 3" xfId="3610" xr:uid="{5D2B4A8B-FF4B-466A-92EF-84723543EA4E}"/>
    <cellStyle name="Normal 7 4 6 4" xfId="3611" xr:uid="{6D3C1947-7DFB-45B5-8E54-FB00DC9BD96F}"/>
    <cellStyle name="Normal 7 4 6 5" xfId="3612" xr:uid="{42A12EDA-35D2-42DF-B909-67E5A2EDA46D}"/>
    <cellStyle name="Normal 7 4 7" xfId="1941" xr:uid="{A8BD67C2-A06B-4D07-8511-CD9B8C349C95}"/>
    <cellStyle name="Normal 7 4 7 2" xfId="3613" xr:uid="{AD874EC0-1B44-4C0C-AF38-80B00DF975B7}"/>
    <cellStyle name="Normal 7 4 7 3" xfId="3614" xr:uid="{2E118B72-38FA-49C0-8DD7-5241C786D81D}"/>
    <cellStyle name="Normal 7 4 7 4" xfId="3615" xr:uid="{04B61ECB-BCFA-4589-9025-FC2EC52D9654}"/>
    <cellStyle name="Normal 7 4 8" xfId="3616" xr:uid="{FA9C147A-AC2C-4E83-ACCC-047F72CCF702}"/>
    <cellStyle name="Normal 7 4 8 2" xfId="3617" xr:uid="{1382F622-B397-4808-B940-AB2665F55BD5}"/>
    <cellStyle name="Normal 7 4 8 3" xfId="3618" xr:uid="{ADB66E63-3203-4A22-B04E-14C875B77D6F}"/>
    <cellStyle name="Normal 7 4 8 4" xfId="3619" xr:uid="{D976A282-2DF7-462D-8BAF-140B71A6D2AF}"/>
    <cellStyle name="Normal 7 4 9" xfId="3620" xr:uid="{FAA60272-3E4A-4D90-9ECD-BEE8765A9BB9}"/>
    <cellStyle name="Normal 7 5" xfId="143" xr:uid="{E2CD53A6-559B-46AB-B731-4A49297BB1FB}"/>
    <cellStyle name="Normal 7 5 2" xfId="144" xr:uid="{B82EB2E5-65E3-47BB-A265-0994FB2914AC}"/>
    <cellStyle name="Normal 7 5 2 2" xfId="367" xr:uid="{31730DDF-B707-4813-8D93-4006D9EBC23D}"/>
    <cellStyle name="Normal 7 5 2 2 2" xfId="738" xr:uid="{B32111F6-77D6-4B84-A34F-43E3BB59918D}"/>
    <cellStyle name="Normal 7 5 2 2 2 2" xfId="1942" xr:uid="{B2BA1B57-51A6-4E28-B4D0-D45BABEEBC11}"/>
    <cellStyle name="Normal 7 5 2 2 2 3" xfId="3621" xr:uid="{5AB3E292-08F8-4BF3-8F0B-36CF8E183538}"/>
    <cellStyle name="Normal 7 5 2 2 2 4" xfId="3622" xr:uid="{05AAB46F-3374-47D8-A6AE-26D8618B6E0F}"/>
    <cellStyle name="Normal 7 5 2 2 3" xfId="1943" xr:uid="{72B71EE4-3540-4152-8F19-8E33AFBC3661}"/>
    <cellStyle name="Normal 7 5 2 2 3 2" xfId="3623" xr:uid="{F6A66735-B286-4D1E-B549-08A406A96F11}"/>
    <cellStyle name="Normal 7 5 2 2 3 3" xfId="3624" xr:uid="{6B504A05-F62A-4446-BC6B-6C0D4024A8A1}"/>
    <cellStyle name="Normal 7 5 2 2 3 4" xfId="3625" xr:uid="{04C4A2C0-4079-4C7A-A79B-E320C4A7935B}"/>
    <cellStyle name="Normal 7 5 2 2 4" xfId="3626" xr:uid="{50D80C87-408C-4169-8854-08F441161829}"/>
    <cellStyle name="Normal 7 5 2 2 5" xfId="3627" xr:uid="{D58DC48F-7417-475A-A341-73C3A88F6BAF}"/>
    <cellStyle name="Normal 7 5 2 2 6" xfId="3628" xr:uid="{C277DAE0-BD2B-411F-A027-2BCEB4E7DC1D}"/>
    <cellStyle name="Normal 7 5 2 3" xfId="739" xr:uid="{CC147DA7-CF00-427B-B185-3F9B235E117C}"/>
    <cellStyle name="Normal 7 5 2 3 2" xfId="1944" xr:uid="{A3A75E53-38A4-472B-9612-11CA37063A01}"/>
    <cellStyle name="Normal 7 5 2 3 2 2" xfId="3629" xr:uid="{27128C3C-1E7B-4C5B-822F-43F5967AF09D}"/>
    <cellStyle name="Normal 7 5 2 3 2 3" xfId="3630" xr:uid="{484BC806-5632-4BC3-9019-1D5EB86DFAFC}"/>
    <cellStyle name="Normal 7 5 2 3 2 4" xfId="3631" xr:uid="{C8110DA7-06F2-435C-A5D9-F1370D2A45C0}"/>
    <cellStyle name="Normal 7 5 2 3 3" xfId="3632" xr:uid="{D1FB2FEB-DCA9-4615-A5C6-43E5D97F7CC6}"/>
    <cellStyle name="Normal 7 5 2 3 4" xfId="3633" xr:uid="{9C9C9559-2AEF-434C-AC25-0EA994DC06C8}"/>
    <cellStyle name="Normal 7 5 2 3 5" xfId="3634" xr:uid="{6FD3837D-CA72-42F9-AAF2-128614CAE4C4}"/>
    <cellStyle name="Normal 7 5 2 4" xfId="1945" xr:uid="{9CF4E2C7-B6A3-400A-8A7F-6861E9965C95}"/>
    <cellStyle name="Normal 7 5 2 4 2" xfId="3635" xr:uid="{8660E421-A069-43A4-B1B2-90B8CC42CA04}"/>
    <cellStyle name="Normal 7 5 2 4 3" xfId="3636" xr:uid="{C9084382-D93E-456E-A0FA-AC242192339C}"/>
    <cellStyle name="Normal 7 5 2 4 4" xfId="3637" xr:uid="{79700A8F-2B45-44A9-876E-DA88D4F23D56}"/>
    <cellStyle name="Normal 7 5 2 5" xfId="3638" xr:uid="{9B7118AF-A6F5-4073-8359-14AFBE9B78D2}"/>
    <cellStyle name="Normal 7 5 2 5 2" xfId="3639" xr:uid="{887B65F5-1BC8-40B9-9AD1-94694623612E}"/>
    <cellStyle name="Normal 7 5 2 5 3" xfId="3640" xr:uid="{48BC0A17-0FC6-4F8E-AB68-5AD174A97920}"/>
    <cellStyle name="Normal 7 5 2 5 4" xfId="3641" xr:uid="{45419D9B-0C08-48CB-AA0B-B5BFA0CD8F93}"/>
    <cellStyle name="Normal 7 5 2 6" xfId="3642" xr:uid="{31FE2345-B3EC-464F-B96F-5071720479BB}"/>
    <cellStyle name="Normal 7 5 2 7" xfId="3643" xr:uid="{C9BAFC9E-3F12-4344-83DF-A5400C690E4E}"/>
    <cellStyle name="Normal 7 5 2 8" xfId="3644" xr:uid="{8771ADFE-A04E-449E-B04C-0797899453EA}"/>
    <cellStyle name="Normal 7 5 3" xfId="368" xr:uid="{62101A04-A52C-4324-9B0E-6812ECD2D8E9}"/>
    <cellStyle name="Normal 7 5 3 2" xfId="740" xr:uid="{33E19D8B-F2D3-4AD8-91BC-951C0FDC3E53}"/>
    <cellStyle name="Normal 7 5 3 2 2" xfId="741" xr:uid="{8165B101-8B17-4857-BED3-15378B0F5E80}"/>
    <cellStyle name="Normal 7 5 3 2 3" xfId="3645" xr:uid="{2423CC76-5E5F-40CC-AA40-CA1AD46092E2}"/>
    <cellStyle name="Normal 7 5 3 2 4" xfId="3646" xr:uid="{E935455F-C33F-4938-B6D3-C960AA09BDAC}"/>
    <cellStyle name="Normal 7 5 3 3" xfId="742" xr:uid="{A3108BE1-4C1B-49B0-B0D3-535E3874745D}"/>
    <cellStyle name="Normal 7 5 3 3 2" xfId="3647" xr:uid="{B7D9D805-5146-48D4-93C5-867F1784B46F}"/>
    <cellStyle name="Normal 7 5 3 3 3" xfId="3648" xr:uid="{13BFCB08-9D14-4800-A736-0FA7A501BC11}"/>
    <cellStyle name="Normal 7 5 3 3 4" xfId="3649" xr:uid="{46D588A9-3F15-4FC2-BCBE-DA2B10971FBF}"/>
    <cellStyle name="Normal 7 5 3 4" xfId="3650" xr:uid="{3FDBBF26-D961-47C1-AA4E-1B21E76EA01D}"/>
    <cellStyle name="Normal 7 5 3 5" xfId="3651" xr:uid="{978864F6-1A7A-4C48-805A-067A58B2E36C}"/>
    <cellStyle name="Normal 7 5 3 6" xfId="3652" xr:uid="{DC2DCE8D-A593-4619-B9BA-9DEA8703C900}"/>
    <cellStyle name="Normal 7 5 4" xfId="369" xr:uid="{BE2CDA77-7E3A-43CD-83E0-F1199A74AD9A}"/>
    <cellStyle name="Normal 7 5 4 2" xfId="743" xr:uid="{FB6D9655-2588-4388-993E-D9BCDC7F6FA7}"/>
    <cellStyle name="Normal 7 5 4 2 2" xfId="3653" xr:uid="{22B16E23-8FF1-41DE-9AA4-BEDB0B6F4AED}"/>
    <cellStyle name="Normal 7 5 4 2 3" xfId="3654" xr:uid="{6E2A2AD4-4893-4328-8915-8926D9618C8E}"/>
    <cellStyle name="Normal 7 5 4 2 4" xfId="3655" xr:uid="{887C5422-A380-473C-AC7B-D7201CC8DA44}"/>
    <cellStyle name="Normal 7 5 4 3" xfId="3656" xr:uid="{599F4532-D48E-4EAD-8CDA-8FF38E6689C7}"/>
    <cellStyle name="Normal 7 5 4 4" xfId="3657" xr:uid="{1E976482-9B88-47F1-A646-63F4D55E934C}"/>
    <cellStyle name="Normal 7 5 4 5" xfId="3658" xr:uid="{F01F7154-FBEA-4D44-96AA-78FBBC3D5BE7}"/>
    <cellStyle name="Normal 7 5 5" xfId="744" xr:uid="{B20F957E-1991-430B-BEB5-99F0ED932CA8}"/>
    <cellStyle name="Normal 7 5 5 2" xfId="3659" xr:uid="{0B5C3EB0-8D29-4BC1-A263-F8132E7DF4E8}"/>
    <cellStyle name="Normal 7 5 5 3" xfId="3660" xr:uid="{6B2B6808-EA80-4D8B-8B62-B16633524588}"/>
    <cellStyle name="Normal 7 5 5 4" xfId="3661" xr:uid="{9EC2E2EF-ECB0-4BDB-A287-C52C5DC0BB9B}"/>
    <cellStyle name="Normal 7 5 6" xfId="3662" xr:uid="{3C7BCF51-AE80-46BC-88C4-8B3E5961F712}"/>
    <cellStyle name="Normal 7 5 6 2" xfId="3663" xr:uid="{A0035FC5-F6B0-4D46-A70D-DB8F7CD4E14A}"/>
    <cellStyle name="Normal 7 5 6 3" xfId="3664" xr:uid="{CAAD6DA0-AE46-4B71-9F4C-17CE0DC8D971}"/>
    <cellStyle name="Normal 7 5 6 4" xfId="3665" xr:uid="{C4CFCB97-E08C-4505-AD8F-DFFFDDBBA9C9}"/>
    <cellStyle name="Normal 7 5 7" xfId="3666" xr:uid="{B793A219-DB62-4F6F-AD8F-6F7D641CDA7F}"/>
    <cellStyle name="Normal 7 5 8" xfId="3667" xr:uid="{5DC4A5B9-9832-4D37-A65B-098B0F201F99}"/>
    <cellStyle name="Normal 7 5 9" xfId="3668" xr:uid="{21D21E13-EF2B-427A-AE0D-20DC72EB4B1C}"/>
    <cellStyle name="Normal 7 6" xfId="145" xr:uid="{61E669AB-66F9-4465-9314-C89F87541F7F}"/>
    <cellStyle name="Normal 7 6 2" xfId="370" xr:uid="{E3E5D5D4-9183-436B-8AEE-6A0A7C198373}"/>
    <cellStyle name="Normal 7 6 2 2" xfId="745" xr:uid="{7EF6A154-E5B4-4FE8-9EDD-D04AD823D271}"/>
    <cellStyle name="Normal 7 6 2 2 2" xfId="1946" xr:uid="{A6FD70A5-792B-46B5-A17E-FBD7CB6B0E2B}"/>
    <cellStyle name="Normal 7 6 2 2 2 2" xfId="1947" xr:uid="{4839FC08-A293-4AFE-9E82-6BB82AEED85B}"/>
    <cellStyle name="Normal 7 6 2 2 3" xfId="1948" xr:uid="{2088EF4B-5EC5-4BD9-84AB-1F6C5258FCBA}"/>
    <cellStyle name="Normal 7 6 2 2 4" xfId="3669" xr:uid="{21386B0F-1E67-4DEA-9AF7-A589CF744B48}"/>
    <cellStyle name="Normal 7 6 2 3" xfId="1949" xr:uid="{D693905A-078A-4B9F-9757-ABAB08E1E0D1}"/>
    <cellStyle name="Normal 7 6 2 3 2" xfId="1950" xr:uid="{E2E0EFD0-50C2-43B8-8295-500EF0258BA7}"/>
    <cellStyle name="Normal 7 6 2 3 3" xfId="3670" xr:uid="{03494959-9836-46AB-8F87-0C7F4DD67FF1}"/>
    <cellStyle name="Normal 7 6 2 3 4" xfId="3671" xr:uid="{669BF982-6E3A-4455-9BC9-749A50C9D21B}"/>
    <cellStyle name="Normal 7 6 2 4" xfId="1951" xr:uid="{8EADE5CA-3AC2-412A-9E2E-72A51503C345}"/>
    <cellStyle name="Normal 7 6 2 5" xfId="3672" xr:uid="{A37F4948-2A77-4A17-BF25-BE8DB79535BD}"/>
    <cellStyle name="Normal 7 6 2 6" xfId="3673" xr:uid="{FF93C8F1-EEC1-4EC3-B15A-72D9159954F1}"/>
    <cellStyle name="Normal 7 6 3" xfId="746" xr:uid="{002B9151-70F2-4CA1-9C01-44B67071D08D}"/>
    <cellStyle name="Normal 7 6 3 2" xfId="1952" xr:uid="{7691CEEA-C88E-4D10-B524-2664072ADB71}"/>
    <cellStyle name="Normal 7 6 3 2 2" xfId="1953" xr:uid="{21A5DCF0-1BB6-42C5-A025-04C23AF77493}"/>
    <cellStyle name="Normal 7 6 3 2 3" xfId="3674" xr:uid="{0922BC4B-92C3-46DA-97CB-C957F992C360}"/>
    <cellStyle name="Normal 7 6 3 2 4" xfId="3675" xr:uid="{AC8F16C8-A1C6-48AD-ABFD-5917C36DD9B8}"/>
    <cellStyle name="Normal 7 6 3 3" xfId="1954" xr:uid="{60B02A54-A8E6-42D7-8115-A0CAF1986F49}"/>
    <cellStyle name="Normal 7 6 3 4" xfId="3676" xr:uid="{649E2F1A-25B7-43AC-AA87-C9069B92770B}"/>
    <cellStyle name="Normal 7 6 3 5" xfId="3677" xr:uid="{99B26E69-305B-4669-B4B5-C843500FAFEE}"/>
    <cellStyle name="Normal 7 6 4" xfId="1955" xr:uid="{B1677272-DE3F-4716-97F3-4A1C0741FEB3}"/>
    <cellStyle name="Normal 7 6 4 2" xfId="1956" xr:uid="{E64578DD-C9F2-4C72-B1EE-6CDE50F41E2D}"/>
    <cellStyle name="Normal 7 6 4 3" xfId="3678" xr:uid="{BF6B0F6D-FD0B-4872-A7F8-A771D55E38D2}"/>
    <cellStyle name="Normal 7 6 4 4" xfId="3679" xr:uid="{80AB68B8-10F7-4375-8842-FA21259C8B3C}"/>
    <cellStyle name="Normal 7 6 5" xfId="1957" xr:uid="{751E5A34-7596-4E52-830D-60846B1AB8D8}"/>
    <cellStyle name="Normal 7 6 5 2" xfId="3680" xr:uid="{A4092723-22E9-4817-8781-916E566D0606}"/>
    <cellStyle name="Normal 7 6 5 3" xfId="3681" xr:uid="{44EE5F12-DE41-4583-B2B5-13BB1A8069AF}"/>
    <cellStyle name="Normal 7 6 5 4" xfId="3682" xr:uid="{9F41C956-9924-4C9A-9450-42338E3EC445}"/>
    <cellStyle name="Normal 7 6 6" xfId="3683" xr:uid="{5A82917C-D8C1-4DD6-87B9-7EEB3CA14AE2}"/>
    <cellStyle name="Normal 7 6 7" xfId="3684" xr:uid="{23D2987C-CE5B-452A-84C4-607342B246F2}"/>
    <cellStyle name="Normal 7 6 8" xfId="3685" xr:uid="{CD9FCEE1-4246-407C-B62B-07A5EA85E497}"/>
    <cellStyle name="Normal 7 7" xfId="371" xr:uid="{C4E6657A-3916-49D5-B76E-9F5B79DEDA28}"/>
    <cellStyle name="Normal 7 7 2" xfId="747" xr:uid="{54847FDA-54CD-4C20-BA09-1530EAA25DDF}"/>
    <cellStyle name="Normal 7 7 2 2" xfId="748" xr:uid="{9BE6EA32-10F1-41A9-BEEB-016C5187BD87}"/>
    <cellStyle name="Normal 7 7 2 2 2" xfId="1958" xr:uid="{F5DFC045-107A-45A3-9D10-F170E14C08DB}"/>
    <cellStyle name="Normal 7 7 2 2 3" xfId="3686" xr:uid="{B8A8EA3C-EC52-4CBA-B75F-A3FE248D4104}"/>
    <cellStyle name="Normal 7 7 2 2 4" xfId="3687" xr:uid="{B491D2AE-E130-4BF4-BDF5-8045F2CFFA7A}"/>
    <cellStyle name="Normal 7 7 2 3" xfId="1959" xr:uid="{6A60C35C-7C3F-4D67-9BBE-C1E73E3D7F91}"/>
    <cellStyle name="Normal 7 7 2 4" xfId="3688" xr:uid="{579ED963-A08C-4EF2-B48E-0217D3F5469B}"/>
    <cellStyle name="Normal 7 7 2 5" xfId="3689" xr:uid="{407F6E37-EDEC-456F-8928-0625BE3498EE}"/>
    <cellStyle name="Normal 7 7 3" xfId="749" xr:uid="{303B3477-F990-402B-9B6D-EC303FB33F6E}"/>
    <cellStyle name="Normal 7 7 3 2" xfId="1960" xr:uid="{249B32A8-5F87-4D8C-AB5D-7711D820423E}"/>
    <cellStyle name="Normal 7 7 3 3" xfId="3690" xr:uid="{FA1E5B8B-23A2-4404-9386-732599AFCED5}"/>
    <cellStyle name="Normal 7 7 3 4" xfId="3691" xr:uid="{18278ACA-22F9-4C2B-807A-6F8D4834ED36}"/>
    <cellStyle name="Normal 7 7 4" xfId="1961" xr:uid="{08D4EB61-C554-498A-9025-9B783F4EA362}"/>
    <cellStyle name="Normal 7 7 4 2" xfId="3692" xr:uid="{2015D2E5-8711-4F29-9E04-D352C6B3451D}"/>
    <cellStyle name="Normal 7 7 4 3" xfId="3693" xr:uid="{C26AB646-7039-4624-BB14-D79F1A7036B7}"/>
    <cellStyle name="Normal 7 7 4 4" xfId="3694" xr:uid="{008A38B5-2FD1-467C-9689-7FDD1D7F4B57}"/>
    <cellStyle name="Normal 7 7 5" xfId="3695" xr:uid="{7AE0FAA9-F678-4682-BD6A-91AC4FBD52FD}"/>
    <cellStyle name="Normal 7 7 6" xfId="3696" xr:uid="{2CA9245E-ED0F-4118-B49C-5D20FC69DEE9}"/>
    <cellStyle name="Normal 7 7 7" xfId="3697" xr:uid="{5A1808E5-4499-4AB2-A8AE-CF674A4844C4}"/>
    <cellStyle name="Normal 7 8" xfId="372" xr:uid="{D0D2FE0D-91A0-4630-A248-2EBEE2AD8FEA}"/>
    <cellStyle name="Normal 7 8 2" xfId="750" xr:uid="{C0427757-9C10-44A0-92AF-CCCC19CA226F}"/>
    <cellStyle name="Normal 7 8 2 2" xfId="1962" xr:uid="{6CCE03C8-951C-4B62-8463-CEE63C1AF600}"/>
    <cellStyle name="Normal 7 8 2 3" xfId="3698" xr:uid="{07530ABA-525A-40CD-ACF1-F0A0430D9CFE}"/>
    <cellStyle name="Normal 7 8 2 4" xfId="3699" xr:uid="{7E297594-4AE4-4953-930B-CCE103A918A0}"/>
    <cellStyle name="Normal 7 8 3" xfId="1963" xr:uid="{02F2F31D-6BB7-4F1D-9F10-FE3513FCE7AE}"/>
    <cellStyle name="Normal 7 8 3 2" xfId="3700" xr:uid="{FB0B8EFD-F3CE-408F-9DD2-53A8769A1456}"/>
    <cellStyle name="Normal 7 8 3 3" xfId="3701" xr:uid="{31A91A4C-EB86-4E69-BF5B-9643BA67550F}"/>
    <cellStyle name="Normal 7 8 3 4" xfId="3702" xr:uid="{0991F606-DA9A-4290-A16A-A2082DD9F62F}"/>
    <cellStyle name="Normal 7 8 4" xfId="3703" xr:uid="{022DD86A-4C1A-47D5-BE39-AF79647B3219}"/>
    <cellStyle name="Normal 7 8 5" xfId="3704" xr:uid="{FD41CF1A-509E-416E-9398-C7A996D680C7}"/>
    <cellStyle name="Normal 7 8 6" xfId="3705" xr:uid="{0F73E59F-B4F2-444E-9543-7ED87347AEDC}"/>
    <cellStyle name="Normal 7 9" xfId="373" xr:uid="{B7512BEF-A940-413C-9F32-09E8FB60A7AE}"/>
    <cellStyle name="Normal 7 9 2" xfId="1964" xr:uid="{24EB284E-F6ED-4917-80EA-6C0530E63F29}"/>
    <cellStyle name="Normal 7 9 2 2" xfId="3706" xr:uid="{4544F33E-A749-4957-84D6-A1F1A3401017}"/>
    <cellStyle name="Normal 7 9 2 2 2" xfId="4408" xr:uid="{2812F4EE-FF0C-47F0-9E6D-4C8381EEECED}"/>
    <cellStyle name="Normal 7 9 2 2 3" xfId="4687" xr:uid="{902891DD-F532-42E0-84B8-B6A5471197C6}"/>
    <cellStyle name="Normal 7 9 2 3" xfId="3707" xr:uid="{123C4F81-D5DA-4339-9BAA-40CF44D65E25}"/>
    <cellStyle name="Normal 7 9 2 4" xfId="3708" xr:uid="{2C315CDF-4BE7-497E-B715-40F4793739B8}"/>
    <cellStyle name="Normal 7 9 3" xfId="3709" xr:uid="{6F01982C-F52D-4EAD-B734-6F6115463574}"/>
    <cellStyle name="Normal 7 9 3 2" xfId="5342" xr:uid="{D85B2834-E321-4169-9A9A-39CD5F85FB8A}"/>
    <cellStyle name="Normal 7 9 4" xfId="3710" xr:uid="{AE907D94-58C0-4E3B-BD4A-08207F82B32A}"/>
    <cellStyle name="Normal 7 9 4 2" xfId="4578" xr:uid="{01A52ED5-C741-4F09-99DE-9AD594477758}"/>
    <cellStyle name="Normal 7 9 4 3" xfId="4688" xr:uid="{490E56CE-5F7E-4F08-98A4-C5019E704B85}"/>
    <cellStyle name="Normal 7 9 4 4" xfId="4607" xr:uid="{722978CF-E8DE-4BF6-9B13-7ED4490504BD}"/>
    <cellStyle name="Normal 7 9 5" xfId="3711" xr:uid="{D6BFBE23-E9D3-4607-BBF7-01370741AF97}"/>
    <cellStyle name="Normal 8" xfId="146" xr:uid="{ADDF50C8-4B26-4EDC-95AF-8AC1876FB47A}"/>
    <cellStyle name="Normal 8 10" xfId="1965" xr:uid="{2F5C470F-9687-40FF-8CED-30416B64111D}"/>
    <cellStyle name="Normal 8 10 2" xfId="3712" xr:uid="{D46603C4-F076-46F2-963E-9CDEAC1D008C}"/>
    <cellStyle name="Normal 8 10 3" xfId="3713" xr:uid="{DA370FA3-E50D-403D-93E8-742A903010B6}"/>
    <cellStyle name="Normal 8 10 4" xfId="3714" xr:uid="{F5E589F7-8CC8-494B-9672-1928FF90FAEF}"/>
    <cellStyle name="Normal 8 11" xfId="3715" xr:uid="{16E1E720-8191-419E-AA91-09BA2EFC2401}"/>
    <cellStyle name="Normal 8 11 2" xfId="3716" xr:uid="{C9A229BA-FA65-4CB5-B15D-415E3623294E}"/>
    <cellStyle name="Normal 8 11 3" xfId="3717" xr:uid="{0F9C2F1B-7A70-4B97-80ED-8AC9E09734E5}"/>
    <cellStyle name="Normal 8 11 4" xfId="3718" xr:uid="{BE5660BA-D9C5-4ECF-8F6F-F1207EFDB8F9}"/>
    <cellStyle name="Normal 8 12" xfId="3719" xr:uid="{DC32DD52-E0B7-4B55-B2E1-D0FF293B4E51}"/>
    <cellStyle name="Normal 8 12 2" xfId="3720" xr:uid="{9F24542F-78AD-4406-B3D3-141A2CDC553C}"/>
    <cellStyle name="Normal 8 13" xfId="3721" xr:uid="{1BE174EE-0E61-4542-9DD7-31B9BD49753C}"/>
    <cellStyle name="Normal 8 14" xfId="3722" xr:uid="{449A9458-2F55-4F78-BCA9-970E6D2C5096}"/>
    <cellStyle name="Normal 8 15" xfId="3723" xr:uid="{60AC6259-A304-4239-8470-64A02B1D443E}"/>
    <cellStyle name="Normal 8 2" xfId="147" xr:uid="{CC5F8553-6728-4B38-8763-DE44DC5292D1}"/>
    <cellStyle name="Normal 8 2 10" xfId="3724" xr:uid="{5FBD5FBB-80B4-473C-8620-0C89EA4B9CA1}"/>
    <cellStyle name="Normal 8 2 11" xfId="3725" xr:uid="{44A6AFEF-50B4-4BAE-9187-BA28382BEF79}"/>
    <cellStyle name="Normal 8 2 2" xfId="148" xr:uid="{8D118C49-B8C0-426C-A45B-C63C31C1DD72}"/>
    <cellStyle name="Normal 8 2 2 2" xfId="149" xr:uid="{355CCFDF-D3E1-49B7-817A-B4095477F133}"/>
    <cellStyle name="Normal 8 2 2 2 2" xfId="374" xr:uid="{DD5A6BBC-DA93-4C38-B1BF-3AED3919832A}"/>
    <cellStyle name="Normal 8 2 2 2 2 2" xfId="751" xr:uid="{6CA5B6F7-4F56-43C4-9D0A-0B9E5306FA04}"/>
    <cellStyle name="Normal 8 2 2 2 2 2 2" xfId="752" xr:uid="{0B24142F-C18E-4351-BB4E-6EA35F4F1FE1}"/>
    <cellStyle name="Normal 8 2 2 2 2 2 2 2" xfId="1966" xr:uid="{A2F6D67B-D091-4246-B2D4-9FEF15A33F40}"/>
    <cellStyle name="Normal 8 2 2 2 2 2 2 2 2" xfId="1967" xr:uid="{9814CA3B-80EC-4A7F-BA48-A4F1E5C371DB}"/>
    <cellStyle name="Normal 8 2 2 2 2 2 2 3" xfId="1968" xr:uid="{9306555D-E8C9-46E7-B5A9-32E2B5E18984}"/>
    <cellStyle name="Normal 8 2 2 2 2 2 3" xfId="1969" xr:uid="{FD979285-05F9-4B80-8AF0-16261E4BA300}"/>
    <cellStyle name="Normal 8 2 2 2 2 2 3 2" xfId="1970" xr:uid="{6651C7EA-5FFD-4862-8CF6-19980899B423}"/>
    <cellStyle name="Normal 8 2 2 2 2 2 4" xfId="1971" xr:uid="{794C4C14-A732-4977-9323-9313012BFBF5}"/>
    <cellStyle name="Normal 8 2 2 2 2 3" xfId="753" xr:uid="{883A1F34-EB43-4261-8962-3123687FDEDE}"/>
    <cellStyle name="Normal 8 2 2 2 2 3 2" xfId="1972" xr:uid="{62BE7128-BD1A-4C12-9E2D-50F2CFB9314B}"/>
    <cellStyle name="Normal 8 2 2 2 2 3 2 2" xfId="1973" xr:uid="{963171B4-05FD-4EE3-A50E-1AE531D1F77D}"/>
    <cellStyle name="Normal 8 2 2 2 2 3 3" xfId="1974" xr:uid="{194115BE-5138-4392-B57A-A3F8C434191B}"/>
    <cellStyle name="Normal 8 2 2 2 2 3 4" xfId="3726" xr:uid="{566E8659-A86D-4EB6-A94D-F370F5F952F9}"/>
    <cellStyle name="Normal 8 2 2 2 2 4" xfId="1975" xr:uid="{4EDC2183-1931-44AD-ADAA-DFC6D1C66076}"/>
    <cellStyle name="Normal 8 2 2 2 2 4 2" xfId="1976" xr:uid="{A6A92E21-E87D-49E1-85EF-6E8C324E7B47}"/>
    <cellStyle name="Normal 8 2 2 2 2 5" xfId="1977" xr:uid="{845D4BBC-7E46-480C-AAA6-1C1F83F29C6C}"/>
    <cellStyle name="Normal 8 2 2 2 2 6" xfId="3727" xr:uid="{AB29E8E0-E5DB-4055-A2D0-B298216C0266}"/>
    <cellStyle name="Normal 8 2 2 2 3" xfId="375" xr:uid="{BE3EC996-1828-4220-9EE8-391A0799EDC7}"/>
    <cellStyle name="Normal 8 2 2 2 3 2" xfId="754" xr:uid="{B5791A5E-E806-47B6-9852-C3BCF52FBFC0}"/>
    <cellStyle name="Normal 8 2 2 2 3 2 2" xfId="755" xr:uid="{435431C6-91CF-48D8-93CE-AF554A94D18E}"/>
    <cellStyle name="Normal 8 2 2 2 3 2 2 2" xfId="1978" xr:uid="{788F0CDA-AC13-4B8C-AACA-62CEC6438994}"/>
    <cellStyle name="Normal 8 2 2 2 3 2 2 2 2" xfId="1979" xr:uid="{CE05E840-2AF1-4F32-A922-1891ECFD1239}"/>
    <cellStyle name="Normal 8 2 2 2 3 2 2 3" xfId="1980" xr:uid="{B89EA58F-A56C-4EC9-94B7-C2BDECCC8F24}"/>
    <cellStyle name="Normal 8 2 2 2 3 2 3" xfId="1981" xr:uid="{35C03D2E-A529-475B-82EB-D12BCA824B05}"/>
    <cellStyle name="Normal 8 2 2 2 3 2 3 2" xfId="1982" xr:uid="{E281FE25-7029-4607-A915-8219D17A7155}"/>
    <cellStyle name="Normal 8 2 2 2 3 2 4" xfId="1983" xr:uid="{1D8D5BD2-397E-4662-B406-7AED3E7AEF29}"/>
    <cellStyle name="Normal 8 2 2 2 3 3" xfId="756" xr:uid="{D4CCBFAC-6499-4F44-837E-B020A854B878}"/>
    <cellStyle name="Normal 8 2 2 2 3 3 2" xfId="1984" xr:uid="{A7D60C3B-3FF3-4820-8901-E576B688EF07}"/>
    <cellStyle name="Normal 8 2 2 2 3 3 2 2" xfId="1985" xr:uid="{4B7A9B6C-8D87-4FD7-9A23-313F98338EA1}"/>
    <cellStyle name="Normal 8 2 2 2 3 3 3" xfId="1986" xr:uid="{AA4B1BA9-A98A-49D1-ADD7-2A961CC39EEB}"/>
    <cellStyle name="Normal 8 2 2 2 3 4" xfId="1987" xr:uid="{79518ADA-164A-4F25-8C4C-5D09A32E0F0E}"/>
    <cellStyle name="Normal 8 2 2 2 3 4 2" xfId="1988" xr:uid="{D09DF4AE-77AE-464C-BF30-77C36071F878}"/>
    <cellStyle name="Normal 8 2 2 2 3 5" xfId="1989" xr:uid="{AF03D0A8-662C-493A-8EA0-B24CA920DDA2}"/>
    <cellStyle name="Normal 8 2 2 2 4" xfId="757" xr:uid="{6DCE43A4-B959-443F-9556-A7837D607DC8}"/>
    <cellStyle name="Normal 8 2 2 2 4 2" xfId="758" xr:uid="{BD0A2ABC-2A24-4E8C-953C-2DFF8E2B9A39}"/>
    <cellStyle name="Normal 8 2 2 2 4 2 2" xfId="1990" xr:uid="{6D505A79-E389-45BD-94F8-0D952510FD85}"/>
    <cellStyle name="Normal 8 2 2 2 4 2 2 2" xfId="1991" xr:uid="{29D41DAA-0FD4-469A-BA05-52736D769DF4}"/>
    <cellStyle name="Normal 8 2 2 2 4 2 3" xfId="1992" xr:uid="{7BE406F4-2BB7-42BC-969D-05C6C68E23DE}"/>
    <cellStyle name="Normal 8 2 2 2 4 3" xfId="1993" xr:uid="{511622D3-4A1C-4F26-9CB4-311EE793D046}"/>
    <cellStyle name="Normal 8 2 2 2 4 3 2" xfId="1994" xr:uid="{1BB88D2B-7D45-404E-813C-6FD1A4EE096A}"/>
    <cellStyle name="Normal 8 2 2 2 4 4" xfId="1995" xr:uid="{BBD73C87-B216-46F6-A77E-5A16493BF9B7}"/>
    <cellStyle name="Normal 8 2 2 2 5" xfId="759" xr:uid="{78066038-1ED9-4EF6-A05B-30B0F966858F}"/>
    <cellStyle name="Normal 8 2 2 2 5 2" xfId="1996" xr:uid="{10B3B9C4-AF72-4393-8E4E-E359EBC6D178}"/>
    <cellStyle name="Normal 8 2 2 2 5 2 2" xfId="1997" xr:uid="{D63E0767-B896-47CB-98D5-C64FDF4AE40D}"/>
    <cellStyle name="Normal 8 2 2 2 5 3" xfId="1998" xr:uid="{33DE9B51-E598-4F3B-8B61-B5923AF62432}"/>
    <cellStyle name="Normal 8 2 2 2 5 4" xfId="3728" xr:uid="{80E47EDB-5913-44D8-82AD-8B8FBE7B8FBE}"/>
    <cellStyle name="Normal 8 2 2 2 6" xfId="1999" xr:uid="{2EBAE17A-226E-4822-9AA4-A2947DDEB918}"/>
    <cellStyle name="Normal 8 2 2 2 6 2" xfId="2000" xr:uid="{0C6E27D4-05F5-4F7D-8483-01912CEF0603}"/>
    <cellStyle name="Normal 8 2 2 2 7" xfId="2001" xr:uid="{9B08A812-95F5-41D2-9236-070ADCD5CE0D}"/>
    <cellStyle name="Normal 8 2 2 2 8" xfId="3729" xr:uid="{B4A412BD-E65A-490F-A54D-5CBC21BC6A7C}"/>
    <cellStyle name="Normal 8 2 2 3" xfId="376" xr:uid="{D1D76A70-0C65-46AD-BCAF-A78C1D05C07B}"/>
    <cellStyle name="Normal 8 2 2 3 2" xfId="760" xr:uid="{BF1ACA4C-6022-49EA-907E-1B9F1175C273}"/>
    <cellStyle name="Normal 8 2 2 3 2 2" xfId="761" xr:uid="{7CE359A6-DB18-4994-AE0C-9114EF2345FB}"/>
    <cellStyle name="Normal 8 2 2 3 2 2 2" xfId="2002" xr:uid="{D736C994-AF48-4914-85DB-CE96C8E39D5D}"/>
    <cellStyle name="Normal 8 2 2 3 2 2 2 2" xfId="2003" xr:uid="{D14F6949-A135-40BE-A70B-4DED603359B8}"/>
    <cellStyle name="Normal 8 2 2 3 2 2 3" xfId="2004" xr:uid="{96C5EA43-17B6-4A4C-A8B8-F447E42488BC}"/>
    <cellStyle name="Normal 8 2 2 3 2 3" xfId="2005" xr:uid="{40A66619-B794-4EC6-8D63-E7A829F3A32B}"/>
    <cellStyle name="Normal 8 2 2 3 2 3 2" xfId="2006" xr:uid="{A799E95E-961B-45BA-9F67-3FB8BAE719B2}"/>
    <cellStyle name="Normal 8 2 2 3 2 4" xfId="2007" xr:uid="{58C904D1-09A9-4F09-B9C4-23213AC48F71}"/>
    <cellStyle name="Normal 8 2 2 3 3" xfId="762" xr:uid="{77E028DD-BEC4-4AD2-B977-A4AF6C77EA6E}"/>
    <cellStyle name="Normal 8 2 2 3 3 2" xfId="2008" xr:uid="{51214322-7A88-4240-A6B3-FF8E1090820B}"/>
    <cellStyle name="Normal 8 2 2 3 3 2 2" xfId="2009" xr:uid="{84FEFC98-B5E2-4993-9CC5-E169D0A7E53D}"/>
    <cellStyle name="Normal 8 2 2 3 3 3" xfId="2010" xr:uid="{1306DE97-D2A5-484D-BEF8-4B9D2FB0C8FA}"/>
    <cellStyle name="Normal 8 2 2 3 3 4" xfId="3730" xr:uid="{7B22C8E9-A9F7-412E-93D5-186277BAD09C}"/>
    <cellStyle name="Normal 8 2 2 3 4" xfId="2011" xr:uid="{D2180E01-9DAD-45F3-8043-78B3C5F5083C}"/>
    <cellStyle name="Normal 8 2 2 3 4 2" xfId="2012" xr:uid="{6F3176E2-389A-44C1-8D7F-77D558D16DD0}"/>
    <cellStyle name="Normal 8 2 2 3 5" xfId="2013" xr:uid="{1DA63248-6300-4C7B-8B82-5F4F3BCE485D}"/>
    <cellStyle name="Normal 8 2 2 3 6" xfId="3731" xr:uid="{63892383-425C-4F05-8D63-E0A37B277200}"/>
    <cellStyle name="Normal 8 2 2 4" xfId="377" xr:uid="{9D73D4BB-C0C3-45EE-A52C-6A7EC4095504}"/>
    <cellStyle name="Normal 8 2 2 4 2" xfId="763" xr:uid="{00550BFE-0283-472B-A812-EAAD4B6448F7}"/>
    <cellStyle name="Normal 8 2 2 4 2 2" xfId="764" xr:uid="{B6B4DD68-E2CD-4852-8AA1-1CC78AFFF170}"/>
    <cellStyle name="Normal 8 2 2 4 2 2 2" xfId="2014" xr:uid="{AD2AE9C1-F8E2-4139-8ECF-79D73A33F4CB}"/>
    <cellStyle name="Normal 8 2 2 4 2 2 2 2" xfId="2015" xr:uid="{B8D04BC7-8CFD-480B-A6F4-1489F03B7330}"/>
    <cellStyle name="Normal 8 2 2 4 2 2 3" xfId="2016" xr:uid="{8D4304C0-E447-4FA6-A838-DB8F6781A46F}"/>
    <cellStyle name="Normal 8 2 2 4 2 3" xfId="2017" xr:uid="{6ADB0A47-2F68-4D7A-91FA-8D02CA87CE9A}"/>
    <cellStyle name="Normal 8 2 2 4 2 3 2" xfId="2018" xr:uid="{6C93F55C-E232-4672-A81D-9C12F73C7EC6}"/>
    <cellStyle name="Normal 8 2 2 4 2 4" xfId="2019" xr:uid="{F5DAE5F1-9D60-4726-B3B1-B43281EA4C89}"/>
    <cellStyle name="Normal 8 2 2 4 3" xfId="765" xr:uid="{AA3E74EB-63EC-4753-8332-1C58B419ADA7}"/>
    <cellStyle name="Normal 8 2 2 4 3 2" xfId="2020" xr:uid="{9879E463-9AFA-40F5-93DA-2CFDE6064845}"/>
    <cellStyle name="Normal 8 2 2 4 3 2 2" xfId="2021" xr:uid="{F655F451-A2A4-4553-A44D-B3067DDDAA07}"/>
    <cellStyle name="Normal 8 2 2 4 3 3" xfId="2022" xr:uid="{B999D390-D50D-468F-B1FC-3685AA8E8C26}"/>
    <cellStyle name="Normal 8 2 2 4 4" xfId="2023" xr:uid="{77382F0D-77D6-4BF6-92D2-8C5F250382E4}"/>
    <cellStyle name="Normal 8 2 2 4 4 2" xfId="2024" xr:uid="{585C0493-8D4F-452B-ADA9-F42653880F8B}"/>
    <cellStyle name="Normal 8 2 2 4 5" xfId="2025" xr:uid="{C6DE5613-80FD-4D5E-A49D-51CD7D267456}"/>
    <cellStyle name="Normal 8 2 2 5" xfId="378" xr:uid="{8755476B-A169-4E04-9F33-09AAFBAE6D44}"/>
    <cellStyle name="Normal 8 2 2 5 2" xfId="766" xr:uid="{B09B28F3-5EFC-4113-A1FD-C25FA3861083}"/>
    <cellStyle name="Normal 8 2 2 5 2 2" xfId="2026" xr:uid="{0AA5FC49-CD66-4630-BC0B-A6B70E9FD7AF}"/>
    <cellStyle name="Normal 8 2 2 5 2 2 2" xfId="2027" xr:uid="{E9CCE156-5730-44A4-881C-107260B61A5D}"/>
    <cellStyle name="Normal 8 2 2 5 2 3" xfId="2028" xr:uid="{9BEAAFF8-9604-4A62-8198-D758504C30BE}"/>
    <cellStyle name="Normal 8 2 2 5 3" xfId="2029" xr:uid="{7B4CC03E-0372-49F0-B894-19DE60DED1B2}"/>
    <cellStyle name="Normal 8 2 2 5 3 2" xfId="2030" xr:uid="{34FC19B2-D9E0-47BC-9C06-20A56244EB84}"/>
    <cellStyle name="Normal 8 2 2 5 4" xfId="2031" xr:uid="{6613D279-4337-4C57-AA33-599EA37F8E17}"/>
    <cellStyle name="Normal 8 2 2 6" xfId="767" xr:uid="{8F6E72F2-FB9F-4B34-B2BF-047DB828B6EA}"/>
    <cellStyle name="Normal 8 2 2 6 2" xfId="2032" xr:uid="{ED1FD376-996D-4DED-AA55-67F94DA0096B}"/>
    <cellStyle name="Normal 8 2 2 6 2 2" xfId="2033" xr:uid="{ADCA5547-9283-4715-A146-84CF51D33639}"/>
    <cellStyle name="Normal 8 2 2 6 3" xfId="2034" xr:uid="{44D72CD0-CB1D-4B8B-AD11-FC1CC3AE205C}"/>
    <cellStyle name="Normal 8 2 2 6 4" xfId="3732" xr:uid="{8B362B07-C187-48E9-B4F0-92D7253D36A5}"/>
    <cellStyle name="Normal 8 2 2 7" xfId="2035" xr:uid="{0F49C421-BE42-43F3-8016-7E57ACD80F88}"/>
    <cellStyle name="Normal 8 2 2 7 2" xfId="2036" xr:uid="{DAE4809D-3A18-420B-9CC4-DCCB19148DE5}"/>
    <cellStyle name="Normal 8 2 2 8" xfId="2037" xr:uid="{830CF9A1-FD4A-45D9-AA30-3D9A4C0B6EE8}"/>
    <cellStyle name="Normal 8 2 2 9" xfId="3733" xr:uid="{3E199082-A124-496E-B00A-B38B526E40E8}"/>
    <cellStyle name="Normal 8 2 3" xfId="150" xr:uid="{7B81801F-24DE-4E53-B803-BA08752C92B2}"/>
    <cellStyle name="Normal 8 2 3 2" xfId="151" xr:uid="{07DD7DE1-B942-4027-A8B0-9F5311EDCB22}"/>
    <cellStyle name="Normal 8 2 3 2 2" xfId="768" xr:uid="{D8E9B346-29D4-438D-B473-7A4D5C92199A}"/>
    <cellStyle name="Normal 8 2 3 2 2 2" xfId="769" xr:uid="{F78B2AFE-23F1-479A-B4E6-C027EC5C328D}"/>
    <cellStyle name="Normal 8 2 3 2 2 2 2" xfId="2038" xr:uid="{16014BA6-E7CE-4326-9E3E-13AF69522C6A}"/>
    <cellStyle name="Normal 8 2 3 2 2 2 2 2" xfId="2039" xr:uid="{C7989F75-A501-4EB1-B176-FE99E8A37276}"/>
    <cellStyle name="Normal 8 2 3 2 2 2 3" xfId="2040" xr:uid="{D4C91A3A-C3B6-49A9-B3A2-7F541D73FF93}"/>
    <cellStyle name="Normal 8 2 3 2 2 3" xfId="2041" xr:uid="{3F8574DE-65BD-4907-A658-1303020FB3C3}"/>
    <cellStyle name="Normal 8 2 3 2 2 3 2" xfId="2042" xr:uid="{5DC0AC60-EC39-407C-8E3D-867DAE94DC93}"/>
    <cellStyle name="Normal 8 2 3 2 2 4" xfId="2043" xr:uid="{D1047A70-68BA-4D07-9E66-F2C70764AE0E}"/>
    <cellStyle name="Normal 8 2 3 2 3" xfId="770" xr:uid="{13AD16CA-792D-4FD2-B733-1D7E5CB5FFFE}"/>
    <cellStyle name="Normal 8 2 3 2 3 2" xfId="2044" xr:uid="{0429ED1A-3395-4EC5-A9E7-3BA60BA6EE8F}"/>
    <cellStyle name="Normal 8 2 3 2 3 2 2" xfId="2045" xr:uid="{D598FE23-4B75-4D21-8146-4E430724A83F}"/>
    <cellStyle name="Normal 8 2 3 2 3 3" xfId="2046" xr:uid="{F76346A6-C4BC-4258-AD70-DD790F15C8F4}"/>
    <cellStyle name="Normal 8 2 3 2 3 4" xfId="3734" xr:uid="{ABA0EA1B-355D-4D0C-B662-6E7B86BBAFE8}"/>
    <cellStyle name="Normal 8 2 3 2 4" xfId="2047" xr:uid="{FDC44D9A-BC5E-431E-A700-D3D8DB010200}"/>
    <cellStyle name="Normal 8 2 3 2 4 2" xfId="2048" xr:uid="{1AE7C5D2-5D64-4450-A243-B5B14B7D4CE5}"/>
    <cellStyle name="Normal 8 2 3 2 5" xfId="2049" xr:uid="{036F1501-9A61-4CFE-BE33-08852885391C}"/>
    <cellStyle name="Normal 8 2 3 2 6" xfId="3735" xr:uid="{B0BB809C-2B54-4453-9EDF-6E791932ADF6}"/>
    <cellStyle name="Normal 8 2 3 3" xfId="379" xr:uid="{22F20F3F-3B02-40A3-A8C2-E53639D747D1}"/>
    <cellStyle name="Normal 8 2 3 3 2" xfId="771" xr:uid="{778AC74F-B75E-43DA-9356-9A19ED36EAF6}"/>
    <cellStyle name="Normal 8 2 3 3 2 2" xfId="772" xr:uid="{33A7711B-1867-48EF-8CA0-BF4696549EC8}"/>
    <cellStyle name="Normal 8 2 3 3 2 2 2" xfId="2050" xr:uid="{CAD77B7D-4C42-4457-96EF-6A41A55D9F92}"/>
    <cellStyle name="Normal 8 2 3 3 2 2 2 2" xfId="2051" xr:uid="{B5FBB080-268A-4C87-B03F-FB37F21BCD49}"/>
    <cellStyle name="Normal 8 2 3 3 2 2 3" xfId="2052" xr:uid="{AEFD6FC3-0C4C-4062-BAB8-2F623A8550CD}"/>
    <cellStyle name="Normal 8 2 3 3 2 3" xfId="2053" xr:uid="{98080E29-3D09-44AA-83CE-21A31A8D6A5B}"/>
    <cellStyle name="Normal 8 2 3 3 2 3 2" xfId="2054" xr:uid="{9C0DCF1F-1112-4829-BC0C-7977DCD3976A}"/>
    <cellStyle name="Normal 8 2 3 3 2 4" xfId="2055" xr:uid="{9596E846-CA90-4BD2-BECA-14D9FE592C1C}"/>
    <cellStyle name="Normal 8 2 3 3 3" xfId="773" xr:uid="{CAB36CA9-3589-4609-B506-CC0D1B0A7A7F}"/>
    <cellStyle name="Normal 8 2 3 3 3 2" xfId="2056" xr:uid="{65C56036-9EA3-4BD4-BBD0-124CE6DD391C}"/>
    <cellStyle name="Normal 8 2 3 3 3 2 2" xfId="2057" xr:uid="{C9EAD715-9A2D-4F88-8769-E32DA4C11C30}"/>
    <cellStyle name="Normal 8 2 3 3 3 3" xfId="2058" xr:uid="{63B17E59-8AA7-40BE-8F98-BE03ECBF526A}"/>
    <cellStyle name="Normal 8 2 3 3 4" xfId="2059" xr:uid="{BFFEA0BA-4E4B-4677-ACB5-808B8595E509}"/>
    <cellStyle name="Normal 8 2 3 3 4 2" xfId="2060" xr:uid="{58A3ACC0-97E6-488B-9966-F68BB5180F2A}"/>
    <cellStyle name="Normal 8 2 3 3 5" xfId="2061" xr:uid="{2B1F54E2-FD37-4A54-828A-5BEAC32C2BD8}"/>
    <cellStyle name="Normal 8 2 3 4" xfId="380" xr:uid="{EE8F5373-6FE6-4246-9B4B-B2387809F9D0}"/>
    <cellStyle name="Normal 8 2 3 4 2" xfId="774" xr:uid="{2FDBFAD5-3852-4B20-B46D-B150DB78B25D}"/>
    <cellStyle name="Normal 8 2 3 4 2 2" xfId="2062" xr:uid="{DF89D34B-041A-4623-AC81-F148703A5732}"/>
    <cellStyle name="Normal 8 2 3 4 2 2 2" xfId="2063" xr:uid="{8A12A9FC-828E-49DE-AE29-08992EC9FD8D}"/>
    <cellStyle name="Normal 8 2 3 4 2 3" xfId="2064" xr:uid="{61A02DEE-F278-43D0-9AF3-A2F9EB51E6A9}"/>
    <cellStyle name="Normal 8 2 3 4 3" xfId="2065" xr:uid="{398297AF-05E4-4746-A917-6016A2D2041B}"/>
    <cellStyle name="Normal 8 2 3 4 3 2" xfId="2066" xr:uid="{BA2FD4F7-9631-454E-9102-21DCF7B8DBE4}"/>
    <cellStyle name="Normal 8 2 3 4 4" xfId="2067" xr:uid="{C95A3637-DE77-4840-8478-A5AD7AA4F9E7}"/>
    <cellStyle name="Normal 8 2 3 5" xfId="775" xr:uid="{AF8D9413-90D7-472D-A2BB-F201A948F6BE}"/>
    <cellStyle name="Normal 8 2 3 5 2" xfId="2068" xr:uid="{DEF61A19-309E-4033-B2CD-AC73CA77A2E3}"/>
    <cellStyle name="Normal 8 2 3 5 2 2" xfId="2069" xr:uid="{A4380DD1-A240-4FBF-A0DF-784FE4702C87}"/>
    <cellStyle name="Normal 8 2 3 5 3" xfId="2070" xr:uid="{D949534A-5269-45A1-817A-6CC9D94DC71A}"/>
    <cellStyle name="Normal 8 2 3 5 4" xfId="3736" xr:uid="{C119FEE0-C301-4F2B-85B6-1B11DED7711D}"/>
    <cellStyle name="Normal 8 2 3 6" xfId="2071" xr:uid="{27ABF540-B23D-42A0-9AB8-7F03281A50B7}"/>
    <cellStyle name="Normal 8 2 3 6 2" xfId="2072" xr:uid="{707BAFA6-2F67-44F5-A840-8916A570DF7F}"/>
    <cellStyle name="Normal 8 2 3 7" xfId="2073" xr:uid="{16D06ED4-6719-43BF-BACE-F39F59E0A492}"/>
    <cellStyle name="Normal 8 2 3 8" xfId="3737" xr:uid="{95AD914A-3269-47CD-83A1-4F011D8E2075}"/>
    <cellStyle name="Normal 8 2 4" xfId="152" xr:uid="{0DC13F7B-B3A6-464E-B634-CCEB8E0F06A0}"/>
    <cellStyle name="Normal 8 2 4 2" xfId="449" xr:uid="{80F32AA9-346D-4863-8A18-A41DB24572C1}"/>
    <cellStyle name="Normal 8 2 4 2 2" xfId="776" xr:uid="{1296D324-4B65-4B9F-86A9-7CB1ED2F9788}"/>
    <cellStyle name="Normal 8 2 4 2 2 2" xfId="2074" xr:uid="{E9164919-A998-4871-99FF-9FD6932EAAA7}"/>
    <cellStyle name="Normal 8 2 4 2 2 2 2" xfId="2075" xr:uid="{A9399C32-9A23-4294-878B-41BEE3112E71}"/>
    <cellStyle name="Normal 8 2 4 2 2 3" xfId="2076" xr:uid="{069C8BC4-8611-47B1-8738-806B5AA3B82F}"/>
    <cellStyle name="Normal 8 2 4 2 2 4" xfId="3738" xr:uid="{4E5AF01F-9E73-4BB5-817A-864341389492}"/>
    <cellStyle name="Normal 8 2 4 2 3" xfId="2077" xr:uid="{C965C6CC-A494-4620-BADA-940F4743697C}"/>
    <cellStyle name="Normal 8 2 4 2 3 2" xfId="2078" xr:uid="{0E6CD904-099A-4061-B0D6-8920DA11B2D3}"/>
    <cellStyle name="Normal 8 2 4 2 4" xfId="2079" xr:uid="{3993AF99-9D80-49E8-A8DB-7DBB5F2C68F3}"/>
    <cellStyle name="Normal 8 2 4 2 5" xfId="3739" xr:uid="{A5D62035-5FB0-4247-9DD2-993F2BE86697}"/>
    <cellStyle name="Normal 8 2 4 3" xfId="777" xr:uid="{3AF1EA20-C839-4AA4-88C7-D634DEF8BD63}"/>
    <cellStyle name="Normal 8 2 4 3 2" xfId="2080" xr:uid="{E684307B-8A9A-462B-B215-BAD89A46A4F6}"/>
    <cellStyle name="Normal 8 2 4 3 2 2" xfId="2081" xr:uid="{5C17ADEB-7A87-401F-A789-411208F93DC6}"/>
    <cellStyle name="Normal 8 2 4 3 3" xfId="2082" xr:uid="{746AD304-5EA8-4B85-8F80-C79E49E475F3}"/>
    <cellStyle name="Normal 8 2 4 3 4" xfId="3740" xr:uid="{63E14F2C-39DF-4397-86C6-2E259BFD0661}"/>
    <cellStyle name="Normal 8 2 4 4" xfId="2083" xr:uid="{EC7205EC-ED21-4B7C-B53C-40D4F7E45359}"/>
    <cellStyle name="Normal 8 2 4 4 2" xfId="2084" xr:uid="{2DCE9BD7-67C9-41DC-861E-801998B47D2E}"/>
    <cellStyle name="Normal 8 2 4 4 3" xfId="3741" xr:uid="{CF31DCD9-DDD6-47A2-B558-1853A1E749F5}"/>
    <cellStyle name="Normal 8 2 4 4 4" xfId="3742" xr:uid="{C3DFF7E9-68BA-42BD-AFFD-006738EC7184}"/>
    <cellStyle name="Normal 8 2 4 5" xfId="2085" xr:uid="{D36738E3-B857-4887-A4DF-797E7747F32A}"/>
    <cellStyle name="Normal 8 2 4 6" xfId="3743" xr:uid="{7815DBC6-5FA6-4EB7-BEAD-6D44EBC5C27E}"/>
    <cellStyle name="Normal 8 2 4 7" xfId="3744" xr:uid="{7B317929-6C8C-4D4A-A9DF-DF26B7EDF319}"/>
    <cellStyle name="Normal 8 2 5" xfId="381" xr:uid="{9E4B5164-1E5D-4880-B43C-BC75ED72ADBE}"/>
    <cellStyle name="Normal 8 2 5 2" xfId="778" xr:uid="{904E97CA-498B-479A-836F-DCB0A4EA2E34}"/>
    <cellStyle name="Normal 8 2 5 2 2" xfId="779" xr:uid="{F6CB96FF-5835-40FF-AE52-CD164F8699AD}"/>
    <cellStyle name="Normal 8 2 5 2 2 2" xfId="2086" xr:uid="{D1239FD8-8083-4DF3-A6AC-6E53E0023337}"/>
    <cellStyle name="Normal 8 2 5 2 2 2 2" xfId="2087" xr:uid="{40394BEB-9BF3-423B-A57C-BC797D9679C1}"/>
    <cellStyle name="Normal 8 2 5 2 2 3" xfId="2088" xr:uid="{F45DC379-67D4-4325-A59E-9FC2A135A003}"/>
    <cellStyle name="Normal 8 2 5 2 3" xfId="2089" xr:uid="{56B97E0B-2EA1-41DF-AA1C-AC5C62B89043}"/>
    <cellStyle name="Normal 8 2 5 2 3 2" xfId="2090" xr:uid="{5D390AAB-E4D2-4841-A6C5-59A9F1CF8ECE}"/>
    <cellStyle name="Normal 8 2 5 2 4" xfId="2091" xr:uid="{753BF790-FD53-4389-BDFB-778E713D8475}"/>
    <cellStyle name="Normal 8 2 5 3" xfId="780" xr:uid="{AD214E34-8ED9-4416-A713-A1D7B3CB2036}"/>
    <cellStyle name="Normal 8 2 5 3 2" xfId="2092" xr:uid="{FA8C8AA7-B525-42FE-A857-59798CFCC550}"/>
    <cellStyle name="Normal 8 2 5 3 2 2" xfId="2093" xr:uid="{DE58A9EF-1A56-4F9D-9D9D-4A554DB85B55}"/>
    <cellStyle name="Normal 8 2 5 3 3" xfId="2094" xr:uid="{C8602A44-0B38-4850-91B2-B817FE81DA71}"/>
    <cellStyle name="Normal 8 2 5 3 4" xfId="3745" xr:uid="{D0A93471-2F38-4966-9FEE-C6B4AD33CD01}"/>
    <cellStyle name="Normal 8 2 5 4" xfId="2095" xr:uid="{C926CE76-6A4A-4895-BF58-D451F47B696B}"/>
    <cellStyle name="Normal 8 2 5 4 2" xfId="2096" xr:uid="{9C48DD44-8379-46E2-9158-720F35379B07}"/>
    <cellStyle name="Normal 8 2 5 5" xfId="2097" xr:uid="{153237F1-F722-4532-B193-8E3B212F32F8}"/>
    <cellStyle name="Normal 8 2 5 6" xfId="3746" xr:uid="{B01E0629-B60C-4629-8665-7D53539128E7}"/>
    <cellStyle name="Normal 8 2 6" xfId="382" xr:uid="{BE321B0F-F856-4BE1-A685-D35071E6FEC6}"/>
    <cellStyle name="Normal 8 2 6 2" xfId="781" xr:uid="{07E1E3BE-8A0B-4340-A53F-08C36D4023D6}"/>
    <cellStyle name="Normal 8 2 6 2 2" xfId="2098" xr:uid="{99127D79-724D-4B0F-B1BD-0FD59E068F4B}"/>
    <cellStyle name="Normal 8 2 6 2 2 2" xfId="2099" xr:uid="{41021242-1EB8-4661-97BB-57D0AE3B1810}"/>
    <cellStyle name="Normal 8 2 6 2 3" xfId="2100" xr:uid="{BF9EC484-703F-431A-BC2D-54EDDEEE6BEF}"/>
    <cellStyle name="Normal 8 2 6 2 4" xfId="3747" xr:uid="{C7EFF835-2E98-4CDC-8DAB-69D360FA01A4}"/>
    <cellStyle name="Normal 8 2 6 3" xfId="2101" xr:uid="{4A725634-E9EB-49C9-9CBE-7F8908A5186A}"/>
    <cellStyle name="Normal 8 2 6 3 2" xfId="2102" xr:uid="{02C2773D-29F7-41BC-8120-4998C01A2CDD}"/>
    <cellStyle name="Normal 8 2 6 4" xfId="2103" xr:uid="{395B4EC6-3FCC-44EB-95FE-9A858364D847}"/>
    <cellStyle name="Normal 8 2 6 5" xfId="3748" xr:uid="{E70CE43E-A2F8-42B1-9F70-39C9CE521BD1}"/>
    <cellStyle name="Normal 8 2 7" xfId="782" xr:uid="{503D5858-CF24-4487-AF48-4BFFC0217A00}"/>
    <cellStyle name="Normal 8 2 7 2" xfId="2104" xr:uid="{EE9E224A-EBBC-4554-9861-12790E6B846E}"/>
    <cellStyle name="Normal 8 2 7 2 2" xfId="2105" xr:uid="{C78C7EFF-4CC4-4FE1-A862-16D3C24D38CB}"/>
    <cellStyle name="Normal 8 2 7 3" xfId="2106" xr:uid="{4ECAC46E-F301-43CC-A43E-4DB8A7C9A6EB}"/>
    <cellStyle name="Normal 8 2 7 4" xfId="3749" xr:uid="{8BEAB9C1-05AE-4818-8156-3D2B18B064FA}"/>
    <cellStyle name="Normal 8 2 8" xfId="2107" xr:uid="{36EFD314-AE53-4AA9-918F-8FCFD52E2B12}"/>
    <cellStyle name="Normal 8 2 8 2" xfId="2108" xr:uid="{9FC149F6-5B24-4E34-8491-E90AA33AD742}"/>
    <cellStyle name="Normal 8 2 8 3" xfId="3750" xr:uid="{DF52695D-4FDC-4C21-8E66-B3D763ED0303}"/>
    <cellStyle name="Normal 8 2 8 4" xfId="3751" xr:uid="{B1D5575B-1C8A-48E2-8935-C643E03EEEA6}"/>
    <cellStyle name="Normal 8 2 9" xfId="2109" xr:uid="{8B30BD89-370B-4DCA-A6FC-04CC5C9083D5}"/>
    <cellStyle name="Normal 8 3" xfId="153" xr:uid="{A3187ED9-77CD-410F-A019-CC22C6FC46E9}"/>
    <cellStyle name="Normal 8 3 10" xfId="3752" xr:uid="{4C3E2838-0772-4ED6-B489-0855933E7EF1}"/>
    <cellStyle name="Normal 8 3 11" xfId="3753" xr:uid="{4890E17E-F58E-4E3C-97AC-863711FBF2B9}"/>
    <cellStyle name="Normal 8 3 2" xfId="154" xr:uid="{613C8CC3-B2F1-49D1-8D4D-07C015491C62}"/>
    <cellStyle name="Normal 8 3 2 2" xfId="155" xr:uid="{2F7E0276-B949-4240-800E-0DD967822B37}"/>
    <cellStyle name="Normal 8 3 2 2 2" xfId="383" xr:uid="{D137EAEE-4E2D-4665-A276-1CED0C3212C9}"/>
    <cellStyle name="Normal 8 3 2 2 2 2" xfId="783" xr:uid="{BB0804D5-590C-419D-8A55-9988C336810D}"/>
    <cellStyle name="Normal 8 3 2 2 2 2 2" xfId="2110" xr:uid="{8AC72C52-5A9C-4C31-9941-2D068E369DBC}"/>
    <cellStyle name="Normal 8 3 2 2 2 2 2 2" xfId="2111" xr:uid="{29D7B9C9-A738-4EB5-B1C8-026E021812E4}"/>
    <cellStyle name="Normal 8 3 2 2 2 2 3" xfId="2112" xr:uid="{F8A69990-2F04-4EAC-BEB0-C0AE44AAC966}"/>
    <cellStyle name="Normal 8 3 2 2 2 2 4" xfId="3754" xr:uid="{9B5E27BF-1931-4B2B-87BA-744651FDDC7F}"/>
    <cellStyle name="Normal 8 3 2 2 2 3" xfId="2113" xr:uid="{9C585535-F6D2-47F0-B89A-8712CE856873}"/>
    <cellStyle name="Normal 8 3 2 2 2 3 2" xfId="2114" xr:uid="{0C434784-786B-45BC-951F-18967D65183E}"/>
    <cellStyle name="Normal 8 3 2 2 2 3 3" xfId="3755" xr:uid="{5ABF36E6-72B7-4E38-81F8-286C7F99FC10}"/>
    <cellStyle name="Normal 8 3 2 2 2 3 4" xfId="3756" xr:uid="{8AE641C6-DFE2-4E7B-A297-365AE4A0A858}"/>
    <cellStyle name="Normal 8 3 2 2 2 4" xfId="2115" xr:uid="{7ADD2080-A649-42AC-8CE5-9959D104F878}"/>
    <cellStyle name="Normal 8 3 2 2 2 5" xfId="3757" xr:uid="{C16E658B-99A1-401A-816D-22C2669151CD}"/>
    <cellStyle name="Normal 8 3 2 2 2 6" xfId="3758" xr:uid="{85042178-8E1C-4A8A-A8BE-FF210B5BA240}"/>
    <cellStyle name="Normal 8 3 2 2 3" xfId="784" xr:uid="{A71434F5-2FA1-4011-85D9-BEDD71FA959B}"/>
    <cellStyle name="Normal 8 3 2 2 3 2" xfId="2116" xr:uid="{D3C0BD06-35D1-4A2E-8DB0-24D1D2A16D2B}"/>
    <cellStyle name="Normal 8 3 2 2 3 2 2" xfId="2117" xr:uid="{532F1175-74AE-47A2-A4F2-B48A92E29198}"/>
    <cellStyle name="Normal 8 3 2 2 3 2 3" xfId="3759" xr:uid="{E3FAFB8E-EBE5-435D-BDD3-38CB2CF54ACB}"/>
    <cellStyle name="Normal 8 3 2 2 3 2 4" xfId="3760" xr:uid="{71EC0254-0D1B-4598-99BD-A305152266CF}"/>
    <cellStyle name="Normal 8 3 2 2 3 3" xfId="2118" xr:uid="{AEEF92D1-A94E-4D5E-91D3-9B8674D0AE70}"/>
    <cellStyle name="Normal 8 3 2 2 3 4" xfId="3761" xr:uid="{E3DF876B-A288-4508-A262-A9C17CE84F3B}"/>
    <cellStyle name="Normal 8 3 2 2 3 5" xfId="3762" xr:uid="{ED51C5CD-7173-433F-8FAC-008F2401BD53}"/>
    <cellStyle name="Normal 8 3 2 2 4" xfId="2119" xr:uid="{2457D90A-F7E7-40DD-AB24-F6A9FADBAC3F}"/>
    <cellStyle name="Normal 8 3 2 2 4 2" xfId="2120" xr:uid="{3343D5B9-D957-4B84-9932-B7825BDCA1D3}"/>
    <cellStyle name="Normal 8 3 2 2 4 3" xfId="3763" xr:uid="{33AF8B52-274D-48A5-8DF1-FECDAC7E2D13}"/>
    <cellStyle name="Normal 8 3 2 2 4 4" xfId="3764" xr:uid="{3EFBDED7-8766-4D4E-A054-50BF957136CF}"/>
    <cellStyle name="Normal 8 3 2 2 5" xfId="2121" xr:uid="{8C9C848B-A6C4-4871-A66B-D837A5F7FF81}"/>
    <cellStyle name="Normal 8 3 2 2 5 2" xfId="3765" xr:uid="{B2F9CF33-1F9A-4CF6-89D9-32BA70E3BA1D}"/>
    <cellStyle name="Normal 8 3 2 2 5 3" xfId="3766" xr:uid="{C9C1A7EB-09B7-4FBB-BD22-A3C2EBC15CF3}"/>
    <cellStyle name="Normal 8 3 2 2 5 4" xfId="3767" xr:uid="{B06BB4C5-28BE-452A-A989-3DA934EEA395}"/>
    <cellStyle name="Normal 8 3 2 2 6" xfId="3768" xr:uid="{8CDA5316-DDB1-4A60-B21C-861B94E0FAFF}"/>
    <cellStyle name="Normal 8 3 2 2 7" xfId="3769" xr:uid="{3980356B-4C07-4F08-B088-3549BEBCDFBB}"/>
    <cellStyle name="Normal 8 3 2 2 8" xfId="3770" xr:uid="{B68DFA7D-C3C5-48D8-ACC6-9B8DDD4A0E4B}"/>
    <cellStyle name="Normal 8 3 2 3" xfId="384" xr:uid="{D03B303F-28A9-4DA3-A1CF-EAEB99034BBF}"/>
    <cellStyle name="Normal 8 3 2 3 2" xfId="785" xr:uid="{5C0561CF-DBE6-499E-AE1E-05232DCBF8A9}"/>
    <cellStyle name="Normal 8 3 2 3 2 2" xfId="786" xr:uid="{75A2424F-5AB7-4905-B04A-23BE28B6FE2F}"/>
    <cellStyle name="Normal 8 3 2 3 2 2 2" xfId="2122" xr:uid="{1FBA4E00-557B-40B6-AB5C-D588AE61E2C9}"/>
    <cellStyle name="Normal 8 3 2 3 2 2 2 2" xfId="2123" xr:uid="{2F9835FF-D905-4477-8700-EB5F7D7BFD52}"/>
    <cellStyle name="Normal 8 3 2 3 2 2 3" xfId="2124" xr:uid="{1CD3A676-1F3A-4532-AF79-FA6F5F4F9AE2}"/>
    <cellStyle name="Normal 8 3 2 3 2 3" xfId="2125" xr:uid="{1BA703B7-E344-4C75-A546-D5F8782E187F}"/>
    <cellStyle name="Normal 8 3 2 3 2 3 2" xfId="2126" xr:uid="{E6125258-809A-4F28-9C1D-984A49C62519}"/>
    <cellStyle name="Normal 8 3 2 3 2 4" xfId="2127" xr:uid="{338673B1-0399-43AF-9254-8042EB443734}"/>
    <cellStyle name="Normal 8 3 2 3 3" xfId="787" xr:uid="{8B4AB8EB-0DBB-4D75-A55A-653AA2CF0D23}"/>
    <cellStyle name="Normal 8 3 2 3 3 2" xfId="2128" xr:uid="{987F09CC-F041-43FA-954A-33F4B1867DB1}"/>
    <cellStyle name="Normal 8 3 2 3 3 2 2" xfId="2129" xr:uid="{B99E0E93-E2BA-4CBE-B6E5-5B792E3E9122}"/>
    <cellStyle name="Normal 8 3 2 3 3 3" xfId="2130" xr:uid="{01EBFEDE-FE31-45F1-9CD9-43F10E25EE20}"/>
    <cellStyle name="Normal 8 3 2 3 3 4" xfId="3771" xr:uid="{6E28C8B8-AE64-4B68-8CD9-AF83FBBF3B47}"/>
    <cellStyle name="Normal 8 3 2 3 4" xfId="2131" xr:uid="{CADC3755-148C-4FAD-AABA-38635E53E304}"/>
    <cellStyle name="Normal 8 3 2 3 4 2" xfId="2132" xr:uid="{9C70C57A-DF0F-4F82-A21C-E6650BFCFCB6}"/>
    <cellStyle name="Normal 8 3 2 3 5" xfId="2133" xr:uid="{CFA1D2D2-92FB-44F6-BD70-11B2FCC4BECA}"/>
    <cellStyle name="Normal 8 3 2 3 6" xfId="3772" xr:uid="{3BC66778-3C74-45BE-972E-43967536F279}"/>
    <cellStyle name="Normal 8 3 2 4" xfId="385" xr:uid="{50B9A1B6-69A9-4F47-ABA3-58D88740F3DD}"/>
    <cellStyle name="Normal 8 3 2 4 2" xfId="788" xr:uid="{BAF45AFF-4958-4159-AD0F-5156E98197E3}"/>
    <cellStyle name="Normal 8 3 2 4 2 2" xfId="2134" xr:uid="{DDF11B9F-5C9C-416B-963E-AA031EFD77F5}"/>
    <cellStyle name="Normal 8 3 2 4 2 2 2" xfId="2135" xr:uid="{7F75A88A-F2E6-44E1-9E6E-0D48B0B790A0}"/>
    <cellStyle name="Normal 8 3 2 4 2 3" xfId="2136" xr:uid="{CAD9DCF5-4DC7-4363-8EB3-61719204DCE8}"/>
    <cellStyle name="Normal 8 3 2 4 2 4" xfId="3773" xr:uid="{5D6B9F60-9A78-48FC-A11E-A7AA3AB1FFA3}"/>
    <cellStyle name="Normal 8 3 2 4 3" xfId="2137" xr:uid="{8D5836EC-D4A2-473C-BAEB-0E8DF0AD55D5}"/>
    <cellStyle name="Normal 8 3 2 4 3 2" xfId="2138" xr:uid="{8B5F9A40-6197-427C-92A8-024DD9B4E509}"/>
    <cellStyle name="Normal 8 3 2 4 4" xfId="2139" xr:uid="{DCD11F84-F3C1-405E-A8F7-BE42D57260D6}"/>
    <cellStyle name="Normal 8 3 2 4 5" xfId="3774" xr:uid="{26120302-26DC-48AC-B3B3-EA181E074EE6}"/>
    <cellStyle name="Normal 8 3 2 5" xfId="386" xr:uid="{A88CC0E0-5FCF-4F7B-88D2-028D6D25FB49}"/>
    <cellStyle name="Normal 8 3 2 5 2" xfId="2140" xr:uid="{40396D33-650C-4E4B-98E0-F94C776BD0AA}"/>
    <cellStyle name="Normal 8 3 2 5 2 2" xfId="2141" xr:uid="{74334F9A-173A-44BC-B73A-BA8440B505DC}"/>
    <cellStyle name="Normal 8 3 2 5 3" xfId="2142" xr:uid="{923F9018-CDA4-4736-8B4C-B9FEDC533B2B}"/>
    <cellStyle name="Normal 8 3 2 5 4" xfId="3775" xr:uid="{03BAC8D1-92DD-41F1-917A-78AED707B2C8}"/>
    <cellStyle name="Normal 8 3 2 6" xfId="2143" xr:uid="{B2ECB6D6-9290-412D-A6A7-AA8E33193527}"/>
    <cellStyle name="Normal 8 3 2 6 2" xfId="2144" xr:uid="{5E938063-1EC7-462C-9E58-3B5F974A75BA}"/>
    <cellStyle name="Normal 8 3 2 6 3" xfId="3776" xr:uid="{B9C04551-4BAA-4263-9D37-393BF65E05D4}"/>
    <cellStyle name="Normal 8 3 2 6 4" xfId="3777" xr:uid="{15B00BB7-0CC8-4B3B-8942-50D5C92B2D4D}"/>
    <cellStyle name="Normal 8 3 2 7" xfId="2145" xr:uid="{802ABF5F-5E45-4478-B402-CCB8009CF656}"/>
    <cellStyle name="Normal 8 3 2 8" xfId="3778" xr:uid="{FFD57160-7C1B-4019-A6D8-904975137AEA}"/>
    <cellStyle name="Normal 8 3 2 9" xfId="3779" xr:uid="{B98A2506-B283-4A16-89AC-9762E8EA9A16}"/>
    <cellStyle name="Normal 8 3 3" xfId="156" xr:uid="{D3C2A071-FB74-4D65-B814-5805D24FADDC}"/>
    <cellStyle name="Normal 8 3 3 2" xfId="157" xr:uid="{E4733450-3772-409F-A54E-EF8F27A1707A}"/>
    <cellStyle name="Normal 8 3 3 2 2" xfId="789" xr:uid="{89FA62ED-ED33-4B84-A1EC-3EDA39CFADE2}"/>
    <cellStyle name="Normal 8 3 3 2 2 2" xfId="2146" xr:uid="{99B63E5E-DC79-4CF1-819A-EC5B9C8EE3AF}"/>
    <cellStyle name="Normal 8 3 3 2 2 2 2" xfId="2147" xr:uid="{9B11CCF7-2867-4F65-8B98-1C2DDE8DF242}"/>
    <cellStyle name="Normal 8 3 3 2 2 2 2 2" xfId="4492" xr:uid="{62E4CFA2-B2DD-4C50-95F8-7782EDA0E05A}"/>
    <cellStyle name="Normal 8 3 3 2 2 2 3" xfId="4493" xr:uid="{BB31564E-B403-4AF9-A3FB-F243A5B81227}"/>
    <cellStyle name="Normal 8 3 3 2 2 3" xfId="2148" xr:uid="{04B6D378-639B-4937-BA21-54F5D5CCB499}"/>
    <cellStyle name="Normal 8 3 3 2 2 3 2" xfId="4494" xr:uid="{93E682A8-8DB5-4456-AC52-8EDBB08A094A}"/>
    <cellStyle name="Normal 8 3 3 2 2 4" xfId="3780" xr:uid="{6DDBAF22-7EB0-4A12-9BD6-05FEB86268AD}"/>
    <cellStyle name="Normal 8 3 3 2 3" xfId="2149" xr:uid="{7D782DE1-D4F3-4079-9D95-275CC93DF92A}"/>
    <cellStyle name="Normal 8 3 3 2 3 2" xfId="2150" xr:uid="{9D36E8FF-B712-424F-A0FB-8BBA4EAD9E6D}"/>
    <cellStyle name="Normal 8 3 3 2 3 2 2" xfId="4495" xr:uid="{8D3EC28C-F0CD-4CA3-A4E6-B793EB7487A9}"/>
    <cellStyle name="Normal 8 3 3 2 3 3" xfId="3781" xr:uid="{177793E6-579D-42B2-A1C5-75332EE2AD38}"/>
    <cellStyle name="Normal 8 3 3 2 3 4" xfId="3782" xr:uid="{FBF7F571-E8FF-4ACC-99D7-2D849B970841}"/>
    <cellStyle name="Normal 8 3 3 2 4" xfId="2151" xr:uid="{65EDFB7E-09B0-4725-BB5E-028A791E9717}"/>
    <cellStyle name="Normal 8 3 3 2 4 2" xfId="4496" xr:uid="{F31D4F3F-67AB-4301-9E96-D088FF92FFB3}"/>
    <cellStyle name="Normal 8 3 3 2 5" xfId="3783" xr:uid="{240C4000-3F32-406A-ADCB-986CED00A326}"/>
    <cellStyle name="Normal 8 3 3 2 6" xfId="3784" xr:uid="{8D3D9B7C-1D23-49B5-9B6E-70E1A18AA7DB}"/>
    <cellStyle name="Normal 8 3 3 3" xfId="387" xr:uid="{1EE919CB-A972-4664-B50D-1ADD51E941FA}"/>
    <cellStyle name="Normal 8 3 3 3 2" xfId="2152" xr:uid="{56DF1CF3-782B-4403-8330-A30F673BE55E}"/>
    <cellStyle name="Normal 8 3 3 3 2 2" xfId="2153" xr:uid="{6EE75B37-B70D-49B1-B12D-E330FA8675EF}"/>
    <cellStyle name="Normal 8 3 3 3 2 2 2" xfId="4497" xr:uid="{4BEC1A65-6B23-42A7-95E0-5B92B159493E}"/>
    <cellStyle name="Normal 8 3 3 3 2 3" xfId="3785" xr:uid="{67F6151C-7D3D-43A2-A96C-1FB792785DD7}"/>
    <cellStyle name="Normal 8 3 3 3 2 4" xfId="3786" xr:uid="{A0ABEE81-7CC7-4C67-BDB0-1AA59D494961}"/>
    <cellStyle name="Normal 8 3 3 3 3" xfId="2154" xr:uid="{D46A75A1-AD74-4098-A85F-E755F63219B4}"/>
    <cellStyle name="Normal 8 3 3 3 3 2" xfId="4498" xr:uid="{F6BFCCB2-A277-4BC9-89F5-1FBE2077042F}"/>
    <cellStyle name="Normal 8 3 3 3 4" xfId="3787" xr:uid="{CB1D1D8A-6A7C-4011-ABF4-DD33029AD0AC}"/>
    <cellStyle name="Normal 8 3 3 3 5" xfId="3788" xr:uid="{43DFFB07-3A29-4214-8152-F961B82E6A33}"/>
    <cellStyle name="Normal 8 3 3 4" xfId="2155" xr:uid="{15C1610C-DBB5-4B44-95D3-8A25CE36945B}"/>
    <cellStyle name="Normal 8 3 3 4 2" xfId="2156" xr:uid="{38516550-134B-4001-8CCA-79C33B1422EA}"/>
    <cellStyle name="Normal 8 3 3 4 2 2" xfId="4499" xr:uid="{A39939E7-CF2B-4DD2-AD53-B4BD2A806B4F}"/>
    <cellStyle name="Normal 8 3 3 4 3" xfId="3789" xr:uid="{14D37278-B55E-4745-9EA5-FEFEBE2201B6}"/>
    <cellStyle name="Normal 8 3 3 4 4" xfId="3790" xr:uid="{234B0EAC-2976-4B27-B8CD-12C0B07ACF2E}"/>
    <cellStyle name="Normal 8 3 3 5" xfId="2157" xr:uid="{7D4DB0B8-A866-4522-A5D1-052CE6C8BC42}"/>
    <cellStyle name="Normal 8 3 3 5 2" xfId="3791" xr:uid="{11C24681-70A8-4D70-8DC4-704C6C37A972}"/>
    <cellStyle name="Normal 8 3 3 5 3" xfId="3792" xr:uid="{7CD9DF18-1844-4BC0-B698-4909274FF577}"/>
    <cellStyle name="Normal 8 3 3 5 4" xfId="3793" xr:uid="{69955CBE-0CD4-45ED-84D2-796A0555F031}"/>
    <cellStyle name="Normal 8 3 3 6" xfId="3794" xr:uid="{7C5EC33E-34D5-4B1A-B69A-69D552022037}"/>
    <cellStyle name="Normal 8 3 3 7" xfId="3795" xr:uid="{C76B29A9-49AE-447E-B3E8-768408CA2072}"/>
    <cellStyle name="Normal 8 3 3 8" xfId="3796" xr:uid="{B25805E5-B3E1-433F-9007-E0B9EF0442F5}"/>
    <cellStyle name="Normal 8 3 4" xfId="158" xr:uid="{1847190B-C61F-4FDE-94D2-C656ED692B17}"/>
    <cellStyle name="Normal 8 3 4 2" xfId="790" xr:uid="{AAF3FE23-F4EC-45B3-8CCB-B95D270B4D81}"/>
    <cellStyle name="Normal 8 3 4 2 2" xfId="791" xr:uid="{E79E1DBF-D09B-40EE-896F-C6F2BC4F946F}"/>
    <cellStyle name="Normal 8 3 4 2 2 2" xfId="2158" xr:uid="{821EE61F-B2F0-45F6-B288-1B987ADFDD59}"/>
    <cellStyle name="Normal 8 3 4 2 2 2 2" xfId="2159" xr:uid="{9B2777CC-5FF7-471A-A5C0-7D7E8399C03E}"/>
    <cellStyle name="Normal 8 3 4 2 2 3" xfId="2160" xr:uid="{7B019E0B-DBC4-4825-B890-F804ACA76DFB}"/>
    <cellStyle name="Normal 8 3 4 2 2 4" xfId="3797" xr:uid="{D3B4F7EF-44A3-4580-AEB6-0DEA1A5E11D3}"/>
    <cellStyle name="Normal 8 3 4 2 3" xfId="2161" xr:uid="{89DC54EF-5B82-4EB1-B8DB-5DA171448295}"/>
    <cellStyle name="Normal 8 3 4 2 3 2" xfId="2162" xr:uid="{3DD15042-39AC-4D0C-968F-088FC13343E7}"/>
    <cellStyle name="Normal 8 3 4 2 4" xfId="2163" xr:uid="{0604CD26-61F5-469A-9091-3EB06ED62D21}"/>
    <cellStyle name="Normal 8 3 4 2 5" xfId="3798" xr:uid="{41AD57D4-12B9-4198-9CC7-F096AED8E981}"/>
    <cellStyle name="Normal 8 3 4 3" xfId="792" xr:uid="{F7BE5982-B3EF-481B-8EAC-BF1EF8C4005E}"/>
    <cellStyle name="Normal 8 3 4 3 2" xfId="2164" xr:uid="{76094487-3E4C-41B3-B97E-C21B566AE649}"/>
    <cellStyle name="Normal 8 3 4 3 2 2" xfId="2165" xr:uid="{AEBDF4D6-2FC4-4B3A-8F28-E80CC894C6D0}"/>
    <cellStyle name="Normal 8 3 4 3 3" xfId="2166" xr:uid="{7B4B4157-B2EF-4E4D-B3FB-B18278788400}"/>
    <cellStyle name="Normal 8 3 4 3 4" xfId="3799" xr:uid="{1E12091C-863E-4D12-B7EA-407C67055F74}"/>
    <cellStyle name="Normal 8 3 4 4" xfId="2167" xr:uid="{096805E5-24D0-4727-AFE2-0ECB9BECB98B}"/>
    <cellStyle name="Normal 8 3 4 4 2" xfId="2168" xr:uid="{F5E92603-DEA4-450F-BC85-ACC60B71EDC8}"/>
    <cellStyle name="Normal 8 3 4 4 3" xfId="3800" xr:uid="{87618A11-5CEA-4AF7-A275-EE6AB11C4E25}"/>
    <cellStyle name="Normal 8 3 4 4 4" xfId="3801" xr:uid="{DCE5D41D-89AE-48CB-B1EE-96AE4EEAD301}"/>
    <cellStyle name="Normal 8 3 4 5" xfId="2169" xr:uid="{CC3A5853-6063-4577-AF24-EB2EB0C09C2C}"/>
    <cellStyle name="Normal 8 3 4 6" xfId="3802" xr:uid="{AE053678-D38B-480D-96C4-37E9408E08CA}"/>
    <cellStyle name="Normal 8 3 4 7" xfId="3803" xr:uid="{29A6C305-8807-4307-824C-652DDD94DE36}"/>
    <cellStyle name="Normal 8 3 5" xfId="388" xr:uid="{9905D348-9303-4CD4-8DFF-C99FDB0E001A}"/>
    <cellStyle name="Normal 8 3 5 2" xfId="793" xr:uid="{A59BFDEE-37A3-49EB-8914-C0FD88A17B5A}"/>
    <cellStyle name="Normal 8 3 5 2 2" xfId="2170" xr:uid="{852149E2-221C-4C3E-AEB3-7C92C6BF4110}"/>
    <cellStyle name="Normal 8 3 5 2 2 2" xfId="2171" xr:uid="{49E959F5-8E2E-4D2F-9A43-243B63EF8E5A}"/>
    <cellStyle name="Normal 8 3 5 2 3" xfId="2172" xr:uid="{4868F3A8-EDE5-4F80-B981-B8FE4EBF47A6}"/>
    <cellStyle name="Normal 8 3 5 2 4" xfId="3804" xr:uid="{9E160E8B-D8B7-4259-B76B-C20178EBDEC9}"/>
    <cellStyle name="Normal 8 3 5 3" xfId="2173" xr:uid="{DDF6FB4D-4753-4B6C-93BF-E19EC9039D01}"/>
    <cellStyle name="Normal 8 3 5 3 2" xfId="2174" xr:uid="{A35E35D1-7923-4586-9099-B7200D461C9B}"/>
    <cellStyle name="Normal 8 3 5 3 3" xfId="3805" xr:uid="{A7D871C7-63E7-465B-99F2-D3947D70A466}"/>
    <cellStyle name="Normal 8 3 5 3 4" xfId="3806" xr:uid="{A5187F6F-CD0B-4CDC-8809-9CC07E30E29C}"/>
    <cellStyle name="Normal 8 3 5 4" xfId="2175" xr:uid="{14BA9E29-76DA-49E7-AE30-1D2FD25CA332}"/>
    <cellStyle name="Normal 8 3 5 5" xfId="3807" xr:uid="{A8F1DBA4-DE26-4C00-8A81-9BC3EA190459}"/>
    <cellStyle name="Normal 8 3 5 6" xfId="3808" xr:uid="{F5E2DD2C-CA50-4B43-B6DE-6C2E9A7EE88E}"/>
    <cellStyle name="Normal 8 3 6" xfId="389" xr:uid="{071D37EF-E6F9-4014-BCA6-386F764E7A78}"/>
    <cellStyle name="Normal 8 3 6 2" xfId="2176" xr:uid="{66C717AA-AF87-4005-8D66-DFA89FCB879A}"/>
    <cellStyle name="Normal 8 3 6 2 2" xfId="2177" xr:uid="{419ED5B6-9EF6-4C04-9763-77C7AE2FF716}"/>
    <cellStyle name="Normal 8 3 6 2 3" xfId="3809" xr:uid="{8C29E490-D429-4ADF-8761-AFD8F2B54E01}"/>
    <cellStyle name="Normal 8 3 6 2 4" xfId="3810" xr:uid="{9C98AC73-8C89-48C7-8753-5735CD23B6EA}"/>
    <cellStyle name="Normal 8 3 6 3" xfId="2178" xr:uid="{52947C22-2C74-42F1-9D3B-FB4858BC1273}"/>
    <cellStyle name="Normal 8 3 6 4" xfId="3811" xr:uid="{315737EB-8E28-4A26-BA17-C81AB2C8C938}"/>
    <cellStyle name="Normal 8 3 6 5" xfId="3812" xr:uid="{11DA0FBC-F230-474C-B4EC-2862B5A9BFB9}"/>
    <cellStyle name="Normal 8 3 7" xfId="2179" xr:uid="{30905C6D-9EBC-4B4D-B436-D5BE81979C30}"/>
    <cellStyle name="Normal 8 3 7 2" xfId="2180" xr:uid="{AE50549C-9AB0-4791-94D0-77967A734A85}"/>
    <cellStyle name="Normal 8 3 7 3" xfId="3813" xr:uid="{701A0DCD-89FA-4399-B012-A3DABB98699B}"/>
    <cellStyle name="Normal 8 3 7 4" xfId="3814" xr:uid="{BB7957A0-5B90-40DA-9333-E52E2EA0C140}"/>
    <cellStyle name="Normal 8 3 8" xfId="2181" xr:uid="{297A6848-4177-4490-A845-5AA9CF38D8F2}"/>
    <cellStyle name="Normal 8 3 8 2" xfId="3815" xr:uid="{88F34220-33DC-478E-B158-F9A3C1736F8F}"/>
    <cellStyle name="Normal 8 3 8 3" xfId="3816" xr:uid="{155DA44B-9D86-4E36-BB4A-A7D94D50ED71}"/>
    <cellStyle name="Normal 8 3 8 4" xfId="3817" xr:uid="{6B7833DF-E259-4A45-96BC-2253CDF91357}"/>
    <cellStyle name="Normal 8 3 9" xfId="3818" xr:uid="{E684B202-9690-4B79-AA42-45F9DB80FFE2}"/>
    <cellStyle name="Normal 8 4" xfId="159" xr:uid="{E9FE027B-CF97-44E2-89DD-F988D8B7A58C}"/>
    <cellStyle name="Normal 8 4 10" xfId="3819" xr:uid="{1DCEA914-1148-4E57-9CBA-3472C4917935}"/>
    <cellStyle name="Normal 8 4 11" xfId="3820" xr:uid="{A503EB82-685E-4ED3-A812-D36F1716B4CF}"/>
    <cellStyle name="Normal 8 4 2" xfId="160" xr:uid="{BFC6DF34-9397-41EB-9DB6-A89A913E1B14}"/>
    <cellStyle name="Normal 8 4 2 2" xfId="390" xr:uid="{05ECEEE1-3417-452F-8F21-67052296350D}"/>
    <cellStyle name="Normal 8 4 2 2 2" xfId="794" xr:uid="{635AEE8A-06EE-4DD5-AE6A-A92E1DD153BF}"/>
    <cellStyle name="Normal 8 4 2 2 2 2" xfId="795" xr:uid="{F5D1AAEE-05A2-4F2F-9DCC-B52CE7C6EBD5}"/>
    <cellStyle name="Normal 8 4 2 2 2 2 2" xfId="2182" xr:uid="{0B07B8AA-BEDD-40C6-AE7D-BF5164346645}"/>
    <cellStyle name="Normal 8 4 2 2 2 2 3" xfId="3821" xr:uid="{50BAF920-AA34-446B-AF3E-5B391F60A0D3}"/>
    <cellStyle name="Normal 8 4 2 2 2 2 4" xfId="3822" xr:uid="{91A6B4A2-39E5-4A00-8C72-3226ED043AFD}"/>
    <cellStyle name="Normal 8 4 2 2 2 3" xfId="2183" xr:uid="{E1ACFC03-84F1-4BBD-A7F6-16D16F6F3C42}"/>
    <cellStyle name="Normal 8 4 2 2 2 3 2" xfId="3823" xr:uid="{5C584384-80B0-441F-A1BC-ACC120556AB9}"/>
    <cellStyle name="Normal 8 4 2 2 2 3 3" xfId="3824" xr:uid="{95AE04B2-6B55-449E-A551-8CCE2B473F3A}"/>
    <cellStyle name="Normal 8 4 2 2 2 3 4" xfId="3825" xr:uid="{C8D18C99-4F34-4A01-BC53-8DB6275C6892}"/>
    <cellStyle name="Normal 8 4 2 2 2 4" xfId="3826" xr:uid="{8356D323-152B-4BFE-BC5D-B09B94FB4F30}"/>
    <cellStyle name="Normal 8 4 2 2 2 5" xfId="3827" xr:uid="{041BEB92-583D-4883-8A9C-3551F8EC1D8B}"/>
    <cellStyle name="Normal 8 4 2 2 2 6" xfId="3828" xr:uid="{F09BEB72-F64A-49B1-A202-BEB41E574252}"/>
    <cellStyle name="Normal 8 4 2 2 3" xfId="796" xr:uid="{331F6409-D365-43A2-A95B-E48DF8DE25FD}"/>
    <cellStyle name="Normal 8 4 2 2 3 2" xfId="2184" xr:uid="{189B8310-FDBD-4755-A647-57AC53ADD58B}"/>
    <cellStyle name="Normal 8 4 2 2 3 2 2" xfId="3829" xr:uid="{A592F8A8-4BC5-47EE-B703-E20B0F8F3C99}"/>
    <cellStyle name="Normal 8 4 2 2 3 2 3" xfId="3830" xr:uid="{948616A1-D267-4023-A693-B137847A16B0}"/>
    <cellStyle name="Normal 8 4 2 2 3 2 4" xfId="3831" xr:uid="{F99555EC-7E93-47D1-AF97-501585354E01}"/>
    <cellStyle name="Normal 8 4 2 2 3 3" xfId="3832" xr:uid="{76489712-0D33-4C27-97DF-C0E0E6585448}"/>
    <cellStyle name="Normal 8 4 2 2 3 4" xfId="3833" xr:uid="{02C4603E-93E4-4B29-AAC8-693DD4940A1F}"/>
    <cellStyle name="Normal 8 4 2 2 3 5" xfId="3834" xr:uid="{D3847179-119A-4708-B0C4-5A4C74D65336}"/>
    <cellStyle name="Normal 8 4 2 2 4" xfId="2185" xr:uid="{F1474A1D-9D91-4330-82F0-0566FF1E566F}"/>
    <cellStyle name="Normal 8 4 2 2 4 2" xfId="3835" xr:uid="{D2396E12-3BB3-4675-99AD-D71314F14E53}"/>
    <cellStyle name="Normal 8 4 2 2 4 3" xfId="3836" xr:uid="{D4C98041-017C-402C-A8C0-353A6264786E}"/>
    <cellStyle name="Normal 8 4 2 2 4 4" xfId="3837" xr:uid="{FF202CD0-9AE2-4F48-9A3D-BA6B775B021F}"/>
    <cellStyle name="Normal 8 4 2 2 5" xfId="3838" xr:uid="{B3CE44D1-4C1E-4705-83BA-07441EBF3E9A}"/>
    <cellStyle name="Normal 8 4 2 2 5 2" xfId="3839" xr:uid="{4BEB247F-D7C7-4B3E-9420-574481AFFDF2}"/>
    <cellStyle name="Normal 8 4 2 2 5 3" xfId="3840" xr:uid="{20A8F180-8DEA-47C0-A452-07FD3E394B34}"/>
    <cellStyle name="Normal 8 4 2 2 5 4" xfId="3841" xr:uid="{BD50714A-BE42-4402-A883-0FB05FABAF4D}"/>
    <cellStyle name="Normal 8 4 2 2 6" xfId="3842" xr:uid="{23E2FA71-B6D3-4298-AF1E-085099EE945E}"/>
    <cellStyle name="Normal 8 4 2 2 7" xfId="3843" xr:uid="{3B5BF28B-E1A0-4407-9F38-D49A55C818E7}"/>
    <cellStyle name="Normal 8 4 2 2 8" xfId="3844" xr:uid="{F1962156-2F6A-452F-B32C-66CD4084FE56}"/>
    <cellStyle name="Normal 8 4 2 3" xfId="797" xr:uid="{0E9EF533-F563-4DED-9FA0-CAC0C97AFF70}"/>
    <cellStyle name="Normal 8 4 2 3 2" xfId="798" xr:uid="{8286121F-9D40-441F-BC3D-4875D437D9E1}"/>
    <cellStyle name="Normal 8 4 2 3 2 2" xfId="799" xr:uid="{776AEFAA-8F74-4AB1-A911-67AD733A3DCD}"/>
    <cellStyle name="Normal 8 4 2 3 2 3" xfId="3845" xr:uid="{849FD85D-8EE8-4626-BF55-9DFB46A2EA43}"/>
    <cellStyle name="Normal 8 4 2 3 2 4" xfId="3846" xr:uid="{F49EE806-8148-47A8-BA4A-7CF7B5A93016}"/>
    <cellStyle name="Normal 8 4 2 3 3" xfId="800" xr:uid="{ECF4EA79-DDD7-486B-90DE-567717D7480D}"/>
    <cellStyle name="Normal 8 4 2 3 3 2" xfId="3847" xr:uid="{F78D44DD-31C6-44BA-ADC8-4809A651271C}"/>
    <cellStyle name="Normal 8 4 2 3 3 3" xfId="3848" xr:uid="{55660542-C76E-46BB-BB1B-C39D32F8269C}"/>
    <cellStyle name="Normal 8 4 2 3 3 4" xfId="3849" xr:uid="{1DE0510C-879F-4711-877E-E1006424162F}"/>
    <cellStyle name="Normal 8 4 2 3 4" xfId="3850" xr:uid="{C3DAAC2B-E274-4DFC-BF90-FFA7E462B055}"/>
    <cellStyle name="Normal 8 4 2 3 5" xfId="3851" xr:uid="{3E17E341-2E85-4584-AEEA-E8BC1428F7E2}"/>
    <cellStyle name="Normal 8 4 2 3 6" xfId="3852" xr:uid="{21B986F2-7A2E-45EB-BE6F-EF990CB9F3F9}"/>
    <cellStyle name="Normal 8 4 2 4" xfId="801" xr:uid="{E541AC66-6860-4D98-916A-D57E5CE4808E}"/>
    <cellStyle name="Normal 8 4 2 4 2" xfId="802" xr:uid="{F3DDB157-987B-4B6F-9F02-DD342C1A32F6}"/>
    <cellStyle name="Normal 8 4 2 4 2 2" xfId="3853" xr:uid="{3DE8F7AD-B3C2-4FB0-A39E-ED2E0542973A}"/>
    <cellStyle name="Normal 8 4 2 4 2 3" xfId="3854" xr:uid="{669563DA-DCF2-411F-AD1A-A2064AAB23BC}"/>
    <cellStyle name="Normal 8 4 2 4 2 4" xfId="3855" xr:uid="{3A308144-EFCF-4742-BB46-25F464304521}"/>
    <cellStyle name="Normal 8 4 2 4 3" xfId="3856" xr:uid="{07401EE0-3A48-4BE3-AB4B-D152345B8C22}"/>
    <cellStyle name="Normal 8 4 2 4 4" xfId="3857" xr:uid="{F5173A82-6499-4422-A8F4-13DEC665791D}"/>
    <cellStyle name="Normal 8 4 2 4 5" xfId="3858" xr:uid="{948CA523-D305-40F2-A66F-1BA96F4789BD}"/>
    <cellStyle name="Normal 8 4 2 5" xfId="803" xr:uid="{DCD932A6-5BA2-4227-A879-585E7BE56B14}"/>
    <cellStyle name="Normal 8 4 2 5 2" xfId="3859" xr:uid="{7591F7B0-CAA1-49E6-8374-6898E6C0BF47}"/>
    <cellStyle name="Normal 8 4 2 5 3" xfId="3860" xr:uid="{8F4720BA-A6B7-40BE-BC35-65FFC8F5D99F}"/>
    <cellStyle name="Normal 8 4 2 5 4" xfId="3861" xr:uid="{48AE650A-80B3-483B-9801-C0A926CC7560}"/>
    <cellStyle name="Normal 8 4 2 6" xfId="3862" xr:uid="{07FB9DB8-A1A0-475A-AC08-6B6C08F2E0FB}"/>
    <cellStyle name="Normal 8 4 2 6 2" xfId="3863" xr:uid="{7ED47A91-B78F-42C4-8EBA-82B2E4634CDB}"/>
    <cellStyle name="Normal 8 4 2 6 3" xfId="3864" xr:uid="{913EDD3A-2510-472A-BE3B-4985D1A2610F}"/>
    <cellStyle name="Normal 8 4 2 6 4" xfId="3865" xr:uid="{7FA6EF7B-F884-40D9-A6D7-A8B74D55173B}"/>
    <cellStyle name="Normal 8 4 2 7" xfId="3866" xr:uid="{E2966BB5-2B36-4A48-A78A-C6A760660DAF}"/>
    <cellStyle name="Normal 8 4 2 8" xfId="3867" xr:uid="{642C821E-C43C-4252-AC2D-BAD5F8EFF670}"/>
    <cellStyle name="Normal 8 4 2 9" xfId="3868" xr:uid="{1F58D2D6-DD99-485C-A86A-2AA089F8CBF4}"/>
    <cellStyle name="Normal 8 4 3" xfId="391" xr:uid="{8C80B9AE-1115-4973-A934-AAE054F02CF5}"/>
    <cellStyle name="Normal 8 4 3 2" xfId="804" xr:uid="{0DE984B0-56BB-4C67-8090-286095C93EFF}"/>
    <cellStyle name="Normal 8 4 3 2 2" xfId="805" xr:uid="{5FB6C430-32ED-4DC3-AA9F-605ADB50D38F}"/>
    <cellStyle name="Normal 8 4 3 2 2 2" xfId="2186" xr:uid="{692C27F9-C07F-4355-9278-2E7D6AEF9206}"/>
    <cellStyle name="Normal 8 4 3 2 2 2 2" xfId="2187" xr:uid="{E1362F03-220A-4D29-BF98-245941264E46}"/>
    <cellStyle name="Normal 8 4 3 2 2 3" xfId="2188" xr:uid="{7E9F4BD0-374C-471D-9062-4F4E611AD1EF}"/>
    <cellStyle name="Normal 8 4 3 2 2 4" xfId="3869" xr:uid="{A5892CFA-7E89-4F69-9965-A3F3169F69A8}"/>
    <cellStyle name="Normal 8 4 3 2 3" xfId="2189" xr:uid="{719EA84B-6843-46EE-BACD-1A7FFBF04AC2}"/>
    <cellStyle name="Normal 8 4 3 2 3 2" xfId="2190" xr:uid="{43AC94C2-DE5B-4E78-BC4A-E195125026F6}"/>
    <cellStyle name="Normal 8 4 3 2 3 3" xfId="3870" xr:uid="{A0C98A07-E105-4F68-A671-D9B2D54CEA82}"/>
    <cellStyle name="Normal 8 4 3 2 3 4" xfId="3871" xr:uid="{7CD5BFD2-4802-488D-8267-ADAA354196D4}"/>
    <cellStyle name="Normal 8 4 3 2 4" xfId="2191" xr:uid="{412D7700-DE5D-4CF5-B98F-AEBBCA0F2849}"/>
    <cellStyle name="Normal 8 4 3 2 5" xfId="3872" xr:uid="{C304D325-5182-4834-869F-DB9F20F506E1}"/>
    <cellStyle name="Normal 8 4 3 2 6" xfId="3873" xr:uid="{B8C2F535-CEE8-4DF4-BD61-E37524B76D23}"/>
    <cellStyle name="Normal 8 4 3 3" xfId="806" xr:uid="{18444747-A9FC-4019-96CA-013270393D39}"/>
    <cellStyle name="Normal 8 4 3 3 2" xfId="2192" xr:uid="{79CD692E-F822-48DA-AB55-4B31E64B75CC}"/>
    <cellStyle name="Normal 8 4 3 3 2 2" xfId="2193" xr:uid="{206F5274-75A2-4140-A7E8-CDF6F129DAFD}"/>
    <cellStyle name="Normal 8 4 3 3 2 3" xfId="3874" xr:uid="{4452105D-141D-4C37-BFDC-C115509C5C32}"/>
    <cellStyle name="Normal 8 4 3 3 2 4" xfId="3875" xr:uid="{337C57CC-F605-419C-8540-1EE4E9DB075B}"/>
    <cellStyle name="Normal 8 4 3 3 3" xfId="2194" xr:uid="{BD35FE6C-E844-4A35-9FBF-2112510CF41F}"/>
    <cellStyle name="Normal 8 4 3 3 4" xfId="3876" xr:uid="{9398863E-C376-4639-AFFD-49A0874FB902}"/>
    <cellStyle name="Normal 8 4 3 3 5" xfId="3877" xr:uid="{671F014C-4BDC-4758-B385-C0AE42CC400E}"/>
    <cellStyle name="Normal 8 4 3 4" xfId="2195" xr:uid="{51A38311-C364-4572-B932-4871A8465B5E}"/>
    <cellStyle name="Normal 8 4 3 4 2" xfId="2196" xr:uid="{CF3AA9AB-33D4-4619-B774-9C4B6F61DFDA}"/>
    <cellStyle name="Normal 8 4 3 4 3" xfId="3878" xr:uid="{BA24DDCD-E10B-4F21-81D3-6247E734BFED}"/>
    <cellStyle name="Normal 8 4 3 4 4" xfId="3879" xr:uid="{E686DC89-A4A6-4F39-BBC4-DACEC029C7BB}"/>
    <cellStyle name="Normal 8 4 3 5" xfId="2197" xr:uid="{C25ADD35-233D-45FF-BB28-3171168F86E0}"/>
    <cellStyle name="Normal 8 4 3 5 2" xfId="3880" xr:uid="{57E61592-4CEB-4F5B-BB15-7DEC58C47E25}"/>
    <cellStyle name="Normal 8 4 3 5 3" xfId="3881" xr:uid="{63168F34-8035-42BA-BB3B-DF970C371017}"/>
    <cellStyle name="Normal 8 4 3 5 4" xfId="3882" xr:uid="{354788C4-0064-45C6-A9AF-36DF1F33893B}"/>
    <cellStyle name="Normal 8 4 3 6" xfId="3883" xr:uid="{0B06A4D3-A21E-4AA2-9755-5FDFDE60C94E}"/>
    <cellStyle name="Normal 8 4 3 7" xfId="3884" xr:uid="{F0C93946-BE30-4B52-B5C0-E25AB4203F29}"/>
    <cellStyle name="Normal 8 4 3 8" xfId="3885" xr:uid="{A87B7248-C4CC-4BCD-AB51-183EF6562CF5}"/>
    <cellStyle name="Normal 8 4 4" xfId="392" xr:uid="{0E5025FC-2493-4452-A8FB-009549A37617}"/>
    <cellStyle name="Normal 8 4 4 2" xfId="807" xr:uid="{F93E9D89-8243-472E-902D-722296567B48}"/>
    <cellStyle name="Normal 8 4 4 2 2" xfId="808" xr:uid="{B344ADAF-473E-4E9F-827D-2E4715EEA26C}"/>
    <cellStyle name="Normal 8 4 4 2 2 2" xfId="2198" xr:uid="{40BCBD99-522E-4871-8D34-6014EBB4AD83}"/>
    <cellStyle name="Normal 8 4 4 2 2 3" xfId="3886" xr:uid="{E2A1A624-7006-4DCC-8C64-130F7870B5C5}"/>
    <cellStyle name="Normal 8 4 4 2 2 4" xfId="3887" xr:uid="{58DB9C00-D610-4C4D-87C0-D65863CF2E59}"/>
    <cellStyle name="Normal 8 4 4 2 3" xfId="2199" xr:uid="{DE8707C4-613D-46E6-8C93-581E69E80062}"/>
    <cellStyle name="Normal 8 4 4 2 4" xfId="3888" xr:uid="{6F38C585-953B-413D-BBBC-172526FAC1B0}"/>
    <cellStyle name="Normal 8 4 4 2 5" xfId="3889" xr:uid="{6174CB47-235A-4EB0-A020-F9E314AD1214}"/>
    <cellStyle name="Normal 8 4 4 3" xfId="809" xr:uid="{6051130C-8A98-4967-9DDA-BD3099A7E5F8}"/>
    <cellStyle name="Normal 8 4 4 3 2" xfId="2200" xr:uid="{983417AF-D659-4044-9F90-6AEF85517C48}"/>
    <cellStyle name="Normal 8 4 4 3 3" xfId="3890" xr:uid="{659F691C-06CF-4708-B299-59F856F94BC0}"/>
    <cellStyle name="Normal 8 4 4 3 4" xfId="3891" xr:uid="{84DB78DF-949A-4BC9-91BC-6E042A5C4384}"/>
    <cellStyle name="Normal 8 4 4 4" xfId="2201" xr:uid="{14F4ECC2-693B-4DCB-9803-84338FFB2034}"/>
    <cellStyle name="Normal 8 4 4 4 2" xfId="3892" xr:uid="{A9FCF139-43D1-48C3-BB34-A3FB8C8A2F7D}"/>
    <cellStyle name="Normal 8 4 4 4 3" xfId="3893" xr:uid="{F81036DE-8D3B-4B45-8855-92CC5B9D0AD6}"/>
    <cellStyle name="Normal 8 4 4 4 4" xfId="3894" xr:uid="{35A6C86A-B133-46E5-A744-79C7EFA96DC8}"/>
    <cellStyle name="Normal 8 4 4 5" xfId="3895" xr:uid="{BE075A56-CBC8-4F8B-9EB1-FEBDBDAFD952}"/>
    <cellStyle name="Normal 8 4 4 6" xfId="3896" xr:uid="{095B4458-D92A-4CA2-A941-03A3B5AAF8AC}"/>
    <cellStyle name="Normal 8 4 4 7" xfId="3897" xr:uid="{8BAF11E7-99AC-4187-A76D-CB954E2F8130}"/>
    <cellStyle name="Normal 8 4 5" xfId="393" xr:uid="{90CB1992-3A1C-4786-A47A-7B02EBFF1EA1}"/>
    <cellStyle name="Normal 8 4 5 2" xfId="810" xr:uid="{99A8EAEA-BFD0-4158-940C-528AA4598712}"/>
    <cellStyle name="Normal 8 4 5 2 2" xfId="2202" xr:uid="{3974D4CB-B9F5-4CE6-8D27-47548A15C3EC}"/>
    <cellStyle name="Normal 8 4 5 2 3" xfId="3898" xr:uid="{AE805709-10C6-490E-B112-79415A2392EC}"/>
    <cellStyle name="Normal 8 4 5 2 4" xfId="3899" xr:uid="{C5DE713E-7A43-4912-ABAB-C2CBEEF88D4A}"/>
    <cellStyle name="Normal 8 4 5 3" xfId="2203" xr:uid="{8A8845BB-ADCE-4532-9A62-9650151DC6E3}"/>
    <cellStyle name="Normal 8 4 5 3 2" xfId="3900" xr:uid="{31A5935B-5440-4205-8EBA-17AE0B8BA299}"/>
    <cellStyle name="Normal 8 4 5 3 3" xfId="3901" xr:uid="{8AD042E0-F0E5-4577-BC35-591E99E66424}"/>
    <cellStyle name="Normal 8 4 5 3 4" xfId="3902" xr:uid="{25164891-7A56-4F65-BDBE-F2AF5C9BDDDE}"/>
    <cellStyle name="Normal 8 4 5 4" xfId="3903" xr:uid="{DBE17CF8-0352-4DE3-AC7E-75CA448D4D08}"/>
    <cellStyle name="Normal 8 4 5 5" xfId="3904" xr:uid="{5CAB0A46-8E90-43B2-9842-1386EE86AE18}"/>
    <cellStyle name="Normal 8 4 5 6" xfId="3905" xr:uid="{1D20FDE7-480B-42EA-9A79-F04A5AEB242C}"/>
    <cellStyle name="Normal 8 4 6" xfId="811" xr:uid="{D328DAC4-47E1-46C0-8BA7-AD3492CEF936}"/>
    <cellStyle name="Normal 8 4 6 2" xfId="2204" xr:uid="{CBF5B22B-F947-45A1-9E7B-553A23385A6E}"/>
    <cellStyle name="Normal 8 4 6 2 2" xfId="3906" xr:uid="{C318633C-9DF1-4FF4-ABDB-3D8388D46932}"/>
    <cellStyle name="Normal 8 4 6 2 3" xfId="3907" xr:uid="{2973CA56-60EB-4630-AE45-C5DBEA956CBB}"/>
    <cellStyle name="Normal 8 4 6 2 4" xfId="3908" xr:uid="{21F1C254-29E4-4329-B8CF-2E93B5F3EBF9}"/>
    <cellStyle name="Normal 8 4 6 3" xfId="3909" xr:uid="{02B477E8-F8BA-4B0D-9EAB-0E3CDD654CAF}"/>
    <cellStyle name="Normal 8 4 6 4" xfId="3910" xr:uid="{25D0C522-CDA2-4D06-BF9F-E7FEDD3CB46E}"/>
    <cellStyle name="Normal 8 4 6 5" xfId="3911" xr:uid="{A634BF0D-8D1A-48FA-9264-18654D385F54}"/>
    <cellStyle name="Normal 8 4 7" xfId="2205" xr:uid="{3C81E706-B1C9-48AC-8D56-C2CE81DF6323}"/>
    <cellStyle name="Normal 8 4 7 2" xfId="3912" xr:uid="{F2B1779A-4DB3-4A04-9808-AA6D43B80B3A}"/>
    <cellStyle name="Normal 8 4 7 3" xfId="3913" xr:uid="{9ABCC494-DE16-4167-A06F-7C6DDBFD6724}"/>
    <cellStyle name="Normal 8 4 7 4" xfId="3914" xr:uid="{20263059-8230-4F26-BA78-32FB144B3A6A}"/>
    <cellStyle name="Normal 8 4 8" xfId="3915" xr:uid="{B7C089D4-CF0B-493E-B68F-23F4CDF1224C}"/>
    <cellStyle name="Normal 8 4 8 2" xfId="3916" xr:uid="{7147A04F-9D99-439F-AF7B-C1B8F48746DB}"/>
    <cellStyle name="Normal 8 4 8 3" xfId="3917" xr:uid="{3B7A7ACC-A191-427E-8F7F-AF4348E7D9A8}"/>
    <cellStyle name="Normal 8 4 8 4" xfId="3918" xr:uid="{97B79089-01C6-4585-898B-760B02DFDD7C}"/>
    <cellStyle name="Normal 8 4 9" xfId="3919" xr:uid="{87BB7589-73B4-4FDB-A5C1-22C30BAE6B27}"/>
    <cellStyle name="Normal 8 5" xfId="161" xr:uid="{90253584-F3F1-490D-B061-9A494018EDA3}"/>
    <cellStyle name="Normal 8 5 2" xfId="162" xr:uid="{C740CA35-5457-4387-86D8-5326C36F65C3}"/>
    <cellStyle name="Normal 8 5 2 2" xfId="394" xr:uid="{484491F0-F529-4BB0-969C-069CF3148E2B}"/>
    <cellStyle name="Normal 8 5 2 2 2" xfId="812" xr:uid="{B2E9FBD9-7B08-4D03-9D83-54AAE7BC99F5}"/>
    <cellStyle name="Normal 8 5 2 2 2 2" xfId="2206" xr:uid="{860BC55B-856C-4CB7-B637-EBEE9CC09819}"/>
    <cellStyle name="Normal 8 5 2 2 2 3" xfId="3920" xr:uid="{41C829C4-08E8-4608-B71D-0D88A2013905}"/>
    <cellStyle name="Normal 8 5 2 2 2 4" xfId="3921" xr:uid="{0D2081D4-BAB5-4B66-AF39-B256B4032BEB}"/>
    <cellStyle name="Normal 8 5 2 2 3" xfId="2207" xr:uid="{58A595BF-B939-4E6E-A382-0CD820835B58}"/>
    <cellStyle name="Normal 8 5 2 2 3 2" xfId="3922" xr:uid="{54D300C2-17C8-4765-90CA-EE9D8F121375}"/>
    <cellStyle name="Normal 8 5 2 2 3 3" xfId="3923" xr:uid="{471568C6-4713-4954-A3CD-D9EA0C6C2826}"/>
    <cellStyle name="Normal 8 5 2 2 3 4" xfId="3924" xr:uid="{AF6BD22A-1A27-410A-82EB-8BF8CDFF76FB}"/>
    <cellStyle name="Normal 8 5 2 2 4" xfId="3925" xr:uid="{0DB7EF42-6F59-4EDD-88A9-D903F557281A}"/>
    <cellStyle name="Normal 8 5 2 2 5" xfId="3926" xr:uid="{DCACDF62-C74E-402D-93EC-976FA89ED294}"/>
    <cellStyle name="Normal 8 5 2 2 6" xfId="3927" xr:uid="{06EDB75C-8BA7-4BCB-B231-0B589B4C7E3C}"/>
    <cellStyle name="Normal 8 5 2 3" xfId="813" xr:uid="{63C22F3B-7377-4089-921D-754B70E2A029}"/>
    <cellStyle name="Normal 8 5 2 3 2" xfId="2208" xr:uid="{92E3A8CF-5863-47AB-ADEE-3D4B8A0DA6BC}"/>
    <cellStyle name="Normal 8 5 2 3 2 2" xfId="3928" xr:uid="{796167E2-DC96-4F8A-91F9-709EB72348D8}"/>
    <cellStyle name="Normal 8 5 2 3 2 3" xfId="3929" xr:uid="{8CB62636-DBAF-4729-9275-B5578F6D55D8}"/>
    <cellStyle name="Normal 8 5 2 3 2 4" xfId="3930" xr:uid="{53298749-7EF0-48DD-B415-FC66F147E013}"/>
    <cellStyle name="Normal 8 5 2 3 3" xfId="3931" xr:uid="{FC8DFD73-5F8E-47F3-8414-E9695C8F56BB}"/>
    <cellStyle name="Normal 8 5 2 3 4" xfId="3932" xr:uid="{33C7D7A8-BDB3-4AD0-B8C1-E69D7D93D534}"/>
    <cellStyle name="Normal 8 5 2 3 5" xfId="3933" xr:uid="{789CD119-95BE-4E15-90E0-88712DD0E527}"/>
    <cellStyle name="Normal 8 5 2 4" xfId="2209" xr:uid="{EF56BC59-D0EB-4B29-AE76-31889E91ADBC}"/>
    <cellStyle name="Normal 8 5 2 4 2" xfId="3934" xr:uid="{D3962A8C-C626-43BA-BCBC-4F40E95B6DA5}"/>
    <cellStyle name="Normal 8 5 2 4 3" xfId="3935" xr:uid="{FD379A27-C419-4755-A99E-48B560BA1067}"/>
    <cellStyle name="Normal 8 5 2 4 4" xfId="3936" xr:uid="{4B48BC0B-C1D5-4DBA-99EB-5256AE96CEF0}"/>
    <cellStyle name="Normal 8 5 2 5" xfId="3937" xr:uid="{B032E33F-2250-469C-BD6B-E275561E35E5}"/>
    <cellStyle name="Normal 8 5 2 5 2" xfId="3938" xr:uid="{71A396C5-155A-468C-9323-8CE6798E11EB}"/>
    <cellStyle name="Normal 8 5 2 5 3" xfId="3939" xr:uid="{896CBA44-45D1-4B55-9EBE-8D753F8C79A8}"/>
    <cellStyle name="Normal 8 5 2 5 4" xfId="3940" xr:uid="{B10C537B-E243-4106-9C4A-622BC3E0DD5E}"/>
    <cellStyle name="Normal 8 5 2 6" xfId="3941" xr:uid="{B6948B3D-D687-4FF7-B466-4C6CAAFD59F1}"/>
    <cellStyle name="Normal 8 5 2 7" xfId="3942" xr:uid="{153934A0-574B-4A5D-944C-6FA0C63EA257}"/>
    <cellStyle name="Normal 8 5 2 8" xfId="3943" xr:uid="{FCEF7B2B-6F63-4354-AFE6-7E6F0D487E85}"/>
    <cellStyle name="Normal 8 5 3" xfId="395" xr:uid="{613902AE-7404-4835-A57F-4C74B52745D0}"/>
    <cellStyle name="Normal 8 5 3 2" xfId="814" xr:uid="{94201DF0-E095-4EC8-A91E-F0AE141DFEE3}"/>
    <cellStyle name="Normal 8 5 3 2 2" xfId="815" xr:uid="{72DFFFBF-3B22-4822-A2F1-2E2EC3CF0BC2}"/>
    <cellStyle name="Normal 8 5 3 2 3" xfId="3944" xr:uid="{B333C4E4-22CF-4C3F-A820-580AF511F752}"/>
    <cellStyle name="Normal 8 5 3 2 4" xfId="3945" xr:uid="{6C7FF576-6A00-406A-BE08-C70D0AF405F5}"/>
    <cellStyle name="Normal 8 5 3 3" xfId="816" xr:uid="{A7341125-1628-444F-9742-36D6E10CEF94}"/>
    <cellStyle name="Normal 8 5 3 3 2" xfId="3946" xr:uid="{FAB50383-A166-45EA-8484-61075F900835}"/>
    <cellStyle name="Normal 8 5 3 3 3" xfId="3947" xr:uid="{237E50A9-2FAB-4032-9FDA-365D3FB01D00}"/>
    <cellStyle name="Normal 8 5 3 3 4" xfId="3948" xr:uid="{1D1D07C6-1D7A-40F0-8E8F-F8E35C61C4FD}"/>
    <cellStyle name="Normal 8 5 3 4" xfId="3949" xr:uid="{BDD89A6E-BFE2-43D7-A255-EA33EF58F3C9}"/>
    <cellStyle name="Normal 8 5 3 5" xfId="3950" xr:uid="{884A4EA4-46F8-4D72-AF58-C23130271F0E}"/>
    <cellStyle name="Normal 8 5 3 6" xfId="3951" xr:uid="{D7C04B86-A1B0-41B5-B38E-7ADA11C84058}"/>
    <cellStyle name="Normal 8 5 4" xfId="396" xr:uid="{CE765969-F7D4-4DB7-91C8-C5092E4E5EBF}"/>
    <cellStyle name="Normal 8 5 4 2" xfId="817" xr:uid="{DE0513D8-45FB-450A-A9AC-080B8CFA3493}"/>
    <cellStyle name="Normal 8 5 4 2 2" xfId="3952" xr:uid="{91F117B8-9682-4A64-9685-0379BE8B4EF7}"/>
    <cellStyle name="Normal 8 5 4 2 3" xfId="3953" xr:uid="{3E9B4A1B-FB0F-4C40-A461-5CFF1B36A6C2}"/>
    <cellStyle name="Normal 8 5 4 2 4" xfId="3954" xr:uid="{161B87A3-F580-448D-8020-DB6921A1D50B}"/>
    <cellStyle name="Normal 8 5 4 3" xfId="3955" xr:uid="{6B8805BC-1086-4CB5-96CC-0AB840AD5E55}"/>
    <cellStyle name="Normal 8 5 4 4" xfId="3956" xr:uid="{BA2A2192-6C6C-4FF2-AF66-8B75353842FF}"/>
    <cellStyle name="Normal 8 5 4 5" xfId="3957" xr:uid="{805982BD-EDE4-47E1-8545-6117F38839D2}"/>
    <cellStyle name="Normal 8 5 5" xfId="818" xr:uid="{8F850D4B-2F6F-4BFE-B1F9-C994859272AD}"/>
    <cellStyle name="Normal 8 5 5 2" xfId="3958" xr:uid="{66E4FF68-A270-41D8-845F-9A2288F5E988}"/>
    <cellStyle name="Normal 8 5 5 3" xfId="3959" xr:uid="{C3FFD531-E576-40FA-95DA-17628C3586BE}"/>
    <cellStyle name="Normal 8 5 5 4" xfId="3960" xr:uid="{9DFF6AF1-BC4F-447B-828A-A7756410D2D6}"/>
    <cellStyle name="Normal 8 5 6" xfId="3961" xr:uid="{FAD0ACAA-6A31-4CEA-A29A-CC7EDBC3D0F2}"/>
    <cellStyle name="Normal 8 5 6 2" xfId="3962" xr:uid="{5657A54C-059E-4C7F-A048-E6FB6056654C}"/>
    <cellStyle name="Normal 8 5 6 3" xfId="3963" xr:uid="{CDCEB4F3-69FF-4D60-9BFE-D659EB1D1D15}"/>
    <cellStyle name="Normal 8 5 6 4" xfId="3964" xr:uid="{1D261B63-7F35-4F74-942D-ED4D04F55A99}"/>
    <cellStyle name="Normal 8 5 7" xfId="3965" xr:uid="{C14B6741-32BE-456D-908D-323305987D61}"/>
    <cellStyle name="Normal 8 5 8" xfId="3966" xr:uid="{A5227744-4F62-4510-810C-869F12750705}"/>
    <cellStyle name="Normal 8 5 9" xfId="3967" xr:uid="{FDD5F8DD-61AA-427B-AB4A-7A0C19C9EA58}"/>
    <cellStyle name="Normal 8 6" xfId="163" xr:uid="{EE055247-AC7C-49A4-A260-13E605F1D766}"/>
    <cellStyle name="Normal 8 6 2" xfId="397" xr:uid="{7A41CEFA-04B2-4782-91C2-CADAE582929E}"/>
    <cellStyle name="Normal 8 6 2 2" xfId="819" xr:uid="{50737137-8F58-4C50-870E-1E7EE829A035}"/>
    <cellStyle name="Normal 8 6 2 2 2" xfId="2210" xr:uid="{6FDBB0CD-BF71-4A63-9EF5-8AE895D59288}"/>
    <cellStyle name="Normal 8 6 2 2 2 2" xfId="2211" xr:uid="{ED15A725-6131-4131-9115-BE4C3EB138F3}"/>
    <cellStyle name="Normal 8 6 2 2 3" xfId="2212" xr:uid="{67F376B2-428E-4CFB-84DC-1D0AA4FDB4A2}"/>
    <cellStyle name="Normal 8 6 2 2 4" xfId="3968" xr:uid="{57CA1508-B082-4707-939E-DA78F80DA1C8}"/>
    <cellStyle name="Normal 8 6 2 3" xfId="2213" xr:uid="{DA1078F3-E20D-4BA9-B3CF-AB4556CE91BF}"/>
    <cellStyle name="Normal 8 6 2 3 2" xfId="2214" xr:uid="{3D442A05-A79C-4545-8531-C557FDD3BB5D}"/>
    <cellStyle name="Normal 8 6 2 3 3" xfId="3969" xr:uid="{EB143A1C-C85C-49F1-A257-F565378F7FC5}"/>
    <cellStyle name="Normal 8 6 2 3 4" xfId="3970" xr:uid="{8F0B92D2-5B5B-4AF9-8797-88EDAC8B836E}"/>
    <cellStyle name="Normal 8 6 2 4" xfId="2215" xr:uid="{CE53CC47-F4A8-4E7B-AB3B-883C011E875B}"/>
    <cellStyle name="Normal 8 6 2 5" xfId="3971" xr:uid="{A5B86F48-04D3-43EB-A81A-4CCEEB1A3B58}"/>
    <cellStyle name="Normal 8 6 2 6" xfId="3972" xr:uid="{93BF2D89-D3D9-4B26-B06F-02297E7853B3}"/>
    <cellStyle name="Normal 8 6 3" xfId="820" xr:uid="{9B4DCE74-C552-4C3A-B29E-3C7616C38278}"/>
    <cellStyle name="Normal 8 6 3 2" xfId="2216" xr:uid="{62C7A017-470D-4F3C-BF88-4008C3D5B89B}"/>
    <cellStyle name="Normal 8 6 3 2 2" xfId="2217" xr:uid="{D1FA5B35-9656-4E64-A37E-07C84C23E2D2}"/>
    <cellStyle name="Normal 8 6 3 2 3" xfId="3973" xr:uid="{6878D80B-25CD-47E0-9F3C-39321833D460}"/>
    <cellStyle name="Normal 8 6 3 2 4" xfId="3974" xr:uid="{92EF8027-4716-4972-BE96-13A7857D6D81}"/>
    <cellStyle name="Normal 8 6 3 3" xfId="2218" xr:uid="{F4C35223-A39D-4420-9ACD-9938EC99BA3C}"/>
    <cellStyle name="Normal 8 6 3 4" xfId="3975" xr:uid="{D8B30EA5-C846-43DB-ABFE-55CA174AE6C7}"/>
    <cellStyle name="Normal 8 6 3 5" xfId="3976" xr:uid="{C2756791-AF0C-4930-9C05-31480D83E15B}"/>
    <cellStyle name="Normal 8 6 4" xfId="2219" xr:uid="{DD5CF019-CE0B-48FF-AAAB-D131BBFAF0D0}"/>
    <cellStyle name="Normal 8 6 4 2" xfId="2220" xr:uid="{EFFA0F03-7019-4C3E-9354-4E6F4EA50ED0}"/>
    <cellStyle name="Normal 8 6 4 3" xfId="3977" xr:uid="{A18AB37D-31B7-4A52-B7FD-C62128B3CA41}"/>
    <cellStyle name="Normal 8 6 4 4" xfId="3978" xr:uid="{0BC1F6C4-57E1-4FE2-8CC4-A03E21575103}"/>
    <cellStyle name="Normal 8 6 5" xfId="2221" xr:uid="{F5BF2434-5EAF-45D3-BEBD-04A352F522A5}"/>
    <cellStyle name="Normal 8 6 5 2" xfId="3979" xr:uid="{A2ACE739-B8BC-40E5-AC79-3EE1BC3DA01E}"/>
    <cellStyle name="Normal 8 6 5 3" xfId="3980" xr:uid="{224667E1-732B-4628-A03A-76755B82F4DF}"/>
    <cellStyle name="Normal 8 6 5 4" xfId="3981" xr:uid="{30E804C9-0EC1-4356-B5BB-D1AC3C929B27}"/>
    <cellStyle name="Normal 8 6 6" xfId="3982" xr:uid="{4218D32B-47CC-48C3-BC17-7EE1842D48D6}"/>
    <cellStyle name="Normal 8 6 7" xfId="3983" xr:uid="{91B7A518-D942-478E-805B-B9ACADE7392A}"/>
    <cellStyle name="Normal 8 6 8" xfId="3984" xr:uid="{7305264D-B391-44DB-89D4-5B8B46EDF6D4}"/>
    <cellStyle name="Normal 8 7" xfId="398" xr:uid="{E0BFBD67-420A-40FA-A98E-242B5A5BBEE6}"/>
    <cellStyle name="Normal 8 7 2" xfId="821" xr:uid="{D01C96A3-4571-4492-A113-8C4990F1ADED}"/>
    <cellStyle name="Normal 8 7 2 2" xfId="822" xr:uid="{F34B5A22-0C38-4F81-9E79-A49E3D5F50C4}"/>
    <cellStyle name="Normal 8 7 2 2 2" xfId="2222" xr:uid="{97FC7A64-72EE-4043-B692-702096380436}"/>
    <cellStyle name="Normal 8 7 2 2 3" xfId="3985" xr:uid="{28646223-4093-4623-8A1F-D386EC92881C}"/>
    <cellStyle name="Normal 8 7 2 2 4" xfId="3986" xr:uid="{D72C661B-6FF7-44F0-B397-3B5A3268839B}"/>
    <cellStyle name="Normal 8 7 2 3" xfId="2223" xr:uid="{18F8DE04-E518-47F3-B3AF-BE259CBE0296}"/>
    <cellStyle name="Normal 8 7 2 4" xfId="3987" xr:uid="{B351A0B7-E746-4217-8E80-547EC93D1FFA}"/>
    <cellStyle name="Normal 8 7 2 5" xfId="3988" xr:uid="{A531B22A-8330-4C4A-B9A6-3E8FB7DE5509}"/>
    <cellStyle name="Normal 8 7 3" xfId="823" xr:uid="{7B59A21F-6343-4376-9B31-D25BC20335C2}"/>
    <cellStyle name="Normal 8 7 3 2" xfId="2224" xr:uid="{BE980449-E2A6-48A6-8F9F-A67D180A83AE}"/>
    <cellStyle name="Normal 8 7 3 3" xfId="3989" xr:uid="{9E20156F-325C-43BF-9636-12880CF2B824}"/>
    <cellStyle name="Normal 8 7 3 4" xfId="3990" xr:uid="{F15D9E11-9490-4B37-BDC0-E7E18A9A3ACB}"/>
    <cellStyle name="Normal 8 7 4" xfId="2225" xr:uid="{9F2629A0-285D-4BC8-A0F9-F6F10EAFACB3}"/>
    <cellStyle name="Normal 8 7 4 2" xfId="3991" xr:uid="{287F7786-385D-4889-87D7-77FD80759C6B}"/>
    <cellStyle name="Normal 8 7 4 3" xfId="3992" xr:uid="{B04CA07C-7E54-400F-9F20-B5AF1FE7528B}"/>
    <cellStyle name="Normal 8 7 4 4" xfId="3993" xr:uid="{158D6289-98E5-49AA-A5F8-930D70180120}"/>
    <cellStyle name="Normal 8 7 5" xfId="3994" xr:uid="{BF8FD965-5D45-403A-840B-0DECEDF39EDD}"/>
    <cellStyle name="Normal 8 7 6" xfId="3995" xr:uid="{CA9D3ADE-0AD9-4E15-88B1-D58F639D6CA3}"/>
    <cellStyle name="Normal 8 7 7" xfId="3996" xr:uid="{0927E3A5-C8C5-4693-9209-8B531ED67C19}"/>
    <cellStyle name="Normal 8 8" xfId="399" xr:uid="{9F0490E4-0430-4C5C-80D0-E496EA4344A3}"/>
    <cellStyle name="Normal 8 8 2" xfId="824" xr:uid="{B5D695B1-6C4D-4978-8191-5D313C66757D}"/>
    <cellStyle name="Normal 8 8 2 2" xfId="2226" xr:uid="{18D63D56-DD5A-4F85-BD8E-4608027FC8A0}"/>
    <cellStyle name="Normal 8 8 2 3" xfId="3997" xr:uid="{21A793D2-0FB6-4ED7-AE2C-8B212E87AC65}"/>
    <cellStyle name="Normal 8 8 2 4" xfId="3998" xr:uid="{BFA171D5-AA08-46DD-A4D7-2B8702756151}"/>
    <cellStyle name="Normal 8 8 3" xfId="2227" xr:uid="{89CC99C1-D82B-4F4C-B556-14F06FF92EF9}"/>
    <cellStyle name="Normal 8 8 3 2" xfId="3999" xr:uid="{05F95EA5-3BB3-44E0-B750-272BC1C1A918}"/>
    <cellStyle name="Normal 8 8 3 3" xfId="4000" xr:uid="{AE5F3786-AC7A-4979-B5CE-13A319ED5720}"/>
    <cellStyle name="Normal 8 8 3 4" xfId="4001" xr:uid="{FCE3267F-17E5-49C3-A654-7C9BB6E96D4B}"/>
    <cellStyle name="Normal 8 8 4" xfId="4002" xr:uid="{05BBB93E-1140-42B6-B7D1-3AA58FC8367A}"/>
    <cellStyle name="Normal 8 8 5" xfId="4003" xr:uid="{9414411E-82BD-4FF3-B211-4E5419A9D8F6}"/>
    <cellStyle name="Normal 8 8 6" xfId="4004" xr:uid="{4EA5DBC1-37A3-4828-8368-EF833DAC56E2}"/>
    <cellStyle name="Normal 8 9" xfId="400" xr:uid="{412682F3-8F76-4813-8C08-C3318A04D663}"/>
    <cellStyle name="Normal 8 9 2" xfId="2228" xr:uid="{AF6F476B-D6D0-4016-92C3-E6FEE65D8831}"/>
    <cellStyle name="Normal 8 9 2 2" xfId="4005" xr:uid="{D40AB62C-C80D-4A8A-8CE6-1725F9870295}"/>
    <cellStyle name="Normal 8 9 2 2 2" xfId="4410" xr:uid="{A5489648-0C4D-4292-A2D0-BA68F53C39F8}"/>
    <cellStyle name="Normal 8 9 2 2 3" xfId="4689" xr:uid="{DDE0A53A-92CF-4D4F-91E8-5202697DAA16}"/>
    <cellStyle name="Normal 8 9 2 3" xfId="4006" xr:uid="{E8BB6DAB-3EF7-420D-9711-4FE6555B6D01}"/>
    <cellStyle name="Normal 8 9 2 4" xfId="4007" xr:uid="{3935EB4A-2B10-4236-93A1-94788D12D8D1}"/>
    <cellStyle name="Normal 8 9 3" xfId="4008" xr:uid="{DBD7B7E7-7560-4D3C-9188-D7EC00A7FC6D}"/>
    <cellStyle name="Normal 8 9 3 2" xfId="5343" xr:uid="{255F7ECA-D98E-4D80-80F3-2FE3CEFB1CA2}"/>
    <cellStyle name="Normal 8 9 4" xfId="4009" xr:uid="{0B8C1016-C643-43FE-9DE8-C0CDEC0AD2C1}"/>
    <cellStyle name="Normal 8 9 4 2" xfId="4580" xr:uid="{EC606CFA-E3BE-4A19-ADC9-289FC3D6B6EE}"/>
    <cellStyle name="Normal 8 9 4 3" xfId="4690" xr:uid="{BE943CF5-058D-4599-9488-40BDC3410D05}"/>
    <cellStyle name="Normal 8 9 4 4" xfId="4609" xr:uid="{6863C5DE-BEB6-4079-AD7F-978108C4ECDA}"/>
    <cellStyle name="Normal 8 9 5" xfId="4010" xr:uid="{E8378414-D72C-4F47-A1C7-E307EF38F7C1}"/>
    <cellStyle name="Normal 9" xfId="164" xr:uid="{C4C16221-B08A-40F0-950C-9AAFABEFEA47}"/>
    <cellStyle name="Normal 9 10" xfId="401" xr:uid="{1CF35D89-FC94-4B72-B0A5-642704BB79E0}"/>
    <cellStyle name="Normal 9 10 2" xfId="2229" xr:uid="{F699BCDC-2E56-45AF-8444-F925923756C4}"/>
    <cellStyle name="Normal 9 10 2 2" xfId="4011" xr:uid="{7A6030BA-2F3C-475E-AAA9-EEB0717617A5}"/>
    <cellStyle name="Normal 9 10 2 3" xfId="4012" xr:uid="{D8D6DE5D-2305-448B-98FB-F792E6CEDFB4}"/>
    <cellStyle name="Normal 9 10 2 4" xfId="4013" xr:uid="{4A587F11-201E-44BA-A9D8-ECAA10B14F16}"/>
    <cellStyle name="Normal 9 10 3" xfId="4014" xr:uid="{493F0E67-09AB-459C-9ADA-3FCB5459764A}"/>
    <cellStyle name="Normal 9 10 4" xfId="4015" xr:uid="{A3FF7DD1-3311-4143-A8E5-4AB25B02C484}"/>
    <cellStyle name="Normal 9 10 5" xfId="4016" xr:uid="{3B74CAA4-C18F-4238-BF26-22393DED968B}"/>
    <cellStyle name="Normal 9 11" xfId="2230" xr:uid="{4D9E4804-02B9-4E39-954F-C00FF4E2A6D3}"/>
    <cellStyle name="Normal 9 11 2" xfId="4017" xr:uid="{E686350E-9EED-4F14-AF90-86E37294D44B}"/>
    <cellStyle name="Normal 9 11 3" xfId="4018" xr:uid="{F4A87B00-D205-4E06-AFE2-8A0382884A76}"/>
    <cellStyle name="Normal 9 11 4" xfId="4019" xr:uid="{40B6C918-EF48-484C-8526-E94B637B50C5}"/>
    <cellStyle name="Normal 9 12" xfId="4020" xr:uid="{8600BD20-9C41-4490-8702-400D249D9D93}"/>
    <cellStyle name="Normal 9 12 2" xfId="4021" xr:uid="{47E3E1FC-3D4F-41F0-9C73-393783C83CF1}"/>
    <cellStyle name="Normal 9 12 3" xfId="4022" xr:uid="{3755FB12-82B8-42A0-916C-5827CC2813BA}"/>
    <cellStyle name="Normal 9 12 4" xfId="4023" xr:uid="{49760853-FF81-43D5-B32E-07BFD78597B4}"/>
    <cellStyle name="Normal 9 13" xfId="4024" xr:uid="{3FBA4CD0-30A9-4177-BA41-C65F2D9A9707}"/>
    <cellStyle name="Normal 9 13 2" xfId="4025" xr:uid="{047C628C-BA04-4A3C-BEFF-F24B3854E8FF}"/>
    <cellStyle name="Normal 9 14" xfId="4026" xr:uid="{82A4ADB2-DA34-4277-98F0-5A050A1A688D}"/>
    <cellStyle name="Normal 9 15" xfId="4027" xr:uid="{FD12B4DD-51AA-4680-8203-CEFD608D0FAC}"/>
    <cellStyle name="Normal 9 16" xfId="4028" xr:uid="{F3F0B013-153E-43F8-8630-5D85DED1E017}"/>
    <cellStyle name="Normal 9 2" xfId="165" xr:uid="{44F2ECDA-C168-467F-BE63-C6888B565A4A}"/>
    <cellStyle name="Normal 9 2 2" xfId="402" xr:uid="{6376DE0E-F7C3-4400-ACC0-2414C4697365}"/>
    <cellStyle name="Normal 9 2 2 2" xfId="4672" xr:uid="{0F435B63-05EB-4024-AC03-08D7A3E6F55B}"/>
    <cellStyle name="Normal 9 2 3" xfId="4561" xr:uid="{32E81F7C-6631-449C-973A-7A4744C49617}"/>
    <cellStyle name="Normal 9 3" xfId="166" xr:uid="{600CB39C-24EA-4155-A413-A9EC699FE5F4}"/>
    <cellStyle name="Normal 9 3 10" xfId="4029" xr:uid="{4C5FF921-5964-4726-9FF1-308A021EBB1F}"/>
    <cellStyle name="Normal 9 3 11" xfId="4030" xr:uid="{3DED2C11-4B6F-41F2-AABF-04381817443D}"/>
    <cellStyle name="Normal 9 3 2" xfId="167" xr:uid="{4DD76ABD-917A-4A87-B0E6-72765D1F64E5}"/>
    <cellStyle name="Normal 9 3 2 2" xfId="168" xr:uid="{57BFC4BA-3324-405D-BA23-6528355C27E9}"/>
    <cellStyle name="Normal 9 3 2 2 2" xfId="403" xr:uid="{F8F3F755-BE1F-4D70-BFEB-F12E52FA8DE1}"/>
    <cellStyle name="Normal 9 3 2 2 2 2" xfId="825" xr:uid="{444C3467-C9C1-4730-91CF-A4C4D9B2E462}"/>
    <cellStyle name="Normal 9 3 2 2 2 2 2" xfId="826" xr:uid="{272BCDAC-FF6A-4F09-8915-434EADB18AE3}"/>
    <cellStyle name="Normal 9 3 2 2 2 2 2 2" xfId="2231" xr:uid="{647CB704-BBF8-452A-8165-D4576B2AC123}"/>
    <cellStyle name="Normal 9 3 2 2 2 2 2 2 2" xfId="2232" xr:uid="{EEC3C495-2DC6-4B55-90E7-44042E760A31}"/>
    <cellStyle name="Normal 9 3 2 2 2 2 2 3" xfId="2233" xr:uid="{41411E55-41C7-457F-B4F9-6E83BDD31E2B}"/>
    <cellStyle name="Normal 9 3 2 2 2 2 3" xfId="2234" xr:uid="{BE3A708B-14FB-4F7D-9AF1-A560C95D1383}"/>
    <cellStyle name="Normal 9 3 2 2 2 2 3 2" xfId="2235" xr:uid="{7BDF015C-D6F3-4FA4-9AC5-E938345E8E5B}"/>
    <cellStyle name="Normal 9 3 2 2 2 2 4" xfId="2236" xr:uid="{8F1CFBDD-BC9E-49F9-845A-8FB6B5AA6912}"/>
    <cellStyle name="Normal 9 3 2 2 2 3" xfId="827" xr:uid="{DA6CD513-34BB-43B3-BC26-94C956A8A3E2}"/>
    <cellStyle name="Normal 9 3 2 2 2 3 2" xfId="2237" xr:uid="{3E8DCABF-BD0B-4AE3-A6AA-235BE5D7D470}"/>
    <cellStyle name="Normal 9 3 2 2 2 3 2 2" xfId="2238" xr:uid="{929D0EA3-EC8A-472F-A493-9C55544A67E6}"/>
    <cellStyle name="Normal 9 3 2 2 2 3 3" xfId="2239" xr:uid="{6BF791C3-033C-490C-BD68-3539C9B11886}"/>
    <cellStyle name="Normal 9 3 2 2 2 3 4" xfId="4031" xr:uid="{623CD191-640D-44CC-963F-45F87B7109A8}"/>
    <cellStyle name="Normal 9 3 2 2 2 4" xfId="2240" xr:uid="{C69D1E8A-7299-4AB5-85B9-7B19CA27E5C5}"/>
    <cellStyle name="Normal 9 3 2 2 2 4 2" xfId="2241" xr:uid="{F2A97878-BFDE-4CDA-9AA7-FAD380F28B2B}"/>
    <cellStyle name="Normal 9 3 2 2 2 5" xfId="2242" xr:uid="{26E9176E-CF84-4C70-A49F-4473C5B8CD28}"/>
    <cellStyle name="Normal 9 3 2 2 2 6" xfId="4032" xr:uid="{D127BA03-85AC-4A3D-AFEB-8FD6110FEE0E}"/>
    <cellStyle name="Normal 9 3 2 2 3" xfId="404" xr:uid="{70FD8A97-0C23-4517-80D8-8FBC8E7765AE}"/>
    <cellStyle name="Normal 9 3 2 2 3 2" xfId="828" xr:uid="{8DFF859A-2798-4CC6-AE4E-721B662A3111}"/>
    <cellStyle name="Normal 9 3 2 2 3 2 2" xfId="829" xr:uid="{F41186EE-8F02-46CD-9D7B-2D476181CF86}"/>
    <cellStyle name="Normal 9 3 2 2 3 2 2 2" xfId="2243" xr:uid="{FB192CD8-E4F7-460C-9518-8258A56B47F4}"/>
    <cellStyle name="Normal 9 3 2 2 3 2 2 2 2" xfId="2244" xr:uid="{148709DD-D14F-468A-AA12-5198D744F717}"/>
    <cellStyle name="Normal 9 3 2 2 3 2 2 3" xfId="2245" xr:uid="{0671BE59-A9F4-4129-8473-2BD6521AF6CF}"/>
    <cellStyle name="Normal 9 3 2 2 3 2 3" xfId="2246" xr:uid="{A3785A7B-20EC-4020-AFE8-313DF2B42F6B}"/>
    <cellStyle name="Normal 9 3 2 2 3 2 3 2" xfId="2247" xr:uid="{0CA9D7A8-0F84-4CA8-B3B2-A524FE229C9B}"/>
    <cellStyle name="Normal 9 3 2 2 3 2 4" xfId="2248" xr:uid="{3075C5AB-931E-4771-9894-43F6F6F98B9A}"/>
    <cellStyle name="Normal 9 3 2 2 3 3" xfId="830" xr:uid="{4E745D4E-CBB2-42E2-B202-7B94AC406A13}"/>
    <cellStyle name="Normal 9 3 2 2 3 3 2" xfId="2249" xr:uid="{BF88F59F-EC1B-4EC0-BE30-DE5CA4E9226C}"/>
    <cellStyle name="Normal 9 3 2 2 3 3 2 2" xfId="2250" xr:uid="{01B4C1DA-8F5B-4FE1-B400-B5E0E815C410}"/>
    <cellStyle name="Normal 9 3 2 2 3 3 3" xfId="2251" xr:uid="{B01A86BE-3781-45BF-AC6E-B33EC74748D2}"/>
    <cellStyle name="Normal 9 3 2 2 3 4" xfId="2252" xr:uid="{A900CD95-3F41-4540-93D2-DA22B10B0B5D}"/>
    <cellStyle name="Normal 9 3 2 2 3 4 2" xfId="2253" xr:uid="{9C1B7DA8-B1B9-4421-ACB6-96579C4414DC}"/>
    <cellStyle name="Normal 9 3 2 2 3 5" xfId="2254" xr:uid="{8AFE8A2B-0154-4F3A-B675-50E68911290B}"/>
    <cellStyle name="Normal 9 3 2 2 4" xfId="831" xr:uid="{14D86392-C113-4054-AB14-363E2754F73D}"/>
    <cellStyle name="Normal 9 3 2 2 4 2" xfId="832" xr:uid="{DB88F062-F0FD-4417-852F-3F0CF24CB52F}"/>
    <cellStyle name="Normal 9 3 2 2 4 2 2" xfId="2255" xr:uid="{78A8FEB8-5E70-455F-B0A8-BB5501AE4F6C}"/>
    <cellStyle name="Normal 9 3 2 2 4 2 2 2" xfId="2256" xr:uid="{AE9E45E7-28CE-4DB8-A6C5-28127E941CFB}"/>
    <cellStyle name="Normal 9 3 2 2 4 2 3" xfId="2257" xr:uid="{ECCEC0BD-CE01-4868-8768-F3316E89A958}"/>
    <cellStyle name="Normal 9 3 2 2 4 3" xfId="2258" xr:uid="{A5B8D147-1270-4D61-BA2D-B8B1A0A2AD1F}"/>
    <cellStyle name="Normal 9 3 2 2 4 3 2" xfId="2259" xr:uid="{1D725394-96F0-4A2B-AE92-45B571E405AB}"/>
    <cellStyle name="Normal 9 3 2 2 4 4" xfId="2260" xr:uid="{231600C8-040D-489E-93BF-57A193ED4F1E}"/>
    <cellStyle name="Normal 9 3 2 2 5" xfId="833" xr:uid="{47E7CE7F-877B-4B53-8E39-BA56C0CA8281}"/>
    <cellStyle name="Normal 9 3 2 2 5 2" xfId="2261" xr:uid="{4F375CD5-F38C-495E-83C8-2B612428854A}"/>
    <cellStyle name="Normal 9 3 2 2 5 2 2" xfId="2262" xr:uid="{EA33E126-68CB-4EDC-AF2A-332409265697}"/>
    <cellStyle name="Normal 9 3 2 2 5 3" xfId="2263" xr:uid="{734F8C64-1AC2-47E6-B3F1-C7C692D1E3C9}"/>
    <cellStyle name="Normal 9 3 2 2 5 4" xfId="4033" xr:uid="{6C64DC70-93CF-4FC2-8517-1705858B3993}"/>
    <cellStyle name="Normal 9 3 2 2 6" xfId="2264" xr:uid="{ECD9611E-E06D-42C1-BF32-9BFDAE52764F}"/>
    <cellStyle name="Normal 9 3 2 2 6 2" xfId="2265" xr:uid="{061CD43C-2A35-49E2-B04F-0103C2807562}"/>
    <cellStyle name="Normal 9 3 2 2 7" xfId="2266" xr:uid="{40264518-F6A1-4D4E-B468-B3695C9FCF98}"/>
    <cellStyle name="Normal 9 3 2 2 8" xfId="4034" xr:uid="{7984E355-ABE0-4E00-8438-03826F4CABB3}"/>
    <cellStyle name="Normal 9 3 2 3" xfId="405" xr:uid="{1F91CDB6-CADF-4884-A251-327F44B16389}"/>
    <cellStyle name="Normal 9 3 2 3 2" xfId="834" xr:uid="{6AFB3CF0-572A-444C-9D3A-FE5207824CB3}"/>
    <cellStyle name="Normal 9 3 2 3 2 2" xfId="835" xr:uid="{C96C1EBF-88E9-428C-999A-CFCCD1719C76}"/>
    <cellStyle name="Normal 9 3 2 3 2 2 2" xfId="2267" xr:uid="{B6938108-4A0B-4C36-96DB-DACE2C7FF015}"/>
    <cellStyle name="Normal 9 3 2 3 2 2 2 2" xfId="2268" xr:uid="{A8414D4C-0FCB-438E-8AD0-1E759406929C}"/>
    <cellStyle name="Normal 9 3 2 3 2 2 3" xfId="2269" xr:uid="{827CA757-DD88-40EA-8B5D-48AC393D2605}"/>
    <cellStyle name="Normal 9 3 2 3 2 3" xfId="2270" xr:uid="{44AE371D-B784-4BC3-816A-4813896BDCCE}"/>
    <cellStyle name="Normal 9 3 2 3 2 3 2" xfId="2271" xr:uid="{DEA66CA7-1C11-4A3B-8DAF-5FBAB39E6714}"/>
    <cellStyle name="Normal 9 3 2 3 2 4" xfId="2272" xr:uid="{1CEF2F11-924C-411C-8B16-359E0CA7448F}"/>
    <cellStyle name="Normal 9 3 2 3 3" xfId="836" xr:uid="{AD2475ED-257E-47AA-ABC3-976AF1AC3427}"/>
    <cellStyle name="Normal 9 3 2 3 3 2" xfId="2273" xr:uid="{9C3C1939-2631-45E1-BDB1-21C5428AB62A}"/>
    <cellStyle name="Normal 9 3 2 3 3 2 2" xfId="2274" xr:uid="{40FD8025-B7F0-446C-AFB2-C7534BFEC7C2}"/>
    <cellStyle name="Normal 9 3 2 3 3 3" xfId="2275" xr:uid="{0DFC8782-380E-40EA-9553-8BE461DA597B}"/>
    <cellStyle name="Normal 9 3 2 3 3 4" xfId="4035" xr:uid="{3128BFEA-65D8-4922-BC05-9049C78C4199}"/>
    <cellStyle name="Normal 9 3 2 3 4" xfId="2276" xr:uid="{0ED04453-74FA-4343-A090-64B1965D70CD}"/>
    <cellStyle name="Normal 9 3 2 3 4 2" xfId="2277" xr:uid="{362CDF50-5260-49DB-B93E-C964B4CF7677}"/>
    <cellStyle name="Normal 9 3 2 3 5" xfId="2278" xr:uid="{4C712401-8572-43E9-A354-FAE974265A58}"/>
    <cellStyle name="Normal 9 3 2 3 6" xfId="4036" xr:uid="{F4A33944-B1EA-45A4-9185-19611FB84BFE}"/>
    <cellStyle name="Normal 9 3 2 4" xfId="406" xr:uid="{11ECE267-2A84-4870-81AA-66ED194C4DD3}"/>
    <cellStyle name="Normal 9 3 2 4 2" xfId="837" xr:uid="{6BB33097-8265-465F-86D6-495E98553642}"/>
    <cellStyle name="Normal 9 3 2 4 2 2" xfId="838" xr:uid="{B429C4FB-CA09-45AF-83C5-32F5E18E293D}"/>
    <cellStyle name="Normal 9 3 2 4 2 2 2" xfId="2279" xr:uid="{DB52A0E1-788F-4FF0-8525-5CEC4B136F1E}"/>
    <cellStyle name="Normal 9 3 2 4 2 2 2 2" xfId="2280" xr:uid="{D9251BB9-96C3-4199-BC8E-D8A3063874DA}"/>
    <cellStyle name="Normal 9 3 2 4 2 2 3" xfId="2281" xr:uid="{E14D0792-ABBA-4C81-94EB-19310AD84421}"/>
    <cellStyle name="Normal 9 3 2 4 2 3" xfId="2282" xr:uid="{8AEF1F35-E139-472C-A86F-8781CD478986}"/>
    <cellStyle name="Normal 9 3 2 4 2 3 2" xfId="2283" xr:uid="{E4051B87-B73B-4B8D-BEDF-5CB55065F5E2}"/>
    <cellStyle name="Normal 9 3 2 4 2 4" xfId="2284" xr:uid="{35B7F05E-920E-4936-BAAA-91560BFD09ED}"/>
    <cellStyle name="Normal 9 3 2 4 3" xfId="839" xr:uid="{381D3B24-18B6-4F17-AA0F-1A24E5CB4772}"/>
    <cellStyle name="Normal 9 3 2 4 3 2" xfId="2285" xr:uid="{A5CBA666-82FC-40E3-AB88-0A2C828F2C7E}"/>
    <cellStyle name="Normal 9 3 2 4 3 2 2" xfId="2286" xr:uid="{D13CBC2E-FC77-46B7-8B1B-3A5EDD533022}"/>
    <cellStyle name="Normal 9 3 2 4 3 3" xfId="2287" xr:uid="{54CCF1F7-22CE-460E-905C-FBAE5704B48D}"/>
    <cellStyle name="Normal 9 3 2 4 4" xfId="2288" xr:uid="{C8AC5E86-35ED-4876-9B08-99D5386D4072}"/>
    <cellStyle name="Normal 9 3 2 4 4 2" xfId="2289" xr:uid="{F02AC8DA-B178-4A22-81FA-A6360564DDEB}"/>
    <cellStyle name="Normal 9 3 2 4 5" xfId="2290" xr:uid="{5384484A-442C-4DDD-8CC6-AFC2C01A357D}"/>
    <cellStyle name="Normal 9 3 2 5" xfId="407" xr:uid="{58496AE5-A935-40C1-B0E3-8ACEF498E170}"/>
    <cellStyle name="Normal 9 3 2 5 2" xfId="840" xr:uid="{5395D322-C354-471F-ADBA-4729ACF4904F}"/>
    <cellStyle name="Normal 9 3 2 5 2 2" xfId="2291" xr:uid="{EC03AD1A-64C3-475F-87DD-7C8AEAA4FC55}"/>
    <cellStyle name="Normal 9 3 2 5 2 2 2" xfId="2292" xr:uid="{8854E67D-7C5F-4978-872A-D08908FEB198}"/>
    <cellStyle name="Normal 9 3 2 5 2 3" xfId="2293" xr:uid="{F7662914-4159-4E96-A58F-1D1E4D54917C}"/>
    <cellStyle name="Normal 9 3 2 5 3" xfId="2294" xr:uid="{628DD756-CED1-42F3-92A0-0C119C278A2C}"/>
    <cellStyle name="Normal 9 3 2 5 3 2" xfId="2295" xr:uid="{0899A39D-DA1C-486D-8FD3-7EB120CC8F00}"/>
    <cellStyle name="Normal 9 3 2 5 4" xfId="2296" xr:uid="{5E04C4B4-927C-493B-9C53-110BAC3228C2}"/>
    <cellStyle name="Normal 9 3 2 6" xfId="841" xr:uid="{9559F583-AE86-412B-9F9F-966F37CBC4FB}"/>
    <cellStyle name="Normal 9 3 2 6 2" xfId="2297" xr:uid="{06A09BD4-932F-414B-81E7-BAE01C4AF57A}"/>
    <cellStyle name="Normal 9 3 2 6 2 2" xfId="2298" xr:uid="{572CB2E2-E7E3-4CA4-8599-0E750893ED31}"/>
    <cellStyle name="Normal 9 3 2 6 3" xfId="2299" xr:uid="{BE6572E6-05F5-46A5-B542-95C4C4FEAEC8}"/>
    <cellStyle name="Normal 9 3 2 6 4" xfId="4037" xr:uid="{5B850BB3-A474-43E3-8B0D-D4D25CFD940B}"/>
    <cellStyle name="Normal 9 3 2 7" xfId="2300" xr:uid="{52E5C32F-0409-488E-8F30-9F2E2F683347}"/>
    <cellStyle name="Normal 9 3 2 7 2" xfId="2301" xr:uid="{73126C9D-516B-4D8E-A31A-FC8FC7B2862B}"/>
    <cellStyle name="Normal 9 3 2 8" xfId="2302" xr:uid="{0A79DF97-CC26-4672-A9F3-1A0868BD482C}"/>
    <cellStyle name="Normal 9 3 2 9" xfId="4038" xr:uid="{021EEC01-FC7A-412F-B743-C3D099711B9B}"/>
    <cellStyle name="Normal 9 3 3" xfId="169" xr:uid="{37538440-001B-4893-96AD-6E0BA14BFD5F}"/>
    <cellStyle name="Normal 9 3 3 2" xfId="170" xr:uid="{C646140D-F548-4155-A37B-147260233031}"/>
    <cellStyle name="Normal 9 3 3 2 2" xfId="842" xr:uid="{142A57AA-1EF8-48EE-A884-ED53ECADD81B}"/>
    <cellStyle name="Normal 9 3 3 2 2 2" xfId="843" xr:uid="{56FB1D9D-2887-42B0-BB5D-455071913C58}"/>
    <cellStyle name="Normal 9 3 3 2 2 2 2" xfId="2303" xr:uid="{84847661-C500-4162-9069-953A243D3916}"/>
    <cellStyle name="Normal 9 3 3 2 2 2 2 2" xfId="2304" xr:uid="{6698179B-6DE0-413E-8E03-7911950CAFEE}"/>
    <cellStyle name="Normal 9 3 3 2 2 2 3" xfId="2305" xr:uid="{CF3F285B-D158-4600-A7C3-9ACD44DA8D7D}"/>
    <cellStyle name="Normal 9 3 3 2 2 3" xfId="2306" xr:uid="{A2A06876-CC15-4F4A-BC23-DA19A6B8BD34}"/>
    <cellStyle name="Normal 9 3 3 2 2 3 2" xfId="2307" xr:uid="{D3243DF4-47A1-443F-9838-99BA74287399}"/>
    <cellStyle name="Normal 9 3 3 2 2 4" xfId="2308" xr:uid="{DFA2C188-7410-4ED1-92A6-4AA9E04B2C05}"/>
    <cellStyle name="Normal 9 3 3 2 3" xfId="844" xr:uid="{D552223A-CDDA-4037-AE78-AF526A63CDBB}"/>
    <cellStyle name="Normal 9 3 3 2 3 2" xfId="2309" xr:uid="{BBB2539F-ADE6-4760-AEC5-8EEEC1D6CDD6}"/>
    <cellStyle name="Normal 9 3 3 2 3 2 2" xfId="2310" xr:uid="{5562674A-1A3D-49EA-B7EF-CED2F4A91F83}"/>
    <cellStyle name="Normal 9 3 3 2 3 3" xfId="2311" xr:uid="{3BAEC982-DF1C-43E4-9644-8AFD9950E63F}"/>
    <cellStyle name="Normal 9 3 3 2 3 4" xfId="4039" xr:uid="{C547D2F0-5C5E-427A-B53A-22503C6F3267}"/>
    <cellStyle name="Normal 9 3 3 2 4" xfId="2312" xr:uid="{EB5307F7-4F85-4FA7-B828-5A4AB56DFF84}"/>
    <cellStyle name="Normal 9 3 3 2 4 2" xfId="2313" xr:uid="{54981000-59B2-4DA5-A1FA-63DA6ACB5102}"/>
    <cellStyle name="Normal 9 3 3 2 5" xfId="2314" xr:uid="{5BBEF934-6AF2-42E9-98D2-7D0334ECD338}"/>
    <cellStyle name="Normal 9 3 3 2 6" xfId="4040" xr:uid="{13B7D542-6D39-4FD5-8024-18E052D9DE95}"/>
    <cellStyle name="Normal 9 3 3 3" xfId="408" xr:uid="{218D933B-0EE5-4C41-921C-9DC75F180665}"/>
    <cellStyle name="Normal 9 3 3 3 2" xfId="845" xr:uid="{92A7C9AE-8159-43E8-8FB5-D6070161437F}"/>
    <cellStyle name="Normal 9 3 3 3 2 2" xfId="846" xr:uid="{E8C00F39-7AD9-44A3-8309-024CCA307E49}"/>
    <cellStyle name="Normal 9 3 3 3 2 2 2" xfId="2315" xr:uid="{CCFF3DAD-0B83-45AF-B856-DF43F0750B47}"/>
    <cellStyle name="Normal 9 3 3 3 2 2 2 2" xfId="2316" xr:uid="{48166D31-80CD-49AC-B748-CCFA78F2DD7A}"/>
    <cellStyle name="Normal 9 3 3 3 2 2 2 2 2" xfId="4765" xr:uid="{664B4BB4-1AA7-4E40-8635-C3705E4A79B4}"/>
    <cellStyle name="Normal 9 3 3 3 2 2 3" xfId="2317" xr:uid="{6A0CB9E6-D692-45D3-878E-F39121546FA0}"/>
    <cellStyle name="Normal 9 3 3 3 2 2 3 2" xfId="4766" xr:uid="{B6F0DD89-A374-4127-A611-79CAFBC85AE9}"/>
    <cellStyle name="Normal 9 3 3 3 2 3" xfId="2318" xr:uid="{949EE1F8-C672-4BB2-B87F-4CDCD4EF4DB3}"/>
    <cellStyle name="Normal 9 3 3 3 2 3 2" xfId="2319" xr:uid="{EFEE5488-42E4-40C5-8951-2EAF87D6819D}"/>
    <cellStyle name="Normal 9 3 3 3 2 3 2 2" xfId="4768" xr:uid="{173599BC-2D0C-4D15-BA35-EA6EF5D353E8}"/>
    <cellStyle name="Normal 9 3 3 3 2 3 3" xfId="4767" xr:uid="{4C2F7438-7A6D-4048-9585-1BC7BB8B0B6A}"/>
    <cellStyle name="Normal 9 3 3 3 2 4" xfId="2320" xr:uid="{73CC6135-FA99-4A68-BA71-27D029ED4014}"/>
    <cellStyle name="Normal 9 3 3 3 2 4 2" xfId="4769" xr:uid="{58EBAE2F-B085-4EEB-A971-6261201DE333}"/>
    <cellStyle name="Normal 9 3 3 3 3" xfId="847" xr:uid="{C3F1BC66-11B0-47AF-8040-3101BEB99F9D}"/>
    <cellStyle name="Normal 9 3 3 3 3 2" xfId="2321" xr:uid="{2AE8085E-9459-42FC-805B-7D3579054B39}"/>
    <cellStyle name="Normal 9 3 3 3 3 2 2" xfId="2322" xr:uid="{737E6F49-6C8E-4D04-ACB3-9809AA280291}"/>
    <cellStyle name="Normal 9 3 3 3 3 2 2 2" xfId="4772" xr:uid="{9710EC31-A334-4092-B146-1D4B66593DEA}"/>
    <cellStyle name="Normal 9 3 3 3 3 2 3" xfId="4771" xr:uid="{5D2DEB5B-FA15-47EA-99B6-6D848D70E648}"/>
    <cellStyle name="Normal 9 3 3 3 3 3" xfId="2323" xr:uid="{97662DB9-8FCF-45C4-8F21-2760459F2C8E}"/>
    <cellStyle name="Normal 9 3 3 3 3 3 2" xfId="4773" xr:uid="{77C8F2F0-00E4-4EA8-85BC-E8F181C94459}"/>
    <cellStyle name="Normal 9 3 3 3 3 4" xfId="4770" xr:uid="{CC5F24FF-D655-4373-9FD0-08244AB1AA03}"/>
    <cellStyle name="Normal 9 3 3 3 4" xfId="2324" xr:uid="{D07FE430-595F-411A-8DF0-55A921120D4E}"/>
    <cellStyle name="Normal 9 3 3 3 4 2" xfId="2325" xr:uid="{E8F9054A-66E4-4986-8069-DBBC451FB4A5}"/>
    <cellStyle name="Normal 9 3 3 3 4 2 2" xfId="4775" xr:uid="{44237352-919A-4294-990F-E2F75AD58194}"/>
    <cellStyle name="Normal 9 3 3 3 4 3" xfId="4774" xr:uid="{5D688A9C-0503-4D51-9074-4F41BC63B4C1}"/>
    <cellStyle name="Normal 9 3 3 3 5" xfId="2326" xr:uid="{45E424AA-EB2A-40FB-B978-C5CD7B2343D9}"/>
    <cellStyle name="Normal 9 3 3 3 5 2" xfId="4776" xr:uid="{48215A6C-01EA-4413-A6F0-BB4AE0479FB1}"/>
    <cellStyle name="Normal 9 3 3 4" xfId="409" xr:uid="{AA372B61-2D77-49D3-ACFD-0404C12EB2BB}"/>
    <cellStyle name="Normal 9 3 3 4 2" xfId="848" xr:uid="{0C204AEB-A7AC-4CD7-8080-79765DE2A007}"/>
    <cellStyle name="Normal 9 3 3 4 2 2" xfId="2327" xr:uid="{A84F36A3-D88E-4181-975D-27BED226E276}"/>
    <cellStyle name="Normal 9 3 3 4 2 2 2" xfId="2328" xr:uid="{6CD1EEFC-6028-45F5-AC90-A11C66947744}"/>
    <cellStyle name="Normal 9 3 3 4 2 2 2 2" xfId="4780" xr:uid="{11FFCD13-E218-42B8-A048-4E4D26FC0756}"/>
    <cellStyle name="Normal 9 3 3 4 2 2 3" xfId="4779" xr:uid="{8CC45871-4AE4-4DA0-B22A-872C8618FABF}"/>
    <cellStyle name="Normal 9 3 3 4 2 3" xfId="2329" xr:uid="{00F7C73F-785E-4D0D-924C-980DA713778E}"/>
    <cellStyle name="Normal 9 3 3 4 2 3 2" xfId="4781" xr:uid="{34867260-9B3C-4DE7-B6C5-8E556DE5CAB7}"/>
    <cellStyle name="Normal 9 3 3 4 2 4" xfId="4778" xr:uid="{B63B206E-F3B5-4CA7-A704-537EAB25B465}"/>
    <cellStyle name="Normal 9 3 3 4 3" xfId="2330" xr:uid="{E473CEB9-B36E-4169-97CF-3A6CFCC07DBE}"/>
    <cellStyle name="Normal 9 3 3 4 3 2" xfId="2331" xr:uid="{8CD276F4-587E-416B-9ABE-E94AF079B76E}"/>
    <cellStyle name="Normal 9 3 3 4 3 2 2" xfId="4783" xr:uid="{3E616192-15ED-420C-BF14-8730AEF4B7B6}"/>
    <cellStyle name="Normal 9 3 3 4 3 3" xfId="4782" xr:uid="{91BC02C0-ABB8-403A-8AE6-CC8BF2ABD43D}"/>
    <cellStyle name="Normal 9 3 3 4 4" xfId="2332" xr:uid="{E2C44AC0-42C5-4059-A25D-0B4B12F71189}"/>
    <cellStyle name="Normal 9 3 3 4 4 2" xfId="4784" xr:uid="{BCCFAC44-2E67-4534-B2D2-44BA758E3700}"/>
    <cellStyle name="Normal 9 3 3 4 5" xfId="4777" xr:uid="{FD68D7B2-4363-4548-815C-1F813FE010EE}"/>
    <cellStyle name="Normal 9 3 3 5" xfId="849" xr:uid="{AFA62018-3272-4C43-BF36-E7421F1B9BDF}"/>
    <cellStyle name="Normal 9 3 3 5 2" xfId="2333" xr:uid="{D5AF220C-481E-498A-838B-BF18924335EA}"/>
    <cellStyle name="Normal 9 3 3 5 2 2" xfId="2334" xr:uid="{5D613FD8-D6BC-4D21-B07B-6A7AACCF80D4}"/>
    <cellStyle name="Normal 9 3 3 5 2 2 2" xfId="4787" xr:uid="{B1DE4D80-3503-423E-8C34-BFDE3B710F34}"/>
    <cellStyle name="Normal 9 3 3 5 2 3" xfId="4786" xr:uid="{F1528091-D20D-4242-9D39-4DA70F664C5E}"/>
    <cellStyle name="Normal 9 3 3 5 3" xfId="2335" xr:uid="{23F6C230-A121-4392-8602-6FFA026CCF19}"/>
    <cellStyle name="Normal 9 3 3 5 3 2" xfId="4788" xr:uid="{71F01A3C-30ED-43B6-8AD1-B946757BE975}"/>
    <cellStyle name="Normal 9 3 3 5 4" xfId="4041" xr:uid="{9F67EBF5-5633-4BE9-904B-7DE08E9048FE}"/>
    <cellStyle name="Normal 9 3 3 5 4 2" xfId="4789" xr:uid="{2865B906-DF95-4940-AAC7-BAFFD1B25348}"/>
    <cellStyle name="Normal 9 3 3 5 5" xfId="4785" xr:uid="{03742F13-DB55-4962-8DA5-5DFAAF568AA1}"/>
    <cellStyle name="Normal 9 3 3 6" xfId="2336" xr:uid="{42FF4C00-ECC4-42C3-9A6C-B1358F8A70BF}"/>
    <cellStyle name="Normal 9 3 3 6 2" xfId="2337" xr:uid="{D07B17F0-08D9-49FA-8E46-92892651D308}"/>
    <cellStyle name="Normal 9 3 3 6 2 2" xfId="4791" xr:uid="{73D4D1CC-2237-4B63-8D06-B1636C46F494}"/>
    <cellStyle name="Normal 9 3 3 6 3" xfId="4790" xr:uid="{37C0356D-4FC8-48AD-9E72-02F979A5EBFA}"/>
    <cellStyle name="Normal 9 3 3 7" xfId="2338" xr:uid="{E91EE4A7-97FC-45DA-9BA4-1B9EE9BDF5EC}"/>
    <cellStyle name="Normal 9 3 3 7 2" xfId="4792" xr:uid="{05C0C8E7-0B86-4FCA-90AC-2A27989CAF32}"/>
    <cellStyle name="Normal 9 3 3 8" xfId="4042" xr:uid="{9AF43F72-5034-4FDF-B9ED-238284D9B32B}"/>
    <cellStyle name="Normal 9 3 3 8 2" xfId="4793" xr:uid="{2F3CDEB6-43E4-4DCD-9D36-83CD5DF5A526}"/>
    <cellStyle name="Normal 9 3 4" xfId="171" xr:uid="{16C2B029-63CE-4493-9409-3DC46AC333B2}"/>
    <cellStyle name="Normal 9 3 4 2" xfId="450" xr:uid="{583700D6-419F-42E2-A52E-1703869C61C4}"/>
    <cellStyle name="Normal 9 3 4 2 2" xfId="850" xr:uid="{3DB9E9D9-0015-420F-9C6C-734BA6DFEEF4}"/>
    <cellStyle name="Normal 9 3 4 2 2 2" xfId="2339" xr:uid="{B7218B30-087E-4A33-8A97-D9ABF3237B87}"/>
    <cellStyle name="Normal 9 3 4 2 2 2 2" xfId="2340" xr:uid="{2A8A5D26-167F-4BEE-A071-F35935F4B97B}"/>
    <cellStyle name="Normal 9 3 4 2 2 2 2 2" xfId="4798" xr:uid="{35AA07A4-25C8-4D24-8B4D-CBB080AC8458}"/>
    <cellStyle name="Normal 9 3 4 2 2 2 3" xfId="4797" xr:uid="{7E7CDA88-6A57-45B0-8DEF-4CCF94A106A8}"/>
    <cellStyle name="Normal 9 3 4 2 2 3" xfId="2341" xr:uid="{2A9B8121-B03B-43A7-AA08-F93E0C65DCB7}"/>
    <cellStyle name="Normal 9 3 4 2 2 3 2" xfId="4799" xr:uid="{2ECFFE5E-A75D-4FB0-941A-44D48B34BA45}"/>
    <cellStyle name="Normal 9 3 4 2 2 4" xfId="4043" xr:uid="{9AB4B98A-33D7-4240-B9BC-53F81564D8FD}"/>
    <cellStyle name="Normal 9 3 4 2 2 4 2" xfId="4800" xr:uid="{B8034B4F-C917-4F56-9999-5F5DAD543D33}"/>
    <cellStyle name="Normal 9 3 4 2 2 5" xfId="4796" xr:uid="{A5CCDC80-837A-4DC3-9A78-8CEF9159086B}"/>
    <cellStyle name="Normal 9 3 4 2 3" xfId="2342" xr:uid="{8A1AE898-B90D-4513-849A-C12D9E970CF4}"/>
    <cellStyle name="Normal 9 3 4 2 3 2" xfId="2343" xr:uid="{9DD63670-B7BF-4E8F-BF67-5CFC8E29641A}"/>
    <cellStyle name="Normal 9 3 4 2 3 2 2" xfId="4802" xr:uid="{776F2BA0-AC4F-4C16-9409-05CE733ABF6B}"/>
    <cellStyle name="Normal 9 3 4 2 3 3" xfId="4801" xr:uid="{D6E84A0B-3D96-4CE3-BEB4-9BC713C20AAF}"/>
    <cellStyle name="Normal 9 3 4 2 4" xfId="2344" xr:uid="{26E12AA2-955E-433E-9A1C-F54E518BBF93}"/>
    <cellStyle name="Normal 9 3 4 2 4 2" xfId="4803" xr:uid="{2C43611A-3C13-4767-ACB1-3D1963AAE674}"/>
    <cellStyle name="Normal 9 3 4 2 5" xfId="4044" xr:uid="{3D98E536-334E-432A-9798-52427ACEB2AB}"/>
    <cellStyle name="Normal 9 3 4 2 5 2" xfId="4804" xr:uid="{A3FC3A37-C245-4833-A88F-2E0E0A54DF7B}"/>
    <cellStyle name="Normal 9 3 4 2 6" xfId="4795" xr:uid="{D1F72FD6-8134-42A5-80C1-928633617B1B}"/>
    <cellStyle name="Normal 9 3 4 3" xfId="851" xr:uid="{123FA212-542E-4863-BC44-7594E8EF1144}"/>
    <cellStyle name="Normal 9 3 4 3 2" xfId="2345" xr:uid="{9ED6CDF3-5B12-46B1-924B-9EB1CF246888}"/>
    <cellStyle name="Normal 9 3 4 3 2 2" xfId="2346" xr:uid="{72D9B7BE-A87B-450C-9F96-B15772D47115}"/>
    <cellStyle name="Normal 9 3 4 3 2 2 2" xfId="4807" xr:uid="{7CF9D53D-758F-4B98-BB60-AE79492FA2FA}"/>
    <cellStyle name="Normal 9 3 4 3 2 3" xfId="4806" xr:uid="{D6CC2069-BD3C-45BE-BEE5-A1A76200BCEB}"/>
    <cellStyle name="Normal 9 3 4 3 3" xfId="2347" xr:uid="{A43FDBB1-1D1D-47FA-B2E2-313C1C1E5325}"/>
    <cellStyle name="Normal 9 3 4 3 3 2" xfId="4808" xr:uid="{48ED7612-9416-46B6-8700-2141A9CBF0A3}"/>
    <cellStyle name="Normal 9 3 4 3 4" xfId="4045" xr:uid="{B223EEE1-9B9A-4985-B10F-353554DC511C}"/>
    <cellStyle name="Normal 9 3 4 3 4 2" xfId="4809" xr:uid="{9E7A386B-20CD-4606-93C8-8D959AF113CE}"/>
    <cellStyle name="Normal 9 3 4 3 5" xfId="4805" xr:uid="{4BAE8EE2-F49E-4482-924F-BA2CFAE481AF}"/>
    <cellStyle name="Normal 9 3 4 4" xfId="2348" xr:uid="{FE887C2C-9205-4DF9-872C-E3EEB236DD4F}"/>
    <cellStyle name="Normal 9 3 4 4 2" xfId="2349" xr:uid="{1B497874-B704-43A6-8FC8-F37CFF0DE4D2}"/>
    <cellStyle name="Normal 9 3 4 4 2 2" xfId="4811" xr:uid="{B238D5B7-CC11-4FA1-8A5B-5730A8253FC5}"/>
    <cellStyle name="Normal 9 3 4 4 3" xfId="4046" xr:uid="{E328B359-9AD8-4851-9B09-F2D14388A2EF}"/>
    <cellStyle name="Normal 9 3 4 4 3 2" xfId="4812" xr:uid="{98EA2390-F5D0-4043-ADC4-5D555D45F97E}"/>
    <cellStyle name="Normal 9 3 4 4 4" xfId="4047" xr:uid="{FDA23AD9-49FD-4D60-99B1-21A08C40B57C}"/>
    <cellStyle name="Normal 9 3 4 4 4 2" xfId="4813" xr:uid="{A11271DC-2B78-4864-85B3-6C51F9A329E1}"/>
    <cellStyle name="Normal 9 3 4 4 5" xfId="4810" xr:uid="{3A257D44-CC11-47DE-838F-4FFE775A6F18}"/>
    <cellStyle name="Normal 9 3 4 5" xfId="2350" xr:uid="{EE9C71F9-861B-402D-90FF-BC0E0F1665D8}"/>
    <cellStyle name="Normal 9 3 4 5 2" xfId="4814" xr:uid="{1EC152E5-5E8D-4BD5-870A-CCC6BB3497CF}"/>
    <cellStyle name="Normal 9 3 4 6" xfId="4048" xr:uid="{6057CDA0-A9EC-4512-872B-6065518997B1}"/>
    <cellStyle name="Normal 9 3 4 6 2" xfId="4815" xr:uid="{55EEC324-C636-4E21-86AE-798CBBDB72E9}"/>
    <cellStyle name="Normal 9 3 4 7" xfId="4049" xr:uid="{49A6191A-68B5-4F27-8730-E518010E779B}"/>
    <cellStyle name="Normal 9 3 4 7 2" xfId="4816" xr:uid="{5DBCD65B-BCB3-42F1-82EC-427811E5B603}"/>
    <cellStyle name="Normal 9 3 4 8" xfId="4794" xr:uid="{39DEC43A-B229-44CE-846A-2475A3A8A11F}"/>
    <cellStyle name="Normal 9 3 5" xfId="410" xr:uid="{193BCEE0-56B4-431D-965C-10DB4DC45390}"/>
    <cellStyle name="Normal 9 3 5 2" xfId="852" xr:uid="{C76A8E21-CD36-4F52-B25F-E73E7910D7AE}"/>
    <cellStyle name="Normal 9 3 5 2 2" xfId="853" xr:uid="{A177E542-503A-4918-A864-1A2DBB7A6BC7}"/>
    <cellStyle name="Normal 9 3 5 2 2 2" xfId="2351" xr:uid="{CA6CF4A5-8FB4-40F0-952D-9FD8C4435D1E}"/>
    <cellStyle name="Normal 9 3 5 2 2 2 2" xfId="2352" xr:uid="{A73C6D05-D0BA-4088-958B-692BE2C7F96B}"/>
    <cellStyle name="Normal 9 3 5 2 2 2 2 2" xfId="4821" xr:uid="{FFCD8B82-E939-4659-BC17-DD3C972E81B9}"/>
    <cellStyle name="Normal 9 3 5 2 2 2 3" xfId="4820" xr:uid="{475AD41B-B435-46BF-9037-2471DC8A40C1}"/>
    <cellStyle name="Normal 9 3 5 2 2 3" xfId="2353" xr:uid="{8A4A234A-B810-4CBA-9A74-460B1227246B}"/>
    <cellStyle name="Normal 9 3 5 2 2 3 2" xfId="4822" xr:uid="{5A4D2499-7B9D-4E8F-9297-02A3C08FD3C7}"/>
    <cellStyle name="Normal 9 3 5 2 2 4" xfId="4819" xr:uid="{6AB5EA7A-93A4-4059-ADEF-732055909F76}"/>
    <cellStyle name="Normal 9 3 5 2 3" xfId="2354" xr:uid="{26D499C8-5185-4AAC-A4CA-EE10BE1A974D}"/>
    <cellStyle name="Normal 9 3 5 2 3 2" xfId="2355" xr:uid="{89BD4601-90DE-4300-AFDD-200382F102BB}"/>
    <cellStyle name="Normal 9 3 5 2 3 2 2" xfId="4824" xr:uid="{649E38C2-E6C6-4136-ADF2-DBC83C23791E}"/>
    <cellStyle name="Normal 9 3 5 2 3 3" xfId="4823" xr:uid="{6192DD0D-7A02-4BC2-813C-D9AAB721B328}"/>
    <cellStyle name="Normal 9 3 5 2 4" xfId="2356" xr:uid="{BDE7661B-B722-4EB8-97DF-88432772F51C}"/>
    <cellStyle name="Normal 9 3 5 2 4 2" xfId="4825" xr:uid="{BA02884F-B1F9-46F1-931C-58F6BE98211D}"/>
    <cellStyle name="Normal 9 3 5 2 5" xfId="4818" xr:uid="{346EDA0F-2DA3-48D1-A667-A368E090537E}"/>
    <cellStyle name="Normal 9 3 5 3" xfId="854" xr:uid="{D87D87B4-4780-44AB-96DB-A749D0979C74}"/>
    <cellStyle name="Normal 9 3 5 3 2" xfId="2357" xr:uid="{14B75F0B-3456-442D-A420-A101D12C4AB2}"/>
    <cellStyle name="Normal 9 3 5 3 2 2" xfId="2358" xr:uid="{B0B73EA0-3A94-4770-86D9-3D25D8D18163}"/>
    <cellStyle name="Normal 9 3 5 3 2 2 2" xfId="4828" xr:uid="{EB584A48-FEF6-48BA-9851-DA28F8CCAD0F}"/>
    <cellStyle name="Normal 9 3 5 3 2 3" xfId="4827" xr:uid="{3BE47B30-05C9-4BBE-B812-2BB2C09DDA42}"/>
    <cellStyle name="Normal 9 3 5 3 3" xfId="2359" xr:uid="{2F373D61-E6FA-47BB-837E-4D6C2DB36161}"/>
    <cellStyle name="Normal 9 3 5 3 3 2" xfId="4829" xr:uid="{C8A14019-864A-492B-8E26-FE208F0B1740}"/>
    <cellStyle name="Normal 9 3 5 3 4" xfId="4050" xr:uid="{8500E60B-CBEF-4415-93A6-50C1DDC83522}"/>
    <cellStyle name="Normal 9 3 5 3 4 2" xfId="4830" xr:uid="{FED0CE29-13F1-41E9-ACDA-04915B61A263}"/>
    <cellStyle name="Normal 9 3 5 3 5" xfId="4826" xr:uid="{AFB930E5-A7D6-4DD9-A17F-91AD2E0A9DE7}"/>
    <cellStyle name="Normal 9 3 5 4" xfId="2360" xr:uid="{81889892-5190-4ECA-82FB-0641B1017631}"/>
    <cellStyle name="Normal 9 3 5 4 2" xfId="2361" xr:uid="{28053A42-C663-4A1D-A7FB-7990CAE5744A}"/>
    <cellStyle name="Normal 9 3 5 4 2 2" xfId="4832" xr:uid="{6D252B54-985B-4BEE-87F7-3D8CBE96281A}"/>
    <cellStyle name="Normal 9 3 5 4 3" xfId="4831" xr:uid="{886DE757-9EE8-4E6A-B19C-1CE1820D8DCC}"/>
    <cellStyle name="Normal 9 3 5 5" xfId="2362" xr:uid="{53B929AE-1F1D-41FA-BFBA-77463B18BC1C}"/>
    <cellStyle name="Normal 9 3 5 5 2" xfId="4833" xr:uid="{5251E7F2-DF25-45A2-988C-C11229D8525A}"/>
    <cellStyle name="Normal 9 3 5 6" xfId="4051" xr:uid="{91CD1478-AD22-43CE-80AE-28C01A6E362D}"/>
    <cellStyle name="Normal 9 3 5 6 2" xfId="4834" xr:uid="{73564F1A-1658-4C30-A246-B9504AEB4213}"/>
    <cellStyle name="Normal 9 3 5 7" xfId="4817" xr:uid="{E6F0285A-E2C7-4767-A125-C24544AB7E56}"/>
    <cellStyle name="Normal 9 3 6" xfId="411" xr:uid="{6996031C-62B9-45D6-9850-5802D5139C29}"/>
    <cellStyle name="Normal 9 3 6 2" xfId="855" xr:uid="{97C76130-6A56-4D3E-AFCE-8EAB7216C58B}"/>
    <cellStyle name="Normal 9 3 6 2 2" xfId="2363" xr:uid="{A3EB46C7-7BB8-4BED-B146-6CFD322589F4}"/>
    <cellStyle name="Normal 9 3 6 2 2 2" xfId="2364" xr:uid="{7B9EE2E4-40EC-43B4-B5DC-C05D48076B10}"/>
    <cellStyle name="Normal 9 3 6 2 2 2 2" xfId="4838" xr:uid="{E7726924-77E0-4FF8-8208-8FFB84FB8BD1}"/>
    <cellStyle name="Normal 9 3 6 2 2 3" xfId="4837" xr:uid="{74F49710-A794-4BAB-BCD3-88A82B7BAED8}"/>
    <cellStyle name="Normal 9 3 6 2 3" xfId="2365" xr:uid="{D4564BAA-3213-4655-9143-D2403E4BD72F}"/>
    <cellStyle name="Normal 9 3 6 2 3 2" xfId="4839" xr:uid="{4FE5FF57-9B7D-4246-9CCF-BA5D90C2E7B7}"/>
    <cellStyle name="Normal 9 3 6 2 4" xfId="4052" xr:uid="{2840188C-F63E-4A01-97E9-979537C1E0DF}"/>
    <cellStyle name="Normal 9 3 6 2 4 2" xfId="4840" xr:uid="{A4D3BFD7-6056-46ED-A46F-042919D1F5E4}"/>
    <cellStyle name="Normal 9 3 6 2 5" xfId="4836" xr:uid="{C9233393-6B54-4064-8A0D-D7415CF5F302}"/>
    <cellStyle name="Normal 9 3 6 3" xfId="2366" xr:uid="{D65E1372-6DB0-4DDE-B253-1A82B7EA87AB}"/>
    <cellStyle name="Normal 9 3 6 3 2" xfId="2367" xr:uid="{C907B60A-8007-430C-BAA5-1F1CD6D1E90B}"/>
    <cellStyle name="Normal 9 3 6 3 2 2" xfId="4842" xr:uid="{BBA32CA3-E136-46F9-830F-CD857239EC2D}"/>
    <cellStyle name="Normal 9 3 6 3 3" xfId="4841" xr:uid="{49BFE01F-050C-46C5-94E4-E6A2E829742E}"/>
    <cellStyle name="Normal 9 3 6 4" xfId="2368" xr:uid="{0434A863-2AE7-4E69-B135-8C8FDC35CC06}"/>
    <cellStyle name="Normal 9 3 6 4 2" xfId="4843" xr:uid="{49D89FCB-6879-40DA-9F1A-05B123C90547}"/>
    <cellStyle name="Normal 9 3 6 5" xfId="4053" xr:uid="{548A99F4-9C6A-4389-B6F1-B7B2C9808778}"/>
    <cellStyle name="Normal 9 3 6 5 2" xfId="4844" xr:uid="{765A51A1-42A1-4A9B-8468-98BE030B3937}"/>
    <cellStyle name="Normal 9 3 6 6" xfId="4835" xr:uid="{5BC47F15-3396-474C-BD55-A2A0A2E1DD30}"/>
    <cellStyle name="Normal 9 3 7" xfId="856" xr:uid="{7C3E2395-DDD0-486B-8528-44ACBA030FF8}"/>
    <cellStyle name="Normal 9 3 7 2" xfId="2369" xr:uid="{C27F322D-1D8F-42EF-A4C4-51254B57840E}"/>
    <cellStyle name="Normal 9 3 7 2 2" xfId="2370" xr:uid="{1F149BEB-3073-41D1-B8A9-026EAF40F56C}"/>
    <cellStyle name="Normal 9 3 7 2 2 2" xfId="4847" xr:uid="{DEFC76BD-7FB0-47DF-86A9-F3EFD08335A6}"/>
    <cellStyle name="Normal 9 3 7 2 3" xfId="4846" xr:uid="{A58740EE-636E-449E-B9F8-A9804065EC22}"/>
    <cellStyle name="Normal 9 3 7 3" xfId="2371" xr:uid="{CE829E52-FEF4-481E-9E8B-CBF8D83367CC}"/>
    <cellStyle name="Normal 9 3 7 3 2" xfId="4848" xr:uid="{B5E9D161-44AA-4A5D-8834-31013CB3A823}"/>
    <cellStyle name="Normal 9 3 7 4" xfId="4054" xr:uid="{C096CB08-ED1B-4EDA-8806-25F1E108F0B1}"/>
    <cellStyle name="Normal 9 3 7 4 2" xfId="4849" xr:uid="{F6EE001B-77FD-4E24-9B5B-CF14B8E0BB32}"/>
    <cellStyle name="Normal 9 3 7 5" xfId="4845" xr:uid="{9541FFCA-62E2-4242-BE92-313D74D87A74}"/>
    <cellStyle name="Normal 9 3 8" xfId="2372" xr:uid="{697300AA-DF45-4ECD-8653-2F5D17F8C787}"/>
    <cellStyle name="Normal 9 3 8 2" xfId="2373" xr:uid="{078AEA88-8986-4AF7-AF37-EB18B0C21C66}"/>
    <cellStyle name="Normal 9 3 8 2 2" xfId="4851" xr:uid="{6E603E28-5B7D-465C-A540-1EB5450FE2FC}"/>
    <cellStyle name="Normal 9 3 8 3" xfId="4055" xr:uid="{99B1CDE2-DF80-4F5F-A030-2DE896EEC031}"/>
    <cellStyle name="Normal 9 3 8 3 2" xfId="4852" xr:uid="{902DBCAD-F10A-4CCB-B480-CE3725F4A3D5}"/>
    <cellStyle name="Normal 9 3 8 4" xfId="4056" xr:uid="{2906642E-406F-4524-B916-E0CBC714C838}"/>
    <cellStyle name="Normal 9 3 8 4 2" xfId="4853" xr:uid="{8E81E4C2-C608-49CE-A2A0-BF4521E3B0B0}"/>
    <cellStyle name="Normal 9 3 8 5" xfId="4850" xr:uid="{EF24E292-6CE0-4A41-8047-FE89CEA719C3}"/>
    <cellStyle name="Normal 9 3 9" xfId="2374" xr:uid="{D32AACEC-268B-4F97-BFCE-B59A148D5364}"/>
    <cellStyle name="Normal 9 3 9 2" xfId="4854" xr:uid="{FB31D552-D52C-45D1-A01F-E3B78B2B5A6A}"/>
    <cellStyle name="Normal 9 4" xfId="172" xr:uid="{D5CC86D4-732E-45F2-BE22-DF4998468268}"/>
    <cellStyle name="Normal 9 4 10" xfId="4057" xr:uid="{E9B79684-CCB3-46B7-BF7B-1076D475A916}"/>
    <cellStyle name="Normal 9 4 10 2" xfId="4856" xr:uid="{C6942CD8-9891-4F73-AE15-B5E2EAE6C21D}"/>
    <cellStyle name="Normal 9 4 11" xfId="4058" xr:uid="{FF5FDE66-8379-4468-AD3E-BF954FE21F23}"/>
    <cellStyle name="Normal 9 4 11 2" xfId="4857" xr:uid="{FAC3A44E-97B0-40BF-810D-4110BDC211F0}"/>
    <cellStyle name="Normal 9 4 12" xfId="4855" xr:uid="{8CB6F41F-2B5A-473F-8A82-E79D37A4BC7B}"/>
    <cellStyle name="Normal 9 4 2" xfId="173" xr:uid="{E4AC4904-853D-4E24-8964-16FA91058C0B}"/>
    <cellStyle name="Normal 9 4 2 10" xfId="4858" xr:uid="{5981240A-5C67-42F4-9728-1AB13E819090}"/>
    <cellStyle name="Normal 9 4 2 2" xfId="174" xr:uid="{7BF04B84-C920-4F07-8770-28B86002B68B}"/>
    <cellStyle name="Normal 9 4 2 2 2" xfId="412" xr:uid="{9561D84D-39C1-47CE-B214-C3C7223FA45A}"/>
    <cellStyle name="Normal 9 4 2 2 2 2" xfId="857" xr:uid="{74072CDF-4E1A-42B5-8006-6CA812E0019F}"/>
    <cellStyle name="Normal 9 4 2 2 2 2 2" xfId="2375" xr:uid="{6CB99D22-790A-4D7F-B17A-49C9075FCEDE}"/>
    <cellStyle name="Normal 9 4 2 2 2 2 2 2" xfId="2376" xr:uid="{1BC2CE54-D1B1-40D2-A164-AFA609414CF5}"/>
    <cellStyle name="Normal 9 4 2 2 2 2 2 2 2" xfId="4863" xr:uid="{1DFF01E2-AA12-42A6-A8F2-84ED9ABA7C28}"/>
    <cellStyle name="Normal 9 4 2 2 2 2 2 3" xfId="4862" xr:uid="{350D2D97-8581-4F82-9D69-9465D3D067C4}"/>
    <cellStyle name="Normal 9 4 2 2 2 2 3" xfId="2377" xr:uid="{6B5F5992-66F0-40BD-B7C5-7060226EFF77}"/>
    <cellStyle name="Normal 9 4 2 2 2 2 3 2" xfId="4864" xr:uid="{476AB3FB-4FF3-4949-888D-A60E54914D6F}"/>
    <cellStyle name="Normal 9 4 2 2 2 2 4" xfId="4059" xr:uid="{74278648-F019-4A21-A585-9DC9CC76000A}"/>
    <cellStyle name="Normal 9 4 2 2 2 2 4 2" xfId="4865" xr:uid="{473E9E2F-FEE8-4EF9-9212-CCD150A1A536}"/>
    <cellStyle name="Normal 9 4 2 2 2 2 5" xfId="4861" xr:uid="{FA9B3C55-B5EA-4E44-8D5A-FC7B322CD3A4}"/>
    <cellStyle name="Normal 9 4 2 2 2 3" xfId="2378" xr:uid="{4E683FEC-E3B6-4EF0-A3F5-524D7F848833}"/>
    <cellStyle name="Normal 9 4 2 2 2 3 2" xfId="2379" xr:uid="{77E11063-DAFB-4455-B9D0-1F2F75BC510A}"/>
    <cellStyle name="Normal 9 4 2 2 2 3 2 2" xfId="4867" xr:uid="{65873161-0A9D-4F36-BA28-0BAFDD50FB9E}"/>
    <cellStyle name="Normal 9 4 2 2 2 3 3" xfId="4060" xr:uid="{53B5312B-B229-4E4A-B6EA-C60FC2BBA233}"/>
    <cellStyle name="Normal 9 4 2 2 2 3 3 2" xfId="4868" xr:uid="{251F348D-F4E6-416D-B5D0-2D8E512CA1DE}"/>
    <cellStyle name="Normal 9 4 2 2 2 3 4" xfId="4061" xr:uid="{7099AFF9-D7D1-4949-B8C5-72BB673B4ED4}"/>
    <cellStyle name="Normal 9 4 2 2 2 3 4 2" xfId="4869" xr:uid="{E52FE806-0FFE-4FDF-BC8E-BC6A0010C734}"/>
    <cellStyle name="Normal 9 4 2 2 2 3 5" xfId="4866" xr:uid="{07DBBDF1-CD2A-48EB-B53D-8A90B55ED3F6}"/>
    <cellStyle name="Normal 9 4 2 2 2 4" xfId="2380" xr:uid="{2EC88A42-65A1-4B99-A105-3A6A4B9DF6DD}"/>
    <cellStyle name="Normal 9 4 2 2 2 4 2" xfId="4870" xr:uid="{EC32E611-0C42-42D8-893C-B7CDE833FA42}"/>
    <cellStyle name="Normal 9 4 2 2 2 5" xfId="4062" xr:uid="{22B302DE-9B0D-45AC-919F-028C3080B96F}"/>
    <cellStyle name="Normal 9 4 2 2 2 5 2" xfId="4871" xr:uid="{A293D97F-93D8-4D20-90D4-26630BA2C4C1}"/>
    <cellStyle name="Normal 9 4 2 2 2 6" xfId="4063" xr:uid="{C30ED906-5F4C-4303-AC41-FAF497B374EA}"/>
    <cellStyle name="Normal 9 4 2 2 2 6 2" xfId="4872" xr:uid="{2D2BCAF6-778E-427F-ABEA-34E9080DD426}"/>
    <cellStyle name="Normal 9 4 2 2 2 7" xfId="4860" xr:uid="{53338330-593E-46F2-9132-2CC55F449B3D}"/>
    <cellStyle name="Normal 9 4 2 2 3" xfId="858" xr:uid="{4AE839B3-4F2D-4EF5-8522-1ABBD261E996}"/>
    <cellStyle name="Normal 9 4 2 2 3 2" xfId="2381" xr:uid="{FC5845DF-E4CC-4ED5-BA2A-662A386E213E}"/>
    <cellStyle name="Normal 9 4 2 2 3 2 2" xfId="2382" xr:uid="{5B3B2E2C-2823-4CFF-B23C-F4D8F0E40ED6}"/>
    <cellStyle name="Normal 9 4 2 2 3 2 2 2" xfId="4875" xr:uid="{4A68D0F7-27A8-4C61-9C9C-C74EAA5778B4}"/>
    <cellStyle name="Normal 9 4 2 2 3 2 3" xfId="4064" xr:uid="{C9EFADCE-08C0-491A-9619-90E297BFDD5E}"/>
    <cellStyle name="Normal 9 4 2 2 3 2 3 2" xfId="4876" xr:uid="{F8425025-96EC-4A6F-8D50-8463261DC014}"/>
    <cellStyle name="Normal 9 4 2 2 3 2 4" xfId="4065" xr:uid="{9D824DF3-6FBD-441A-B538-DAFE403D894B}"/>
    <cellStyle name="Normal 9 4 2 2 3 2 4 2" xfId="4877" xr:uid="{B1324350-4249-4A28-9374-775E56B2FE93}"/>
    <cellStyle name="Normal 9 4 2 2 3 2 5" xfId="4874" xr:uid="{FD1EBC2A-2C13-410F-8837-1A1E42F644AC}"/>
    <cellStyle name="Normal 9 4 2 2 3 3" xfId="2383" xr:uid="{CDEF2DCD-72AA-4059-8E0C-1CD5666E2B03}"/>
    <cellStyle name="Normal 9 4 2 2 3 3 2" xfId="4878" xr:uid="{A7553A81-E1EE-4E20-ABB8-F3EEDE6FB107}"/>
    <cellStyle name="Normal 9 4 2 2 3 4" xfId="4066" xr:uid="{724E0C00-40AC-4907-AFA2-91F311D228DD}"/>
    <cellStyle name="Normal 9 4 2 2 3 4 2" xfId="4879" xr:uid="{87F48ABB-303C-4824-80E8-1C1F68F51C0F}"/>
    <cellStyle name="Normal 9 4 2 2 3 5" xfId="4067" xr:uid="{177EA4C0-37A9-4007-89C4-CB7E756984AA}"/>
    <cellStyle name="Normal 9 4 2 2 3 5 2" xfId="4880" xr:uid="{DA52EDB7-2EBE-4A48-BC0F-F36EDA67E171}"/>
    <cellStyle name="Normal 9 4 2 2 3 6" xfId="4873" xr:uid="{2C8F7F37-6982-45FA-872C-F93E03C0878C}"/>
    <cellStyle name="Normal 9 4 2 2 4" xfId="2384" xr:uid="{D5738B05-8955-431C-BE25-80D82729E613}"/>
    <cellStyle name="Normal 9 4 2 2 4 2" xfId="2385" xr:uid="{2AA0C7C8-EEA7-4C48-B5F9-36F64137581E}"/>
    <cellStyle name="Normal 9 4 2 2 4 2 2" xfId="4882" xr:uid="{A7548AAF-9E78-43A4-82BC-B8DBEC0F4C08}"/>
    <cellStyle name="Normal 9 4 2 2 4 3" xfId="4068" xr:uid="{846D832C-348E-49C7-A5F7-58E3FD8B1191}"/>
    <cellStyle name="Normal 9 4 2 2 4 3 2" xfId="4883" xr:uid="{E01A1A89-BBD7-47CB-A2FD-0BFE391BE822}"/>
    <cellStyle name="Normal 9 4 2 2 4 4" xfId="4069" xr:uid="{5279B7DB-4D52-474F-8841-5279DDE81431}"/>
    <cellStyle name="Normal 9 4 2 2 4 4 2" xfId="4884" xr:uid="{42423AC3-795C-4B60-86B8-7C3E7F57F517}"/>
    <cellStyle name="Normal 9 4 2 2 4 5" xfId="4881" xr:uid="{0270C09E-28EE-429D-BA20-EE070DDF2569}"/>
    <cellStyle name="Normal 9 4 2 2 5" xfId="2386" xr:uid="{302253DB-7C88-4DF3-82C5-C59657553A34}"/>
    <cellStyle name="Normal 9 4 2 2 5 2" xfId="4070" xr:uid="{EE3DB511-3525-44AF-86BC-79C3D6E8F9F6}"/>
    <cellStyle name="Normal 9 4 2 2 5 2 2" xfId="4886" xr:uid="{AB770819-33A4-4EB1-AD81-C538998DAD81}"/>
    <cellStyle name="Normal 9 4 2 2 5 3" xfId="4071" xr:uid="{C0355ACA-9E9C-46FD-BC8B-F8F6E5D531DC}"/>
    <cellStyle name="Normal 9 4 2 2 5 3 2" xfId="4887" xr:uid="{570ECE7C-AB8B-46D8-8C7B-E16E7048F55D}"/>
    <cellStyle name="Normal 9 4 2 2 5 4" xfId="4072" xr:uid="{08A2D87C-18C6-4EEA-B6CF-2D5EC071FBBB}"/>
    <cellStyle name="Normal 9 4 2 2 5 4 2" xfId="4888" xr:uid="{B60DAB8A-E242-45AC-9574-AB0281F7DF2A}"/>
    <cellStyle name="Normal 9 4 2 2 5 5" xfId="4885" xr:uid="{2BFC0B15-45B3-437C-ACAA-E1C73B7FC0D7}"/>
    <cellStyle name="Normal 9 4 2 2 6" xfId="4073" xr:uid="{5EF989EF-48BD-4718-81E6-1790261A462A}"/>
    <cellStyle name="Normal 9 4 2 2 6 2" xfId="4889" xr:uid="{F122A365-B8CE-4CA2-9D88-0C1F922BE2CA}"/>
    <cellStyle name="Normal 9 4 2 2 7" xfId="4074" xr:uid="{CA0DE533-45A9-42F1-B8CD-1C213737C215}"/>
    <cellStyle name="Normal 9 4 2 2 7 2" xfId="4890" xr:uid="{996975A1-4D6F-4BED-8974-8D650F167085}"/>
    <cellStyle name="Normal 9 4 2 2 8" xfId="4075" xr:uid="{498B16F5-6E7A-41EA-880D-39856EFD4260}"/>
    <cellStyle name="Normal 9 4 2 2 8 2" xfId="4891" xr:uid="{5B3F9095-365C-4EEF-948C-FB3D792BF4B9}"/>
    <cellStyle name="Normal 9 4 2 2 9" xfId="4859" xr:uid="{2E5D8C54-A690-453F-971B-8CB695D24790}"/>
    <cellStyle name="Normal 9 4 2 3" xfId="413" xr:uid="{F3805116-3A3D-416A-8B8E-E7212A2F7A37}"/>
    <cellStyle name="Normal 9 4 2 3 2" xfId="859" xr:uid="{EE3C3C0B-5FA4-42C1-93BC-82D18D25C7ED}"/>
    <cellStyle name="Normal 9 4 2 3 2 2" xfId="860" xr:uid="{BCA64466-8EEF-486C-A490-B0167A20F994}"/>
    <cellStyle name="Normal 9 4 2 3 2 2 2" xfId="2387" xr:uid="{306636B9-B4E9-4045-9CDC-D6A32FC01A4A}"/>
    <cellStyle name="Normal 9 4 2 3 2 2 2 2" xfId="2388" xr:uid="{DF7ED6EE-F79D-4EA3-B4D7-D503A8204724}"/>
    <cellStyle name="Normal 9 4 2 3 2 2 2 2 2" xfId="4896" xr:uid="{62F05E7E-CB50-4FF3-8849-F37CC2CA468D}"/>
    <cellStyle name="Normal 9 4 2 3 2 2 2 3" xfId="4895" xr:uid="{823B2193-36F7-4EA2-8CE3-0B6D5DF75444}"/>
    <cellStyle name="Normal 9 4 2 3 2 2 3" xfId="2389" xr:uid="{F81A233D-F588-4875-B73E-E2C698191A46}"/>
    <cellStyle name="Normal 9 4 2 3 2 2 3 2" xfId="4897" xr:uid="{F443331F-F223-4902-9418-ACEFBFE33269}"/>
    <cellStyle name="Normal 9 4 2 3 2 2 4" xfId="4894" xr:uid="{1E4B28DD-2A4C-4FA5-BEB0-17F4CE5BC900}"/>
    <cellStyle name="Normal 9 4 2 3 2 3" xfId="2390" xr:uid="{AF949C65-6CFC-4C60-9B14-B9F5C614F60A}"/>
    <cellStyle name="Normal 9 4 2 3 2 3 2" xfId="2391" xr:uid="{F1C12ECF-1B8B-44B9-9186-7A27C3E01372}"/>
    <cellStyle name="Normal 9 4 2 3 2 3 2 2" xfId="4899" xr:uid="{367C0F8E-A1E3-4640-A6CF-7A010E39E2B8}"/>
    <cellStyle name="Normal 9 4 2 3 2 3 3" xfId="4898" xr:uid="{95387F05-728C-4796-BAF5-B6D7800A758D}"/>
    <cellStyle name="Normal 9 4 2 3 2 4" xfId="2392" xr:uid="{5B678C1A-92D3-41FF-B88F-AA4B4978B4D8}"/>
    <cellStyle name="Normal 9 4 2 3 2 4 2" xfId="4900" xr:uid="{1D1593DA-B483-453E-A4ED-A4EB0523FA99}"/>
    <cellStyle name="Normal 9 4 2 3 2 5" xfId="4893" xr:uid="{647DFFDF-456F-44F2-B964-66CE5C060348}"/>
    <cellStyle name="Normal 9 4 2 3 3" xfId="861" xr:uid="{13DA1599-4285-4D48-8435-DDF94C8332B4}"/>
    <cellStyle name="Normal 9 4 2 3 3 2" xfId="2393" xr:uid="{4AA2C0F1-0183-405B-98D6-A234BF91FE7A}"/>
    <cellStyle name="Normal 9 4 2 3 3 2 2" xfId="2394" xr:uid="{F79AF42C-3AF9-40C3-9248-0D7B5940509B}"/>
    <cellStyle name="Normal 9 4 2 3 3 2 2 2" xfId="4903" xr:uid="{312B5CDE-840A-4E92-8E61-282D56679373}"/>
    <cellStyle name="Normal 9 4 2 3 3 2 3" xfId="4902" xr:uid="{95F19A69-BF22-46B7-95CC-09C22EC23E51}"/>
    <cellStyle name="Normal 9 4 2 3 3 3" xfId="2395" xr:uid="{44ABD5E1-C5CC-4675-9885-63EF1B4F97AF}"/>
    <cellStyle name="Normal 9 4 2 3 3 3 2" xfId="4904" xr:uid="{AF28F29E-0A35-49D3-9603-64B4367DD6F0}"/>
    <cellStyle name="Normal 9 4 2 3 3 4" xfId="4076" xr:uid="{6097F0B0-D9E4-4E28-A9B0-89D0FCE5313A}"/>
    <cellStyle name="Normal 9 4 2 3 3 4 2" xfId="4905" xr:uid="{26CAA912-BC94-49FC-85DC-FE366FC04671}"/>
    <cellStyle name="Normal 9 4 2 3 3 5" xfId="4901" xr:uid="{4C138C28-9A12-4A6E-9A97-0B6716692B45}"/>
    <cellStyle name="Normal 9 4 2 3 4" xfId="2396" xr:uid="{6CF1CDE2-5E1B-4878-A277-227B2C153ED9}"/>
    <cellStyle name="Normal 9 4 2 3 4 2" xfId="2397" xr:uid="{DA77836B-798C-4879-9FC5-206CC784E3F4}"/>
    <cellStyle name="Normal 9 4 2 3 4 2 2" xfId="4907" xr:uid="{CA86227B-21D1-4E14-90B3-AB248FD1E99F}"/>
    <cellStyle name="Normal 9 4 2 3 4 3" xfId="4906" xr:uid="{21C2AFBA-1AFD-4B03-A977-4E26490F4A33}"/>
    <cellStyle name="Normal 9 4 2 3 5" xfId="2398" xr:uid="{14E329E6-3B92-4E0B-9725-74F28ED58A3D}"/>
    <cellStyle name="Normal 9 4 2 3 5 2" xfId="4908" xr:uid="{D73A4EAC-5430-4D1A-8201-3BDFD8953CE5}"/>
    <cellStyle name="Normal 9 4 2 3 6" xfId="4077" xr:uid="{153FC882-1681-4F8F-80F2-026856FB92D7}"/>
    <cellStyle name="Normal 9 4 2 3 6 2" xfId="4909" xr:uid="{F45AEEDF-B2C8-4486-9DEF-26E9E7DF4520}"/>
    <cellStyle name="Normal 9 4 2 3 7" xfId="4892" xr:uid="{A0597029-D302-4613-AD34-5FB2E3FF71F1}"/>
    <cellStyle name="Normal 9 4 2 4" xfId="414" xr:uid="{5305FB3C-1023-4A90-B95B-5D8D42234635}"/>
    <cellStyle name="Normal 9 4 2 4 2" xfId="862" xr:uid="{2457ACB4-FC98-4ADB-B23A-3BF8B23E86F5}"/>
    <cellStyle name="Normal 9 4 2 4 2 2" xfId="2399" xr:uid="{AB169695-F2AD-49AA-B103-1FA6BDC4F199}"/>
    <cellStyle name="Normal 9 4 2 4 2 2 2" xfId="2400" xr:uid="{1E1162CB-90F7-4431-8953-8A2AC353F9EB}"/>
    <cellStyle name="Normal 9 4 2 4 2 2 2 2" xfId="4913" xr:uid="{09C0BC13-D9BB-4162-92DD-8AEFB3123E3F}"/>
    <cellStyle name="Normal 9 4 2 4 2 2 3" xfId="4912" xr:uid="{10D4E5AE-7E1B-4F90-8D5B-8B84322B5753}"/>
    <cellStyle name="Normal 9 4 2 4 2 3" xfId="2401" xr:uid="{CB724D29-1253-4E23-9CF0-113996DECE23}"/>
    <cellStyle name="Normal 9 4 2 4 2 3 2" xfId="4914" xr:uid="{F45F6938-EEBD-4901-BE40-B69152A5AED4}"/>
    <cellStyle name="Normal 9 4 2 4 2 4" xfId="4078" xr:uid="{C91230AE-F2F1-486B-BE1B-10180277E548}"/>
    <cellStyle name="Normal 9 4 2 4 2 4 2" xfId="4915" xr:uid="{5EE2074F-AB27-4622-B0BC-ADDEE35CC289}"/>
    <cellStyle name="Normal 9 4 2 4 2 5" xfId="4911" xr:uid="{4E9EB743-1254-4D5E-8EFD-DAD0D9E8EFAB}"/>
    <cellStyle name="Normal 9 4 2 4 3" xfId="2402" xr:uid="{0AF6DFE5-FB99-4182-ACF5-D252A8036349}"/>
    <cellStyle name="Normal 9 4 2 4 3 2" xfId="2403" xr:uid="{050A893D-ACE7-4B10-9D96-0FF7587E6A1E}"/>
    <cellStyle name="Normal 9 4 2 4 3 2 2" xfId="4917" xr:uid="{FFDDBAEB-0A30-4973-ABF4-F0ACBB8A0770}"/>
    <cellStyle name="Normal 9 4 2 4 3 3" xfId="4916" xr:uid="{8A5EC6AA-D6CF-49E8-AE0A-71CE152462D3}"/>
    <cellStyle name="Normal 9 4 2 4 4" xfId="2404" xr:uid="{40E20B5A-B8EA-4731-8A83-40F9E2DBCB50}"/>
    <cellStyle name="Normal 9 4 2 4 4 2" xfId="4918" xr:uid="{029FA58F-CC4E-443C-9919-06DEB1E45967}"/>
    <cellStyle name="Normal 9 4 2 4 5" xfId="4079" xr:uid="{03C52B51-EE3F-4574-A24F-B656019C3B1F}"/>
    <cellStyle name="Normal 9 4 2 4 5 2" xfId="4919" xr:uid="{D8DD1B94-DFE1-4674-8747-67005E2287C9}"/>
    <cellStyle name="Normal 9 4 2 4 6" xfId="4910" xr:uid="{70BF12BE-9A66-4B9E-B831-A61FBBE783CC}"/>
    <cellStyle name="Normal 9 4 2 5" xfId="415" xr:uid="{D349BE90-7F12-4D72-892A-4204FDFAC776}"/>
    <cellStyle name="Normal 9 4 2 5 2" xfId="2405" xr:uid="{9C4480E9-3B1C-470E-BE34-26565D2AE969}"/>
    <cellStyle name="Normal 9 4 2 5 2 2" xfId="2406" xr:uid="{9E52CD73-D54E-4F63-AC86-B6A1A49B5B24}"/>
    <cellStyle name="Normal 9 4 2 5 2 2 2" xfId="4922" xr:uid="{23FA1684-9F66-47CA-BA14-81586F9244E1}"/>
    <cellStyle name="Normal 9 4 2 5 2 3" xfId="4921" xr:uid="{9F01347E-ED16-450C-94C5-441CCE740342}"/>
    <cellStyle name="Normal 9 4 2 5 3" xfId="2407" xr:uid="{E7C127F2-791D-4204-B233-2186C2C8BDE0}"/>
    <cellStyle name="Normal 9 4 2 5 3 2" xfId="4923" xr:uid="{330681C3-20F2-4DB5-B4B4-958CDDB8D4F1}"/>
    <cellStyle name="Normal 9 4 2 5 4" xfId="4080" xr:uid="{CC826CD9-BFFE-4031-BF55-0E7D0614B7A6}"/>
    <cellStyle name="Normal 9 4 2 5 4 2" xfId="4924" xr:uid="{468C6CA0-6DB9-4C72-AC01-3852DA86AE97}"/>
    <cellStyle name="Normal 9 4 2 5 5" xfId="4920" xr:uid="{367DA501-B5CB-4FC8-A77E-399A1E402213}"/>
    <cellStyle name="Normal 9 4 2 6" xfId="2408" xr:uid="{393C8D29-33CE-49DB-8CD0-CE94E320EC49}"/>
    <cellStyle name="Normal 9 4 2 6 2" xfId="2409" xr:uid="{D004870B-3A42-4F76-8AD8-D8482C681C58}"/>
    <cellStyle name="Normal 9 4 2 6 2 2" xfId="4926" xr:uid="{7D22B9B3-B5D7-4786-95BF-D9D672C0EEDC}"/>
    <cellStyle name="Normal 9 4 2 6 3" xfId="4081" xr:uid="{DDF3A6F1-D04C-4EBC-9BED-DE973F2077B4}"/>
    <cellStyle name="Normal 9 4 2 6 3 2" xfId="4927" xr:uid="{83CCEA78-56DD-4BC6-ABA5-1673EFA0F8D6}"/>
    <cellStyle name="Normal 9 4 2 6 4" xfId="4082" xr:uid="{13350049-89D9-42D8-A22E-46A62A61353D}"/>
    <cellStyle name="Normal 9 4 2 6 4 2" xfId="4928" xr:uid="{0D4A71BD-4F1E-45FF-ABE4-AC867B571ECC}"/>
    <cellStyle name="Normal 9 4 2 6 5" xfId="4925" xr:uid="{3E4A96AC-E119-417D-844F-302D2904CB93}"/>
    <cellStyle name="Normal 9 4 2 7" xfId="2410" xr:uid="{ADEC4CD2-EBDD-46BE-BC1F-166E082CB7E1}"/>
    <cellStyle name="Normal 9 4 2 7 2" xfId="4929" xr:uid="{D4A4206C-4C1F-4DC9-9995-6409ACD42BB3}"/>
    <cellStyle name="Normal 9 4 2 8" xfId="4083" xr:uid="{A8B58EA1-00C8-49F2-B7C6-54789A71D336}"/>
    <cellStyle name="Normal 9 4 2 8 2" xfId="4930" xr:uid="{E5171282-8510-4F9A-9668-8938E1F5A347}"/>
    <cellStyle name="Normal 9 4 2 9" xfId="4084" xr:uid="{15FC7D16-D3C5-4579-A52D-F1706B894126}"/>
    <cellStyle name="Normal 9 4 2 9 2" xfId="4931" xr:uid="{6A59255A-0013-43C8-8C7E-2A73F0419773}"/>
    <cellStyle name="Normal 9 4 3" xfId="175" xr:uid="{7ACCE387-A90C-4DCD-AC5A-C8A455E714E2}"/>
    <cellStyle name="Normal 9 4 3 2" xfId="176" xr:uid="{ED9F277B-5A57-480D-9E58-54D865E61E7B}"/>
    <cellStyle name="Normal 9 4 3 2 2" xfId="863" xr:uid="{62314DE1-63EE-41E8-B072-86FD13318343}"/>
    <cellStyle name="Normal 9 4 3 2 2 2" xfId="2411" xr:uid="{AB8B5470-3A36-4C2C-AA4A-0D456FF60C35}"/>
    <cellStyle name="Normal 9 4 3 2 2 2 2" xfId="2412" xr:uid="{AB86F3DC-A726-4916-8C5C-256EB838C1E8}"/>
    <cellStyle name="Normal 9 4 3 2 2 2 2 2" xfId="4500" xr:uid="{D342EDC7-2EB5-4B35-AC9A-730D89D548ED}"/>
    <cellStyle name="Normal 9 4 3 2 2 2 2 2 2" xfId="5307" xr:uid="{D44466E4-F435-481C-8AB1-199387AD8592}"/>
    <cellStyle name="Normal 9 4 3 2 2 2 2 2 3" xfId="4936" xr:uid="{BC6C6B81-CF58-4E8B-9195-B16EFFCE310D}"/>
    <cellStyle name="Normal 9 4 3 2 2 2 3" xfId="4501" xr:uid="{C60AFD86-66A3-4517-825C-064BBB95B46C}"/>
    <cellStyle name="Normal 9 4 3 2 2 2 3 2" xfId="5308" xr:uid="{FD15A140-13E3-4AF8-8063-C6BE53906CE2}"/>
    <cellStyle name="Normal 9 4 3 2 2 2 3 3" xfId="4935" xr:uid="{78AF2323-F33B-4444-8191-4474853520EE}"/>
    <cellStyle name="Normal 9 4 3 2 2 3" xfId="2413" xr:uid="{5F0BB854-5A2F-45E7-BD40-0B60528F79FE}"/>
    <cellStyle name="Normal 9 4 3 2 2 3 2" xfId="4502" xr:uid="{08779BF1-A016-4B0B-A792-D2B825FB1CF7}"/>
    <cellStyle name="Normal 9 4 3 2 2 3 2 2" xfId="5309" xr:uid="{E71F6351-6F78-4B8F-923A-5C633B02F724}"/>
    <cellStyle name="Normal 9 4 3 2 2 3 2 3" xfId="4937" xr:uid="{F32079F3-6AAA-42BF-9AE0-022C84B48FC3}"/>
    <cellStyle name="Normal 9 4 3 2 2 4" xfId="4085" xr:uid="{7AA23FC2-450F-4495-8230-2BE51A00E9D5}"/>
    <cellStyle name="Normal 9 4 3 2 2 4 2" xfId="4938" xr:uid="{3C245452-A123-4BC2-B3C4-C4F89E7B6DB2}"/>
    <cellStyle name="Normal 9 4 3 2 2 5" xfId="4934" xr:uid="{0568CA5F-DD47-4F7D-9CA4-F3CB9FCB307A}"/>
    <cellStyle name="Normal 9 4 3 2 3" xfId="2414" xr:uid="{DFB073E2-A1BA-44D0-BC64-C1C6CEE67A93}"/>
    <cellStyle name="Normal 9 4 3 2 3 2" xfId="2415" xr:uid="{74CD8034-EF5C-4331-A4B6-2FB4AD96C7A2}"/>
    <cellStyle name="Normal 9 4 3 2 3 2 2" xfId="4503" xr:uid="{C401EF05-D37E-4EFB-81DB-CBAECD026091}"/>
    <cellStyle name="Normal 9 4 3 2 3 2 2 2" xfId="5310" xr:uid="{D3A87CB3-33A3-439E-87CE-DDDD5D103A4E}"/>
    <cellStyle name="Normal 9 4 3 2 3 2 2 3" xfId="4940" xr:uid="{036F7BB7-DC28-4E60-A661-1C71273D24B7}"/>
    <cellStyle name="Normal 9 4 3 2 3 3" xfId="4086" xr:uid="{59B95B74-1516-41D4-90D3-D3AF4E227759}"/>
    <cellStyle name="Normal 9 4 3 2 3 3 2" xfId="4941" xr:uid="{5C5B2CB8-022E-4AC2-A18F-A62F3327D41B}"/>
    <cellStyle name="Normal 9 4 3 2 3 4" xfId="4087" xr:uid="{705D0C7F-21B5-4513-8746-53A012D43261}"/>
    <cellStyle name="Normal 9 4 3 2 3 4 2" xfId="4942" xr:uid="{B7FCBCCB-17E5-4B6D-9EF9-2C1A53A587D0}"/>
    <cellStyle name="Normal 9 4 3 2 3 5" xfId="4939" xr:uid="{FD702BA0-F368-45A8-A8EB-5A411E2009F3}"/>
    <cellStyle name="Normal 9 4 3 2 4" xfId="2416" xr:uid="{9993B37E-82FE-430C-AED9-3544DF2E489B}"/>
    <cellStyle name="Normal 9 4 3 2 4 2" xfId="4504" xr:uid="{B8131D68-619A-4275-ADE5-3D8BC0C3B0C6}"/>
    <cellStyle name="Normal 9 4 3 2 4 2 2" xfId="5311" xr:uid="{67FC6C61-5CD5-44B6-9A96-A2810578FCC9}"/>
    <cellStyle name="Normal 9 4 3 2 4 2 3" xfId="4943" xr:uid="{9EA0BD85-C688-48CC-9C33-BAA97931DD4C}"/>
    <cellStyle name="Normal 9 4 3 2 5" xfId="4088" xr:uid="{1CD5CDE8-4706-4E23-BB7E-077B6B6BBFD8}"/>
    <cellStyle name="Normal 9 4 3 2 5 2" xfId="4944" xr:uid="{C2FA6957-FD8D-4561-9DA7-2972E5B723D4}"/>
    <cellStyle name="Normal 9 4 3 2 6" xfId="4089" xr:uid="{5AC2A339-53BB-4D61-8F13-8875A933BA57}"/>
    <cellStyle name="Normal 9 4 3 2 6 2" xfId="4945" xr:uid="{41608C97-3606-4F30-AF40-BB8E6C2CDE45}"/>
    <cellStyle name="Normal 9 4 3 2 7" xfId="4933" xr:uid="{1246DC2A-8F2B-4AFE-A97C-C0880E6A31BF}"/>
    <cellStyle name="Normal 9 4 3 3" xfId="416" xr:uid="{E4A7C76B-08A3-442D-AD90-EBB80E09A133}"/>
    <cellStyle name="Normal 9 4 3 3 2" xfId="2417" xr:uid="{9638D6C4-B44C-49EF-917E-29B9AD620F89}"/>
    <cellStyle name="Normal 9 4 3 3 2 2" xfId="2418" xr:uid="{9B39C9FE-53A8-4BBE-8C3A-343DD232CA85}"/>
    <cellStyle name="Normal 9 4 3 3 2 2 2" xfId="4505" xr:uid="{8665CDC6-E318-4ABB-866C-ABBA5666681C}"/>
    <cellStyle name="Normal 9 4 3 3 2 2 2 2" xfId="5312" xr:uid="{9A04DB39-216C-4E5C-9B0F-777D621DD67E}"/>
    <cellStyle name="Normal 9 4 3 3 2 2 2 3" xfId="4948" xr:uid="{7ACA069D-8DF1-48B9-801A-43AC13BB7DD1}"/>
    <cellStyle name="Normal 9 4 3 3 2 3" xfId="4090" xr:uid="{B256FE3B-EAE1-4421-BD5E-870B4E28E26A}"/>
    <cellStyle name="Normal 9 4 3 3 2 3 2" xfId="4949" xr:uid="{5AE51A0D-B960-46AD-A502-8F53A5DFE3C2}"/>
    <cellStyle name="Normal 9 4 3 3 2 4" xfId="4091" xr:uid="{66C5AD61-1C15-4D49-8118-77B250F4B5BF}"/>
    <cellStyle name="Normal 9 4 3 3 2 4 2" xfId="4950" xr:uid="{F6FF26F3-350A-4E20-83E9-AF95AA5AE5E2}"/>
    <cellStyle name="Normal 9 4 3 3 2 5" xfId="4947" xr:uid="{3F43AA56-4B9F-4430-A46C-CC06B3028C77}"/>
    <cellStyle name="Normal 9 4 3 3 3" xfId="2419" xr:uid="{11DBDCEB-DDC8-413D-B6D7-3157EF4AF2FD}"/>
    <cellStyle name="Normal 9 4 3 3 3 2" xfId="4506" xr:uid="{9FCAA326-BE86-4F03-8A47-D09DB258DAFA}"/>
    <cellStyle name="Normal 9 4 3 3 3 2 2" xfId="5313" xr:uid="{28672E99-65BF-4C92-A10F-CD631303B4F7}"/>
    <cellStyle name="Normal 9 4 3 3 3 2 3" xfId="4951" xr:uid="{2F1CB0F9-CB07-4F18-8C69-3F40D362FD0A}"/>
    <cellStyle name="Normal 9 4 3 3 4" xfId="4092" xr:uid="{E67B7F21-2C18-4150-A742-599070DC9001}"/>
    <cellStyle name="Normal 9 4 3 3 4 2" xfId="4952" xr:uid="{04253E42-17A2-47EE-ABEA-2CE7BB6DFB71}"/>
    <cellStyle name="Normal 9 4 3 3 5" xfId="4093" xr:uid="{B4B7D359-F16D-4EA2-B94E-80237E797E33}"/>
    <cellStyle name="Normal 9 4 3 3 5 2" xfId="4953" xr:uid="{11BE8570-40E8-4C8B-9FFB-B9A5518983ED}"/>
    <cellStyle name="Normal 9 4 3 3 6" xfId="4946" xr:uid="{39EA0D53-CA4B-4A89-9BC0-FA22DC614A4E}"/>
    <cellStyle name="Normal 9 4 3 4" xfId="2420" xr:uid="{DE3F1F31-AEC2-4003-86BC-0AA787FF1FAA}"/>
    <cellStyle name="Normal 9 4 3 4 2" xfId="2421" xr:uid="{4A22BC09-2F89-4F18-B181-9DFF301858E5}"/>
    <cellStyle name="Normal 9 4 3 4 2 2" xfId="4507" xr:uid="{FEA8DBB5-AA4B-4781-8780-1BA618577CFA}"/>
    <cellStyle name="Normal 9 4 3 4 2 2 2" xfId="5314" xr:uid="{F487B84D-E50B-4A52-B9C1-9BE2EEC22C4E}"/>
    <cellStyle name="Normal 9 4 3 4 2 2 3" xfId="4955" xr:uid="{3B717985-97E0-4A92-A538-2249BE86A559}"/>
    <cellStyle name="Normal 9 4 3 4 3" xfId="4094" xr:uid="{C657D9EA-2205-4C72-9A0F-58D3BB8DE688}"/>
    <cellStyle name="Normal 9 4 3 4 3 2" xfId="4956" xr:uid="{4A727308-A78D-49EE-982D-0F9C1D9DEFFD}"/>
    <cellStyle name="Normal 9 4 3 4 4" xfId="4095" xr:uid="{A1CD196B-3996-4346-8363-2450A1BB94E4}"/>
    <cellStyle name="Normal 9 4 3 4 4 2" xfId="4957" xr:uid="{861BB205-84D3-41CD-9061-F51345370BFF}"/>
    <cellStyle name="Normal 9 4 3 4 5" xfId="4954" xr:uid="{154A9208-4EC4-4F5C-AD1E-DA07A0EF67E3}"/>
    <cellStyle name="Normal 9 4 3 5" xfId="2422" xr:uid="{70491398-A3B7-44CD-874B-0C88A4825F61}"/>
    <cellStyle name="Normal 9 4 3 5 2" xfId="4096" xr:uid="{98E83953-A783-409A-8EE4-E10A36ED6A0E}"/>
    <cellStyle name="Normal 9 4 3 5 2 2" xfId="4959" xr:uid="{5DFF1E3C-EE9A-44E8-AE09-8D4FB4BEFCF3}"/>
    <cellStyle name="Normal 9 4 3 5 3" xfId="4097" xr:uid="{8BA024B4-90EC-4E78-844E-CEB4006EC575}"/>
    <cellStyle name="Normal 9 4 3 5 3 2" xfId="4960" xr:uid="{A9E2D6B4-BF87-4B50-A3B0-30F3F6500267}"/>
    <cellStyle name="Normal 9 4 3 5 4" xfId="4098" xr:uid="{F9EFA22D-45FF-4B2B-ABAB-D9C2041FFA42}"/>
    <cellStyle name="Normal 9 4 3 5 4 2" xfId="4961" xr:uid="{74FCFD51-DC68-4556-B3C4-F16BE3F3859B}"/>
    <cellStyle name="Normal 9 4 3 5 5" xfId="4958" xr:uid="{8CB4B64E-F264-4C02-96EE-73132DE0DF1F}"/>
    <cellStyle name="Normal 9 4 3 6" xfId="4099" xr:uid="{10213D75-A1B4-4608-B05C-E60BD207FA05}"/>
    <cellStyle name="Normal 9 4 3 6 2" xfId="4962" xr:uid="{CF397802-8643-4611-A162-A206DAA35ED5}"/>
    <cellStyle name="Normal 9 4 3 7" xfId="4100" xr:uid="{88A2B6DB-D619-40FC-8C09-CD3E277FB69D}"/>
    <cellStyle name="Normal 9 4 3 7 2" xfId="4963" xr:uid="{D6FDDB0D-CA5D-4B8C-AC35-29DB028AB2DD}"/>
    <cellStyle name="Normal 9 4 3 8" xfId="4101" xr:uid="{B97C14A1-9577-4D6F-84BC-FD81D6823384}"/>
    <cellStyle name="Normal 9 4 3 8 2" xfId="4964" xr:uid="{A967DC48-F96D-43A8-A0D7-34AC2E95C791}"/>
    <cellStyle name="Normal 9 4 3 9" xfId="4932" xr:uid="{C67FEE26-9BD1-4639-A89B-20945EB520A8}"/>
    <cellStyle name="Normal 9 4 4" xfId="177" xr:uid="{E63EA608-BE55-45C6-8DF9-B390DB83BA3C}"/>
    <cellStyle name="Normal 9 4 4 2" xfId="864" xr:uid="{27D5A031-CE0D-44DD-AAD1-98C9D6E4DABC}"/>
    <cellStyle name="Normal 9 4 4 2 2" xfId="865" xr:uid="{D26A70D9-A2CE-4940-9887-28610ABB785E}"/>
    <cellStyle name="Normal 9 4 4 2 2 2" xfId="2423" xr:uid="{024A0906-3E6B-4CF5-8081-53B23F6F09AE}"/>
    <cellStyle name="Normal 9 4 4 2 2 2 2" xfId="2424" xr:uid="{9E8D703C-EF8E-4DE6-9888-026296C59111}"/>
    <cellStyle name="Normal 9 4 4 2 2 2 2 2" xfId="4969" xr:uid="{16239353-2E6A-43C6-ADE4-E5FCD584188E}"/>
    <cellStyle name="Normal 9 4 4 2 2 2 3" xfId="4968" xr:uid="{45A306D1-9347-4B82-A305-349643013A6C}"/>
    <cellStyle name="Normal 9 4 4 2 2 3" xfId="2425" xr:uid="{616CD053-A007-4E58-8755-56621F5FB325}"/>
    <cellStyle name="Normal 9 4 4 2 2 3 2" xfId="4970" xr:uid="{FB47EBA1-C14E-4822-A838-99C43D424941}"/>
    <cellStyle name="Normal 9 4 4 2 2 4" xfId="4102" xr:uid="{38D355C6-B03F-4115-BBC8-DFA68B4F9ACD}"/>
    <cellStyle name="Normal 9 4 4 2 2 4 2" xfId="4971" xr:uid="{5547B3D1-0B49-41C3-9CD0-B3974DFE792D}"/>
    <cellStyle name="Normal 9 4 4 2 2 5" xfId="4967" xr:uid="{C2B7D1D1-A209-4B20-96F1-BF3763AB5E40}"/>
    <cellStyle name="Normal 9 4 4 2 3" xfId="2426" xr:uid="{B5C8CD33-89F7-4A11-B903-2A9CD0DC48C2}"/>
    <cellStyle name="Normal 9 4 4 2 3 2" xfId="2427" xr:uid="{5EEC4809-83FC-4E83-B8FF-0ED9E594AB65}"/>
    <cellStyle name="Normal 9 4 4 2 3 2 2" xfId="4973" xr:uid="{66998CC9-12AC-4CA9-989D-419ED4EFBCE9}"/>
    <cellStyle name="Normal 9 4 4 2 3 3" xfId="4972" xr:uid="{38B7346A-F80A-4477-A29E-671C4F7B803E}"/>
    <cellStyle name="Normal 9 4 4 2 4" xfId="2428" xr:uid="{6FBDDBCE-ABC2-483A-8737-9828A9D308FE}"/>
    <cellStyle name="Normal 9 4 4 2 4 2" xfId="4974" xr:uid="{9C85BB60-ACF6-4B1C-AEE4-2F57375F564E}"/>
    <cellStyle name="Normal 9 4 4 2 5" xfId="4103" xr:uid="{0EB11195-CEFD-488E-B2A5-9BB7B5686639}"/>
    <cellStyle name="Normal 9 4 4 2 5 2" xfId="4975" xr:uid="{02BC56BD-E76E-4C24-BCDF-AE43ACD5F337}"/>
    <cellStyle name="Normal 9 4 4 2 6" xfId="4966" xr:uid="{0844AC54-FD19-4916-9D40-BBD3C9158D49}"/>
    <cellStyle name="Normal 9 4 4 3" xfId="866" xr:uid="{FD09D980-7C67-46CD-9943-407A567321EB}"/>
    <cellStyle name="Normal 9 4 4 3 2" xfId="2429" xr:uid="{5715F5E7-5A7D-44BF-B27A-380C2D8619D6}"/>
    <cellStyle name="Normal 9 4 4 3 2 2" xfId="2430" xr:uid="{DC7EB76B-346F-4BC8-BD02-3D9CB304E923}"/>
    <cellStyle name="Normal 9 4 4 3 2 2 2" xfId="4978" xr:uid="{91C50C9E-6E91-4B49-A95A-77187A3E122E}"/>
    <cellStyle name="Normal 9 4 4 3 2 3" xfId="4977" xr:uid="{4026B689-389D-4051-8938-B886F4F70D09}"/>
    <cellStyle name="Normal 9 4 4 3 3" xfId="2431" xr:uid="{409CDD5C-4F03-4D83-9D17-23BF44EE28A6}"/>
    <cellStyle name="Normal 9 4 4 3 3 2" xfId="4979" xr:uid="{F6294AC0-F0E4-45C4-8FC8-4E401E0A4E00}"/>
    <cellStyle name="Normal 9 4 4 3 4" xfId="4104" xr:uid="{34695681-0CDA-444C-8803-2316D10AA843}"/>
    <cellStyle name="Normal 9 4 4 3 4 2" xfId="4980" xr:uid="{5E7228B3-0FA0-4B2F-95B1-D1AE9CC8FFFA}"/>
    <cellStyle name="Normal 9 4 4 3 5" xfId="4976" xr:uid="{B9197229-EF2C-4630-873E-8E1375FF40F8}"/>
    <cellStyle name="Normal 9 4 4 4" xfId="2432" xr:uid="{FBBE44E5-AC8C-427F-9822-31ACFB49A2BE}"/>
    <cellStyle name="Normal 9 4 4 4 2" xfId="2433" xr:uid="{BE15F018-F317-44FE-A34E-B028091C22AB}"/>
    <cellStyle name="Normal 9 4 4 4 2 2" xfId="4982" xr:uid="{CFAC3C18-3DFA-4735-8F93-297EE227837D}"/>
    <cellStyle name="Normal 9 4 4 4 3" xfId="4105" xr:uid="{B1FEB078-5A9F-45E3-AA58-BD8FE595F0D2}"/>
    <cellStyle name="Normal 9 4 4 4 3 2" xfId="4983" xr:uid="{56C84646-E2AF-4A0C-B387-47C426F2AAAD}"/>
    <cellStyle name="Normal 9 4 4 4 4" xfId="4106" xr:uid="{C40683B1-3C63-4FC9-B66B-DFC9E6C4D223}"/>
    <cellStyle name="Normal 9 4 4 4 4 2" xfId="4984" xr:uid="{5D768FF0-15C0-4BC9-B98F-8E9B4C365F43}"/>
    <cellStyle name="Normal 9 4 4 4 5" xfId="4981" xr:uid="{0511AF97-B441-4CAB-8325-450B38D5185E}"/>
    <cellStyle name="Normal 9 4 4 5" xfId="2434" xr:uid="{E4C7DF31-3802-4311-87B1-DF2F2DE00456}"/>
    <cellStyle name="Normal 9 4 4 5 2" xfId="4985" xr:uid="{13DC14A0-DEFB-44C1-BF46-B9AEA0F168E4}"/>
    <cellStyle name="Normal 9 4 4 6" xfId="4107" xr:uid="{FCE72B7F-9CDF-46B0-8D4F-0238920B9F66}"/>
    <cellStyle name="Normal 9 4 4 6 2" xfId="4986" xr:uid="{507A6068-2F22-4772-BC9A-C2C065094DBF}"/>
    <cellStyle name="Normal 9 4 4 7" xfId="4108" xr:uid="{DDCE45A4-3464-48E0-81CD-5469BC9234E0}"/>
    <cellStyle name="Normal 9 4 4 7 2" xfId="4987" xr:uid="{CCFE5F97-6713-4CF3-B556-F1DEB2C7720C}"/>
    <cellStyle name="Normal 9 4 4 8" xfId="4965" xr:uid="{543B759A-8B32-47EC-92F3-842913E18975}"/>
    <cellStyle name="Normal 9 4 5" xfId="417" xr:uid="{A4AEA419-0200-45AD-9694-A9CEEC84C2E6}"/>
    <cellStyle name="Normal 9 4 5 2" xfId="867" xr:uid="{D6148831-7990-4F74-9EDC-5F68C91E2088}"/>
    <cellStyle name="Normal 9 4 5 2 2" xfId="2435" xr:uid="{5FCD8276-4C52-468B-9D00-916181E8906C}"/>
    <cellStyle name="Normal 9 4 5 2 2 2" xfId="2436" xr:uid="{1B43594F-99FA-475B-8C94-29A116541E2E}"/>
    <cellStyle name="Normal 9 4 5 2 2 2 2" xfId="4991" xr:uid="{1AD7451E-3254-46BC-ABAB-748BE1B82009}"/>
    <cellStyle name="Normal 9 4 5 2 2 3" xfId="4990" xr:uid="{A1AC5A37-1A19-4D3A-8356-25D53E3B1500}"/>
    <cellStyle name="Normal 9 4 5 2 3" xfId="2437" xr:uid="{48DEDCEB-7E4E-48CD-8BA1-7994EB1948FD}"/>
    <cellStyle name="Normal 9 4 5 2 3 2" xfId="4992" xr:uid="{93A34FDC-494C-4A37-8E3D-063BF741878D}"/>
    <cellStyle name="Normal 9 4 5 2 4" xfId="4109" xr:uid="{B1D6FC2B-F520-451A-A918-711461F1152A}"/>
    <cellStyle name="Normal 9 4 5 2 4 2" xfId="4993" xr:uid="{1BEDCE07-934D-47C6-87E0-64E5D2F64154}"/>
    <cellStyle name="Normal 9 4 5 2 5" xfId="4989" xr:uid="{59AFE0EF-B384-4B8B-AB16-33A79ED2A49D}"/>
    <cellStyle name="Normal 9 4 5 3" xfId="2438" xr:uid="{A1260B33-43AD-4596-A3C2-EE9B78FA1DD7}"/>
    <cellStyle name="Normal 9 4 5 3 2" xfId="2439" xr:uid="{A013160C-16CA-4B1C-9447-DC97EB314FB0}"/>
    <cellStyle name="Normal 9 4 5 3 2 2" xfId="4995" xr:uid="{DE4633F0-4383-49F5-8E1B-39CED5F97224}"/>
    <cellStyle name="Normal 9 4 5 3 3" xfId="4110" xr:uid="{6150647F-7D4C-4B54-8051-7B704A73C4D1}"/>
    <cellStyle name="Normal 9 4 5 3 3 2" xfId="4996" xr:uid="{4EBCF4AF-BD03-4C8F-B669-F982A0054404}"/>
    <cellStyle name="Normal 9 4 5 3 4" xfId="4111" xr:uid="{0D30231C-FE86-4F9C-9F19-4D232A655651}"/>
    <cellStyle name="Normal 9 4 5 3 4 2" xfId="4997" xr:uid="{7D287343-5F13-4CC6-BB9E-1EBDEEFD1479}"/>
    <cellStyle name="Normal 9 4 5 3 5" xfId="4994" xr:uid="{A286E41D-9F51-4D5A-BB62-DDAA8ACBF111}"/>
    <cellStyle name="Normal 9 4 5 4" xfId="2440" xr:uid="{7746403D-CA89-46C6-B57E-F309641A0BE8}"/>
    <cellStyle name="Normal 9 4 5 4 2" xfId="4998" xr:uid="{726D7357-1569-4EA3-A130-62C49CD12928}"/>
    <cellStyle name="Normal 9 4 5 5" xfId="4112" xr:uid="{ABEBC678-E3DC-47AB-B2AC-79B10EA9B96D}"/>
    <cellStyle name="Normal 9 4 5 5 2" xfId="4999" xr:uid="{61E3C116-07BA-491F-A9E8-F553D34F478B}"/>
    <cellStyle name="Normal 9 4 5 6" xfId="4113" xr:uid="{191D3FFD-D80D-42E6-8AC4-7C74B3A8D2E9}"/>
    <cellStyle name="Normal 9 4 5 6 2" xfId="5000" xr:uid="{8A8A2DD1-FEF7-469B-92AC-26DB92774002}"/>
    <cellStyle name="Normal 9 4 5 7" xfId="4988" xr:uid="{23B3C86B-A5F7-46A7-8A10-DEBC8C55ED7A}"/>
    <cellStyle name="Normal 9 4 6" xfId="418" xr:uid="{D15C7A0B-60D6-45FE-B31C-3BA8F45A11E1}"/>
    <cellStyle name="Normal 9 4 6 2" xfId="2441" xr:uid="{66B765FE-E248-43D3-BE87-ED8853D138A2}"/>
    <cellStyle name="Normal 9 4 6 2 2" xfId="2442" xr:uid="{3D38431C-1B82-4F4B-802A-EBA8CB4701FC}"/>
    <cellStyle name="Normal 9 4 6 2 2 2" xfId="5003" xr:uid="{2135DBE9-F3A5-4A4C-A831-623E906A27B0}"/>
    <cellStyle name="Normal 9 4 6 2 3" xfId="4114" xr:uid="{6CD0ABB2-F652-416F-AFC9-E7147645A61B}"/>
    <cellStyle name="Normal 9 4 6 2 3 2" xfId="5004" xr:uid="{32798D68-1A44-4F05-A8B7-34C222E69F66}"/>
    <cellStyle name="Normal 9 4 6 2 4" xfId="4115" xr:uid="{58E27C92-2D78-4886-A4F8-2ABE4316BAA3}"/>
    <cellStyle name="Normal 9 4 6 2 4 2" xfId="5005" xr:uid="{B6F207B8-7733-42B6-A95F-1F17A407BB28}"/>
    <cellStyle name="Normal 9 4 6 2 5" xfId="5002" xr:uid="{E3D40CF5-87BD-44A5-8EC6-F066BB624466}"/>
    <cellStyle name="Normal 9 4 6 3" xfId="2443" xr:uid="{C331A8E6-585F-4604-BC02-38286E6D9ECD}"/>
    <cellStyle name="Normal 9 4 6 3 2" xfId="5006" xr:uid="{159F9065-FD5B-4ACB-B91B-74944189D928}"/>
    <cellStyle name="Normal 9 4 6 4" xfId="4116" xr:uid="{157BC34F-FF2B-4ABC-9952-8B01AF348475}"/>
    <cellStyle name="Normal 9 4 6 4 2" xfId="5007" xr:uid="{91057316-F140-4A3E-A83B-323AF32BC738}"/>
    <cellStyle name="Normal 9 4 6 5" xfId="4117" xr:uid="{1D08EC9D-5282-4B7B-8665-5419B2EFD1A4}"/>
    <cellStyle name="Normal 9 4 6 5 2" xfId="5008" xr:uid="{6119EA68-9AA8-4A38-8CC6-E24B2362D81A}"/>
    <cellStyle name="Normal 9 4 6 6" xfId="5001" xr:uid="{6EF9B8FE-C122-46FC-9551-9A060E972E0B}"/>
    <cellStyle name="Normal 9 4 7" xfId="2444" xr:uid="{9850B85F-B27E-48F5-898C-575E4F561EA1}"/>
    <cellStyle name="Normal 9 4 7 2" xfId="2445" xr:uid="{5068399E-EC7D-4B69-A4B0-3E1C5DA79795}"/>
    <cellStyle name="Normal 9 4 7 2 2" xfId="5010" xr:uid="{4ED42EEC-31E3-40E9-88BD-1567B1893BD2}"/>
    <cellStyle name="Normal 9 4 7 3" xfId="4118" xr:uid="{D166B364-DC04-436B-B17A-57835DDCC810}"/>
    <cellStyle name="Normal 9 4 7 3 2" xfId="5011" xr:uid="{F58B1673-89C9-478B-96E4-BE52D8499F44}"/>
    <cellStyle name="Normal 9 4 7 4" xfId="4119" xr:uid="{A88C1C95-7F8D-4E33-B0CE-F57E210CA869}"/>
    <cellStyle name="Normal 9 4 7 4 2" xfId="5012" xr:uid="{B3E45738-57E7-4349-8FB9-7C673895EF28}"/>
    <cellStyle name="Normal 9 4 7 5" xfId="5009" xr:uid="{9EA406A8-6905-48E4-B391-3DDF22521889}"/>
    <cellStyle name="Normal 9 4 8" xfId="2446" xr:uid="{2144454A-BDE3-4541-A76A-3C3F263533CC}"/>
    <cellStyle name="Normal 9 4 8 2" xfId="4120" xr:uid="{6B7B2178-F1F4-45C8-9406-0637A54E212F}"/>
    <cellStyle name="Normal 9 4 8 2 2" xfId="5014" xr:uid="{8235BFE6-E48E-4A79-9CF0-4A87C19CEB50}"/>
    <cellStyle name="Normal 9 4 8 3" xfId="4121" xr:uid="{28B6107A-5C95-48F4-A4FB-3A310613A7A9}"/>
    <cellStyle name="Normal 9 4 8 3 2" xfId="5015" xr:uid="{1197F70D-1782-4667-8857-B1E253AF2D8E}"/>
    <cellStyle name="Normal 9 4 8 4" xfId="4122" xr:uid="{B305BF35-D3BE-4737-A2C2-892A2A7DAFAD}"/>
    <cellStyle name="Normal 9 4 8 4 2" xfId="5016" xr:uid="{93617A80-5B95-4639-8248-48C699618ACE}"/>
    <cellStyle name="Normal 9 4 8 5" xfId="5013" xr:uid="{25F8C021-1878-4FF6-8621-95AF248DEFBF}"/>
    <cellStyle name="Normal 9 4 9" xfId="4123" xr:uid="{430DCB5C-5E07-449A-8C35-49AAA0617944}"/>
    <cellStyle name="Normal 9 4 9 2" xfId="5017" xr:uid="{63BE107F-4BE2-4961-8DB3-79E73E58A3A0}"/>
    <cellStyle name="Normal 9 5" xfId="178" xr:uid="{B3788CF1-059B-42A8-B7D3-2A85493A4A47}"/>
    <cellStyle name="Normal 9 5 10" xfId="4124" xr:uid="{8EFD3F6C-8C80-40A7-9952-7FB4A5C1D66E}"/>
    <cellStyle name="Normal 9 5 10 2" xfId="5019" xr:uid="{42D523D8-5BE9-4294-90C1-567F65BC62F4}"/>
    <cellStyle name="Normal 9 5 11" xfId="4125" xr:uid="{8C6B54B3-CDCD-48B1-9F5B-AA9F187CF6F3}"/>
    <cellStyle name="Normal 9 5 11 2" xfId="5020" xr:uid="{0F3D007A-14B9-49F9-8B53-9D638A199B9E}"/>
    <cellStyle name="Normal 9 5 12" xfId="5018" xr:uid="{22BBB018-C7EC-4720-8CFE-68E65C0EA9E5}"/>
    <cellStyle name="Normal 9 5 2" xfId="179" xr:uid="{061D57BB-91CB-45C2-8978-A3663CE097E3}"/>
    <cellStyle name="Normal 9 5 2 10" xfId="5021" xr:uid="{BA4E2442-7E9E-4C70-82E5-BFC078098DD6}"/>
    <cellStyle name="Normal 9 5 2 2" xfId="419" xr:uid="{B439A91F-2581-4577-AC51-6E0E537AD12B}"/>
    <cellStyle name="Normal 9 5 2 2 2" xfId="868" xr:uid="{5EF9CC40-B7E6-40A4-808D-860F726BEBB1}"/>
    <cellStyle name="Normal 9 5 2 2 2 2" xfId="869" xr:uid="{6D52D9D5-F013-4C67-A117-0FD9B7244498}"/>
    <cellStyle name="Normal 9 5 2 2 2 2 2" xfId="2447" xr:uid="{00E6A1FB-B0AB-4745-AD2B-F43B0749B6A2}"/>
    <cellStyle name="Normal 9 5 2 2 2 2 2 2" xfId="5025" xr:uid="{92AA3D6B-FE66-4BB4-96E6-35752B6DE864}"/>
    <cellStyle name="Normal 9 5 2 2 2 2 3" xfId="4126" xr:uid="{59C95436-B544-4732-8018-4E752071E050}"/>
    <cellStyle name="Normal 9 5 2 2 2 2 3 2" xfId="5026" xr:uid="{8F84AC28-6650-4CCF-8942-1813957498D1}"/>
    <cellStyle name="Normal 9 5 2 2 2 2 4" xfId="4127" xr:uid="{B7207A96-01E6-455C-B942-B7B698D2D0A8}"/>
    <cellStyle name="Normal 9 5 2 2 2 2 4 2" xfId="5027" xr:uid="{7BA178AC-76AC-4C5F-8EC7-E5B00E30A1C7}"/>
    <cellStyle name="Normal 9 5 2 2 2 2 5" xfId="5024" xr:uid="{A4508B8A-3F59-4F9B-8D90-F36E478D2E36}"/>
    <cellStyle name="Normal 9 5 2 2 2 3" xfId="2448" xr:uid="{0C3F33E5-60B2-43D1-82F1-851C84632CAD}"/>
    <cellStyle name="Normal 9 5 2 2 2 3 2" xfId="4128" xr:uid="{577D347B-C6D4-4F52-B8C2-EC3D93C0FD56}"/>
    <cellStyle name="Normal 9 5 2 2 2 3 2 2" xfId="5029" xr:uid="{9AD133F6-8C4F-48AC-8A79-36A330D800BB}"/>
    <cellStyle name="Normal 9 5 2 2 2 3 3" xfId="4129" xr:uid="{B50DF1A9-5A66-4D49-91AB-28971D5CDFE8}"/>
    <cellStyle name="Normal 9 5 2 2 2 3 3 2" xfId="5030" xr:uid="{02531BE6-D803-4E7B-80C9-45E2D8BAE75D}"/>
    <cellStyle name="Normal 9 5 2 2 2 3 4" xfId="4130" xr:uid="{141C65F1-590E-4495-8834-7F9429E91341}"/>
    <cellStyle name="Normal 9 5 2 2 2 3 4 2" xfId="5031" xr:uid="{4B46E9A5-8423-4124-92DF-452A66931960}"/>
    <cellStyle name="Normal 9 5 2 2 2 3 5" xfId="5028" xr:uid="{8F05A2DD-A414-47A1-B20F-9A53DED00D5C}"/>
    <cellStyle name="Normal 9 5 2 2 2 4" xfId="4131" xr:uid="{F4868A0D-E5AF-470F-8530-5A6C620FDA68}"/>
    <cellStyle name="Normal 9 5 2 2 2 4 2" xfId="5032" xr:uid="{C4C39D11-C209-4036-819B-5E36DCFF6EEF}"/>
    <cellStyle name="Normal 9 5 2 2 2 5" xfId="4132" xr:uid="{4C97DA53-7DFD-4F18-9152-739E498B8673}"/>
    <cellStyle name="Normal 9 5 2 2 2 5 2" xfId="5033" xr:uid="{4098CBB1-E56E-4212-B53D-C51AEA4DE8B1}"/>
    <cellStyle name="Normal 9 5 2 2 2 6" xfId="4133" xr:uid="{7559B814-825D-4CB1-B411-E6200F912D9F}"/>
    <cellStyle name="Normal 9 5 2 2 2 6 2" xfId="5034" xr:uid="{0FE772BB-2F77-4991-9D5D-A3C6E01F1A60}"/>
    <cellStyle name="Normal 9 5 2 2 2 7" xfId="5023" xr:uid="{34BEAEDD-AC8A-4FB5-B374-ED048725E284}"/>
    <cellStyle name="Normal 9 5 2 2 3" xfId="870" xr:uid="{EF687A89-25B3-4824-AC36-A565E11B3F2D}"/>
    <cellStyle name="Normal 9 5 2 2 3 2" xfId="2449" xr:uid="{AB49A2A6-5AD5-47FD-8A4D-AB6A8B0EC2A7}"/>
    <cellStyle name="Normal 9 5 2 2 3 2 2" xfId="4134" xr:uid="{6F5A4234-645B-4E88-8008-77C7CB65322E}"/>
    <cellStyle name="Normal 9 5 2 2 3 2 2 2" xfId="5037" xr:uid="{62320E6D-FC54-4527-AA58-29C82659F968}"/>
    <cellStyle name="Normal 9 5 2 2 3 2 3" xfId="4135" xr:uid="{E8A6E319-7AC1-4BE3-8729-0BCF57F55A77}"/>
    <cellStyle name="Normal 9 5 2 2 3 2 3 2" xfId="5038" xr:uid="{943F0F2A-8541-40C5-A303-A6C46493FD5C}"/>
    <cellStyle name="Normal 9 5 2 2 3 2 4" xfId="4136" xr:uid="{D6F1630A-D029-4D82-AC53-A944E644C5D6}"/>
    <cellStyle name="Normal 9 5 2 2 3 2 4 2" xfId="5039" xr:uid="{12A41FEF-F745-46EC-B360-FF718128042A}"/>
    <cellStyle name="Normal 9 5 2 2 3 2 5" xfId="5036" xr:uid="{46D961EB-1320-4E2E-ABEF-12A42FECAB93}"/>
    <cellStyle name="Normal 9 5 2 2 3 3" xfId="4137" xr:uid="{02D6E3FB-BADF-4DA1-9B03-926370F82182}"/>
    <cellStyle name="Normal 9 5 2 2 3 3 2" xfId="5040" xr:uid="{6B941A6B-1A3F-4DEC-9B2E-069A82C84908}"/>
    <cellStyle name="Normal 9 5 2 2 3 4" xfId="4138" xr:uid="{BB5AC78A-F8E5-4802-B03D-7FD9AE5556BB}"/>
    <cellStyle name="Normal 9 5 2 2 3 4 2" xfId="5041" xr:uid="{E27BCDC9-EE28-44B4-A602-726BC6211E4C}"/>
    <cellStyle name="Normal 9 5 2 2 3 5" xfId="4139" xr:uid="{8F41BE95-197F-4D7B-AA77-7D2FE3A59091}"/>
    <cellStyle name="Normal 9 5 2 2 3 5 2" xfId="5042" xr:uid="{8C0C0C5D-EED7-4AD7-AF9D-354730426816}"/>
    <cellStyle name="Normal 9 5 2 2 3 6" xfId="5035" xr:uid="{B322C4CB-C523-4785-9210-FCE5957248FA}"/>
    <cellStyle name="Normal 9 5 2 2 4" xfId="2450" xr:uid="{0317CA26-95D4-45BF-AFF5-C74C0FEB3264}"/>
    <cellStyle name="Normal 9 5 2 2 4 2" xfId="4140" xr:uid="{4FC77449-9FDD-4E75-8A07-DA81D7A730F2}"/>
    <cellStyle name="Normal 9 5 2 2 4 2 2" xfId="5044" xr:uid="{C30B1787-A9EC-41CE-A717-21873C49A5B8}"/>
    <cellStyle name="Normal 9 5 2 2 4 3" xfId="4141" xr:uid="{6C4160B5-51D5-4C3A-A639-F4DD106B9E42}"/>
    <cellStyle name="Normal 9 5 2 2 4 3 2" xfId="5045" xr:uid="{284057B1-479B-473B-B042-CED2D995B90D}"/>
    <cellStyle name="Normal 9 5 2 2 4 4" xfId="4142" xr:uid="{45A0F311-B314-4090-B0FD-47E495159713}"/>
    <cellStyle name="Normal 9 5 2 2 4 4 2" xfId="5046" xr:uid="{6CB12C72-BB62-415A-8701-9641A348EB8D}"/>
    <cellStyle name="Normal 9 5 2 2 4 5" xfId="5043" xr:uid="{26CC7A77-44DC-4E86-9B3F-828B9E0B20CF}"/>
    <cellStyle name="Normal 9 5 2 2 5" xfId="4143" xr:uid="{CDE5C14B-8E3F-4F64-994A-7E1100271576}"/>
    <cellStyle name="Normal 9 5 2 2 5 2" xfId="4144" xr:uid="{9F932506-8892-409A-AD83-BFE7CA4C5923}"/>
    <cellStyle name="Normal 9 5 2 2 5 2 2" xfId="5048" xr:uid="{33B3A414-ABE2-4DDD-9F64-28B7FAD6FEDC}"/>
    <cellStyle name="Normal 9 5 2 2 5 3" xfId="4145" xr:uid="{4D357960-9BD5-4F04-B60C-F23EED0943C0}"/>
    <cellStyle name="Normal 9 5 2 2 5 3 2" xfId="5049" xr:uid="{9994A949-B0A2-449B-A111-C7336E78B880}"/>
    <cellStyle name="Normal 9 5 2 2 5 4" xfId="4146" xr:uid="{08DE9C9B-7AB0-4DE5-BB36-A0B62F849B6D}"/>
    <cellStyle name="Normal 9 5 2 2 5 4 2" xfId="5050" xr:uid="{0FBBEE35-241F-4CD0-9DC3-954D8CA03D2D}"/>
    <cellStyle name="Normal 9 5 2 2 5 5" xfId="5047" xr:uid="{3585CFF6-17F9-49F0-80F1-5DA327FFB685}"/>
    <cellStyle name="Normal 9 5 2 2 6" xfId="4147" xr:uid="{EE3D0852-ACF8-47B2-B925-3396974CE61F}"/>
    <cellStyle name="Normal 9 5 2 2 6 2" xfId="5051" xr:uid="{47090495-132F-489F-BBAE-6C226D0E468E}"/>
    <cellStyle name="Normal 9 5 2 2 7" xfId="4148" xr:uid="{389E0158-77D7-47EE-A42E-79709A260728}"/>
    <cellStyle name="Normal 9 5 2 2 7 2" xfId="5052" xr:uid="{1DB2568F-85AD-484D-940A-924CA4D9BEC4}"/>
    <cellStyle name="Normal 9 5 2 2 8" xfId="4149" xr:uid="{837F783F-6A1D-45AA-BF44-B12A59386ADD}"/>
    <cellStyle name="Normal 9 5 2 2 8 2" xfId="5053" xr:uid="{4229BD6E-50DA-421F-B7D6-12E1E6C77677}"/>
    <cellStyle name="Normal 9 5 2 2 9" xfId="5022" xr:uid="{5D5E7281-A504-4573-A6ED-890E02F664F1}"/>
    <cellStyle name="Normal 9 5 2 3" xfId="871" xr:uid="{C43D334F-F75E-438D-BE82-8BA8B345F283}"/>
    <cellStyle name="Normal 9 5 2 3 2" xfId="872" xr:uid="{44F85D71-B2B5-4614-A9FA-1B25C6F69609}"/>
    <cellStyle name="Normal 9 5 2 3 2 2" xfId="873" xr:uid="{0F29F8FB-C747-4F32-BA46-60F907202835}"/>
    <cellStyle name="Normal 9 5 2 3 2 2 2" xfId="5056" xr:uid="{11B43521-3A8A-41C4-8FBD-A7FE08A3F79B}"/>
    <cellStyle name="Normal 9 5 2 3 2 3" xfId="4150" xr:uid="{6C0BD88E-0B04-435B-93E7-76CABAD5BA5C}"/>
    <cellStyle name="Normal 9 5 2 3 2 3 2" xfId="5057" xr:uid="{0B7A2E32-B123-4D4E-8F88-D6080BE01A54}"/>
    <cellStyle name="Normal 9 5 2 3 2 4" xfId="4151" xr:uid="{9572E7E3-2081-40AF-8C21-B242D8EC282C}"/>
    <cellStyle name="Normal 9 5 2 3 2 4 2" xfId="5058" xr:uid="{FCFF73AC-81C0-4B62-B707-80E6EFB6A56C}"/>
    <cellStyle name="Normal 9 5 2 3 2 5" xfId="5055" xr:uid="{5B9B2AAE-9061-47D0-960B-222D78ED7CA3}"/>
    <cellStyle name="Normal 9 5 2 3 3" xfId="874" xr:uid="{1966C529-C4B8-4B7E-8289-839A678AFB79}"/>
    <cellStyle name="Normal 9 5 2 3 3 2" xfId="4152" xr:uid="{FC95D5EE-4234-4E18-99B4-46D7C22F3331}"/>
    <cellStyle name="Normal 9 5 2 3 3 2 2" xfId="5060" xr:uid="{ADEC2BC9-D2C3-44D1-B91B-009910C37C16}"/>
    <cellStyle name="Normal 9 5 2 3 3 3" xfId="4153" xr:uid="{94BF7123-B279-49F4-B443-8E166656BD02}"/>
    <cellStyle name="Normal 9 5 2 3 3 3 2" xfId="5061" xr:uid="{8B7D6D77-149C-4EE5-AC45-DD28EE16C9BF}"/>
    <cellStyle name="Normal 9 5 2 3 3 4" xfId="4154" xr:uid="{7E83C95C-A40B-4AE7-AEAC-AF3840819B9C}"/>
    <cellStyle name="Normal 9 5 2 3 3 4 2" xfId="5062" xr:uid="{FB26E57E-2296-48BC-8002-9E2B94460607}"/>
    <cellStyle name="Normal 9 5 2 3 3 5" xfId="5059" xr:uid="{0A933A18-E358-4B67-A505-4EAF1E796466}"/>
    <cellStyle name="Normal 9 5 2 3 4" xfId="4155" xr:uid="{AF772E84-FF6E-4F75-A1CE-C959EE353603}"/>
    <cellStyle name="Normal 9 5 2 3 4 2" xfId="5063" xr:uid="{50504FD9-8AA8-46E9-9B85-60CF4153AD41}"/>
    <cellStyle name="Normal 9 5 2 3 5" xfId="4156" xr:uid="{FA14CAE0-CD0C-4FA6-BAEA-E6FBDB9E53A2}"/>
    <cellStyle name="Normal 9 5 2 3 5 2" xfId="5064" xr:uid="{168E35F4-D331-4F68-B641-A714DA6B09D8}"/>
    <cellStyle name="Normal 9 5 2 3 6" xfId="4157" xr:uid="{7A56E8AC-4361-4D90-9573-2772D758FC6F}"/>
    <cellStyle name="Normal 9 5 2 3 6 2" xfId="5065" xr:uid="{03C707AD-021D-4874-AD4D-C8BD9CBE01C1}"/>
    <cellStyle name="Normal 9 5 2 3 7" xfId="5054" xr:uid="{6FB8D737-EAB7-4C59-9EA4-9183B35A5731}"/>
    <cellStyle name="Normal 9 5 2 4" xfId="875" xr:uid="{05219737-9112-483F-8C31-9F24A340AE76}"/>
    <cellStyle name="Normal 9 5 2 4 2" xfId="876" xr:uid="{E26ED680-5D50-4F9C-AB9D-2B95DFA531DD}"/>
    <cellStyle name="Normal 9 5 2 4 2 2" xfId="4158" xr:uid="{EC26160B-A947-4EF4-BFA5-F53ACD8909CB}"/>
    <cellStyle name="Normal 9 5 2 4 2 2 2" xfId="5068" xr:uid="{89B028CC-A69E-48B6-98CA-2E5D8D592A30}"/>
    <cellStyle name="Normal 9 5 2 4 2 3" xfId="4159" xr:uid="{288E0519-FAB4-445B-8C3C-3DEB46B171BA}"/>
    <cellStyle name="Normal 9 5 2 4 2 3 2" xfId="5069" xr:uid="{9AA8D8C2-CDD5-428A-A8F8-F45CABFE5ED5}"/>
    <cellStyle name="Normal 9 5 2 4 2 4" xfId="4160" xr:uid="{47DCE525-9665-41F9-BD18-E96D64FA1D59}"/>
    <cellStyle name="Normal 9 5 2 4 2 4 2" xfId="5070" xr:uid="{E162E3A6-B723-46D1-9FA4-482112909BA0}"/>
    <cellStyle name="Normal 9 5 2 4 2 5" xfId="5067" xr:uid="{DA58FB8B-6014-49A6-BDBD-6CEA1A603EA9}"/>
    <cellStyle name="Normal 9 5 2 4 3" xfId="4161" xr:uid="{9DD64DE3-6F63-426C-A133-9868610D28A6}"/>
    <cellStyle name="Normal 9 5 2 4 3 2" xfId="5071" xr:uid="{E68E32D3-8825-47D3-936B-82E08F4BE80D}"/>
    <cellStyle name="Normal 9 5 2 4 4" xfId="4162" xr:uid="{2915E181-1F4E-40F8-A8DF-E1E41078C9EC}"/>
    <cellStyle name="Normal 9 5 2 4 4 2" xfId="5072" xr:uid="{66C063E4-B3C3-446B-9CAE-AB1BEA3FC5A1}"/>
    <cellStyle name="Normal 9 5 2 4 5" xfId="4163" xr:uid="{3B592C9E-1CD4-486D-9675-CDBD167253D6}"/>
    <cellStyle name="Normal 9 5 2 4 5 2" xfId="5073" xr:uid="{E7BDB1EA-BBBB-4AD5-AD21-3C9D4F23A702}"/>
    <cellStyle name="Normal 9 5 2 4 6" xfId="5066" xr:uid="{57A7FEAE-21A4-49C8-A01F-85CFB11F56D7}"/>
    <cellStyle name="Normal 9 5 2 5" xfId="877" xr:uid="{54D8C8C3-26B1-44D4-9CA5-402BEA80FD50}"/>
    <cellStyle name="Normal 9 5 2 5 2" xfId="4164" xr:uid="{DFAF0C5A-AABF-4B06-B73A-2D440D4CDB94}"/>
    <cellStyle name="Normal 9 5 2 5 2 2" xfId="5075" xr:uid="{891951AA-9108-4015-8B2F-93C12737488D}"/>
    <cellStyle name="Normal 9 5 2 5 3" xfId="4165" xr:uid="{5C1F56B8-FF82-41EF-888B-ADDE58F0A1E7}"/>
    <cellStyle name="Normal 9 5 2 5 3 2" xfId="5076" xr:uid="{3BA0A41D-544C-4434-B582-EABB030E7CC6}"/>
    <cellStyle name="Normal 9 5 2 5 4" xfId="4166" xr:uid="{10BBEC26-BE7D-4381-B05B-B0E89E9ACD20}"/>
    <cellStyle name="Normal 9 5 2 5 4 2" xfId="5077" xr:uid="{02B5E52F-40AD-4301-A562-E8D9011DDB19}"/>
    <cellStyle name="Normal 9 5 2 5 5" xfId="5074" xr:uid="{2A82D02F-F8A2-48B2-95BD-BBC55AA5D632}"/>
    <cellStyle name="Normal 9 5 2 6" xfId="4167" xr:uid="{D6AB1E7D-109D-46D1-9582-819F535CB67C}"/>
    <cellStyle name="Normal 9 5 2 6 2" xfId="4168" xr:uid="{5EA19862-A99E-4A37-8FD1-30F3DA5520FD}"/>
    <cellStyle name="Normal 9 5 2 6 2 2" xfId="5079" xr:uid="{BD4663FB-9268-4FED-B57B-E943E7C08327}"/>
    <cellStyle name="Normal 9 5 2 6 3" xfId="4169" xr:uid="{D43B3151-2375-4AC7-8454-653F0B5FB381}"/>
    <cellStyle name="Normal 9 5 2 6 3 2" xfId="5080" xr:uid="{D810DDB0-B1ED-482B-8193-AA60936A10E3}"/>
    <cellStyle name="Normal 9 5 2 6 4" xfId="4170" xr:uid="{AF8316B9-1126-4004-836B-2109F15CD9DF}"/>
    <cellStyle name="Normal 9 5 2 6 4 2" xfId="5081" xr:uid="{7F3044AA-A91B-4773-8D9D-2D92C8FC38D7}"/>
    <cellStyle name="Normal 9 5 2 6 5" xfId="5078" xr:uid="{F0BA82C2-32FB-4EC9-904C-B95F7EC3E219}"/>
    <cellStyle name="Normal 9 5 2 7" xfId="4171" xr:uid="{7C70636F-E0B5-4C6F-9ABB-39791F5AA2B5}"/>
    <cellStyle name="Normal 9 5 2 7 2" xfId="5082" xr:uid="{A52A6F5A-260E-4A59-BF0C-FE9A42F5511C}"/>
    <cellStyle name="Normal 9 5 2 8" xfId="4172" xr:uid="{4428669A-5BE5-44B3-A15A-FD8629063700}"/>
    <cellStyle name="Normal 9 5 2 8 2" xfId="5083" xr:uid="{67EF8F2F-BCC1-45A1-A2CF-0C1F84C769BA}"/>
    <cellStyle name="Normal 9 5 2 9" xfId="4173" xr:uid="{F007D3A9-92C8-4EFB-AE53-40C85AB85576}"/>
    <cellStyle name="Normal 9 5 2 9 2" xfId="5084" xr:uid="{78770EE6-F128-406D-8A30-8FAFEAB83669}"/>
    <cellStyle name="Normal 9 5 3" xfId="420" xr:uid="{2D65A4E9-47D5-43BB-B451-72A7C17306AB}"/>
    <cellStyle name="Normal 9 5 3 2" xfId="878" xr:uid="{B062304D-500A-485F-B2D2-5903B67C081E}"/>
    <cellStyle name="Normal 9 5 3 2 2" xfId="879" xr:uid="{B260DDE4-E023-4692-8A3F-C6FAB329BB5F}"/>
    <cellStyle name="Normal 9 5 3 2 2 2" xfId="2451" xr:uid="{813530DA-4474-4DCF-B544-6410FBE1942E}"/>
    <cellStyle name="Normal 9 5 3 2 2 2 2" xfId="2452" xr:uid="{F87765DB-C4D2-4B8B-9432-C59042D618C6}"/>
    <cellStyle name="Normal 9 5 3 2 2 2 2 2" xfId="5089" xr:uid="{CC6AAD40-C219-4CFB-B937-CBA2F52ACDAF}"/>
    <cellStyle name="Normal 9 5 3 2 2 2 3" xfId="5088" xr:uid="{B043C158-DCA6-46DA-AB83-A619CBB9C76E}"/>
    <cellStyle name="Normal 9 5 3 2 2 3" xfId="2453" xr:uid="{73C4F67A-91E0-4F4A-9708-80B8B1F565F1}"/>
    <cellStyle name="Normal 9 5 3 2 2 3 2" xfId="5090" xr:uid="{1440F397-B0AC-46B9-A6A6-2636C1E5E2E3}"/>
    <cellStyle name="Normal 9 5 3 2 2 4" xfId="4174" xr:uid="{D71C1806-9B68-4AAC-9AF5-F425ADAFE619}"/>
    <cellStyle name="Normal 9 5 3 2 2 4 2" xfId="5091" xr:uid="{11B53A70-300F-453D-9ED7-24CD9AE80439}"/>
    <cellStyle name="Normal 9 5 3 2 2 5" xfId="5087" xr:uid="{1AA13205-AC33-480A-A0A7-A0EF3AD09D16}"/>
    <cellStyle name="Normal 9 5 3 2 3" xfId="2454" xr:uid="{5AF1F79F-8305-4854-855E-0DC31981EE6A}"/>
    <cellStyle name="Normal 9 5 3 2 3 2" xfId="2455" xr:uid="{852ED64F-E857-49B7-9069-3F21637E7A5D}"/>
    <cellStyle name="Normal 9 5 3 2 3 2 2" xfId="5093" xr:uid="{240B9041-2319-4CB3-A9C8-3C83460AA4D7}"/>
    <cellStyle name="Normal 9 5 3 2 3 3" xfId="4175" xr:uid="{0DBD5123-4302-4D1E-A464-6FEA039F2B60}"/>
    <cellStyle name="Normal 9 5 3 2 3 3 2" xfId="5094" xr:uid="{BC18AA19-EEE9-4B9F-9F70-70C10174EC87}"/>
    <cellStyle name="Normal 9 5 3 2 3 4" xfId="4176" xr:uid="{B63720FC-1809-49A9-8B19-A8EE4AF313FE}"/>
    <cellStyle name="Normal 9 5 3 2 3 4 2" xfId="5095" xr:uid="{1822D918-9E46-4EB7-B9BE-76D45C1CB3C5}"/>
    <cellStyle name="Normal 9 5 3 2 3 5" xfId="5092" xr:uid="{09838FF9-92A2-4235-811C-8FCFA5831DD3}"/>
    <cellStyle name="Normal 9 5 3 2 4" xfId="2456" xr:uid="{54308E5A-3466-43CA-B951-9A5A9DEBEB56}"/>
    <cellStyle name="Normal 9 5 3 2 4 2" xfId="5096" xr:uid="{CB91E332-181D-48DA-937F-A15D54AF414A}"/>
    <cellStyle name="Normal 9 5 3 2 5" xfId="4177" xr:uid="{26A6C5F5-3CD7-4C51-B67E-4F7AB5AA7F53}"/>
    <cellStyle name="Normal 9 5 3 2 5 2" xfId="5097" xr:uid="{1473733B-7C8C-493F-B89D-3B3DA9182D62}"/>
    <cellStyle name="Normal 9 5 3 2 6" xfId="4178" xr:uid="{25BFF157-15FC-42AD-A461-BD0AC4484D54}"/>
    <cellStyle name="Normal 9 5 3 2 6 2" xfId="5098" xr:uid="{55B27460-6C5A-4AC2-A71C-44A5B070D41B}"/>
    <cellStyle name="Normal 9 5 3 2 7" xfId="5086" xr:uid="{F5897E83-A07F-40F6-BA68-91D14430FA13}"/>
    <cellStyle name="Normal 9 5 3 3" xfId="880" xr:uid="{2E1ABDB9-AD40-40B4-BC60-16CB0219B8ED}"/>
    <cellStyle name="Normal 9 5 3 3 2" xfId="2457" xr:uid="{18A13DA3-9411-438C-8950-A60130014A6D}"/>
    <cellStyle name="Normal 9 5 3 3 2 2" xfId="2458" xr:uid="{AC1860B7-C3C8-4930-BB63-2FB7E7EC98F6}"/>
    <cellStyle name="Normal 9 5 3 3 2 2 2" xfId="5101" xr:uid="{A67C61FB-46EE-4609-82C0-125ABF6E9847}"/>
    <cellStyle name="Normal 9 5 3 3 2 3" xfId="4179" xr:uid="{953737E2-E2A2-4558-AC9A-893EA926E239}"/>
    <cellStyle name="Normal 9 5 3 3 2 3 2" xfId="5102" xr:uid="{CC2FBF44-06CE-4331-86EC-F135B2ADC2F3}"/>
    <cellStyle name="Normal 9 5 3 3 2 4" xfId="4180" xr:uid="{93B71170-7E88-492A-BC07-440272CB157D}"/>
    <cellStyle name="Normal 9 5 3 3 2 4 2" xfId="5103" xr:uid="{399B6EDC-DED3-4DE7-BDCC-C2B5AFA0DD42}"/>
    <cellStyle name="Normal 9 5 3 3 2 5" xfId="5100" xr:uid="{4443DE70-D900-4A3D-A012-B95EEFA1FD4A}"/>
    <cellStyle name="Normal 9 5 3 3 3" xfId="2459" xr:uid="{AD6F7989-B1A4-40CE-AFE9-F637512413F6}"/>
    <cellStyle name="Normal 9 5 3 3 3 2" xfId="5104" xr:uid="{E8870C8F-8573-4211-B0F2-0CCA8647BBFE}"/>
    <cellStyle name="Normal 9 5 3 3 4" xfId="4181" xr:uid="{1C8475E1-8787-4CF1-A489-973EAF490B9C}"/>
    <cellStyle name="Normal 9 5 3 3 4 2" xfId="5105" xr:uid="{D8F43D7B-4F5A-4828-ACEB-2C87532FF73A}"/>
    <cellStyle name="Normal 9 5 3 3 5" xfId="4182" xr:uid="{6AE429F5-AE14-4C01-8CBC-8D1AB2280C14}"/>
    <cellStyle name="Normal 9 5 3 3 5 2" xfId="5106" xr:uid="{B26708E3-2EE6-4D5F-B595-DD262502126B}"/>
    <cellStyle name="Normal 9 5 3 3 6" xfId="5099" xr:uid="{F42054BD-3724-4447-AAE9-379641463621}"/>
    <cellStyle name="Normal 9 5 3 4" xfId="2460" xr:uid="{C0CFCE67-FD51-4525-93DF-49E87FB62018}"/>
    <cellStyle name="Normal 9 5 3 4 2" xfId="2461" xr:uid="{6A617360-5AD9-4B20-A1F4-078A2FD853F1}"/>
    <cellStyle name="Normal 9 5 3 4 2 2" xfId="5108" xr:uid="{15658152-EF7A-4BA7-93A5-EB889FDE4BD9}"/>
    <cellStyle name="Normal 9 5 3 4 3" xfId="4183" xr:uid="{3689B5E2-3E14-4E86-B761-CD54AFC67A7A}"/>
    <cellStyle name="Normal 9 5 3 4 3 2" xfId="5109" xr:uid="{3E77EFA3-3ED1-4178-B8B6-E795A860CE4D}"/>
    <cellStyle name="Normal 9 5 3 4 4" xfId="4184" xr:uid="{5525606E-1AAE-4A8E-B619-1E69E1442E15}"/>
    <cellStyle name="Normal 9 5 3 4 4 2" xfId="5110" xr:uid="{A4B3F359-912D-416E-A669-0F80E767BD11}"/>
    <cellStyle name="Normal 9 5 3 4 5" xfId="5107" xr:uid="{25532D8E-3A36-47B5-BC94-887126089181}"/>
    <cellStyle name="Normal 9 5 3 5" xfId="2462" xr:uid="{72FFDBFF-9555-4FF4-AB5D-CE9D428EC400}"/>
    <cellStyle name="Normal 9 5 3 5 2" xfId="4185" xr:uid="{1E845668-773B-454C-9D76-12925EB2CF42}"/>
    <cellStyle name="Normal 9 5 3 5 2 2" xfId="5112" xr:uid="{20BFD17A-5356-494A-AD22-8FFA4DC29B2B}"/>
    <cellStyle name="Normal 9 5 3 5 3" xfId="4186" xr:uid="{F64E5792-A581-414F-B55F-AEE3A74765C4}"/>
    <cellStyle name="Normal 9 5 3 5 3 2" xfId="5113" xr:uid="{FCDCEA7E-B756-4C2A-B675-A977B0D9182F}"/>
    <cellStyle name="Normal 9 5 3 5 4" xfId="4187" xr:uid="{CA7ED22B-FFCD-49C0-A81B-B64D388559F2}"/>
    <cellStyle name="Normal 9 5 3 5 4 2" xfId="5114" xr:uid="{D624BC07-3010-4E06-9DA7-0B98ADE3C927}"/>
    <cellStyle name="Normal 9 5 3 5 5" xfId="5111" xr:uid="{598C566A-066C-4F0D-99F9-47445252C023}"/>
    <cellStyle name="Normal 9 5 3 6" xfId="4188" xr:uid="{CB0190FA-7B5E-4FE7-A312-EBB595968AC3}"/>
    <cellStyle name="Normal 9 5 3 6 2" xfId="5115" xr:uid="{5AC3FE5C-310B-48D2-ADBC-14948D1BBB67}"/>
    <cellStyle name="Normal 9 5 3 7" xfId="4189" xr:uid="{AE5FF78E-047E-4A9B-98A7-00DA384B9B26}"/>
    <cellStyle name="Normal 9 5 3 7 2" xfId="5116" xr:uid="{A5999113-3193-4518-8B93-518BD496AC0D}"/>
    <cellStyle name="Normal 9 5 3 8" xfId="4190" xr:uid="{207F01AF-5139-4221-A4C4-982488465DB1}"/>
    <cellStyle name="Normal 9 5 3 8 2" xfId="5117" xr:uid="{7E6C1964-668E-483F-960C-C9B52FB502F3}"/>
    <cellStyle name="Normal 9 5 3 9" xfId="5085" xr:uid="{104DB98D-C47E-4D4D-B30E-E215C288F96F}"/>
    <cellStyle name="Normal 9 5 4" xfId="421" xr:uid="{375EEBE1-C3F0-44AA-B010-084312CDA397}"/>
    <cellStyle name="Normal 9 5 4 2" xfId="881" xr:uid="{C02D05F3-0BC0-4A4E-BFC5-8F271BA8645D}"/>
    <cellStyle name="Normal 9 5 4 2 2" xfId="882" xr:uid="{4BAA2C95-6161-42B7-8965-A454A052A90B}"/>
    <cellStyle name="Normal 9 5 4 2 2 2" xfId="2463" xr:uid="{85A9B1B6-EE49-4628-88D0-31387AF3C595}"/>
    <cellStyle name="Normal 9 5 4 2 2 2 2" xfId="5121" xr:uid="{FEA9AB5A-78F7-498C-9672-AC60ACE49C11}"/>
    <cellStyle name="Normal 9 5 4 2 2 3" xfId="4191" xr:uid="{93271B41-3189-47D5-B521-483B070ABA07}"/>
    <cellStyle name="Normal 9 5 4 2 2 3 2" xfId="5122" xr:uid="{2E6A2574-3852-4445-A8D7-610DEA3AB556}"/>
    <cellStyle name="Normal 9 5 4 2 2 4" xfId="4192" xr:uid="{D0ADB24D-C839-4993-8DF0-0F4162206411}"/>
    <cellStyle name="Normal 9 5 4 2 2 4 2" xfId="5123" xr:uid="{E8159F62-ACBC-4D07-9E08-44F4BAD1F801}"/>
    <cellStyle name="Normal 9 5 4 2 2 5" xfId="5120" xr:uid="{60235B9B-E4C0-407C-8C92-507B7DD3720F}"/>
    <cellStyle name="Normal 9 5 4 2 3" xfId="2464" xr:uid="{83508878-B86F-4A20-83BC-904229C643D5}"/>
    <cellStyle name="Normal 9 5 4 2 3 2" xfId="5124" xr:uid="{243AAAB0-2049-4DED-99EE-9336A87A87DB}"/>
    <cellStyle name="Normal 9 5 4 2 4" xfId="4193" xr:uid="{9CBC990C-3728-4EF5-AD8C-CA1AB0AC466E}"/>
    <cellStyle name="Normal 9 5 4 2 4 2" xfId="5125" xr:uid="{EACED39A-5ADA-431C-847F-07E95280A7DE}"/>
    <cellStyle name="Normal 9 5 4 2 5" xfId="4194" xr:uid="{D041D8C8-284E-4FAE-B2E0-396736AD1148}"/>
    <cellStyle name="Normal 9 5 4 2 5 2" xfId="5126" xr:uid="{2D34DEEF-F057-4AE5-B1BF-4BA4CB0DA1FE}"/>
    <cellStyle name="Normal 9 5 4 2 6" xfId="5119" xr:uid="{D064A4D9-AD7E-46ED-93B2-AEBB19D504FD}"/>
    <cellStyle name="Normal 9 5 4 3" xfId="883" xr:uid="{21A728C3-FBFA-4D24-BF97-1E473AE4FDB3}"/>
    <cellStyle name="Normal 9 5 4 3 2" xfId="2465" xr:uid="{CD0F1AF3-1CA5-40BF-93A5-703E2C97D85B}"/>
    <cellStyle name="Normal 9 5 4 3 2 2" xfId="5128" xr:uid="{543C3394-A177-4F28-8D02-D009A6B12FF7}"/>
    <cellStyle name="Normal 9 5 4 3 3" xfId="4195" xr:uid="{EFA17041-864D-40C5-8606-F1A94C78879B}"/>
    <cellStyle name="Normal 9 5 4 3 3 2" xfId="5129" xr:uid="{0D39CBF9-F29A-42B9-BCD5-A092097E9FC4}"/>
    <cellStyle name="Normal 9 5 4 3 4" xfId="4196" xr:uid="{E64590AE-771A-42E1-86CF-DE204FA2BE23}"/>
    <cellStyle name="Normal 9 5 4 3 4 2" xfId="5130" xr:uid="{1C02BA4E-384E-471D-A4B3-2CD602D01105}"/>
    <cellStyle name="Normal 9 5 4 3 5" xfId="5127" xr:uid="{AFC3EAF6-776B-4BD7-B9C1-43E0A1DF3FC8}"/>
    <cellStyle name="Normal 9 5 4 4" xfId="2466" xr:uid="{F33B9D1C-BC14-4343-9E5B-C9DA624B8CEA}"/>
    <cellStyle name="Normal 9 5 4 4 2" xfId="4197" xr:uid="{AF981D7D-2C5B-4127-9D3B-2BBC3A262543}"/>
    <cellStyle name="Normal 9 5 4 4 2 2" xfId="5132" xr:uid="{79BE5857-8C94-42D9-B576-F565BAC42CEE}"/>
    <cellStyle name="Normal 9 5 4 4 3" xfId="4198" xr:uid="{329959C9-3741-444E-B420-08CB87A2DA20}"/>
    <cellStyle name="Normal 9 5 4 4 3 2" xfId="5133" xr:uid="{72AA1C5F-8B8F-460A-BDD8-4B7ACED3F67A}"/>
    <cellStyle name="Normal 9 5 4 4 4" xfId="4199" xr:uid="{32701991-590C-4A88-B17A-3896EAA839D9}"/>
    <cellStyle name="Normal 9 5 4 4 4 2" xfId="5134" xr:uid="{35693990-C361-4D5B-83E3-D98DC2F9E2A4}"/>
    <cellStyle name="Normal 9 5 4 4 5" xfId="5131" xr:uid="{848900E8-A665-46F4-B35B-AA3DAF9AE219}"/>
    <cellStyle name="Normal 9 5 4 5" xfId="4200" xr:uid="{45298F80-54E1-47A2-93C4-FAE16DBDE42D}"/>
    <cellStyle name="Normal 9 5 4 5 2" xfId="5135" xr:uid="{35C1E81F-9A5F-4B15-92F5-54B4CB269D13}"/>
    <cellStyle name="Normal 9 5 4 6" xfId="4201" xr:uid="{9C89E38C-E845-4B99-A4A8-FD511D7F4439}"/>
    <cellStyle name="Normal 9 5 4 6 2" xfId="5136" xr:uid="{EEC4FC77-C04C-4D02-87C6-C8C07C03FEB9}"/>
    <cellStyle name="Normal 9 5 4 7" xfId="4202" xr:uid="{76C82FC2-7D3A-4070-B65C-0B59A2136561}"/>
    <cellStyle name="Normal 9 5 4 7 2" xfId="5137" xr:uid="{E0CDB240-155E-4F0D-9EC9-828BAAF64202}"/>
    <cellStyle name="Normal 9 5 4 8" xfId="5118" xr:uid="{38F169B4-3DB7-4F76-9E05-EB604B32C4F8}"/>
    <cellStyle name="Normal 9 5 5" xfId="422" xr:uid="{B2DDB5DC-07B4-4853-A948-A44A79517AE4}"/>
    <cellStyle name="Normal 9 5 5 2" xfId="884" xr:uid="{72FB7DB3-5D8F-4D0C-B3D9-4AD9E69ECA69}"/>
    <cellStyle name="Normal 9 5 5 2 2" xfId="2467" xr:uid="{B2AE4D54-EDBE-44BF-A340-65EC7159BF29}"/>
    <cellStyle name="Normal 9 5 5 2 2 2" xfId="5140" xr:uid="{644FD29D-688A-484C-8030-2C0B3C9F046B}"/>
    <cellStyle name="Normal 9 5 5 2 3" xfId="4203" xr:uid="{A4F81E95-9D00-496C-ACD9-462EF0165296}"/>
    <cellStyle name="Normal 9 5 5 2 3 2" xfId="5141" xr:uid="{97521065-8187-4EF3-A3C2-B8202D46281E}"/>
    <cellStyle name="Normal 9 5 5 2 4" xfId="4204" xr:uid="{C5602527-8249-42C8-8E04-F63665F04935}"/>
    <cellStyle name="Normal 9 5 5 2 4 2" xfId="5142" xr:uid="{342D26D9-6FE1-40EF-8506-75F1AAC7B37F}"/>
    <cellStyle name="Normal 9 5 5 2 5" xfId="5139" xr:uid="{38698A3D-37D4-4B35-A587-3AA881828AFC}"/>
    <cellStyle name="Normal 9 5 5 3" xfId="2468" xr:uid="{9F685BFC-24A4-4BE5-B7B1-6AAA0A2536FA}"/>
    <cellStyle name="Normal 9 5 5 3 2" xfId="4205" xr:uid="{369419EB-4164-4D73-A6A2-4E3C17CC60A1}"/>
    <cellStyle name="Normal 9 5 5 3 2 2" xfId="5144" xr:uid="{29D39783-6E4F-42C4-A8FB-19CB3C66FBDA}"/>
    <cellStyle name="Normal 9 5 5 3 3" xfId="4206" xr:uid="{3477E3C1-AAB9-4F38-BE3D-DC32CB6F8BC6}"/>
    <cellStyle name="Normal 9 5 5 3 3 2" xfId="5145" xr:uid="{03AAE5B9-43A2-4109-B44A-D96BFF615343}"/>
    <cellStyle name="Normal 9 5 5 3 4" xfId="4207" xr:uid="{1361AE62-1A92-4BB0-A9AD-C9FAAF9EEFDF}"/>
    <cellStyle name="Normal 9 5 5 3 4 2" xfId="5146" xr:uid="{9EF79726-4536-4CCE-AB38-92CCE2C2F71E}"/>
    <cellStyle name="Normal 9 5 5 3 5" xfId="5143" xr:uid="{D04903AE-DACE-46D2-B9AD-523605515B14}"/>
    <cellStyle name="Normal 9 5 5 4" xfId="4208" xr:uid="{4B95ED7D-380D-4160-BD32-6C6B123B4C86}"/>
    <cellStyle name="Normal 9 5 5 4 2" xfId="5147" xr:uid="{FA70A5E5-F6F1-48EF-B898-15C4D26D5F78}"/>
    <cellStyle name="Normal 9 5 5 5" xfId="4209" xr:uid="{A45A3E9F-76D8-48E3-80DF-1B66A88185AE}"/>
    <cellStyle name="Normal 9 5 5 5 2" xfId="5148" xr:uid="{DDE7962E-FC2A-48DF-967A-4E213A76056C}"/>
    <cellStyle name="Normal 9 5 5 6" xfId="4210" xr:uid="{4AFA7A76-7CD1-47FB-94E0-6F7AACEEDE5E}"/>
    <cellStyle name="Normal 9 5 5 6 2" xfId="5149" xr:uid="{AEEE1A55-72FB-4B4B-986A-11B80D772F1F}"/>
    <cellStyle name="Normal 9 5 5 7" xfId="5138" xr:uid="{D240F4E4-F8CF-4202-BEB9-AF2362B754C5}"/>
    <cellStyle name="Normal 9 5 6" xfId="885" xr:uid="{C4719998-8161-434A-9743-5C5D49E1B997}"/>
    <cellStyle name="Normal 9 5 6 2" xfId="2469" xr:uid="{44371D39-B447-4D7F-9EB0-3BB430EBF7BB}"/>
    <cellStyle name="Normal 9 5 6 2 2" xfId="4211" xr:uid="{50A3AF49-01B2-42C4-96B7-51BC6D9F98F2}"/>
    <cellStyle name="Normal 9 5 6 2 2 2" xfId="5152" xr:uid="{895D7421-E89D-4F5D-AEB4-A90BE9428009}"/>
    <cellStyle name="Normal 9 5 6 2 3" xfId="4212" xr:uid="{9DD2D0D1-134E-4F16-8721-E87DBC854A36}"/>
    <cellStyle name="Normal 9 5 6 2 3 2" xfId="5153" xr:uid="{D637EE76-074B-4BA4-8AB0-E31A07D91B56}"/>
    <cellStyle name="Normal 9 5 6 2 4" xfId="4213" xr:uid="{4E8E01A1-AEBC-413A-B808-480D763FC8E7}"/>
    <cellStyle name="Normal 9 5 6 2 4 2" xfId="5154" xr:uid="{AA98941D-C43F-4EC6-91A7-BC8A069A069C}"/>
    <cellStyle name="Normal 9 5 6 2 5" xfId="5151" xr:uid="{D2F43C8D-ED7F-4722-806C-3C20149B8BFF}"/>
    <cellStyle name="Normal 9 5 6 3" xfId="4214" xr:uid="{34FC1732-86CA-4CDD-9DCA-BACF622DDC1B}"/>
    <cellStyle name="Normal 9 5 6 3 2" xfId="5155" xr:uid="{8D6789D1-2E72-42CF-B903-8F1DDF85FD8A}"/>
    <cellStyle name="Normal 9 5 6 4" xfId="4215" xr:uid="{79D84887-BF2B-4014-9DAB-4E2E7F66B29C}"/>
    <cellStyle name="Normal 9 5 6 4 2" xfId="5156" xr:uid="{D13D08F5-BD5B-4B38-BF28-69251019FB29}"/>
    <cellStyle name="Normal 9 5 6 5" xfId="4216" xr:uid="{383F485D-69D8-4F6C-BFF5-148B322D3671}"/>
    <cellStyle name="Normal 9 5 6 5 2" xfId="5157" xr:uid="{A8CA924B-8A01-4C8C-B8FA-75EAD4501FB7}"/>
    <cellStyle name="Normal 9 5 6 6" xfId="5150" xr:uid="{DFAB0033-D1C1-4C23-9AEF-0E93E0AE9BBA}"/>
    <cellStyle name="Normal 9 5 7" xfId="2470" xr:uid="{FD84562A-55AE-4A0A-BAEC-90F5E256A3E4}"/>
    <cellStyle name="Normal 9 5 7 2" xfId="4217" xr:uid="{603E487C-66F0-42C3-B04A-E1CBDDEED3C2}"/>
    <cellStyle name="Normal 9 5 7 2 2" xfId="5159" xr:uid="{C36500E9-FAB4-44F6-8BBC-D9985D2F7E84}"/>
    <cellStyle name="Normal 9 5 7 3" xfId="4218" xr:uid="{35DE0225-F65E-4D10-BFAC-BE85E81941FD}"/>
    <cellStyle name="Normal 9 5 7 3 2" xfId="5160" xr:uid="{4DF2B147-4F35-46C7-9D8D-0F6B5F97E423}"/>
    <cellStyle name="Normal 9 5 7 4" xfId="4219" xr:uid="{D3581842-2463-466A-AE09-B915DAEA6DC1}"/>
    <cellStyle name="Normal 9 5 7 4 2" xfId="5161" xr:uid="{32A900B1-0DC2-4313-BF7A-6E7B3236FC14}"/>
    <cellStyle name="Normal 9 5 7 5" xfId="5158" xr:uid="{726B4A06-A964-4713-8391-911071587DF4}"/>
    <cellStyle name="Normal 9 5 8" xfId="4220" xr:uid="{7067595B-56AA-4299-B6E7-F0A881B2CC5C}"/>
    <cellStyle name="Normal 9 5 8 2" xfId="4221" xr:uid="{CB61B914-7567-41CF-9950-262CE0D2B7FA}"/>
    <cellStyle name="Normal 9 5 8 2 2" xfId="5163" xr:uid="{ACF4562B-DD7D-4B77-B996-1C6DF4CC2FB4}"/>
    <cellStyle name="Normal 9 5 8 3" xfId="4222" xr:uid="{BF23AD29-D54C-4452-95FD-90532F403A9D}"/>
    <cellStyle name="Normal 9 5 8 3 2" xfId="5164" xr:uid="{2606A0CF-2610-4C17-95E7-ED2C68217B3E}"/>
    <cellStyle name="Normal 9 5 8 4" xfId="4223" xr:uid="{E2D107C7-ADE6-4D1F-88AE-8868C039B752}"/>
    <cellStyle name="Normal 9 5 8 4 2" xfId="5165" xr:uid="{7CD4DB97-4F2B-42C2-AEE8-F51979EB86AF}"/>
    <cellStyle name="Normal 9 5 8 5" xfId="5162" xr:uid="{CA5CF06D-F54C-4666-BC94-8BDB2C10CF0E}"/>
    <cellStyle name="Normal 9 5 9" xfId="4224" xr:uid="{5375B7CE-D4A9-4FB2-A2DA-2D06CDC73CEC}"/>
    <cellStyle name="Normal 9 5 9 2" xfId="5166" xr:uid="{C0B69C32-9741-4EF3-BC82-5E6C64EE0595}"/>
    <cellStyle name="Normal 9 6" xfId="180" xr:uid="{B6E63305-B85D-4A6D-B1B3-82347CD5C8B0}"/>
    <cellStyle name="Normal 9 6 10" xfId="5167" xr:uid="{EF7A6E25-CDDF-43E4-8880-7723916C2969}"/>
    <cellStyle name="Normal 9 6 2" xfId="181" xr:uid="{731FAB89-F997-466A-828C-085BA034DAA9}"/>
    <cellStyle name="Normal 9 6 2 2" xfId="423" xr:uid="{C17647E6-BE47-4334-A9D9-D0AA0B142E57}"/>
    <cellStyle name="Normal 9 6 2 2 2" xfId="886" xr:uid="{BE6027AE-76D5-4ADB-9FA2-5A266CA6F332}"/>
    <cellStyle name="Normal 9 6 2 2 2 2" xfId="2471" xr:uid="{AC768DAD-DE4C-497B-A502-DF3F16CC31AF}"/>
    <cellStyle name="Normal 9 6 2 2 2 2 2" xfId="5171" xr:uid="{089AF59A-D1E3-486B-AEBC-328CF4C4DE00}"/>
    <cellStyle name="Normal 9 6 2 2 2 3" xfId="4225" xr:uid="{4E1136B0-4AD9-4705-A07D-36DF29546682}"/>
    <cellStyle name="Normal 9 6 2 2 2 3 2" xfId="5172" xr:uid="{249FB7AA-6968-433F-BC4C-9B573C1B01E7}"/>
    <cellStyle name="Normal 9 6 2 2 2 4" xfId="4226" xr:uid="{9C7D9440-BDFF-4C98-8750-18081684E699}"/>
    <cellStyle name="Normal 9 6 2 2 2 4 2" xfId="5173" xr:uid="{28FB0E97-2B7F-4DEE-B2B8-CE4ADE210F13}"/>
    <cellStyle name="Normal 9 6 2 2 2 5" xfId="5170" xr:uid="{9BE1C1A9-D724-4B7C-9E77-C215EA990927}"/>
    <cellStyle name="Normal 9 6 2 2 3" xfId="2472" xr:uid="{11AD1544-3CCE-47CA-8288-39734933E216}"/>
    <cellStyle name="Normal 9 6 2 2 3 2" xfId="4227" xr:uid="{02152975-0AD6-4AF0-B035-2EA9944723C0}"/>
    <cellStyle name="Normal 9 6 2 2 3 2 2" xfId="5175" xr:uid="{B4DA9795-CC13-48BA-87A5-B9F7089206C2}"/>
    <cellStyle name="Normal 9 6 2 2 3 3" xfId="4228" xr:uid="{97827E4A-CEF7-4A19-9BFC-34F6BAD4FE03}"/>
    <cellStyle name="Normal 9 6 2 2 3 3 2" xfId="5176" xr:uid="{CB5245CF-DEE5-4C93-B62F-10ED3149397B}"/>
    <cellStyle name="Normal 9 6 2 2 3 4" xfId="4229" xr:uid="{A9E05F07-130A-4C22-9B44-FEAF2763F119}"/>
    <cellStyle name="Normal 9 6 2 2 3 4 2" xfId="5177" xr:uid="{5E1A3306-5727-4F95-ADA2-04103B81D04D}"/>
    <cellStyle name="Normal 9 6 2 2 3 5" xfId="5174" xr:uid="{C5549F6B-3FE0-42B3-B280-8FB336FE7FAA}"/>
    <cellStyle name="Normal 9 6 2 2 4" xfId="4230" xr:uid="{13D63624-89A8-479E-9C4E-5F241D732335}"/>
    <cellStyle name="Normal 9 6 2 2 4 2" xfId="5178" xr:uid="{B270379F-C62D-451E-9067-86EF9ABBF35B}"/>
    <cellStyle name="Normal 9 6 2 2 5" xfId="4231" xr:uid="{4864D672-2AC9-4C4B-A8CA-3707C480E517}"/>
    <cellStyle name="Normal 9 6 2 2 5 2" xfId="5179" xr:uid="{E7173CE0-F57A-4B52-888B-073CF0413AFE}"/>
    <cellStyle name="Normal 9 6 2 2 6" xfId="4232" xr:uid="{88AFF4B0-393A-40A8-95DA-205D9913E9B7}"/>
    <cellStyle name="Normal 9 6 2 2 6 2" xfId="5180" xr:uid="{4D9236B0-28E1-437D-AE60-34BE5AD81653}"/>
    <cellStyle name="Normal 9 6 2 2 7" xfId="5169" xr:uid="{9A3F5064-6A2E-41DB-8AC1-FCF6321F9AA5}"/>
    <cellStyle name="Normal 9 6 2 3" xfId="887" xr:uid="{CA402E62-AA50-4EC9-B656-5E13C8B1BC5A}"/>
    <cellStyle name="Normal 9 6 2 3 2" xfId="2473" xr:uid="{C34C57FE-45C4-432B-9AE3-708FC3B90BC9}"/>
    <cellStyle name="Normal 9 6 2 3 2 2" xfId="4233" xr:uid="{CCC9709E-8986-424F-B079-2DFB5ECDD98C}"/>
    <cellStyle name="Normal 9 6 2 3 2 2 2" xfId="5183" xr:uid="{1169DE61-D552-49C4-9BDB-60C362C0ED06}"/>
    <cellStyle name="Normal 9 6 2 3 2 3" xfId="4234" xr:uid="{343F245A-7040-41FA-9457-82E3313B5312}"/>
    <cellStyle name="Normal 9 6 2 3 2 3 2" xfId="5184" xr:uid="{03B4C958-F05B-4B61-9BD7-EAD749BFEFA7}"/>
    <cellStyle name="Normal 9 6 2 3 2 4" xfId="4235" xr:uid="{D0B4105E-1676-4383-B159-E9F0EC9A2F93}"/>
    <cellStyle name="Normal 9 6 2 3 2 4 2" xfId="5185" xr:uid="{ADB02350-F575-4CB9-9C6B-742DCEF5266B}"/>
    <cellStyle name="Normal 9 6 2 3 2 5" xfId="5182" xr:uid="{53F660E4-9AC4-4F51-A1A4-3CE733E8965A}"/>
    <cellStyle name="Normal 9 6 2 3 3" xfId="4236" xr:uid="{DE8B8503-FAC0-4894-A240-43F4DFF2C6AF}"/>
    <cellStyle name="Normal 9 6 2 3 3 2" xfId="5186" xr:uid="{EA85F31B-A5D7-4EF6-85DF-99FCF77CB943}"/>
    <cellStyle name="Normal 9 6 2 3 4" xfId="4237" xr:uid="{4D6D6238-CA66-4CFC-88AF-FABB1DBEF3EF}"/>
    <cellStyle name="Normal 9 6 2 3 4 2" xfId="5187" xr:uid="{3470FBCD-D8B6-4F23-B618-CCA9288048C1}"/>
    <cellStyle name="Normal 9 6 2 3 5" xfId="4238" xr:uid="{2BB091E5-44F2-4E14-A22B-DE1AC9050D8A}"/>
    <cellStyle name="Normal 9 6 2 3 5 2" xfId="5188" xr:uid="{EB461272-7FAB-4C15-8821-EB03F4B8738A}"/>
    <cellStyle name="Normal 9 6 2 3 6" xfId="5181" xr:uid="{A8C6117A-9EB4-4199-9CB1-395CF2E96BBD}"/>
    <cellStyle name="Normal 9 6 2 4" xfId="2474" xr:uid="{039F8A7F-4132-4AE7-9B45-24DD5E24D67A}"/>
    <cellStyle name="Normal 9 6 2 4 2" xfId="4239" xr:uid="{B96CF146-7F1B-4220-8903-5B6B98026A57}"/>
    <cellStyle name="Normal 9 6 2 4 2 2" xfId="5190" xr:uid="{57669B97-6162-450E-BC9C-3010AEF7DBD0}"/>
    <cellStyle name="Normal 9 6 2 4 3" xfId="4240" xr:uid="{C015B846-F7A5-495D-A6D0-D55D81D63089}"/>
    <cellStyle name="Normal 9 6 2 4 3 2" xfId="5191" xr:uid="{566A6AD7-348C-411F-BE9C-51A97FDC7FB9}"/>
    <cellStyle name="Normal 9 6 2 4 4" xfId="4241" xr:uid="{EF460580-A8C6-41E9-8C3B-700E7563F371}"/>
    <cellStyle name="Normal 9 6 2 4 4 2" xfId="5192" xr:uid="{9524F7FD-BBE4-4002-B5A2-2B1D96FF99A5}"/>
    <cellStyle name="Normal 9 6 2 4 5" xfId="5189" xr:uid="{0F891A1A-F35C-4B92-B4A7-D32C7151A76E}"/>
    <cellStyle name="Normal 9 6 2 5" xfId="4242" xr:uid="{0E02726B-A09E-45EF-A9B0-954660612766}"/>
    <cellStyle name="Normal 9 6 2 5 2" xfId="4243" xr:uid="{6A7D313D-D0F0-4A92-92B3-8150A8DC6D9F}"/>
    <cellStyle name="Normal 9 6 2 5 2 2" xfId="5194" xr:uid="{B02896B1-892E-47B0-B808-C849944B6CAF}"/>
    <cellStyle name="Normal 9 6 2 5 3" xfId="4244" xr:uid="{8FA99439-2E88-4FA5-A042-522A669E34F1}"/>
    <cellStyle name="Normal 9 6 2 5 3 2" xfId="5195" xr:uid="{49253044-FD1A-4FA2-9274-FFFE431D61F5}"/>
    <cellStyle name="Normal 9 6 2 5 4" xfId="4245" xr:uid="{1218411A-700B-4775-8C53-A334D0AF99E2}"/>
    <cellStyle name="Normal 9 6 2 5 4 2" xfId="5196" xr:uid="{272FE6C6-F636-4689-BF05-70486262896B}"/>
    <cellStyle name="Normal 9 6 2 5 5" xfId="5193" xr:uid="{709E75E7-2095-46E2-8274-0BCD9646E86B}"/>
    <cellStyle name="Normal 9 6 2 6" xfId="4246" xr:uid="{E264F6F5-FC21-4B40-9652-F9AAEBC26D68}"/>
    <cellStyle name="Normal 9 6 2 6 2" xfId="5197" xr:uid="{D495D44B-AE6C-4F91-A8E8-3CA1F931BAD0}"/>
    <cellStyle name="Normal 9 6 2 7" xfId="4247" xr:uid="{E380A382-2411-4411-8108-68027961EA12}"/>
    <cellStyle name="Normal 9 6 2 7 2" xfId="5198" xr:uid="{0A5AD5DF-6808-4BA5-936D-8248D8AFC85E}"/>
    <cellStyle name="Normal 9 6 2 8" xfId="4248" xr:uid="{9B2D8A7C-8F93-4411-B67E-8963854C8DD7}"/>
    <cellStyle name="Normal 9 6 2 8 2" xfId="5199" xr:uid="{BD2D8F54-F46F-4897-B45F-FB29047BA510}"/>
    <cellStyle name="Normal 9 6 2 9" xfId="5168" xr:uid="{222DB115-C1E3-4C06-9251-580C550A88C5}"/>
    <cellStyle name="Normal 9 6 3" xfId="424" xr:uid="{3432881A-D3DA-4247-899E-322245925585}"/>
    <cellStyle name="Normal 9 6 3 2" xfId="888" xr:uid="{4F4681C1-A1EA-4449-8063-52D0C67E0CE6}"/>
    <cellStyle name="Normal 9 6 3 2 2" xfId="889" xr:uid="{04986F86-31CF-4D25-AF5B-0A15585ADF1C}"/>
    <cellStyle name="Normal 9 6 3 2 2 2" xfId="5202" xr:uid="{407F5905-8780-4742-8EE2-C08B63E1F901}"/>
    <cellStyle name="Normal 9 6 3 2 3" xfId="4249" xr:uid="{E92973EF-E186-4C2C-BFF5-293BC38DBBCC}"/>
    <cellStyle name="Normal 9 6 3 2 3 2" xfId="5203" xr:uid="{C08ACAA0-039B-43EA-9A3D-CEB37F7329E5}"/>
    <cellStyle name="Normal 9 6 3 2 4" xfId="4250" xr:uid="{C9915D69-814B-4C4D-8F1A-6071D87CFDE4}"/>
    <cellStyle name="Normal 9 6 3 2 4 2" xfId="5204" xr:uid="{EDD2CC69-C70B-4ACD-933A-D309D4F9A260}"/>
    <cellStyle name="Normal 9 6 3 2 5" xfId="5201" xr:uid="{AB7FF2AA-4987-499A-BEC5-900A9B30139F}"/>
    <cellStyle name="Normal 9 6 3 3" xfId="890" xr:uid="{46B16C6A-336D-4447-9C33-7C30FBD25DA6}"/>
    <cellStyle name="Normal 9 6 3 3 2" xfId="4251" xr:uid="{96AA345D-43C1-4BA9-AD6A-DE5883E44273}"/>
    <cellStyle name="Normal 9 6 3 3 2 2" xfId="5206" xr:uid="{1D34F592-85AF-44CA-93A9-D604852DF160}"/>
    <cellStyle name="Normal 9 6 3 3 3" xfId="4252" xr:uid="{B474ECC0-733A-422F-A782-A54072D07666}"/>
    <cellStyle name="Normal 9 6 3 3 3 2" xfId="5207" xr:uid="{D657A3B1-90EB-44F9-8E2B-D594E78426C9}"/>
    <cellStyle name="Normal 9 6 3 3 4" xfId="4253" xr:uid="{32CCAAA5-FC46-43B1-B834-6EDD5507465D}"/>
    <cellStyle name="Normal 9 6 3 3 4 2" xfId="5208" xr:uid="{9A57490D-ACD2-476A-8836-680F2E93A6BD}"/>
    <cellStyle name="Normal 9 6 3 3 5" xfId="5205" xr:uid="{937F10CA-B5F4-4F5D-A8B3-0E107A8CA54A}"/>
    <cellStyle name="Normal 9 6 3 4" xfId="4254" xr:uid="{9022E351-5664-4C19-9D56-CC42294E46CC}"/>
    <cellStyle name="Normal 9 6 3 4 2" xfId="5209" xr:uid="{0977F18C-FF58-4E21-9680-8DB022C0CDD3}"/>
    <cellStyle name="Normal 9 6 3 5" xfId="4255" xr:uid="{495948BC-79ED-4A33-936F-20ED3640C487}"/>
    <cellStyle name="Normal 9 6 3 5 2" xfId="5210" xr:uid="{C9E213D4-9528-48CA-9285-BAA3CF6071A5}"/>
    <cellStyle name="Normal 9 6 3 6" xfId="4256" xr:uid="{A3B68013-886E-4509-B5B9-524B68DD2810}"/>
    <cellStyle name="Normal 9 6 3 6 2" xfId="5211" xr:uid="{8CA3AAC8-C8AB-4E76-990A-FA801D551706}"/>
    <cellStyle name="Normal 9 6 3 7" xfId="5200" xr:uid="{FDC49639-74F9-475C-A029-8C14327CF6F5}"/>
    <cellStyle name="Normal 9 6 4" xfId="425" xr:uid="{90CAC97F-BF6E-461C-9401-D579D0604A90}"/>
    <cellStyle name="Normal 9 6 4 2" xfId="891" xr:uid="{9DB45F75-CEA1-4A02-B14B-36B9399D2D4C}"/>
    <cellStyle name="Normal 9 6 4 2 2" xfId="4257" xr:uid="{A1B26C5B-C310-4F08-9A72-AC727FF46FBC}"/>
    <cellStyle name="Normal 9 6 4 2 2 2" xfId="5214" xr:uid="{3891A447-1317-4C3C-91F1-73185D8FD2B2}"/>
    <cellStyle name="Normal 9 6 4 2 3" xfId="4258" xr:uid="{61F5B68D-D5BD-44E6-B814-211655EC3B42}"/>
    <cellStyle name="Normal 9 6 4 2 3 2" xfId="5215" xr:uid="{271AA97C-89BD-4F13-BDEF-EEE3163E932E}"/>
    <cellStyle name="Normal 9 6 4 2 4" xfId="4259" xr:uid="{9FD65A6F-E65D-4CA4-AF06-EB70729ED7C4}"/>
    <cellStyle name="Normal 9 6 4 2 4 2" xfId="5216" xr:uid="{D3F397B5-8489-4887-88AA-5ABBE67A42B5}"/>
    <cellStyle name="Normal 9 6 4 2 5" xfId="5213" xr:uid="{877DD097-FC3A-4D05-B629-D5D3E5721F53}"/>
    <cellStyle name="Normal 9 6 4 3" xfId="4260" xr:uid="{314DDF53-149B-4C5E-B151-0CB72003DA60}"/>
    <cellStyle name="Normal 9 6 4 3 2" xfId="5217" xr:uid="{C7DECA5D-5FAE-4B00-8F9E-F951410B099C}"/>
    <cellStyle name="Normal 9 6 4 4" xfId="4261" xr:uid="{1E05B269-D57C-46B0-A97D-25D6BBE4CF3A}"/>
    <cellStyle name="Normal 9 6 4 4 2" xfId="5218" xr:uid="{CC8A14B9-2BB4-4621-BD36-328C555EB1D3}"/>
    <cellStyle name="Normal 9 6 4 5" xfId="4262" xr:uid="{DAC92C08-2D6F-4A9D-88B5-EE3303F5006C}"/>
    <cellStyle name="Normal 9 6 4 5 2" xfId="5219" xr:uid="{DAFDC82D-0F34-4C39-B474-E7DE0310C9A1}"/>
    <cellStyle name="Normal 9 6 4 6" xfId="5212" xr:uid="{C1DDB1F1-727C-4C46-A608-4CC12D6AE4BB}"/>
    <cellStyle name="Normal 9 6 5" xfId="892" xr:uid="{478DF981-6C94-4C04-B437-65E0C78C99E6}"/>
    <cellStyle name="Normal 9 6 5 2" xfId="4263" xr:uid="{BEF148A6-AD8B-4D4F-9D32-C3421DDCCA02}"/>
    <cellStyle name="Normal 9 6 5 2 2" xfId="5221" xr:uid="{4833F476-D85E-4587-B7A8-09C0910B6021}"/>
    <cellStyle name="Normal 9 6 5 3" xfId="4264" xr:uid="{94320938-C249-43B8-9343-3EA80D395A40}"/>
    <cellStyle name="Normal 9 6 5 3 2" xfId="5222" xr:uid="{E1B4BAA4-F99A-4CC6-9D7A-1A4A94202393}"/>
    <cellStyle name="Normal 9 6 5 4" xfId="4265" xr:uid="{EEA28B6A-DEFC-4883-8DCB-C45057FF7B54}"/>
    <cellStyle name="Normal 9 6 5 4 2" xfId="5223" xr:uid="{0F8BF68D-43D9-4571-B790-04E627EDBDFB}"/>
    <cellStyle name="Normal 9 6 5 5" xfId="5220" xr:uid="{34FA7B42-A3BF-4754-9B5C-E8B9C507B954}"/>
    <cellStyle name="Normal 9 6 6" xfId="4266" xr:uid="{1C79A771-3B27-446A-9F48-2C36139D4F81}"/>
    <cellStyle name="Normal 9 6 6 2" xfId="4267" xr:uid="{A6512A2C-7F64-47A0-A2C8-2EBDDE821FC4}"/>
    <cellStyle name="Normal 9 6 6 2 2" xfId="5225" xr:uid="{0EAD2218-C5A9-40B2-9521-60FF2CC0BA53}"/>
    <cellStyle name="Normal 9 6 6 3" xfId="4268" xr:uid="{84986EED-60FC-4C73-B7B1-7603C4EA34BE}"/>
    <cellStyle name="Normal 9 6 6 3 2" xfId="5226" xr:uid="{2B1C4B4E-78F2-4B91-B094-F873512B2A18}"/>
    <cellStyle name="Normal 9 6 6 4" xfId="4269" xr:uid="{48E4D7F2-818D-4F90-9EB5-F8ED324D0D06}"/>
    <cellStyle name="Normal 9 6 6 4 2" xfId="5227" xr:uid="{36497D92-10E2-4EE7-82D0-844E4F283100}"/>
    <cellStyle name="Normal 9 6 6 5" xfId="5224" xr:uid="{749E8402-9AF0-4A8C-88D3-4FCBDCB94B63}"/>
    <cellStyle name="Normal 9 6 7" xfId="4270" xr:uid="{8CCB8300-E023-44FD-AB37-B9FB2F7AAB7F}"/>
    <cellStyle name="Normal 9 6 7 2" xfId="5228" xr:uid="{773F6843-1219-4C3E-B0AD-E28316D6C606}"/>
    <cellStyle name="Normal 9 6 8" xfId="4271" xr:uid="{CBAD6479-1954-4530-874B-898965C29C27}"/>
    <cellStyle name="Normal 9 6 8 2" xfId="5229" xr:uid="{6824FE12-42B0-461F-991E-D1BD5187C352}"/>
    <cellStyle name="Normal 9 6 9" xfId="4272" xr:uid="{353762CC-3666-4B26-A6B5-6EBD117B9190}"/>
    <cellStyle name="Normal 9 6 9 2" xfId="5230" xr:uid="{0A809EC9-147E-4211-BBB2-FE0B6719AED6}"/>
    <cellStyle name="Normal 9 7" xfId="182" xr:uid="{AA386F6A-6867-44F7-8E69-D746196592B8}"/>
    <cellStyle name="Normal 9 7 2" xfId="426" xr:uid="{869AF414-06CE-4E49-BAC0-0DC581C6DEEA}"/>
    <cellStyle name="Normal 9 7 2 2" xfId="893" xr:uid="{F42B81D0-B6FD-401E-A5E3-1ACC532E102C}"/>
    <cellStyle name="Normal 9 7 2 2 2" xfId="2475" xr:uid="{D819BF87-07B6-4D57-9274-05C14AAC82E8}"/>
    <cellStyle name="Normal 9 7 2 2 2 2" xfId="2476" xr:uid="{E5081AA7-F6D2-4F53-804C-A93B0A0C60D6}"/>
    <cellStyle name="Normal 9 7 2 2 2 2 2" xfId="5235" xr:uid="{BC491522-B2D6-432A-9135-3AAFD8536C85}"/>
    <cellStyle name="Normal 9 7 2 2 2 3" xfId="5234" xr:uid="{8A4A2974-426D-40AF-B733-041F56574347}"/>
    <cellStyle name="Normal 9 7 2 2 3" xfId="2477" xr:uid="{E9C5A99F-903E-47E6-BABD-1BD660A09574}"/>
    <cellStyle name="Normal 9 7 2 2 3 2" xfId="5236" xr:uid="{5020A41E-CCAA-46AA-9DE4-D52FF16EFDE9}"/>
    <cellStyle name="Normal 9 7 2 2 4" xfId="4273" xr:uid="{C3264F86-1558-40E8-9CD6-EB0B0A304ACD}"/>
    <cellStyle name="Normal 9 7 2 2 4 2" xfId="5237" xr:uid="{9522DCFA-4A38-4B97-826A-F6964A3CCEB4}"/>
    <cellStyle name="Normal 9 7 2 2 5" xfId="5233" xr:uid="{35228FFF-8CCC-4234-8CBC-05789C3CE04C}"/>
    <cellStyle name="Normal 9 7 2 3" xfId="2478" xr:uid="{AC7BB76F-7E08-415A-B54D-CD486377F80B}"/>
    <cellStyle name="Normal 9 7 2 3 2" xfId="2479" xr:uid="{DC737569-2651-4236-9763-0EB9DC5EE013}"/>
    <cellStyle name="Normal 9 7 2 3 2 2" xfId="5239" xr:uid="{24A1A4E2-3471-433D-B977-E630D59D59F3}"/>
    <cellStyle name="Normal 9 7 2 3 3" xfId="4274" xr:uid="{C02A0F7E-AA07-4172-A153-77CDCE3C703F}"/>
    <cellStyle name="Normal 9 7 2 3 3 2" xfId="5240" xr:uid="{0CEC9498-FF39-4F19-967D-FD4F4B525F3E}"/>
    <cellStyle name="Normal 9 7 2 3 4" xfId="4275" xr:uid="{BD04540D-0EEC-49BA-A714-37B827AC4572}"/>
    <cellStyle name="Normal 9 7 2 3 4 2" xfId="5241" xr:uid="{1DB44C7A-1211-4B0C-91F7-08DE847C2E87}"/>
    <cellStyle name="Normal 9 7 2 3 5" xfId="5238" xr:uid="{C017AC7C-99E7-4BA1-B6A7-3386C3AC2F16}"/>
    <cellStyle name="Normal 9 7 2 4" xfId="2480" xr:uid="{FF59EF00-A6AF-439A-9F18-74ACD6727A98}"/>
    <cellStyle name="Normal 9 7 2 4 2" xfId="5242" xr:uid="{638256CB-ACCE-4B4A-B488-8CA953A82F64}"/>
    <cellStyle name="Normal 9 7 2 5" xfId="4276" xr:uid="{8DAA8657-DD15-4729-B447-910957B9CE8C}"/>
    <cellStyle name="Normal 9 7 2 5 2" xfId="5243" xr:uid="{8B48C3DC-FDE6-4EBA-8386-7C39171589E2}"/>
    <cellStyle name="Normal 9 7 2 6" xfId="4277" xr:uid="{3032DEB5-070D-4386-A7CA-B3E985B12455}"/>
    <cellStyle name="Normal 9 7 2 6 2" xfId="5244" xr:uid="{407B922C-39F8-42F8-AAEA-29E31E3D5552}"/>
    <cellStyle name="Normal 9 7 2 7" xfId="5232" xr:uid="{847E70A9-6C30-4AE6-9D0D-A3601CE16625}"/>
    <cellStyle name="Normal 9 7 3" xfId="894" xr:uid="{7EC66467-926C-4710-AB9B-50848FF4FE24}"/>
    <cellStyle name="Normal 9 7 3 2" xfId="2481" xr:uid="{4178432B-115A-4A39-9A05-1E09662824BE}"/>
    <cellStyle name="Normal 9 7 3 2 2" xfId="2482" xr:uid="{B7BA2A34-7E93-45EE-BC6D-FD306F77C140}"/>
    <cellStyle name="Normal 9 7 3 2 2 2" xfId="5247" xr:uid="{3D8D79EE-19A6-4453-9A22-EB34FB53C3BE}"/>
    <cellStyle name="Normal 9 7 3 2 3" xfId="4278" xr:uid="{4BAC5201-4CB0-43BC-98BA-E4C26A256F1C}"/>
    <cellStyle name="Normal 9 7 3 2 3 2" xfId="5248" xr:uid="{B0392B72-44EA-46D0-B8B8-7D6AF24934D3}"/>
    <cellStyle name="Normal 9 7 3 2 4" xfId="4279" xr:uid="{707143B1-8DD6-44B7-B17B-C8B7D4B8F97F}"/>
    <cellStyle name="Normal 9 7 3 2 4 2" xfId="5249" xr:uid="{290AFFCD-01AF-4126-912F-2C8A62145434}"/>
    <cellStyle name="Normal 9 7 3 2 5" xfId="5246" xr:uid="{955F413D-1697-496D-8D40-17916B75452C}"/>
    <cellStyle name="Normal 9 7 3 3" xfId="2483" xr:uid="{26D5C75A-241B-4861-99B9-C1C25362F366}"/>
    <cellStyle name="Normal 9 7 3 3 2" xfId="5250" xr:uid="{B401CBC2-2B3C-420E-A2FE-7F1ADB259602}"/>
    <cellStyle name="Normal 9 7 3 4" xfId="4280" xr:uid="{ACE932A9-37F6-4D86-92EE-85D527093539}"/>
    <cellStyle name="Normal 9 7 3 4 2" xfId="5251" xr:uid="{B27D188C-73AA-4E6D-B16F-2B112E23AE77}"/>
    <cellStyle name="Normal 9 7 3 5" xfId="4281" xr:uid="{2B837826-5DD9-4D03-8F2A-65F38506DAD3}"/>
    <cellStyle name="Normal 9 7 3 5 2" xfId="5252" xr:uid="{6CEB0048-11F2-4D83-99B5-6E45D1AF81C8}"/>
    <cellStyle name="Normal 9 7 3 6" xfId="5245" xr:uid="{65F10D7A-6AB8-4703-A371-61B6910B13AE}"/>
    <cellStyle name="Normal 9 7 4" xfId="2484" xr:uid="{5E6A3995-7DAE-4D46-9493-C3E25BCDC461}"/>
    <cellStyle name="Normal 9 7 4 2" xfId="2485" xr:uid="{F114CBCA-52EA-4BA4-8FD3-20E83D7318C4}"/>
    <cellStyle name="Normal 9 7 4 2 2" xfId="5254" xr:uid="{36F09300-4736-4BB6-8137-2330B65010F5}"/>
    <cellStyle name="Normal 9 7 4 3" xfId="4282" xr:uid="{222ADE49-0432-4EF5-BA80-826BF91B16C1}"/>
    <cellStyle name="Normal 9 7 4 3 2" xfId="5255" xr:uid="{5BD912CB-D2C8-4ED9-A82E-2DED2470DEA7}"/>
    <cellStyle name="Normal 9 7 4 4" xfId="4283" xr:uid="{90B3B2BC-1CAA-4097-A827-15E40A33BD85}"/>
    <cellStyle name="Normal 9 7 4 4 2" xfId="5256" xr:uid="{ED6B205C-7E97-4C6A-91E6-EA145F9DF28A}"/>
    <cellStyle name="Normal 9 7 4 5" xfId="5253" xr:uid="{D83AE4EB-CF7D-4A12-A453-AE8A8675F9CF}"/>
    <cellStyle name="Normal 9 7 5" xfId="2486" xr:uid="{C4DB8C7D-0E5B-47D6-9594-E0D2442D5F61}"/>
    <cellStyle name="Normal 9 7 5 2" xfId="4284" xr:uid="{923F7C8D-8400-4FE7-8F7A-D7FB47ABC2AA}"/>
    <cellStyle name="Normal 9 7 5 2 2" xfId="5258" xr:uid="{6BFB823E-4523-4BA4-BC37-F7468FD7F047}"/>
    <cellStyle name="Normal 9 7 5 3" xfId="4285" xr:uid="{CC4A6311-E1B2-4A12-847E-A0A80E2808D7}"/>
    <cellStyle name="Normal 9 7 5 3 2" xfId="5259" xr:uid="{96F336AE-BE51-4779-84BB-9BF647C9C0FC}"/>
    <cellStyle name="Normal 9 7 5 4" xfId="4286" xr:uid="{6E96B228-5BF8-420E-9ED5-2EF2136C126D}"/>
    <cellStyle name="Normal 9 7 5 4 2" xfId="5260" xr:uid="{31E0FE7F-216F-4019-B550-FEAE0D69C174}"/>
    <cellStyle name="Normal 9 7 5 5" xfId="5257" xr:uid="{A1E30BDE-F4A9-42F6-B99F-23DA51E09622}"/>
    <cellStyle name="Normal 9 7 6" xfId="4287" xr:uid="{707E30DF-AB67-4987-88B6-E14A29459D59}"/>
    <cellStyle name="Normal 9 7 6 2" xfId="5261" xr:uid="{7423E392-56F1-4867-AB47-9D847938F14B}"/>
    <cellStyle name="Normal 9 7 7" xfId="4288" xr:uid="{38C2B505-43FF-48E4-9A98-DE5E7C2DF820}"/>
    <cellStyle name="Normal 9 7 7 2" xfId="5262" xr:uid="{00A3C1D3-23C9-4F34-B8B5-910FBF4238E1}"/>
    <cellStyle name="Normal 9 7 8" xfId="4289" xr:uid="{B5AB2D6B-0F55-4E00-B547-B3B6BE9F3D14}"/>
    <cellStyle name="Normal 9 7 8 2" xfId="5263" xr:uid="{20FEF174-FEC3-4AC8-BC35-BE7ABA2A2797}"/>
    <cellStyle name="Normal 9 7 9" xfId="5231" xr:uid="{49DED46D-CE1D-48BA-A7C8-83D6CDDCA302}"/>
    <cellStyle name="Normal 9 8" xfId="427" xr:uid="{5A75CF1B-3167-4DCE-BC28-ED6EC05BAD79}"/>
    <cellStyle name="Normal 9 8 2" xfId="895" xr:uid="{DCF6DDD9-C777-4BE0-ACA9-F882FC30A6F7}"/>
    <cellStyle name="Normal 9 8 2 2" xfId="896" xr:uid="{38392D80-2C4F-47DD-84AD-89ABDE686306}"/>
    <cellStyle name="Normal 9 8 2 2 2" xfId="2487" xr:uid="{3A68AD7A-2865-4635-93C4-EE67A3AB1D6B}"/>
    <cellStyle name="Normal 9 8 2 2 2 2" xfId="5267" xr:uid="{48413EBF-18AD-4849-ABC5-455BC8864952}"/>
    <cellStyle name="Normal 9 8 2 2 3" xfId="4290" xr:uid="{01575F37-C9AD-4358-9469-9F9E424DD1CE}"/>
    <cellStyle name="Normal 9 8 2 2 3 2" xfId="5268" xr:uid="{E91D737E-5D96-436C-A2EE-F660AAD60903}"/>
    <cellStyle name="Normal 9 8 2 2 4" xfId="4291" xr:uid="{C40F2A32-E4C6-4538-AD6A-B1EE5ED4004D}"/>
    <cellStyle name="Normal 9 8 2 2 4 2" xfId="5269" xr:uid="{6FFCF991-3FE9-41C6-BEAB-4D3EEBA6988E}"/>
    <cellStyle name="Normal 9 8 2 2 5" xfId="5266" xr:uid="{E7F9B1EE-66BE-4AA5-88FD-9B0B28D71B74}"/>
    <cellStyle name="Normal 9 8 2 3" xfId="2488" xr:uid="{4D098E90-C2DA-4337-BBB8-551A20188450}"/>
    <cellStyle name="Normal 9 8 2 3 2" xfId="5270" xr:uid="{3FD1AB73-56D4-4B75-9F06-918FA6041F94}"/>
    <cellStyle name="Normal 9 8 2 4" xfId="4292" xr:uid="{04FD0235-2FA0-4874-902B-7018CF3DDBEF}"/>
    <cellStyle name="Normal 9 8 2 4 2" xfId="5271" xr:uid="{7368CDBE-DEA8-46B4-B99F-DACF99550F04}"/>
    <cellStyle name="Normal 9 8 2 5" xfId="4293" xr:uid="{00B4B95B-6884-4AC4-A9FE-322A3F60E082}"/>
    <cellStyle name="Normal 9 8 2 5 2" xfId="5272" xr:uid="{BEF1C445-D292-496D-B9ED-B4737EF84FBE}"/>
    <cellStyle name="Normal 9 8 2 6" xfId="5265" xr:uid="{904E7FEC-7478-46E2-8C9F-682575A14539}"/>
    <cellStyle name="Normal 9 8 3" xfId="897" xr:uid="{7334765C-3445-4BB2-B073-D484FC3FF61D}"/>
    <cellStyle name="Normal 9 8 3 2" xfId="2489" xr:uid="{99C5E38D-C38C-4FCA-A48D-BB43A1F85721}"/>
    <cellStyle name="Normal 9 8 3 2 2" xfId="5274" xr:uid="{D6DA8770-6897-42A5-81A2-03B2AFD2EACD}"/>
    <cellStyle name="Normal 9 8 3 3" xfId="4294" xr:uid="{45A15808-6102-4C22-B913-9F093FD98115}"/>
    <cellStyle name="Normal 9 8 3 3 2" xfId="5275" xr:uid="{49597EFB-D7D5-4A23-A522-D3FFC2FDA9E5}"/>
    <cellStyle name="Normal 9 8 3 4" xfId="4295" xr:uid="{DFB3C590-E4B1-48BD-B46C-E56293F408B2}"/>
    <cellStyle name="Normal 9 8 3 4 2" xfId="5276" xr:uid="{FB4C8BB4-A764-43E2-B22F-F5347EFBA86E}"/>
    <cellStyle name="Normal 9 8 3 5" xfId="5273" xr:uid="{D03D524D-E9B8-40F8-86CC-8316F8BD059F}"/>
    <cellStyle name="Normal 9 8 4" xfId="2490" xr:uid="{D06F2340-7036-484C-AF29-B827605FC88E}"/>
    <cellStyle name="Normal 9 8 4 2" xfId="4296" xr:uid="{C2C5563E-35A0-4841-B042-31909F0A3393}"/>
    <cellStyle name="Normal 9 8 4 2 2" xfId="5278" xr:uid="{D103C8CC-E523-4EEC-9DEA-2AB390FDE609}"/>
    <cellStyle name="Normal 9 8 4 3" xfId="4297" xr:uid="{F3B962F1-2CC6-4D0C-BFD8-91857D6129B7}"/>
    <cellStyle name="Normal 9 8 4 3 2" xfId="5279" xr:uid="{0C21CBDF-CEE4-4456-A01D-D614E36543D5}"/>
    <cellStyle name="Normal 9 8 4 4" xfId="4298" xr:uid="{9BCC4BD2-F980-4CEA-8839-7A103711E6FA}"/>
    <cellStyle name="Normal 9 8 4 4 2" xfId="5280" xr:uid="{98ED6A16-9CD0-401E-ACCF-93DC57102053}"/>
    <cellStyle name="Normal 9 8 4 5" xfId="5277" xr:uid="{07A76B31-E68A-47EC-A6DF-9E3F092E47BB}"/>
    <cellStyle name="Normal 9 8 5" xfId="4299" xr:uid="{9F2DA5D5-CB09-4A1D-B3BD-F4E03065F504}"/>
    <cellStyle name="Normal 9 8 5 2" xfId="5281" xr:uid="{686D3729-F0B6-4B2E-8AF3-009B4E08828D}"/>
    <cellStyle name="Normal 9 8 6" xfId="4300" xr:uid="{BA88EC89-2CAB-441B-9498-B0356A4D67C1}"/>
    <cellStyle name="Normal 9 8 6 2" xfId="5282" xr:uid="{86E2ABAB-199F-4CF0-ADC3-1A29AF2122F6}"/>
    <cellStyle name="Normal 9 8 7" xfId="4301" xr:uid="{5BB47F1D-BA50-40A3-98A3-7140EEC67744}"/>
    <cellStyle name="Normal 9 8 7 2" xfId="5283" xr:uid="{E8F040BF-A358-4577-89A9-0BFBF22E287C}"/>
    <cellStyle name="Normal 9 8 8" xfId="5264" xr:uid="{767235B2-49C0-4E56-81C9-6916B3CDA45F}"/>
    <cellStyle name="Normal 9 9" xfId="428" xr:uid="{65902410-ABE2-4E83-B7ED-55929F6CC2C7}"/>
    <cellStyle name="Normal 9 9 2" xfId="898" xr:uid="{11573725-E519-4E7A-AB0C-D1960CC1E436}"/>
    <cellStyle name="Normal 9 9 2 2" xfId="2491" xr:uid="{0B34E3BB-B8FB-4DFE-A10F-C2CC4D26E410}"/>
    <cellStyle name="Normal 9 9 2 2 2" xfId="5286" xr:uid="{D39761F6-8035-4B21-8A72-29C1FA2D8E47}"/>
    <cellStyle name="Normal 9 9 2 3" xfId="4302" xr:uid="{18F2667F-1DE7-4E6F-BF84-78423D691557}"/>
    <cellStyle name="Normal 9 9 2 3 2" xfId="5287" xr:uid="{8ADE9E0F-0C37-45D9-A676-26315E174179}"/>
    <cellStyle name="Normal 9 9 2 4" xfId="4303" xr:uid="{B7291815-8B35-4D11-B667-FAFC80F24311}"/>
    <cellStyle name="Normal 9 9 2 4 2" xfId="5288" xr:uid="{3499499B-5BD9-480B-AC25-E845CC08F7F8}"/>
    <cellStyle name="Normal 9 9 2 5" xfId="5285" xr:uid="{FCCCC2C4-E8D0-4E63-8177-FE33B72B11EE}"/>
    <cellStyle name="Normal 9 9 3" xfId="2492" xr:uid="{52E822D0-1328-43A2-8D1D-5B679FBE1B1F}"/>
    <cellStyle name="Normal 9 9 3 2" xfId="4304" xr:uid="{40410BC4-0D2B-455B-B7E8-D19C52C05817}"/>
    <cellStyle name="Normal 9 9 3 2 2" xfId="5290" xr:uid="{37642C77-5878-4803-BF32-B3E35D5BBC48}"/>
    <cellStyle name="Normal 9 9 3 3" xfId="4305" xr:uid="{13C3453F-BBCC-44E1-AE2E-AFF008EAFDA5}"/>
    <cellStyle name="Normal 9 9 3 3 2" xfId="5291" xr:uid="{F6BDE4EA-01DC-4C77-A5F3-060E6AA78EED}"/>
    <cellStyle name="Normal 9 9 3 4" xfId="4306" xr:uid="{47343241-7775-441C-885A-96E42EADFFA4}"/>
    <cellStyle name="Normal 9 9 3 4 2" xfId="5292" xr:uid="{29E1A182-70C5-4D07-A22C-D47242506055}"/>
    <cellStyle name="Normal 9 9 3 5" xfId="5289" xr:uid="{E1FA186D-9042-4986-9765-9259B8C6FFB9}"/>
    <cellStyle name="Normal 9 9 4" xfId="4307" xr:uid="{9BD9E6E4-E353-46BF-BC66-5AF8C6B3B6DD}"/>
    <cellStyle name="Normal 9 9 4 2" xfId="5293" xr:uid="{BBFC1D57-9E65-4D48-912F-6A5FFD2A913F}"/>
    <cellStyle name="Normal 9 9 5" xfId="4308" xr:uid="{544582A9-8A38-485F-A5C4-5578D2FE52A8}"/>
    <cellStyle name="Normal 9 9 5 2" xfId="5294" xr:uid="{2D542CCB-1443-4848-9639-5B00D9E79528}"/>
    <cellStyle name="Normal 9 9 6" xfId="4309" xr:uid="{5ADBBE5E-BC3A-4EE5-9478-FA59B78A5947}"/>
    <cellStyle name="Normal 9 9 6 2" xfId="5295" xr:uid="{37E88541-B9AD-4CFF-9E21-0D4C397CF335}"/>
    <cellStyle name="Normal 9 9 7" xfId="5284" xr:uid="{C29D9714-CD3C-4366-8F61-A8CEC9BEACDB}"/>
    <cellStyle name="Percent 2" xfId="183" xr:uid="{5CCE3C41-E0B2-49D2-849E-04BFD48192BE}"/>
    <cellStyle name="Percent 2 2" xfId="5296" xr:uid="{E23D40D2-B159-4DDD-B6F8-016D931C2DE6}"/>
    <cellStyle name="Гиперссылка 2" xfId="4" xr:uid="{49BAA0F8-B3D3-41B5-87DD-435502328B29}"/>
    <cellStyle name="Гиперссылка 2 2" xfId="5297" xr:uid="{0CA2CC69-749D-40A1-896B-D30AD3AE4B7B}"/>
    <cellStyle name="Обычный 2" xfId="1" xr:uid="{A3CD5D5E-4502-4158-8112-08CDD679ACF5}"/>
    <cellStyle name="Обычный 2 2" xfId="5" xr:uid="{D19F253E-EE9B-4476-9D91-2EE3A6D7A3DC}"/>
    <cellStyle name="Обычный 2 2 2" xfId="5299" xr:uid="{40466A51-85BB-413F-BD26-FDB70BAD1524}"/>
    <cellStyle name="Обычный 2 3" xfId="5298" xr:uid="{ABA1E28F-2E49-4B38-BDFD-19927B471B61}"/>
    <cellStyle name="常规_Sheet1_1" xfId="4411" xr:uid="{EBB2FA01-84D5-4202-B1FB-2D9E67880DA1}"/>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19" sqref="E19"/>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7" t="s">
        <v>2</v>
      </c>
      <c r="C8" s="94"/>
      <c r="D8" s="94"/>
      <c r="E8" s="94"/>
      <c r="F8" s="94"/>
      <c r="G8" s="95"/>
    </row>
    <row r="9" spans="2:7" ht="14.25">
      <c r="B9" s="147"/>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L104"/>
  <sheetViews>
    <sheetView tabSelected="1" zoomScale="90" zoomScaleNormal="90" workbookViewId="0">
      <selection activeCell="F5" sqref="F5"/>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711</v>
      </c>
      <c r="C10" s="132"/>
      <c r="D10" s="132"/>
      <c r="E10" s="132"/>
      <c r="F10" s="127"/>
      <c r="G10" s="128"/>
      <c r="H10" s="128" t="s">
        <v>711</v>
      </c>
      <c r="I10" s="132"/>
      <c r="J10" s="150">
        <v>51303</v>
      </c>
      <c r="K10" s="127"/>
    </row>
    <row r="11" spans="1:11">
      <c r="A11" s="126"/>
      <c r="B11" s="126" t="s">
        <v>712</v>
      </c>
      <c r="C11" s="132"/>
      <c r="D11" s="132"/>
      <c r="E11" s="132"/>
      <c r="F11" s="127"/>
      <c r="G11" s="128"/>
      <c r="H11" s="128" t="s">
        <v>712</v>
      </c>
      <c r="I11" s="132"/>
      <c r="J11" s="151"/>
      <c r="K11" s="127"/>
    </row>
    <row r="12" spans="1:11">
      <c r="A12" s="126"/>
      <c r="B12" s="126" t="s">
        <v>713</v>
      </c>
      <c r="C12" s="132"/>
      <c r="D12" s="132"/>
      <c r="E12" s="132"/>
      <c r="F12" s="127"/>
      <c r="G12" s="128"/>
      <c r="H12" s="128" t="s">
        <v>713</v>
      </c>
      <c r="I12" s="132"/>
      <c r="J12" s="132"/>
      <c r="K12" s="127"/>
    </row>
    <row r="13" spans="1:11">
      <c r="A13" s="126"/>
      <c r="B13" s="126" t="s">
        <v>774</v>
      </c>
      <c r="C13" s="132"/>
      <c r="D13" s="132"/>
      <c r="E13" s="132"/>
      <c r="F13" s="127"/>
      <c r="G13" s="128"/>
      <c r="H13" s="128" t="s">
        <v>774</v>
      </c>
      <c r="I13" s="132"/>
      <c r="J13" s="111" t="s">
        <v>16</v>
      </c>
      <c r="K13" s="127"/>
    </row>
    <row r="14" spans="1:11" ht="15" customHeight="1">
      <c r="A14" s="126"/>
      <c r="B14" s="126" t="s">
        <v>715</v>
      </c>
      <c r="C14" s="132"/>
      <c r="D14" s="132"/>
      <c r="E14" s="132"/>
      <c r="F14" s="127"/>
      <c r="G14" s="128"/>
      <c r="H14" s="128" t="s">
        <v>715</v>
      </c>
      <c r="I14" s="132"/>
      <c r="J14" s="152">
        <v>45174</v>
      </c>
      <c r="K14" s="127"/>
    </row>
    <row r="15" spans="1:11" ht="15" customHeight="1">
      <c r="A15" s="126"/>
      <c r="B15" s="143" t="s">
        <v>775</v>
      </c>
      <c r="C15" s="7"/>
      <c r="D15" s="7"/>
      <c r="E15" s="7"/>
      <c r="F15" s="8"/>
      <c r="G15" s="128"/>
      <c r="H15" s="142" t="s">
        <v>775</v>
      </c>
      <c r="I15" s="132"/>
      <c r="J15" s="153"/>
      <c r="K15" s="127"/>
    </row>
    <row r="16" spans="1:11" ht="15" customHeight="1">
      <c r="A16" s="126"/>
      <c r="B16" s="132"/>
      <c r="C16" s="132"/>
      <c r="D16" s="132"/>
      <c r="E16" s="132"/>
      <c r="F16" s="132"/>
      <c r="G16" s="132"/>
      <c r="H16" s="132"/>
      <c r="I16" s="135" t="s">
        <v>147</v>
      </c>
      <c r="J16" s="141">
        <v>39863</v>
      </c>
      <c r="K16" s="127"/>
    </row>
    <row r="17" spans="1:11">
      <c r="A17" s="126"/>
      <c r="B17" s="132" t="s">
        <v>716</v>
      </c>
      <c r="C17" s="132"/>
      <c r="D17" s="132"/>
      <c r="E17" s="132"/>
      <c r="F17" s="132"/>
      <c r="G17" s="132"/>
      <c r="H17" s="132"/>
      <c r="I17" s="135" t="s">
        <v>148</v>
      </c>
      <c r="J17" s="141" t="s">
        <v>773</v>
      </c>
      <c r="K17" s="127"/>
    </row>
    <row r="18" spans="1:11" ht="18">
      <c r="A18" s="126"/>
      <c r="B18" s="132" t="s">
        <v>717</v>
      </c>
      <c r="C18" s="132"/>
      <c r="D18" s="132"/>
      <c r="E18" s="132"/>
      <c r="F18" s="132"/>
      <c r="G18" s="132"/>
      <c r="H18" s="145" t="s">
        <v>781</v>
      </c>
      <c r="I18" s="134" t="s">
        <v>264</v>
      </c>
      <c r="J18" s="116" t="s">
        <v>138</v>
      </c>
      <c r="K18" s="127"/>
    </row>
    <row r="19" spans="1:11">
      <c r="A19" s="126"/>
      <c r="B19" s="132"/>
      <c r="C19" s="132"/>
      <c r="D19" s="132"/>
      <c r="E19" s="132"/>
      <c r="F19" s="132"/>
      <c r="G19" s="132"/>
      <c r="H19" s="146" t="s">
        <v>782</v>
      </c>
      <c r="I19" s="132"/>
      <c r="J19" s="132"/>
      <c r="K19" s="127"/>
    </row>
    <row r="20" spans="1:11">
      <c r="A20" s="126"/>
      <c r="B20" s="112" t="s">
        <v>204</v>
      </c>
      <c r="C20" s="112" t="s">
        <v>205</v>
      </c>
      <c r="D20" s="129" t="s">
        <v>290</v>
      </c>
      <c r="E20" s="129" t="s">
        <v>206</v>
      </c>
      <c r="F20" s="154" t="s">
        <v>207</v>
      </c>
      <c r="G20" s="155"/>
      <c r="H20" s="112" t="s">
        <v>174</v>
      </c>
      <c r="I20" s="112" t="s">
        <v>208</v>
      </c>
      <c r="J20" s="112" t="s">
        <v>26</v>
      </c>
      <c r="K20" s="127"/>
    </row>
    <row r="21" spans="1:11" ht="45.75" customHeight="1">
      <c r="A21" s="126"/>
      <c r="B21" s="117"/>
      <c r="C21" s="117"/>
      <c r="D21" s="118"/>
      <c r="E21" s="118"/>
      <c r="F21" s="156"/>
      <c r="G21" s="157"/>
      <c r="H21" s="144" t="s">
        <v>780</v>
      </c>
      <c r="I21" s="117"/>
      <c r="J21" s="117"/>
      <c r="K21" s="127"/>
    </row>
    <row r="22" spans="1:11" ht="31.5" customHeight="1">
      <c r="A22" s="126"/>
      <c r="B22" s="119">
        <v>40</v>
      </c>
      <c r="C22" s="10" t="s">
        <v>718</v>
      </c>
      <c r="D22" s="130" t="s">
        <v>718</v>
      </c>
      <c r="E22" s="130" t="s">
        <v>112</v>
      </c>
      <c r="F22" s="148"/>
      <c r="G22" s="149"/>
      <c r="H22" s="11" t="s">
        <v>719</v>
      </c>
      <c r="I22" s="14">
        <v>1.65</v>
      </c>
      <c r="J22" s="121">
        <f t="shared" ref="J22:J53" si="0">I22*B22</f>
        <v>66</v>
      </c>
      <c r="K22" s="127"/>
    </row>
    <row r="23" spans="1:11" ht="31.5" customHeight="1">
      <c r="A23" s="126"/>
      <c r="B23" s="119">
        <v>10</v>
      </c>
      <c r="C23" s="10" t="s">
        <v>718</v>
      </c>
      <c r="D23" s="130" t="s">
        <v>718</v>
      </c>
      <c r="E23" s="130" t="s">
        <v>216</v>
      </c>
      <c r="F23" s="148"/>
      <c r="G23" s="149"/>
      <c r="H23" s="11" t="s">
        <v>719</v>
      </c>
      <c r="I23" s="14">
        <v>1.65</v>
      </c>
      <c r="J23" s="121">
        <f t="shared" si="0"/>
        <v>16.5</v>
      </c>
      <c r="K23" s="127"/>
    </row>
    <row r="24" spans="1:11" ht="31.5" customHeight="1">
      <c r="A24" s="126"/>
      <c r="B24" s="119">
        <v>2</v>
      </c>
      <c r="C24" s="10" t="s">
        <v>718</v>
      </c>
      <c r="D24" s="130" t="s">
        <v>718</v>
      </c>
      <c r="E24" s="130" t="s">
        <v>272</v>
      </c>
      <c r="F24" s="148"/>
      <c r="G24" s="149"/>
      <c r="H24" s="11" t="s">
        <v>719</v>
      </c>
      <c r="I24" s="14">
        <v>1.65</v>
      </c>
      <c r="J24" s="121">
        <f t="shared" si="0"/>
        <v>3.3</v>
      </c>
      <c r="K24" s="127"/>
    </row>
    <row r="25" spans="1:11" ht="31.5" customHeight="1">
      <c r="A25" s="126"/>
      <c r="B25" s="119">
        <v>7</v>
      </c>
      <c r="C25" s="10" t="s">
        <v>718</v>
      </c>
      <c r="D25" s="130" t="s">
        <v>718</v>
      </c>
      <c r="E25" s="130" t="s">
        <v>317</v>
      </c>
      <c r="F25" s="148"/>
      <c r="G25" s="149"/>
      <c r="H25" s="11" t="s">
        <v>719</v>
      </c>
      <c r="I25" s="14">
        <v>1.65</v>
      </c>
      <c r="J25" s="121">
        <f t="shared" si="0"/>
        <v>11.549999999999999</v>
      </c>
      <c r="K25" s="127"/>
    </row>
    <row r="26" spans="1:11" ht="31.5" customHeight="1">
      <c r="A26" s="126"/>
      <c r="B26" s="119">
        <v>10</v>
      </c>
      <c r="C26" s="10" t="s">
        <v>720</v>
      </c>
      <c r="D26" s="130" t="s">
        <v>720</v>
      </c>
      <c r="E26" s="130" t="s">
        <v>112</v>
      </c>
      <c r="F26" s="148"/>
      <c r="G26" s="149"/>
      <c r="H26" s="11" t="s">
        <v>721</v>
      </c>
      <c r="I26" s="14">
        <v>1.6</v>
      </c>
      <c r="J26" s="121">
        <f t="shared" si="0"/>
        <v>16</v>
      </c>
      <c r="K26" s="127"/>
    </row>
    <row r="27" spans="1:11" ht="31.5" customHeight="1">
      <c r="A27" s="126"/>
      <c r="B27" s="119">
        <v>5</v>
      </c>
      <c r="C27" s="10" t="s">
        <v>720</v>
      </c>
      <c r="D27" s="130" t="s">
        <v>720</v>
      </c>
      <c r="E27" s="130" t="s">
        <v>216</v>
      </c>
      <c r="F27" s="148"/>
      <c r="G27" s="149"/>
      <c r="H27" s="11" t="s">
        <v>721</v>
      </c>
      <c r="I27" s="14">
        <v>1.6</v>
      </c>
      <c r="J27" s="121">
        <f t="shared" si="0"/>
        <v>8</v>
      </c>
      <c r="K27" s="127"/>
    </row>
    <row r="28" spans="1:11" ht="31.5" customHeight="1">
      <c r="A28" s="126"/>
      <c r="B28" s="119">
        <v>5</v>
      </c>
      <c r="C28" s="10" t="s">
        <v>720</v>
      </c>
      <c r="D28" s="130" t="s">
        <v>720</v>
      </c>
      <c r="E28" s="130" t="s">
        <v>316</v>
      </c>
      <c r="F28" s="148"/>
      <c r="G28" s="149"/>
      <c r="H28" s="11" t="s">
        <v>721</v>
      </c>
      <c r="I28" s="14">
        <v>1.6</v>
      </c>
      <c r="J28" s="121">
        <f t="shared" si="0"/>
        <v>8</v>
      </c>
      <c r="K28" s="127"/>
    </row>
    <row r="29" spans="1:11" ht="31.5" customHeight="1">
      <c r="A29" s="126"/>
      <c r="B29" s="119">
        <v>3</v>
      </c>
      <c r="C29" s="10" t="s">
        <v>720</v>
      </c>
      <c r="D29" s="130" t="s">
        <v>720</v>
      </c>
      <c r="E29" s="130" t="s">
        <v>317</v>
      </c>
      <c r="F29" s="148"/>
      <c r="G29" s="149"/>
      <c r="H29" s="11" t="s">
        <v>721</v>
      </c>
      <c r="I29" s="14">
        <v>1.6</v>
      </c>
      <c r="J29" s="121">
        <f t="shared" si="0"/>
        <v>4.8000000000000007</v>
      </c>
      <c r="K29" s="127"/>
    </row>
    <row r="30" spans="1:11" ht="31.5" customHeight="1">
      <c r="A30" s="126"/>
      <c r="B30" s="119">
        <v>10</v>
      </c>
      <c r="C30" s="10" t="s">
        <v>583</v>
      </c>
      <c r="D30" s="130" t="s">
        <v>583</v>
      </c>
      <c r="E30" s="130" t="s">
        <v>112</v>
      </c>
      <c r="F30" s="148"/>
      <c r="G30" s="149"/>
      <c r="H30" s="11" t="s">
        <v>722</v>
      </c>
      <c r="I30" s="14">
        <v>1.6</v>
      </c>
      <c r="J30" s="121">
        <f t="shared" si="0"/>
        <v>16</v>
      </c>
      <c r="K30" s="127"/>
    </row>
    <row r="31" spans="1:11" ht="31.5" customHeight="1">
      <c r="A31" s="126"/>
      <c r="B31" s="119">
        <v>8</v>
      </c>
      <c r="C31" s="10" t="s">
        <v>583</v>
      </c>
      <c r="D31" s="130" t="s">
        <v>583</v>
      </c>
      <c r="E31" s="130" t="s">
        <v>216</v>
      </c>
      <c r="F31" s="148"/>
      <c r="G31" s="149"/>
      <c r="H31" s="11" t="s">
        <v>722</v>
      </c>
      <c r="I31" s="14">
        <v>1.6</v>
      </c>
      <c r="J31" s="121">
        <f t="shared" si="0"/>
        <v>12.8</v>
      </c>
      <c r="K31" s="127"/>
    </row>
    <row r="32" spans="1:11" ht="31.5" customHeight="1">
      <c r="A32" s="126"/>
      <c r="B32" s="119">
        <v>2</v>
      </c>
      <c r="C32" s="10" t="s">
        <v>583</v>
      </c>
      <c r="D32" s="130" t="s">
        <v>583</v>
      </c>
      <c r="E32" s="130" t="s">
        <v>219</v>
      </c>
      <c r="F32" s="148"/>
      <c r="G32" s="149"/>
      <c r="H32" s="11" t="s">
        <v>722</v>
      </c>
      <c r="I32" s="14">
        <v>1.6</v>
      </c>
      <c r="J32" s="121">
        <f t="shared" si="0"/>
        <v>3.2</v>
      </c>
      <c r="K32" s="127"/>
    </row>
    <row r="33" spans="1:11" ht="31.5" customHeight="1">
      <c r="A33" s="126"/>
      <c r="B33" s="119">
        <v>3</v>
      </c>
      <c r="C33" s="10" t="s">
        <v>583</v>
      </c>
      <c r="D33" s="130" t="s">
        <v>583</v>
      </c>
      <c r="E33" s="130" t="s">
        <v>220</v>
      </c>
      <c r="F33" s="148"/>
      <c r="G33" s="149"/>
      <c r="H33" s="11" t="s">
        <v>722</v>
      </c>
      <c r="I33" s="14">
        <v>1.6</v>
      </c>
      <c r="J33" s="121">
        <f t="shared" si="0"/>
        <v>4.8000000000000007</v>
      </c>
      <c r="K33" s="127"/>
    </row>
    <row r="34" spans="1:11" ht="31.5" customHeight="1">
      <c r="A34" s="126"/>
      <c r="B34" s="119">
        <v>3</v>
      </c>
      <c r="C34" s="10" t="s">
        <v>583</v>
      </c>
      <c r="D34" s="130" t="s">
        <v>583</v>
      </c>
      <c r="E34" s="130" t="s">
        <v>272</v>
      </c>
      <c r="F34" s="148"/>
      <c r="G34" s="149"/>
      <c r="H34" s="11" t="s">
        <v>722</v>
      </c>
      <c r="I34" s="14">
        <v>1.6</v>
      </c>
      <c r="J34" s="121">
        <f t="shared" si="0"/>
        <v>4.8000000000000007</v>
      </c>
      <c r="K34" s="127"/>
    </row>
    <row r="35" spans="1:11" ht="31.5" customHeight="1">
      <c r="A35" s="126"/>
      <c r="B35" s="119">
        <v>3</v>
      </c>
      <c r="C35" s="10" t="s">
        <v>583</v>
      </c>
      <c r="D35" s="130" t="s">
        <v>583</v>
      </c>
      <c r="E35" s="130" t="s">
        <v>273</v>
      </c>
      <c r="F35" s="148"/>
      <c r="G35" s="149"/>
      <c r="H35" s="11" t="s">
        <v>722</v>
      </c>
      <c r="I35" s="14">
        <v>1.6</v>
      </c>
      <c r="J35" s="121">
        <f t="shared" si="0"/>
        <v>4.8000000000000007</v>
      </c>
      <c r="K35" s="127"/>
    </row>
    <row r="36" spans="1:11" ht="31.5" customHeight="1">
      <c r="A36" s="126"/>
      <c r="B36" s="119">
        <v>5</v>
      </c>
      <c r="C36" s="10" t="s">
        <v>583</v>
      </c>
      <c r="D36" s="130" t="s">
        <v>583</v>
      </c>
      <c r="E36" s="130" t="s">
        <v>316</v>
      </c>
      <c r="F36" s="148"/>
      <c r="G36" s="149"/>
      <c r="H36" s="11" t="s">
        <v>722</v>
      </c>
      <c r="I36" s="14">
        <v>1.6</v>
      </c>
      <c r="J36" s="121">
        <f t="shared" si="0"/>
        <v>8</v>
      </c>
      <c r="K36" s="127"/>
    </row>
    <row r="37" spans="1:11" ht="31.5" customHeight="1">
      <c r="A37" s="126"/>
      <c r="B37" s="119">
        <v>5</v>
      </c>
      <c r="C37" s="10" t="s">
        <v>583</v>
      </c>
      <c r="D37" s="130" t="s">
        <v>583</v>
      </c>
      <c r="E37" s="130" t="s">
        <v>317</v>
      </c>
      <c r="F37" s="148"/>
      <c r="G37" s="149"/>
      <c r="H37" s="11" t="s">
        <v>722</v>
      </c>
      <c r="I37" s="14">
        <v>1.6</v>
      </c>
      <c r="J37" s="121">
        <f t="shared" si="0"/>
        <v>8</v>
      </c>
      <c r="K37" s="127"/>
    </row>
    <row r="38" spans="1:11" ht="31.5" customHeight="1">
      <c r="A38" s="126"/>
      <c r="B38" s="119">
        <v>4</v>
      </c>
      <c r="C38" s="10" t="s">
        <v>723</v>
      </c>
      <c r="D38" s="130" t="s">
        <v>723</v>
      </c>
      <c r="E38" s="130" t="s">
        <v>219</v>
      </c>
      <c r="F38" s="148"/>
      <c r="G38" s="149"/>
      <c r="H38" s="11" t="s">
        <v>724</v>
      </c>
      <c r="I38" s="14">
        <v>1.6</v>
      </c>
      <c r="J38" s="121">
        <f t="shared" si="0"/>
        <v>6.4</v>
      </c>
      <c r="K38" s="127"/>
    </row>
    <row r="39" spans="1:11" ht="31.5" customHeight="1">
      <c r="A39" s="126"/>
      <c r="B39" s="119">
        <v>3</v>
      </c>
      <c r="C39" s="10" t="s">
        <v>723</v>
      </c>
      <c r="D39" s="130" t="s">
        <v>723</v>
      </c>
      <c r="E39" s="130" t="s">
        <v>220</v>
      </c>
      <c r="F39" s="148"/>
      <c r="G39" s="149"/>
      <c r="H39" s="11" t="s">
        <v>724</v>
      </c>
      <c r="I39" s="14">
        <v>1.6</v>
      </c>
      <c r="J39" s="121">
        <f t="shared" si="0"/>
        <v>4.8000000000000007</v>
      </c>
      <c r="K39" s="127"/>
    </row>
    <row r="40" spans="1:11" ht="31.5" customHeight="1">
      <c r="A40" s="126"/>
      <c r="B40" s="119">
        <v>5</v>
      </c>
      <c r="C40" s="10" t="s">
        <v>723</v>
      </c>
      <c r="D40" s="130" t="s">
        <v>723</v>
      </c>
      <c r="E40" s="130" t="s">
        <v>316</v>
      </c>
      <c r="F40" s="148"/>
      <c r="G40" s="149"/>
      <c r="H40" s="11" t="s">
        <v>724</v>
      </c>
      <c r="I40" s="14">
        <v>1.6</v>
      </c>
      <c r="J40" s="121">
        <f t="shared" si="0"/>
        <v>8</v>
      </c>
      <c r="K40" s="127"/>
    </row>
    <row r="41" spans="1:11" ht="31.5" customHeight="1">
      <c r="A41" s="126"/>
      <c r="B41" s="119">
        <v>3</v>
      </c>
      <c r="C41" s="10" t="s">
        <v>723</v>
      </c>
      <c r="D41" s="130" t="s">
        <v>723</v>
      </c>
      <c r="E41" s="130" t="s">
        <v>317</v>
      </c>
      <c r="F41" s="148"/>
      <c r="G41" s="149"/>
      <c r="H41" s="11" t="s">
        <v>724</v>
      </c>
      <c r="I41" s="14">
        <v>1.6</v>
      </c>
      <c r="J41" s="121">
        <f t="shared" si="0"/>
        <v>4.8000000000000007</v>
      </c>
      <c r="K41" s="127"/>
    </row>
    <row r="42" spans="1:11" ht="31.5" customHeight="1">
      <c r="A42" s="126"/>
      <c r="B42" s="119">
        <v>13</v>
      </c>
      <c r="C42" s="10" t="s">
        <v>725</v>
      </c>
      <c r="D42" s="130" t="s">
        <v>725</v>
      </c>
      <c r="E42" s="130" t="s">
        <v>112</v>
      </c>
      <c r="F42" s="148"/>
      <c r="G42" s="149"/>
      <c r="H42" s="11" t="s">
        <v>726</v>
      </c>
      <c r="I42" s="14">
        <v>1.6</v>
      </c>
      <c r="J42" s="121">
        <f t="shared" si="0"/>
        <v>20.8</v>
      </c>
      <c r="K42" s="127"/>
    </row>
    <row r="43" spans="1:11" ht="31.5" customHeight="1">
      <c r="A43" s="126"/>
      <c r="B43" s="119">
        <v>3</v>
      </c>
      <c r="C43" s="10" t="s">
        <v>725</v>
      </c>
      <c r="D43" s="130" t="s">
        <v>725</v>
      </c>
      <c r="E43" s="130" t="s">
        <v>216</v>
      </c>
      <c r="F43" s="148"/>
      <c r="G43" s="149"/>
      <c r="H43" s="11" t="s">
        <v>726</v>
      </c>
      <c r="I43" s="14">
        <v>1.6</v>
      </c>
      <c r="J43" s="121">
        <f t="shared" si="0"/>
        <v>4.8000000000000007</v>
      </c>
      <c r="K43" s="127"/>
    </row>
    <row r="44" spans="1:11" ht="31.5" customHeight="1">
      <c r="A44" s="126"/>
      <c r="B44" s="119">
        <v>5</v>
      </c>
      <c r="C44" s="10" t="s">
        <v>725</v>
      </c>
      <c r="D44" s="130" t="s">
        <v>725</v>
      </c>
      <c r="E44" s="130" t="s">
        <v>219</v>
      </c>
      <c r="F44" s="148"/>
      <c r="G44" s="149"/>
      <c r="H44" s="11" t="s">
        <v>726</v>
      </c>
      <c r="I44" s="14">
        <v>1.6</v>
      </c>
      <c r="J44" s="121">
        <f t="shared" si="0"/>
        <v>8</v>
      </c>
      <c r="K44" s="127"/>
    </row>
    <row r="45" spans="1:11" ht="31.5" customHeight="1">
      <c r="A45" s="126"/>
      <c r="B45" s="119">
        <v>5</v>
      </c>
      <c r="C45" s="10" t="s">
        <v>725</v>
      </c>
      <c r="D45" s="130" t="s">
        <v>725</v>
      </c>
      <c r="E45" s="130" t="s">
        <v>220</v>
      </c>
      <c r="F45" s="148"/>
      <c r="G45" s="149"/>
      <c r="H45" s="11" t="s">
        <v>726</v>
      </c>
      <c r="I45" s="14">
        <v>1.6</v>
      </c>
      <c r="J45" s="121">
        <f t="shared" si="0"/>
        <v>8</v>
      </c>
      <c r="K45" s="127"/>
    </row>
    <row r="46" spans="1:11" ht="31.5" customHeight="1">
      <c r="A46" s="126"/>
      <c r="B46" s="119">
        <v>2</v>
      </c>
      <c r="C46" s="10" t="s">
        <v>725</v>
      </c>
      <c r="D46" s="130" t="s">
        <v>725</v>
      </c>
      <c r="E46" s="130" t="s">
        <v>272</v>
      </c>
      <c r="F46" s="148"/>
      <c r="G46" s="149"/>
      <c r="H46" s="11" t="s">
        <v>726</v>
      </c>
      <c r="I46" s="14">
        <v>1.6</v>
      </c>
      <c r="J46" s="121">
        <f t="shared" si="0"/>
        <v>3.2</v>
      </c>
      <c r="K46" s="127"/>
    </row>
    <row r="47" spans="1:11" ht="31.5" customHeight="1">
      <c r="A47" s="126"/>
      <c r="B47" s="119">
        <v>5</v>
      </c>
      <c r="C47" s="10" t="s">
        <v>725</v>
      </c>
      <c r="D47" s="130" t="s">
        <v>725</v>
      </c>
      <c r="E47" s="130" t="s">
        <v>316</v>
      </c>
      <c r="F47" s="148"/>
      <c r="G47" s="149"/>
      <c r="H47" s="11" t="s">
        <v>726</v>
      </c>
      <c r="I47" s="14">
        <v>1.6</v>
      </c>
      <c r="J47" s="121">
        <f t="shared" si="0"/>
        <v>8</v>
      </c>
      <c r="K47" s="127"/>
    </row>
    <row r="48" spans="1:11" ht="31.5" customHeight="1">
      <c r="A48" s="126"/>
      <c r="B48" s="119">
        <v>3</v>
      </c>
      <c r="C48" s="10" t="s">
        <v>725</v>
      </c>
      <c r="D48" s="130" t="s">
        <v>725</v>
      </c>
      <c r="E48" s="130" t="s">
        <v>317</v>
      </c>
      <c r="F48" s="148"/>
      <c r="G48" s="149"/>
      <c r="H48" s="11" t="s">
        <v>726</v>
      </c>
      <c r="I48" s="14">
        <v>1.6</v>
      </c>
      <c r="J48" s="121">
        <f t="shared" si="0"/>
        <v>4.8000000000000007</v>
      </c>
      <c r="K48" s="127"/>
    </row>
    <row r="49" spans="1:11" ht="31.5" customHeight="1">
      <c r="A49" s="126"/>
      <c r="B49" s="119">
        <v>2</v>
      </c>
      <c r="C49" s="10" t="s">
        <v>727</v>
      </c>
      <c r="D49" s="130" t="s">
        <v>727</v>
      </c>
      <c r="E49" s="130" t="s">
        <v>220</v>
      </c>
      <c r="F49" s="148"/>
      <c r="G49" s="149"/>
      <c r="H49" s="11" t="s">
        <v>728</v>
      </c>
      <c r="I49" s="14">
        <v>3.38</v>
      </c>
      <c r="J49" s="121">
        <f t="shared" si="0"/>
        <v>6.76</v>
      </c>
      <c r="K49" s="127"/>
    </row>
    <row r="50" spans="1:11" ht="31.5" customHeight="1">
      <c r="A50" s="126"/>
      <c r="B50" s="119">
        <v>2</v>
      </c>
      <c r="C50" s="10" t="s">
        <v>727</v>
      </c>
      <c r="D50" s="130" t="s">
        <v>727</v>
      </c>
      <c r="E50" s="130" t="s">
        <v>272</v>
      </c>
      <c r="F50" s="148"/>
      <c r="G50" s="149"/>
      <c r="H50" s="11" t="s">
        <v>728</v>
      </c>
      <c r="I50" s="14">
        <v>3.38</v>
      </c>
      <c r="J50" s="121">
        <f t="shared" si="0"/>
        <v>6.76</v>
      </c>
      <c r="K50" s="127"/>
    </row>
    <row r="51" spans="1:11" ht="31.5" customHeight="1">
      <c r="A51" s="126"/>
      <c r="B51" s="119">
        <v>2</v>
      </c>
      <c r="C51" s="10" t="s">
        <v>727</v>
      </c>
      <c r="D51" s="130" t="s">
        <v>727</v>
      </c>
      <c r="E51" s="130" t="s">
        <v>316</v>
      </c>
      <c r="F51" s="148"/>
      <c r="G51" s="149"/>
      <c r="H51" s="11" t="s">
        <v>728</v>
      </c>
      <c r="I51" s="14">
        <v>3.38</v>
      </c>
      <c r="J51" s="121">
        <f t="shared" si="0"/>
        <v>6.76</v>
      </c>
      <c r="K51" s="127"/>
    </row>
    <row r="52" spans="1:11" ht="36">
      <c r="A52" s="126"/>
      <c r="B52" s="119">
        <v>1</v>
      </c>
      <c r="C52" s="10" t="s">
        <v>729</v>
      </c>
      <c r="D52" s="130" t="s">
        <v>768</v>
      </c>
      <c r="E52" s="130" t="s">
        <v>248</v>
      </c>
      <c r="F52" s="148" t="s">
        <v>30</v>
      </c>
      <c r="G52" s="149"/>
      <c r="H52" s="11" t="s">
        <v>730</v>
      </c>
      <c r="I52" s="14">
        <v>31.54</v>
      </c>
      <c r="J52" s="121">
        <f t="shared" si="0"/>
        <v>31.54</v>
      </c>
      <c r="K52" s="127"/>
    </row>
    <row r="53" spans="1:11" ht="36">
      <c r="A53" s="126"/>
      <c r="B53" s="119">
        <v>1</v>
      </c>
      <c r="C53" s="10" t="s">
        <v>729</v>
      </c>
      <c r="D53" s="130" t="s">
        <v>768</v>
      </c>
      <c r="E53" s="130" t="s">
        <v>248</v>
      </c>
      <c r="F53" s="148" t="s">
        <v>31</v>
      </c>
      <c r="G53" s="149"/>
      <c r="H53" s="11" t="s">
        <v>730</v>
      </c>
      <c r="I53" s="14">
        <v>31.54</v>
      </c>
      <c r="J53" s="121">
        <f t="shared" si="0"/>
        <v>31.54</v>
      </c>
      <c r="K53" s="127"/>
    </row>
    <row r="54" spans="1:11" ht="36">
      <c r="A54" s="126"/>
      <c r="B54" s="119">
        <v>1</v>
      </c>
      <c r="C54" s="10" t="s">
        <v>729</v>
      </c>
      <c r="D54" s="130" t="s">
        <v>768</v>
      </c>
      <c r="E54" s="130" t="s">
        <v>248</v>
      </c>
      <c r="F54" s="148" t="s">
        <v>32</v>
      </c>
      <c r="G54" s="149"/>
      <c r="H54" s="11" t="s">
        <v>730</v>
      </c>
      <c r="I54" s="14">
        <v>31.54</v>
      </c>
      <c r="J54" s="121">
        <f t="shared" ref="J54:J80" si="1">I54*B54</f>
        <v>31.54</v>
      </c>
      <c r="K54" s="127"/>
    </row>
    <row r="55" spans="1:11" ht="36">
      <c r="A55" s="126"/>
      <c r="B55" s="119">
        <v>1</v>
      </c>
      <c r="C55" s="10" t="s">
        <v>731</v>
      </c>
      <c r="D55" s="130" t="s">
        <v>769</v>
      </c>
      <c r="E55" s="130" t="s">
        <v>213</v>
      </c>
      <c r="F55" s="148" t="s">
        <v>30</v>
      </c>
      <c r="G55" s="149"/>
      <c r="H55" s="11" t="s">
        <v>732</v>
      </c>
      <c r="I55" s="14">
        <v>19.14</v>
      </c>
      <c r="J55" s="121">
        <f t="shared" si="1"/>
        <v>19.14</v>
      </c>
      <c r="K55" s="127"/>
    </row>
    <row r="56" spans="1:11" ht="36">
      <c r="A56" s="126"/>
      <c r="B56" s="119">
        <v>1</v>
      </c>
      <c r="C56" s="10" t="s">
        <v>731</v>
      </c>
      <c r="D56" s="130" t="s">
        <v>769</v>
      </c>
      <c r="E56" s="130" t="s">
        <v>213</v>
      </c>
      <c r="F56" s="148" t="s">
        <v>31</v>
      </c>
      <c r="G56" s="149"/>
      <c r="H56" s="11" t="s">
        <v>732</v>
      </c>
      <c r="I56" s="14">
        <v>19.14</v>
      </c>
      <c r="J56" s="121">
        <f t="shared" si="1"/>
        <v>19.14</v>
      </c>
      <c r="K56" s="127"/>
    </row>
    <row r="57" spans="1:11" ht="36">
      <c r="A57" s="126"/>
      <c r="B57" s="119">
        <v>1</v>
      </c>
      <c r="C57" s="10" t="s">
        <v>352</v>
      </c>
      <c r="D57" s="130" t="s">
        <v>770</v>
      </c>
      <c r="E57" s="130" t="s">
        <v>733</v>
      </c>
      <c r="F57" s="148" t="s">
        <v>112</v>
      </c>
      <c r="G57" s="149"/>
      <c r="H57" s="11" t="s">
        <v>355</v>
      </c>
      <c r="I57" s="14">
        <v>19.940000000000001</v>
      </c>
      <c r="J57" s="121">
        <f t="shared" si="1"/>
        <v>19.940000000000001</v>
      </c>
      <c r="K57" s="127"/>
    </row>
    <row r="58" spans="1:11" ht="36">
      <c r="A58" s="126"/>
      <c r="B58" s="119">
        <v>1</v>
      </c>
      <c r="C58" s="10" t="s">
        <v>352</v>
      </c>
      <c r="D58" s="130" t="s">
        <v>770</v>
      </c>
      <c r="E58" s="130" t="s">
        <v>734</v>
      </c>
      <c r="F58" s="148" t="s">
        <v>112</v>
      </c>
      <c r="G58" s="149"/>
      <c r="H58" s="11" t="s">
        <v>355</v>
      </c>
      <c r="I58" s="14">
        <v>19.940000000000001</v>
      </c>
      <c r="J58" s="121">
        <f t="shared" si="1"/>
        <v>19.940000000000001</v>
      </c>
      <c r="K58" s="127"/>
    </row>
    <row r="59" spans="1:11" ht="36">
      <c r="A59" s="126"/>
      <c r="B59" s="119">
        <v>1</v>
      </c>
      <c r="C59" s="10" t="s">
        <v>352</v>
      </c>
      <c r="D59" s="130" t="s">
        <v>770</v>
      </c>
      <c r="E59" s="130" t="s">
        <v>735</v>
      </c>
      <c r="F59" s="148" t="s">
        <v>112</v>
      </c>
      <c r="G59" s="149"/>
      <c r="H59" s="11" t="s">
        <v>355</v>
      </c>
      <c r="I59" s="14">
        <v>19.940000000000001</v>
      </c>
      <c r="J59" s="121">
        <f t="shared" si="1"/>
        <v>19.940000000000001</v>
      </c>
      <c r="K59" s="127"/>
    </row>
    <row r="60" spans="1:11" ht="24">
      <c r="A60" s="126"/>
      <c r="B60" s="119">
        <v>5</v>
      </c>
      <c r="C60" s="10" t="s">
        <v>736</v>
      </c>
      <c r="D60" s="130" t="s">
        <v>736</v>
      </c>
      <c r="E60" s="130"/>
      <c r="F60" s="148"/>
      <c r="G60" s="149"/>
      <c r="H60" s="11" t="s">
        <v>737</v>
      </c>
      <c r="I60" s="14">
        <v>0.6</v>
      </c>
      <c r="J60" s="121">
        <f t="shared" si="1"/>
        <v>3</v>
      </c>
      <c r="K60" s="127"/>
    </row>
    <row r="61" spans="1:11" ht="24">
      <c r="A61" s="126"/>
      <c r="B61" s="119">
        <v>10</v>
      </c>
      <c r="C61" s="10" t="s">
        <v>738</v>
      </c>
      <c r="D61" s="130" t="s">
        <v>738</v>
      </c>
      <c r="E61" s="130"/>
      <c r="F61" s="148"/>
      <c r="G61" s="149"/>
      <c r="H61" s="11" t="s">
        <v>739</v>
      </c>
      <c r="I61" s="14">
        <v>0.73</v>
      </c>
      <c r="J61" s="121">
        <f t="shared" si="1"/>
        <v>7.3</v>
      </c>
      <c r="K61" s="127"/>
    </row>
    <row r="62" spans="1:11" ht="24">
      <c r="A62" s="126"/>
      <c r="B62" s="119">
        <v>1</v>
      </c>
      <c r="C62" s="10" t="s">
        <v>740</v>
      </c>
      <c r="D62" s="130" t="s">
        <v>740</v>
      </c>
      <c r="E62" s="130" t="s">
        <v>32</v>
      </c>
      <c r="F62" s="148"/>
      <c r="G62" s="149"/>
      <c r="H62" s="11" t="s">
        <v>741</v>
      </c>
      <c r="I62" s="14">
        <v>0.62</v>
      </c>
      <c r="J62" s="121">
        <f t="shared" si="1"/>
        <v>0.62</v>
      </c>
      <c r="K62" s="127"/>
    </row>
    <row r="63" spans="1:11" ht="24">
      <c r="A63" s="126"/>
      <c r="B63" s="119">
        <v>5</v>
      </c>
      <c r="C63" s="10" t="s">
        <v>742</v>
      </c>
      <c r="D63" s="130" t="s">
        <v>742</v>
      </c>
      <c r="E63" s="130" t="s">
        <v>278</v>
      </c>
      <c r="F63" s="148"/>
      <c r="G63" s="149"/>
      <c r="H63" s="11" t="s">
        <v>743</v>
      </c>
      <c r="I63" s="14">
        <v>1.9</v>
      </c>
      <c r="J63" s="121">
        <f t="shared" si="1"/>
        <v>9.5</v>
      </c>
      <c r="K63" s="127"/>
    </row>
    <row r="64" spans="1:11" ht="24">
      <c r="A64" s="126"/>
      <c r="B64" s="119">
        <v>10</v>
      </c>
      <c r="C64" s="10" t="s">
        <v>744</v>
      </c>
      <c r="D64" s="130" t="s">
        <v>744</v>
      </c>
      <c r="E64" s="130" t="s">
        <v>278</v>
      </c>
      <c r="F64" s="148"/>
      <c r="G64" s="149"/>
      <c r="H64" s="11" t="s">
        <v>745</v>
      </c>
      <c r="I64" s="14">
        <v>1.9</v>
      </c>
      <c r="J64" s="121">
        <f t="shared" si="1"/>
        <v>19</v>
      </c>
      <c r="K64" s="127"/>
    </row>
    <row r="65" spans="1:11" ht="24">
      <c r="A65" s="126"/>
      <c r="B65" s="119">
        <v>6</v>
      </c>
      <c r="C65" s="10" t="s">
        <v>746</v>
      </c>
      <c r="D65" s="130" t="s">
        <v>746</v>
      </c>
      <c r="E65" s="130" t="s">
        <v>747</v>
      </c>
      <c r="F65" s="148"/>
      <c r="G65" s="149"/>
      <c r="H65" s="11" t="s">
        <v>748</v>
      </c>
      <c r="I65" s="14">
        <v>3.06</v>
      </c>
      <c r="J65" s="121">
        <f t="shared" si="1"/>
        <v>18.36</v>
      </c>
      <c r="K65" s="127"/>
    </row>
    <row r="66" spans="1:11" ht="27" customHeight="1">
      <c r="A66" s="126"/>
      <c r="B66" s="119">
        <v>10</v>
      </c>
      <c r="C66" s="10" t="s">
        <v>749</v>
      </c>
      <c r="D66" s="130" t="s">
        <v>749</v>
      </c>
      <c r="E66" s="130" t="s">
        <v>750</v>
      </c>
      <c r="F66" s="148"/>
      <c r="G66" s="149"/>
      <c r="H66" s="11" t="s">
        <v>751</v>
      </c>
      <c r="I66" s="14">
        <v>5.16</v>
      </c>
      <c r="J66" s="121">
        <f t="shared" si="1"/>
        <v>51.6</v>
      </c>
      <c r="K66" s="127"/>
    </row>
    <row r="67" spans="1:11" ht="27" customHeight="1">
      <c r="A67" s="126"/>
      <c r="B67" s="119">
        <v>6</v>
      </c>
      <c r="C67" s="10" t="s">
        <v>752</v>
      </c>
      <c r="D67" s="130" t="s">
        <v>752</v>
      </c>
      <c r="E67" s="130" t="s">
        <v>750</v>
      </c>
      <c r="F67" s="148"/>
      <c r="G67" s="149"/>
      <c r="H67" s="11" t="s">
        <v>753</v>
      </c>
      <c r="I67" s="14">
        <v>5.23</v>
      </c>
      <c r="J67" s="121">
        <f t="shared" si="1"/>
        <v>31.380000000000003</v>
      </c>
      <c r="K67" s="127"/>
    </row>
    <row r="68" spans="1:11" ht="28.5" customHeight="1">
      <c r="A68" s="126"/>
      <c r="B68" s="119">
        <v>5</v>
      </c>
      <c r="C68" s="10" t="s">
        <v>754</v>
      </c>
      <c r="D68" s="130" t="s">
        <v>754</v>
      </c>
      <c r="E68" s="130" t="s">
        <v>750</v>
      </c>
      <c r="F68" s="148"/>
      <c r="G68" s="149"/>
      <c r="H68" s="11" t="s">
        <v>755</v>
      </c>
      <c r="I68" s="14">
        <v>5.68</v>
      </c>
      <c r="J68" s="121">
        <f t="shared" si="1"/>
        <v>28.4</v>
      </c>
      <c r="K68" s="127"/>
    </row>
    <row r="69" spans="1:11" ht="24">
      <c r="A69" s="126"/>
      <c r="B69" s="119">
        <v>10</v>
      </c>
      <c r="C69" s="10" t="s">
        <v>756</v>
      </c>
      <c r="D69" s="130" t="s">
        <v>756</v>
      </c>
      <c r="E69" s="130" t="s">
        <v>28</v>
      </c>
      <c r="F69" s="148"/>
      <c r="G69" s="149"/>
      <c r="H69" s="11" t="s">
        <v>757</v>
      </c>
      <c r="I69" s="14">
        <v>1.21</v>
      </c>
      <c r="J69" s="121">
        <f t="shared" si="1"/>
        <v>12.1</v>
      </c>
      <c r="K69" s="127"/>
    </row>
    <row r="70" spans="1:11" ht="24">
      <c r="A70" s="126"/>
      <c r="B70" s="119">
        <v>10</v>
      </c>
      <c r="C70" s="10" t="s">
        <v>756</v>
      </c>
      <c r="D70" s="130" t="s">
        <v>756</v>
      </c>
      <c r="E70" s="130" t="s">
        <v>657</v>
      </c>
      <c r="F70" s="148"/>
      <c r="G70" s="149"/>
      <c r="H70" s="11" t="s">
        <v>757</v>
      </c>
      <c r="I70" s="14">
        <v>1.21</v>
      </c>
      <c r="J70" s="121">
        <f t="shared" si="1"/>
        <v>12.1</v>
      </c>
      <c r="K70" s="127"/>
    </row>
    <row r="71" spans="1:11" ht="24">
      <c r="A71" s="126"/>
      <c r="B71" s="119">
        <v>10</v>
      </c>
      <c r="C71" s="10" t="s">
        <v>756</v>
      </c>
      <c r="D71" s="130" t="s">
        <v>756</v>
      </c>
      <c r="E71" s="130" t="s">
        <v>30</v>
      </c>
      <c r="F71" s="148"/>
      <c r="G71" s="149"/>
      <c r="H71" s="11" t="s">
        <v>757</v>
      </c>
      <c r="I71" s="14">
        <v>1.21</v>
      </c>
      <c r="J71" s="121">
        <f t="shared" si="1"/>
        <v>12.1</v>
      </c>
      <c r="K71" s="127"/>
    </row>
    <row r="72" spans="1:11" ht="24">
      <c r="A72" s="126"/>
      <c r="B72" s="119">
        <v>1</v>
      </c>
      <c r="C72" s="10" t="s">
        <v>758</v>
      </c>
      <c r="D72" s="130" t="s">
        <v>758</v>
      </c>
      <c r="E72" s="130" t="s">
        <v>33</v>
      </c>
      <c r="F72" s="148" t="s">
        <v>278</v>
      </c>
      <c r="G72" s="149"/>
      <c r="H72" s="11" t="s">
        <v>759</v>
      </c>
      <c r="I72" s="14">
        <v>2.7</v>
      </c>
      <c r="J72" s="121">
        <f t="shared" si="1"/>
        <v>2.7</v>
      </c>
      <c r="K72" s="127"/>
    </row>
    <row r="73" spans="1:11" ht="24">
      <c r="A73" s="126"/>
      <c r="B73" s="119">
        <v>3</v>
      </c>
      <c r="C73" s="10" t="s">
        <v>758</v>
      </c>
      <c r="D73" s="130" t="s">
        <v>758</v>
      </c>
      <c r="E73" s="130" t="s">
        <v>53</v>
      </c>
      <c r="F73" s="148" t="s">
        <v>278</v>
      </c>
      <c r="G73" s="149"/>
      <c r="H73" s="11" t="s">
        <v>759</v>
      </c>
      <c r="I73" s="14">
        <v>2.7</v>
      </c>
      <c r="J73" s="121">
        <f t="shared" si="1"/>
        <v>8.1000000000000014</v>
      </c>
      <c r="K73" s="127"/>
    </row>
    <row r="74" spans="1:11" ht="24">
      <c r="A74" s="126"/>
      <c r="B74" s="119">
        <v>1</v>
      </c>
      <c r="C74" s="10" t="s">
        <v>760</v>
      </c>
      <c r="D74" s="130" t="s">
        <v>771</v>
      </c>
      <c r="E74" s="130" t="s">
        <v>28</v>
      </c>
      <c r="F74" s="148" t="s">
        <v>278</v>
      </c>
      <c r="G74" s="149"/>
      <c r="H74" s="11" t="s">
        <v>761</v>
      </c>
      <c r="I74" s="14">
        <v>2.5299999999999998</v>
      </c>
      <c r="J74" s="121">
        <f t="shared" si="1"/>
        <v>2.5299999999999998</v>
      </c>
      <c r="K74" s="127"/>
    </row>
    <row r="75" spans="1:11" ht="24">
      <c r="A75" s="126"/>
      <c r="B75" s="119">
        <v>10</v>
      </c>
      <c r="C75" s="10" t="s">
        <v>762</v>
      </c>
      <c r="D75" s="130" t="s">
        <v>762</v>
      </c>
      <c r="E75" s="130" t="s">
        <v>28</v>
      </c>
      <c r="F75" s="148" t="s">
        <v>278</v>
      </c>
      <c r="G75" s="149"/>
      <c r="H75" s="11" t="s">
        <v>763</v>
      </c>
      <c r="I75" s="14">
        <v>3.31</v>
      </c>
      <c r="J75" s="121">
        <f t="shared" si="1"/>
        <v>33.1</v>
      </c>
      <c r="K75" s="127"/>
    </row>
    <row r="76" spans="1:11" ht="24">
      <c r="A76" s="126"/>
      <c r="B76" s="119">
        <v>10</v>
      </c>
      <c r="C76" s="10" t="s">
        <v>762</v>
      </c>
      <c r="D76" s="130" t="s">
        <v>762</v>
      </c>
      <c r="E76" s="130" t="s">
        <v>30</v>
      </c>
      <c r="F76" s="148" t="s">
        <v>278</v>
      </c>
      <c r="G76" s="149"/>
      <c r="H76" s="11" t="s">
        <v>763</v>
      </c>
      <c r="I76" s="14">
        <v>3.31</v>
      </c>
      <c r="J76" s="121">
        <f t="shared" si="1"/>
        <v>33.1</v>
      </c>
      <c r="K76" s="127"/>
    </row>
    <row r="77" spans="1:11" ht="24">
      <c r="A77" s="126"/>
      <c r="B77" s="119">
        <v>4</v>
      </c>
      <c r="C77" s="10" t="s">
        <v>762</v>
      </c>
      <c r="D77" s="130" t="s">
        <v>762</v>
      </c>
      <c r="E77" s="130" t="s">
        <v>31</v>
      </c>
      <c r="F77" s="148" t="s">
        <v>278</v>
      </c>
      <c r="G77" s="149"/>
      <c r="H77" s="11" t="s">
        <v>763</v>
      </c>
      <c r="I77" s="14">
        <v>3.31</v>
      </c>
      <c r="J77" s="121">
        <f t="shared" si="1"/>
        <v>13.24</v>
      </c>
      <c r="K77" s="127"/>
    </row>
    <row r="78" spans="1:11" ht="24">
      <c r="A78" s="126"/>
      <c r="B78" s="119">
        <v>10</v>
      </c>
      <c r="C78" s="10" t="s">
        <v>764</v>
      </c>
      <c r="D78" s="130" t="s">
        <v>764</v>
      </c>
      <c r="E78" s="130" t="s">
        <v>112</v>
      </c>
      <c r="F78" s="148" t="s">
        <v>32</v>
      </c>
      <c r="G78" s="149"/>
      <c r="H78" s="11" t="s">
        <v>765</v>
      </c>
      <c r="I78" s="14">
        <v>2.57</v>
      </c>
      <c r="J78" s="121">
        <f t="shared" si="1"/>
        <v>25.7</v>
      </c>
      <c r="K78" s="127"/>
    </row>
    <row r="79" spans="1:11" ht="24">
      <c r="A79" s="126"/>
      <c r="B79" s="119">
        <v>20</v>
      </c>
      <c r="C79" s="10" t="s">
        <v>766</v>
      </c>
      <c r="D79" s="130" t="s">
        <v>766</v>
      </c>
      <c r="E79" s="130" t="s">
        <v>31</v>
      </c>
      <c r="F79" s="148"/>
      <c r="G79" s="149"/>
      <c r="H79" s="11" t="s">
        <v>767</v>
      </c>
      <c r="I79" s="14">
        <v>1.45</v>
      </c>
      <c r="J79" s="121">
        <f t="shared" si="1"/>
        <v>29</v>
      </c>
      <c r="K79" s="127"/>
    </row>
    <row r="80" spans="1:11" ht="24">
      <c r="A80" s="126"/>
      <c r="B80" s="120">
        <v>10</v>
      </c>
      <c r="C80" s="12" t="s">
        <v>766</v>
      </c>
      <c r="D80" s="131" t="s">
        <v>766</v>
      </c>
      <c r="E80" s="131" t="s">
        <v>32</v>
      </c>
      <c r="F80" s="158"/>
      <c r="G80" s="159"/>
      <c r="H80" s="13" t="s">
        <v>767</v>
      </c>
      <c r="I80" s="15">
        <v>1.45</v>
      </c>
      <c r="J80" s="122">
        <f t="shared" si="1"/>
        <v>14.5</v>
      </c>
      <c r="K80" s="127"/>
    </row>
    <row r="81" spans="1:12">
      <c r="A81" s="126"/>
      <c r="B81" s="138">
        <f>SUM(B22:B80)</f>
        <v>343</v>
      </c>
      <c r="C81" s="138" t="s">
        <v>149</v>
      </c>
      <c r="D81" s="138"/>
      <c r="E81" s="138"/>
      <c r="F81" s="138"/>
      <c r="G81" s="138"/>
      <c r="H81" s="138"/>
      <c r="I81" s="139" t="s">
        <v>261</v>
      </c>
      <c r="J81" s="140">
        <f>SUM(J22:J80)</f>
        <v>858.58000000000038</v>
      </c>
      <c r="K81" s="127"/>
    </row>
    <row r="82" spans="1:12">
      <c r="A82" s="126"/>
      <c r="B82" s="138"/>
      <c r="C82" s="138"/>
      <c r="D82" s="138"/>
      <c r="E82" s="138"/>
      <c r="F82" s="138"/>
      <c r="G82" s="138"/>
      <c r="H82" s="138"/>
      <c r="I82" s="139" t="s">
        <v>776</v>
      </c>
      <c r="J82" s="140">
        <f>J81*-0.03</f>
        <v>-25.757400000000011</v>
      </c>
      <c r="K82" s="127"/>
    </row>
    <row r="83" spans="1:12">
      <c r="A83" s="126"/>
      <c r="B83" s="138"/>
      <c r="C83" s="138"/>
      <c r="D83" s="138"/>
      <c r="E83" s="138"/>
      <c r="F83" s="138"/>
      <c r="G83" s="138"/>
      <c r="H83" s="138"/>
      <c r="I83" s="139" t="s">
        <v>778</v>
      </c>
      <c r="J83" s="140">
        <v>-26.64</v>
      </c>
      <c r="K83" s="127"/>
    </row>
    <row r="84" spans="1:12" outlineLevel="1">
      <c r="A84" s="126"/>
      <c r="B84" s="138"/>
      <c r="C84" s="138"/>
      <c r="D84" s="138"/>
      <c r="E84" s="138"/>
      <c r="F84" s="138"/>
      <c r="G84" s="138"/>
      <c r="H84" s="138"/>
      <c r="I84" s="139" t="s">
        <v>777</v>
      </c>
      <c r="J84" s="140">
        <v>0</v>
      </c>
      <c r="K84" s="127"/>
    </row>
    <row r="85" spans="1:12">
      <c r="A85" s="126"/>
      <c r="B85" s="138"/>
      <c r="C85" s="138"/>
      <c r="D85" s="138"/>
      <c r="E85" s="138"/>
      <c r="F85" s="138"/>
      <c r="G85" s="138"/>
      <c r="H85" s="138"/>
      <c r="I85" s="139" t="s">
        <v>263</v>
      </c>
      <c r="J85" s="140">
        <f>SUM(J81:J84)</f>
        <v>806.18260000000043</v>
      </c>
      <c r="K85" s="127"/>
    </row>
    <row r="86" spans="1:12">
      <c r="A86" s="6"/>
      <c r="B86" s="7"/>
      <c r="C86" s="7"/>
      <c r="D86" s="7"/>
      <c r="E86" s="7"/>
      <c r="F86" s="7"/>
      <c r="G86" s="7"/>
      <c r="H86" s="7" t="s">
        <v>779</v>
      </c>
      <c r="I86" s="7"/>
      <c r="J86" s="7"/>
      <c r="K86" s="8"/>
    </row>
    <row r="88" spans="1:12">
      <c r="H88" s="164" t="s">
        <v>783</v>
      </c>
      <c r="I88" s="103">
        <v>37.799999999999997</v>
      </c>
      <c r="J88" s="2" t="s">
        <v>11</v>
      </c>
    </row>
    <row r="89" spans="1:12">
      <c r="H89" s="164" t="s">
        <v>784</v>
      </c>
      <c r="I89" s="103">
        <v>35.43</v>
      </c>
    </row>
    <row r="90" spans="1:12">
      <c r="H90" s="164" t="s">
        <v>785</v>
      </c>
      <c r="I90" s="160">
        <f>I92/I89</f>
        <v>916.01253175275224</v>
      </c>
      <c r="J90" s="161"/>
      <c r="K90" s="161"/>
      <c r="L90" s="161"/>
    </row>
    <row r="91" spans="1:12">
      <c r="H91" s="164" t="s">
        <v>786</v>
      </c>
      <c r="I91" s="160">
        <f>I93/I89</f>
        <v>860.11014055884891</v>
      </c>
      <c r="J91" s="161"/>
      <c r="K91" s="161"/>
      <c r="L91" s="161"/>
    </row>
    <row r="92" spans="1:12">
      <c r="H92" s="164" t="s">
        <v>787</v>
      </c>
      <c r="I92" s="160">
        <f>J81*I88</f>
        <v>32454.324000000011</v>
      </c>
      <c r="J92" s="161"/>
      <c r="K92" s="161"/>
      <c r="L92" s="161"/>
    </row>
    <row r="93" spans="1:12">
      <c r="H93" s="164" t="s">
        <v>788</v>
      </c>
      <c r="I93" s="160">
        <f>J85*I88</f>
        <v>30473.702280000016</v>
      </c>
      <c r="J93" s="161"/>
      <c r="K93" s="161"/>
      <c r="L93" s="161"/>
    </row>
    <row r="94" spans="1:12">
      <c r="H94" s="161"/>
      <c r="I94" s="161"/>
      <c r="J94" s="161"/>
      <c r="K94" s="161"/>
      <c r="L94" s="161"/>
    </row>
    <row r="95" spans="1:12">
      <c r="H95" s="161"/>
      <c r="I95" s="161"/>
      <c r="J95" s="161"/>
      <c r="K95" s="161"/>
      <c r="L95" s="161"/>
    </row>
    <row r="96" spans="1:12">
      <c r="H96" s="161"/>
      <c r="I96" s="161"/>
      <c r="J96" s="161"/>
      <c r="K96" s="161"/>
      <c r="L96" s="161"/>
    </row>
    <row r="97" spans="8:12">
      <c r="H97" s="161"/>
      <c r="I97" s="161"/>
      <c r="J97" s="161"/>
      <c r="K97" s="161"/>
      <c r="L97" s="161"/>
    </row>
    <row r="98" spans="8:12">
      <c r="H98" s="162"/>
      <c r="I98" s="163"/>
      <c r="J98" s="161"/>
      <c r="K98" s="161"/>
      <c r="L98" s="161"/>
    </row>
    <row r="99" spans="8:12">
      <c r="H99" s="162"/>
      <c r="I99" s="163"/>
      <c r="J99" s="161"/>
      <c r="K99" s="161"/>
      <c r="L99" s="161"/>
    </row>
    <row r="100" spans="8:12">
      <c r="H100" s="161"/>
      <c r="I100" s="161"/>
      <c r="J100" s="161"/>
      <c r="K100" s="161"/>
      <c r="L100" s="161"/>
    </row>
    <row r="101" spans="8:12">
      <c r="H101" s="161"/>
      <c r="I101" s="161"/>
      <c r="J101" s="161"/>
      <c r="K101" s="161"/>
      <c r="L101" s="161"/>
    </row>
    <row r="102" spans="8:12">
      <c r="H102" s="161"/>
      <c r="I102" s="161"/>
      <c r="J102" s="161"/>
      <c r="K102" s="161"/>
      <c r="L102" s="161"/>
    </row>
    <row r="103" spans="8:12">
      <c r="H103" s="161"/>
      <c r="I103" s="161"/>
      <c r="J103" s="161"/>
      <c r="K103" s="161"/>
      <c r="L103" s="161"/>
    </row>
    <row r="104" spans="8:12">
      <c r="H104" s="161"/>
      <c r="I104" s="161"/>
      <c r="J104" s="161"/>
      <c r="K104" s="161"/>
      <c r="L104" s="161"/>
    </row>
  </sheetData>
  <mergeCells count="63">
    <mergeCell ref="F80:G80"/>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4"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8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343</v>
      </c>
      <c r="O1" t="s">
        <v>149</v>
      </c>
      <c r="T1" t="s">
        <v>261</v>
      </c>
      <c r="U1">
        <v>858.58000000000038</v>
      </c>
    </row>
    <row r="2" spans="1:21" ht="15.75">
      <c r="A2" s="126"/>
      <c r="B2" s="136" t="s">
        <v>139</v>
      </c>
      <c r="C2" s="132"/>
      <c r="D2" s="132"/>
      <c r="E2" s="132"/>
      <c r="F2" s="132"/>
      <c r="G2" s="132"/>
      <c r="H2" s="132"/>
      <c r="I2" s="137" t="s">
        <v>145</v>
      </c>
      <c r="J2" s="127"/>
      <c r="T2" t="s">
        <v>190</v>
      </c>
      <c r="U2">
        <v>25.76</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884.34000000000037</v>
      </c>
    </row>
    <row r="5" spans="1:21">
      <c r="A5" s="126"/>
      <c r="B5" s="133" t="s">
        <v>142</v>
      </c>
      <c r="C5" s="132"/>
      <c r="D5" s="132"/>
      <c r="E5" s="132"/>
      <c r="F5" s="132"/>
      <c r="G5" s="132"/>
      <c r="H5" s="132"/>
      <c r="I5" s="132"/>
      <c r="J5" s="127"/>
      <c r="S5" t="s">
        <v>772</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711</v>
      </c>
      <c r="C10" s="132"/>
      <c r="D10" s="132"/>
      <c r="E10" s="127"/>
      <c r="F10" s="128"/>
      <c r="G10" s="128" t="s">
        <v>711</v>
      </c>
      <c r="H10" s="132"/>
      <c r="I10" s="150"/>
      <c r="J10" s="127"/>
    </row>
    <row r="11" spans="1:21">
      <c r="A11" s="126"/>
      <c r="B11" s="126" t="s">
        <v>712</v>
      </c>
      <c r="C11" s="132"/>
      <c r="D11" s="132"/>
      <c r="E11" s="127"/>
      <c r="F11" s="128"/>
      <c r="G11" s="128" t="s">
        <v>712</v>
      </c>
      <c r="H11" s="132"/>
      <c r="I11" s="151"/>
      <c r="J11" s="127"/>
    </row>
    <row r="12" spans="1:21">
      <c r="A12" s="126"/>
      <c r="B12" s="126" t="s">
        <v>713</v>
      </c>
      <c r="C12" s="132"/>
      <c r="D12" s="132"/>
      <c r="E12" s="127"/>
      <c r="F12" s="128"/>
      <c r="G12" s="128" t="s">
        <v>713</v>
      </c>
      <c r="H12" s="132"/>
      <c r="I12" s="132"/>
      <c r="J12" s="127"/>
    </row>
    <row r="13" spans="1:21">
      <c r="A13" s="126"/>
      <c r="B13" s="126" t="s">
        <v>714</v>
      </c>
      <c r="C13" s="132"/>
      <c r="D13" s="132"/>
      <c r="E13" s="127"/>
      <c r="F13" s="128"/>
      <c r="G13" s="128" t="s">
        <v>714</v>
      </c>
      <c r="H13" s="132"/>
      <c r="I13" s="111" t="s">
        <v>16</v>
      </c>
      <c r="J13" s="127"/>
    </row>
    <row r="14" spans="1:21">
      <c r="A14" s="126"/>
      <c r="B14" s="126" t="s">
        <v>715</v>
      </c>
      <c r="C14" s="132"/>
      <c r="D14" s="132"/>
      <c r="E14" s="127"/>
      <c r="F14" s="128"/>
      <c r="G14" s="128" t="s">
        <v>715</v>
      </c>
      <c r="H14" s="132"/>
      <c r="I14" s="152">
        <v>45173</v>
      </c>
      <c r="J14" s="127"/>
    </row>
    <row r="15" spans="1:21">
      <c r="A15" s="126"/>
      <c r="B15" s="6" t="s">
        <v>11</v>
      </c>
      <c r="C15" s="7"/>
      <c r="D15" s="7"/>
      <c r="E15" s="8"/>
      <c r="F15" s="128"/>
      <c r="G15" s="9" t="s">
        <v>11</v>
      </c>
      <c r="H15" s="132"/>
      <c r="I15" s="153"/>
      <c r="J15" s="127"/>
    </row>
    <row r="16" spans="1:21">
      <c r="A16" s="126"/>
      <c r="B16" s="132"/>
      <c r="C16" s="132"/>
      <c r="D16" s="132"/>
      <c r="E16" s="132"/>
      <c r="F16" s="132"/>
      <c r="G16" s="132"/>
      <c r="H16" s="135" t="s">
        <v>147</v>
      </c>
      <c r="I16" s="141">
        <v>39863</v>
      </c>
      <c r="J16" s="127"/>
    </row>
    <row r="17" spans="1:16">
      <c r="A17" s="126"/>
      <c r="B17" s="132" t="s">
        <v>716</v>
      </c>
      <c r="C17" s="132"/>
      <c r="D17" s="132"/>
      <c r="E17" s="132"/>
      <c r="F17" s="132"/>
      <c r="G17" s="132"/>
      <c r="H17" s="135" t="s">
        <v>148</v>
      </c>
      <c r="I17" s="141"/>
      <c r="J17" s="127"/>
    </row>
    <row r="18" spans="1:16" ht="18">
      <c r="A18" s="126"/>
      <c r="B18" s="132" t="s">
        <v>717</v>
      </c>
      <c r="C18" s="132"/>
      <c r="D18" s="132"/>
      <c r="E18" s="132"/>
      <c r="F18" s="132"/>
      <c r="G18" s="132"/>
      <c r="H18" s="134" t="s">
        <v>264</v>
      </c>
      <c r="I18" s="116" t="s">
        <v>138</v>
      </c>
      <c r="J18" s="127"/>
    </row>
    <row r="19" spans="1:16">
      <c r="A19" s="126"/>
      <c r="B19" s="132"/>
      <c r="C19" s="132"/>
      <c r="D19" s="132"/>
      <c r="E19" s="132"/>
      <c r="F19" s="132"/>
      <c r="G19" s="132"/>
      <c r="H19" s="132"/>
      <c r="I19" s="132"/>
      <c r="J19" s="127"/>
      <c r="P19">
        <v>45173</v>
      </c>
    </row>
    <row r="20" spans="1:16">
      <c r="A20" s="126"/>
      <c r="B20" s="112" t="s">
        <v>204</v>
      </c>
      <c r="C20" s="112" t="s">
        <v>205</v>
      </c>
      <c r="D20" s="129" t="s">
        <v>206</v>
      </c>
      <c r="E20" s="154" t="s">
        <v>207</v>
      </c>
      <c r="F20" s="155"/>
      <c r="G20" s="112" t="s">
        <v>174</v>
      </c>
      <c r="H20" s="112" t="s">
        <v>208</v>
      </c>
      <c r="I20" s="112" t="s">
        <v>26</v>
      </c>
      <c r="J20" s="127"/>
    </row>
    <row r="21" spans="1:16">
      <c r="A21" s="126"/>
      <c r="B21" s="117"/>
      <c r="C21" s="117"/>
      <c r="D21" s="118"/>
      <c r="E21" s="156"/>
      <c r="F21" s="157"/>
      <c r="G21" s="117" t="s">
        <v>146</v>
      </c>
      <c r="H21" s="117"/>
      <c r="I21" s="117"/>
      <c r="J21" s="127"/>
    </row>
    <row r="22" spans="1:16" ht="144">
      <c r="A22" s="126"/>
      <c r="B22" s="119">
        <v>40</v>
      </c>
      <c r="C22" s="10" t="s">
        <v>718</v>
      </c>
      <c r="D22" s="130" t="s">
        <v>112</v>
      </c>
      <c r="E22" s="148"/>
      <c r="F22" s="149"/>
      <c r="G22" s="11" t="s">
        <v>719</v>
      </c>
      <c r="H22" s="14">
        <v>1.65</v>
      </c>
      <c r="I22" s="121">
        <f t="shared" ref="I22:I53" si="0">H22*B22</f>
        <v>66</v>
      </c>
      <c r="J22" s="127"/>
    </row>
    <row r="23" spans="1:16" ht="144">
      <c r="A23" s="126"/>
      <c r="B23" s="119">
        <v>10</v>
      </c>
      <c r="C23" s="10" t="s">
        <v>718</v>
      </c>
      <c r="D23" s="130" t="s">
        <v>216</v>
      </c>
      <c r="E23" s="148"/>
      <c r="F23" s="149"/>
      <c r="G23" s="11" t="s">
        <v>719</v>
      </c>
      <c r="H23" s="14">
        <v>1.65</v>
      </c>
      <c r="I23" s="121">
        <f t="shared" si="0"/>
        <v>16.5</v>
      </c>
      <c r="J23" s="127"/>
    </row>
    <row r="24" spans="1:16" ht="144">
      <c r="A24" s="126"/>
      <c r="B24" s="119">
        <v>2</v>
      </c>
      <c r="C24" s="10" t="s">
        <v>718</v>
      </c>
      <c r="D24" s="130" t="s">
        <v>272</v>
      </c>
      <c r="E24" s="148"/>
      <c r="F24" s="149"/>
      <c r="G24" s="11" t="s">
        <v>719</v>
      </c>
      <c r="H24" s="14">
        <v>1.65</v>
      </c>
      <c r="I24" s="121">
        <f t="shared" si="0"/>
        <v>3.3</v>
      </c>
      <c r="J24" s="127"/>
    </row>
    <row r="25" spans="1:16" ht="144">
      <c r="A25" s="126"/>
      <c r="B25" s="119">
        <v>7</v>
      </c>
      <c r="C25" s="10" t="s">
        <v>718</v>
      </c>
      <c r="D25" s="130" t="s">
        <v>317</v>
      </c>
      <c r="E25" s="148"/>
      <c r="F25" s="149"/>
      <c r="G25" s="11" t="s">
        <v>719</v>
      </c>
      <c r="H25" s="14">
        <v>1.65</v>
      </c>
      <c r="I25" s="121">
        <f t="shared" si="0"/>
        <v>11.549999999999999</v>
      </c>
      <c r="J25" s="127"/>
    </row>
    <row r="26" spans="1:16" ht="156">
      <c r="A26" s="126"/>
      <c r="B26" s="119">
        <v>10</v>
      </c>
      <c r="C26" s="10" t="s">
        <v>720</v>
      </c>
      <c r="D26" s="130" t="s">
        <v>112</v>
      </c>
      <c r="E26" s="148"/>
      <c r="F26" s="149"/>
      <c r="G26" s="11" t="s">
        <v>721</v>
      </c>
      <c r="H26" s="14">
        <v>1.6</v>
      </c>
      <c r="I26" s="121">
        <f t="shared" si="0"/>
        <v>16</v>
      </c>
      <c r="J26" s="127"/>
    </row>
    <row r="27" spans="1:16" ht="156">
      <c r="A27" s="126"/>
      <c r="B27" s="119">
        <v>5</v>
      </c>
      <c r="C27" s="10" t="s">
        <v>720</v>
      </c>
      <c r="D27" s="130" t="s">
        <v>216</v>
      </c>
      <c r="E27" s="148"/>
      <c r="F27" s="149"/>
      <c r="G27" s="11" t="s">
        <v>721</v>
      </c>
      <c r="H27" s="14">
        <v>1.6</v>
      </c>
      <c r="I27" s="121">
        <f t="shared" si="0"/>
        <v>8</v>
      </c>
      <c r="J27" s="127"/>
    </row>
    <row r="28" spans="1:16" ht="156">
      <c r="A28" s="126"/>
      <c r="B28" s="119">
        <v>5</v>
      </c>
      <c r="C28" s="10" t="s">
        <v>720</v>
      </c>
      <c r="D28" s="130" t="s">
        <v>316</v>
      </c>
      <c r="E28" s="148"/>
      <c r="F28" s="149"/>
      <c r="G28" s="11" t="s">
        <v>721</v>
      </c>
      <c r="H28" s="14">
        <v>1.6</v>
      </c>
      <c r="I28" s="121">
        <f t="shared" si="0"/>
        <v>8</v>
      </c>
      <c r="J28" s="127"/>
    </row>
    <row r="29" spans="1:16" ht="156">
      <c r="A29" s="126"/>
      <c r="B29" s="119">
        <v>3</v>
      </c>
      <c r="C29" s="10" t="s">
        <v>720</v>
      </c>
      <c r="D29" s="130" t="s">
        <v>317</v>
      </c>
      <c r="E29" s="148"/>
      <c r="F29" s="149"/>
      <c r="G29" s="11" t="s">
        <v>721</v>
      </c>
      <c r="H29" s="14">
        <v>1.6</v>
      </c>
      <c r="I29" s="121">
        <f t="shared" si="0"/>
        <v>4.8000000000000007</v>
      </c>
      <c r="J29" s="127"/>
    </row>
    <row r="30" spans="1:16" ht="156">
      <c r="A30" s="126"/>
      <c r="B30" s="119">
        <v>10</v>
      </c>
      <c r="C30" s="10" t="s">
        <v>583</v>
      </c>
      <c r="D30" s="130" t="s">
        <v>112</v>
      </c>
      <c r="E30" s="148"/>
      <c r="F30" s="149"/>
      <c r="G30" s="11" t="s">
        <v>722</v>
      </c>
      <c r="H30" s="14">
        <v>1.6</v>
      </c>
      <c r="I30" s="121">
        <f t="shared" si="0"/>
        <v>16</v>
      </c>
      <c r="J30" s="127"/>
    </row>
    <row r="31" spans="1:16" ht="156">
      <c r="A31" s="126"/>
      <c r="B31" s="119">
        <v>8</v>
      </c>
      <c r="C31" s="10" t="s">
        <v>583</v>
      </c>
      <c r="D31" s="130" t="s">
        <v>216</v>
      </c>
      <c r="E31" s="148"/>
      <c r="F31" s="149"/>
      <c r="G31" s="11" t="s">
        <v>722</v>
      </c>
      <c r="H31" s="14">
        <v>1.6</v>
      </c>
      <c r="I31" s="121">
        <f t="shared" si="0"/>
        <v>12.8</v>
      </c>
      <c r="J31" s="127"/>
    </row>
    <row r="32" spans="1:16" ht="156">
      <c r="A32" s="126"/>
      <c r="B32" s="119">
        <v>2</v>
      </c>
      <c r="C32" s="10" t="s">
        <v>583</v>
      </c>
      <c r="D32" s="130" t="s">
        <v>219</v>
      </c>
      <c r="E32" s="148"/>
      <c r="F32" s="149"/>
      <c r="G32" s="11" t="s">
        <v>722</v>
      </c>
      <c r="H32" s="14">
        <v>1.6</v>
      </c>
      <c r="I32" s="121">
        <f t="shared" si="0"/>
        <v>3.2</v>
      </c>
      <c r="J32" s="127"/>
    </row>
    <row r="33" spans="1:10" ht="156">
      <c r="A33" s="126"/>
      <c r="B33" s="119">
        <v>3</v>
      </c>
      <c r="C33" s="10" t="s">
        <v>583</v>
      </c>
      <c r="D33" s="130" t="s">
        <v>220</v>
      </c>
      <c r="E33" s="148"/>
      <c r="F33" s="149"/>
      <c r="G33" s="11" t="s">
        <v>722</v>
      </c>
      <c r="H33" s="14">
        <v>1.6</v>
      </c>
      <c r="I33" s="121">
        <f t="shared" si="0"/>
        <v>4.8000000000000007</v>
      </c>
      <c r="J33" s="127"/>
    </row>
    <row r="34" spans="1:10" ht="156">
      <c r="A34" s="126"/>
      <c r="B34" s="119">
        <v>3</v>
      </c>
      <c r="C34" s="10" t="s">
        <v>583</v>
      </c>
      <c r="D34" s="130" t="s">
        <v>272</v>
      </c>
      <c r="E34" s="148"/>
      <c r="F34" s="149"/>
      <c r="G34" s="11" t="s">
        <v>722</v>
      </c>
      <c r="H34" s="14">
        <v>1.6</v>
      </c>
      <c r="I34" s="121">
        <f t="shared" si="0"/>
        <v>4.8000000000000007</v>
      </c>
      <c r="J34" s="127"/>
    </row>
    <row r="35" spans="1:10" ht="156">
      <c r="A35" s="126"/>
      <c r="B35" s="119">
        <v>3</v>
      </c>
      <c r="C35" s="10" t="s">
        <v>583</v>
      </c>
      <c r="D35" s="130" t="s">
        <v>273</v>
      </c>
      <c r="E35" s="148"/>
      <c r="F35" s="149"/>
      <c r="G35" s="11" t="s">
        <v>722</v>
      </c>
      <c r="H35" s="14">
        <v>1.6</v>
      </c>
      <c r="I35" s="121">
        <f t="shared" si="0"/>
        <v>4.8000000000000007</v>
      </c>
      <c r="J35" s="127"/>
    </row>
    <row r="36" spans="1:10" ht="156">
      <c r="A36" s="126"/>
      <c r="B36" s="119">
        <v>5</v>
      </c>
      <c r="C36" s="10" t="s">
        <v>583</v>
      </c>
      <c r="D36" s="130" t="s">
        <v>316</v>
      </c>
      <c r="E36" s="148"/>
      <c r="F36" s="149"/>
      <c r="G36" s="11" t="s">
        <v>722</v>
      </c>
      <c r="H36" s="14">
        <v>1.6</v>
      </c>
      <c r="I36" s="121">
        <f t="shared" si="0"/>
        <v>8</v>
      </c>
      <c r="J36" s="127"/>
    </row>
    <row r="37" spans="1:10" ht="156">
      <c r="A37" s="126"/>
      <c r="B37" s="119">
        <v>5</v>
      </c>
      <c r="C37" s="10" t="s">
        <v>583</v>
      </c>
      <c r="D37" s="130" t="s">
        <v>317</v>
      </c>
      <c r="E37" s="148"/>
      <c r="F37" s="149"/>
      <c r="G37" s="11" t="s">
        <v>722</v>
      </c>
      <c r="H37" s="14">
        <v>1.6</v>
      </c>
      <c r="I37" s="121">
        <f t="shared" si="0"/>
        <v>8</v>
      </c>
      <c r="J37" s="127"/>
    </row>
    <row r="38" spans="1:10" ht="156">
      <c r="A38" s="126"/>
      <c r="B38" s="119">
        <v>4</v>
      </c>
      <c r="C38" s="10" t="s">
        <v>723</v>
      </c>
      <c r="D38" s="130" t="s">
        <v>219</v>
      </c>
      <c r="E38" s="148"/>
      <c r="F38" s="149"/>
      <c r="G38" s="11" t="s">
        <v>724</v>
      </c>
      <c r="H38" s="14">
        <v>1.6</v>
      </c>
      <c r="I38" s="121">
        <f t="shared" si="0"/>
        <v>6.4</v>
      </c>
      <c r="J38" s="127"/>
    </row>
    <row r="39" spans="1:10" ht="156">
      <c r="A39" s="126"/>
      <c r="B39" s="119">
        <v>3</v>
      </c>
      <c r="C39" s="10" t="s">
        <v>723</v>
      </c>
      <c r="D39" s="130" t="s">
        <v>220</v>
      </c>
      <c r="E39" s="148"/>
      <c r="F39" s="149"/>
      <c r="G39" s="11" t="s">
        <v>724</v>
      </c>
      <c r="H39" s="14">
        <v>1.6</v>
      </c>
      <c r="I39" s="121">
        <f t="shared" si="0"/>
        <v>4.8000000000000007</v>
      </c>
      <c r="J39" s="127"/>
    </row>
    <row r="40" spans="1:10" ht="156">
      <c r="A40" s="126"/>
      <c r="B40" s="119">
        <v>5</v>
      </c>
      <c r="C40" s="10" t="s">
        <v>723</v>
      </c>
      <c r="D40" s="130" t="s">
        <v>316</v>
      </c>
      <c r="E40" s="148"/>
      <c r="F40" s="149"/>
      <c r="G40" s="11" t="s">
        <v>724</v>
      </c>
      <c r="H40" s="14">
        <v>1.6</v>
      </c>
      <c r="I40" s="121">
        <f t="shared" si="0"/>
        <v>8</v>
      </c>
      <c r="J40" s="127"/>
    </row>
    <row r="41" spans="1:10" ht="156">
      <c r="A41" s="126"/>
      <c r="B41" s="119">
        <v>3</v>
      </c>
      <c r="C41" s="10" t="s">
        <v>723</v>
      </c>
      <c r="D41" s="130" t="s">
        <v>317</v>
      </c>
      <c r="E41" s="148"/>
      <c r="F41" s="149"/>
      <c r="G41" s="11" t="s">
        <v>724</v>
      </c>
      <c r="H41" s="14">
        <v>1.6</v>
      </c>
      <c r="I41" s="121">
        <f t="shared" si="0"/>
        <v>4.8000000000000007</v>
      </c>
      <c r="J41" s="127"/>
    </row>
    <row r="42" spans="1:10" ht="156">
      <c r="A42" s="126"/>
      <c r="B42" s="119">
        <v>13</v>
      </c>
      <c r="C42" s="10" t="s">
        <v>725</v>
      </c>
      <c r="D42" s="130" t="s">
        <v>112</v>
      </c>
      <c r="E42" s="148"/>
      <c r="F42" s="149"/>
      <c r="G42" s="11" t="s">
        <v>726</v>
      </c>
      <c r="H42" s="14">
        <v>1.6</v>
      </c>
      <c r="I42" s="121">
        <f t="shared" si="0"/>
        <v>20.8</v>
      </c>
      <c r="J42" s="127"/>
    </row>
    <row r="43" spans="1:10" ht="156">
      <c r="A43" s="126"/>
      <c r="B43" s="119">
        <v>3</v>
      </c>
      <c r="C43" s="10" t="s">
        <v>725</v>
      </c>
      <c r="D43" s="130" t="s">
        <v>216</v>
      </c>
      <c r="E43" s="148"/>
      <c r="F43" s="149"/>
      <c r="G43" s="11" t="s">
        <v>726</v>
      </c>
      <c r="H43" s="14">
        <v>1.6</v>
      </c>
      <c r="I43" s="121">
        <f t="shared" si="0"/>
        <v>4.8000000000000007</v>
      </c>
      <c r="J43" s="127"/>
    </row>
    <row r="44" spans="1:10" ht="156">
      <c r="A44" s="126"/>
      <c r="B44" s="119">
        <v>5</v>
      </c>
      <c r="C44" s="10" t="s">
        <v>725</v>
      </c>
      <c r="D44" s="130" t="s">
        <v>219</v>
      </c>
      <c r="E44" s="148"/>
      <c r="F44" s="149"/>
      <c r="G44" s="11" t="s">
        <v>726</v>
      </c>
      <c r="H44" s="14">
        <v>1.6</v>
      </c>
      <c r="I44" s="121">
        <f t="shared" si="0"/>
        <v>8</v>
      </c>
      <c r="J44" s="127"/>
    </row>
    <row r="45" spans="1:10" ht="156">
      <c r="A45" s="126"/>
      <c r="B45" s="119">
        <v>5</v>
      </c>
      <c r="C45" s="10" t="s">
        <v>725</v>
      </c>
      <c r="D45" s="130" t="s">
        <v>220</v>
      </c>
      <c r="E45" s="148"/>
      <c r="F45" s="149"/>
      <c r="G45" s="11" t="s">
        <v>726</v>
      </c>
      <c r="H45" s="14">
        <v>1.6</v>
      </c>
      <c r="I45" s="121">
        <f t="shared" si="0"/>
        <v>8</v>
      </c>
      <c r="J45" s="127"/>
    </row>
    <row r="46" spans="1:10" ht="156">
      <c r="A46" s="126"/>
      <c r="B46" s="119">
        <v>2</v>
      </c>
      <c r="C46" s="10" t="s">
        <v>725</v>
      </c>
      <c r="D46" s="130" t="s">
        <v>272</v>
      </c>
      <c r="E46" s="148"/>
      <c r="F46" s="149"/>
      <c r="G46" s="11" t="s">
        <v>726</v>
      </c>
      <c r="H46" s="14">
        <v>1.6</v>
      </c>
      <c r="I46" s="121">
        <f t="shared" si="0"/>
        <v>3.2</v>
      </c>
      <c r="J46" s="127"/>
    </row>
    <row r="47" spans="1:10" ht="156">
      <c r="A47" s="126"/>
      <c r="B47" s="119">
        <v>5</v>
      </c>
      <c r="C47" s="10" t="s">
        <v>725</v>
      </c>
      <c r="D47" s="130" t="s">
        <v>316</v>
      </c>
      <c r="E47" s="148"/>
      <c r="F47" s="149"/>
      <c r="G47" s="11" t="s">
        <v>726</v>
      </c>
      <c r="H47" s="14">
        <v>1.6</v>
      </c>
      <c r="I47" s="121">
        <f t="shared" si="0"/>
        <v>8</v>
      </c>
      <c r="J47" s="127"/>
    </row>
    <row r="48" spans="1:10" ht="156">
      <c r="A48" s="126"/>
      <c r="B48" s="119">
        <v>3</v>
      </c>
      <c r="C48" s="10" t="s">
        <v>725</v>
      </c>
      <c r="D48" s="130" t="s">
        <v>317</v>
      </c>
      <c r="E48" s="148"/>
      <c r="F48" s="149"/>
      <c r="G48" s="11" t="s">
        <v>726</v>
      </c>
      <c r="H48" s="14">
        <v>1.6</v>
      </c>
      <c r="I48" s="121">
        <f t="shared" si="0"/>
        <v>4.8000000000000007</v>
      </c>
      <c r="J48" s="127"/>
    </row>
    <row r="49" spans="1:10" ht="156">
      <c r="A49" s="126"/>
      <c r="B49" s="119">
        <v>2</v>
      </c>
      <c r="C49" s="10" t="s">
        <v>727</v>
      </c>
      <c r="D49" s="130" t="s">
        <v>220</v>
      </c>
      <c r="E49" s="148"/>
      <c r="F49" s="149"/>
      <c r="G49" s="11" t="s">
        <v>728</v>
      </c>
      <c r="H49" s="14">
        <v>3.38</v>
      </c>
      <c r="I49" s="121">
        <f t="shared" si="0"/>
        <v>6.76</v>
      </c>
      <c r="J49" s="127"/>
    </row>
    <row r="50" spans="1:10" ht="156">
      <c r="A50" s="126"/>
      <c r="B50" s="119">
        <v>2</v>
      </c>
      <c r="C50" s="10" t="s">
        <v>727</v>
      </c>
      <c r="D50" s="130" t="s">
        <v>272</v>
      </c>
      <c r="E50" s="148"/>
      <c r="F50" s="149"/>
      <c r="G50" s="11" t="s">
        <v>728</v>
      </c>
      <c r="H50" s="14">
        <v>3.38</v>
      </c>
      <c r="I50" s="121">
        <f t="shared" si="0"/>
        <v>6.76</v>
      </c>
      <c r="J50" s="127"/>
    </row>
    <row r="51" spans="1:10" ht="156">
      <c r="A51" s="126"/>
      <c r="B51" s="119">
        <v>2</v>
      </c>
      <c r="C51" s="10" t="s">
        <v>727</v>
      </c>
      <c r="D51" s="130" t="s">
        <v>316</v>
      </c>
      <c r="E51" s="148"/>
      <c r="F51" s="149"/>
      <c r="G51" s="11" t="s">
        <v>728</v>
      </c>
      <c r="H51" s="14">
        <v>3.38</v>
      </c>
      <c r="I51" s="121">
        <f t="shared" si="0"/>
        <v>6.76</v>
      </c>
      <c r="J51" s="127"/>
    </row>
    <row r="52" spans="1:10" ht="180">
      <c r="A52" s="126"/>
      <c r="B52" s="119">
        <v>1</v>
      </c>
      <c r="C52" s="10" t="s">
        <v>729</v>
      </c>
      <c r="D52" s="130" t="s">
        <v>248</v>
      </c>
      <c r="E52" s="148" t="s">
        <v>30</v>
      </c>
      <c r="F52" s="149"/>
      <c r="G52" s="11" t="s">
        <v>730</v>
      </c>
      <c r="H52" s="14">
        <v>31.54</v>
      </c>
      <c r="I52" s="121">
        <f t="shared" si="0"/>
        <v>31.54</v>
      </c>
      <c r="J52" s="127"/>
    </row>
    <row r="53" spans="1:10" ht="180">
      <c r="A53" s="126"/>
      <c r="B53" s="119">
        <v>1</v>
      </c>
      <c r="C53" s="10" t="s">
        <v>729</v>
      </c>
      <c r="D53" s="130" t="s">
        <v>248</v>
      </c>
      <c r="E53" s="148" t="s">
        <v>31</v>
      </c>
      <c r="F53" s="149"/>
      <c r="G53" s="11" t="s">
        <v>730</v>
      </c>
      <c r="H53" s="14">
        <v>31.54</v>
      </c>
      <c r="I53" s="121">
        <f t="shared" si="0"/>
        <v>31.54</v>
      </c>
      <c r="J53" s="127"/>
    </row>
    <row r="54" spans="1:10" ht="180">
      <c r="A54" s="126"/>
      <c r="B54" s="119">
        <v>1</v>
      </c>
      <c r="C54" s="10" t="s">
        <v>729</v>
      </c>
      <c r="D54" s="130" t="s">
        <v>248</v>
      </c>
      <c r="E54" s="148" t="s">
        <v>32</v>
      </c>
      <c r="F54" s="149"/>
      <c r="G54" s="11" t="s">
        <v>730</v>
      </c>
      <c r="H54" s="14">
        <v>31.54</v>
      </c>
      <c r="I54" s="121">
        <f t="shared" ref="I54:I80" si="1">H54*B54</f>
        <v>31.54</v>
      </c>
      <c r="J54" s="127"/>
    </row>
    <row r="55" spans="1:10" ht="204">
      <c r="A55" s="126"/>
      <c r="B55" s="119">
        <v>1</v>
      </c>
      <c r="C55" s="10" t="s">
        <v>731</v>
      </c>
      <c r="D55" s="130" t="s">
        <v>213</v>
      </c>
      <c r="E55" s="148" t="s">
        <v>30</v>
      </c>
      <c r="F55" s="149"/>
      <c r="G55" s="11" t="s">
        <v>732</v>
      </c>
      <c r="H55" s="14">
        <v>19.14</v>
      </c>
      <c r="I55" s="121">
        <f t="shared" si="1"/>
        <v>19.14</v>
      </c>
      <c r="J55" s="127"/>
    </row>
    <row r="56" spans="1:10" ht="204">
      <c r="A56" s="126"/>
      <c r="B56" s="119">
        <v>1</v>
      </c>
      <c r="C56" s="10" t="s">
        <v>731</v>
      </c>
      <c r="D56" s="130" t="s">
        <v>213</v>
      </c>
      <c r="E56" s="148" t="s">
        <v>31</v>
      </c>
      <c r="F56" s="149"/>
      <c r="G56" s="11" t="s">
        <v>732</v>
      </c>
      <c r="H56" s="14">
        <v>19.14</v>
      </c>
      <c r="I56" s="121">
        <f t="shared" si="1"/>
        <v>19.14</v>
      </c>
      <c r="J56" s="127"/>
    </row>
    <row r="57" spans="1:10" ht="168">
      <c r="A57" s="126"/>
      <c r="B57" s="119">
        <v>1</v>
      </c>
      <c r="C57" s="10" t="s">
        <v>352</v>
      </c>
      <c r="D57" s="130" t="s">
        <v>733</v>
      </c>
      <c r="E57" s="148" t="s">
        <v>112</v>
      </c>
      <c r="F57" s="149"/>
      <c r="G57" s="11" t="s">
        <v>355</v>
      </c>
      <c r="H57" s="14">
        <v>19.940000000000001</v>
      </c>
      <c r="I57" s="121">
        <f t="shared" si="1"/>
        <v>19.940000000000001</v>
      </c>
      <c r="J57" s="127"/>
    </row>
    <row r="58" spans="1:10" ht="168">
      <c r="A58" s="126"/>
      <c r="B58" s="119">
        <v>1</v>
      </c>
      <c r="C58" s="10" t="s">
        <v>352</v>
      </c>
      <c r="D58" s="130" t="s">
        <v>734</v>
      </c>
      <c r="E58" s="148" t="s">
        <v>112</v>
      </c>
      <c r="F58" s="149"/>
      <c r="G58" s="11" t="s">
        <v>355</v>
      </c>
      <c r="H58" s="14">
        <v>19.940000000000001</v>
      </c>
      <c r="I58" s="121">
        <f t="shared" si="1"/>
        <v>19.940000000000001</v>
      </c>
      <c r="J58" s="127"/>
    </row>
    <row r="59" spans="1:10" ht="168">
      <c r="A59" s="126"/>
      <c r="B59" s="119">
        <v>1</v>
      </c>
      <c r="C59" s="10" t="s">
        <v>352</v>
      </c>
      <c r="D59" s="130" t="s">
        <v>735</v>
      </c>
      <c r="E59" s="148" t="s">
        <v>112</v>
      </c>
      <c r="F59" s="149"/>
      <c r="G59" s="11" t="s">
        <v>355</v>
      </c>
      <c r="H59" s="14">
        <v>19.940000000000001</v>
      </c>
      <c r="I59" s="121">
        <f t="shared" si="1"/>
        <v>19.940000000000001</v>
      </c>
      <c r="J59" s="127"/>
    </row>
    <row r="60" spans="1:10" ht="132">
      <c r="A60" s="126"/>
      <c r="B60" s="119">
        <v>5</v>
      </c>
      <c r="C60" s="10" t="s">
        <v>736</v>
      </c>
      <c r="D60" s="130"/>
      <c r="E60" s="148"/>
      <c r="F60" s="149"/>
      <c r="G60" s="11" t="s">
        <v>737</v>
      </c>
      <c r="H60" s="14">
        <v>0.6</v>
      </c>
      <c r="I60" s="121">
        <f t="shared" si="1"/>
        <v>3</v>
      </c>
      <c r="J60" s="127"/>
    </row>
    <row r="61" spans="1:10" ht="132">
      <c r="A61" s="126"/>
      <c r="B61" s="119">
        <v>10</v>
      </c>
      <c r="C61" s="10" t="s">
        <v>738</v>
      </c>
      <c r="D61" s="130"/>
      <c r="E61" s="148"/>
      <c r="F61" s="149"/>
      <c r="G61" s="11" t="s">
        <v>739</v>
      </c>
      <c r="H61" s="14">
        <v>0.73</v>
      </c>
      <c r="I61" s="121">
        <f t="shared" si="1"/>
        <v>7.3</v>
      </c>
      <c r="J61" s="127"/>
    </row>
    <row r="62" spans="1:10" ht="144">
      <c r="A62" s="126"/>
      <c r="B62" s="119">
        <v>1</v>
      </c>
      <c r="C62" s="10" t="s">
        <v>740</v>
      </c>
      <c r="D62" s="130" t="s">
        <v>32</v>
      </c>
      <c r="E62" s="148"/>
      <c r="F62" s="149"/>
      <c r="G62" s="11" t="s">
        <v>741</v>
      </c>
      <c r="H62" s="14">
        <v>0.62</v>
      </c>
      <c r="I62" s="121">
        <f t="shared" si="1"/>
        <v>0.62</v>
      </c>
      <c r="J62" s="127"/>
    </row>
    <row r="63" spans="1:10" ht="120">
      <c r="A63" s="126"/>
      <c r="B63" s="119">
        <v>5</v>
      </c>
      <c r="C63" s="10" t="s">
        <v>742</v>
      </c>
      <c r="D63" s="130" t="s">
        <v>278</v>
      </c>
      <c r="E63" s="148"/>
      <c r="F63" s="149"/>
      <c r="G63" s="11" t="s">
        <v>743</v>
      </c>
      <c r="H63" s="14">
        <v>1.9</v>
      </c>
      <c r="I63" s="121">
        <f t="shared" si="1"/>
        <v>9.5</v>
      </c>
      <c r="J63" s="127"/>
    </row>
    <row r="64" spans="1:10" ht="120">
      <c r="A64" s="126"/>
      <c r="B64" s="119">
        <v>10</v>
      </c>
      <c r="C64" s="10" t="s">
        <v>744</v>
      </c>
      <c r="D64" s="130" t="s">
        <v>278</v>
      </c>
      <c r="E64" s="148"/>
      <c r="F64" s="149"/>
      <c r="G64" s="11" t="s">
        <v>745</v>
      </c>
      <c r="H64" s="14">
        <v>1.9</v>
      </c>
      <c r="I64" s="121">
        <f t="shared" si="1"/>
        <v>19</v>
      </c>
      <c r="J64" s="127"/>
    </row>
    <row r="65" spans="1:10" ht="168">
      <c r="A65" s="126"/>
      <c r="B65" s="119">
        <v>6</v>
      </c>
      <c r="C65" s="10" t="s">
        <v>746</v>
      </c>
      <c r="D65" s="130" t="s">
        <v>747</v>
      </c>
      <c r="E65" s="148"/>
      <c r="F65" s="149"/>
      <c r="G65" s="11" t="s">
        <v>748</v>
      </c>
      <c r="H65" s="14">
        <v>3.06</v>
      </c>
      <c r="I65" s="121">
        <f t="shared" si="1"/>
        <v>18.36</v>
      </c>
      <c r="J65" s="127"/>
    </row>
    <row r="66" spans="1:10" ht="156">
      <c r="A66" s="126"/>
      <c r="B66" s="119">
        <v>10</v>
      </c>
      <c r="C66" s="10" t="s">
        <v>749</v>
      </c>
      <c r="D66" s="130" t="s">
        <v>750</v>
      </c>
      <c r="E66" s="148"/>
      <c r="F66" s="149"/>
      <c r="G66" s="11" t="s">
        <v>751</v>
      </c>
      <c r="H66" s="14">
        <v>5.16</v>
      </c>
      <c r="I66" s="121">
        <f t="shared" si="1"/>
        <v>51.6</v>
      </c>
      <c r="J66" s="127"/>
    </row>
    <row r="67" spans="1:10" ht="156">
      <c r="A67" s="126"/>
      <c r="B67" s="119">
        <v>6</v>
      </c>
      <c r="C67" s="10" t="s">
        <v>752</v>
      </c>
      <c r="D67" s="130" t="s">
        <v>750</v>
      </c>
      <c r="E67" s="148"/>
      <c r="F67" s="149"/>
      <c r="G67" s="11" t="s">
        <v>753</v>
      </c>
      <c r="H67" s="14">
        <v>5.23</v>
      </c>
      <c r="I67" s="121">
        <f t="shared" si="1"/>
        <v>31.380000000000003</v>
      </c>
      <c r="J67" s="127"/>
    </row>
    <row r="68" spans="1:10" ht="156">
      <c r="A68" s="126"/>
      <c r="B68" s="119">
        <v>5</v>
      </c>
      <c r="C68" s="10" t="s">
        <v>754</v>
      </c>
      <c r="D68" s="130" t="s">
        <v>750</v>
      </c>
      <c r="E68" s="148"/>
      <c r="F68" s="149"/>
      <c r="G68" s="11" t="s">
        <v>755</v>
      </c>
      <c r="H68" s="14">
        <v>5.68</v>
      </c>
      <c r="I68" s="121">
        <f t="shared" si="1"/>
        <v>28.4</v>
      </c>
      <c r="J68" s="127"/>
    </row>
    <row r="69" spans="1:10" ht="180">
      <c r="A69" s="126"/>
      <c r="B69" s="119">
        <v>10</v>
      </c>
      <c r="C69" s="10" t="s">
        <v>756</v>
      </c>
      <c r="D69" s="130" t="s">
        <v>28</v>
      </c>
      <c r="E69" s="148"/>
      <c r="F69" s="149"/>
      <c r="G69" s="11" t="s">
        <v>757</v>
      </c>
      <c r="H69" s="14">
        <v>1.21</v>
      </c>
      <c r="I69" s="121">
        <f t="shared" si="1"/>
        <v>12.1</v>
      </c>
      <c r="J69" s="127"/>
    </row>
    <row r="70" spans="1:10" ht="180">
      <c r="A70" s="126"/>
      <c r="B70" s="119">
        <v>10</v>
      </c>
      <c r="C70" s="10" t="s">
        <v>756</v>
      </c>
      <c r="D70" s="130" t="s">
        <v>657</v>
      </c>
      <c r="E70" s="148"/>
      <c r="F70" s="149"/>
      <c r="G70" s="11" t="s">
        <v>757</v>
      </c>
      <c r="H70" s="14">
        <v>1.21</v>
      </c>
      <c r="I70" s="121">
        <f t="shared" si="1"/>
        <v>12.1</v>
      </c>
      <c r="J70" s="127"/>
    </row>
    <row r="71" spans="1:10" ht="180">
      <c r="A71" s="126"/>
      <c r="B71" s="119">
        <v>10</v>
      </c>
      <c r="C71" s="10" t="s">
        <v>756</v>
      </c>
      <c r="D71" s="130" t="s">
        <v>30</v>
      </c>
      <c r="E71" s="148"/>
      <c r="F71" s="149"/>
      <c r="G71" s="11" t="s">
        <v>757</v>
      </c>
      <c r="H71" s="14">
        <v>1.21</v>
      </c>
      <c r="I71" s="121">
        <f t="shared" si="1"/>
        <v>12.1</v>
      </c>
      <c r="J71" s="127"/>
    </row>
    <row r="72" spans="1:10" ht="132">
      <c r="A72" s="126"/>
      <c r="B72" s="119">
        <v>1</v>
      </c>
      <c r="C72" s="10" t="s">
        <v>758</v>
      </c>
      <c r="D72" s="130" t="s">
        <v>33</v>
      </c>
      <c r="E72" s="148" t="s">
        <v>278</v>
      </c>
      <c r="F72" s="149"/>
      <c r="G72" s="11" t="s">
        <v>759</v>
      </c>
      <c r="H72" s="14">
        <v>2.7</v>
      </c>
      <c r="I72" s="121">
        <f t="shared" si="1"/>
        <v>2.7</v>
      </c>
      <c r="J72" s="127"/>
    </row>
    <row r="73" spans="1:10" ht="132">
      <c r="A73" s="126"/>
      <c r="B73" s="119">
        <v>3</v>
      </c>
      <c r="C73" s="10" t="s">
        <v>758</v>
      </c>
      <c r="D73" s="130" t="s">
        <v>53</v>
      </c>
      <c r="E73" s="148" t="s">
        <v>278</v>
      </c>
      <c r="F73" s="149"/>
      <c r="G73" s="11" t="s">
        <v>759</v>
      </c>
      <c r="H73" s="14">
        <v>2.7</v>
      </c>
      <c r="I73" s="121">
        <f t="shared" si="1"/>
        <v>8.1000000000000014</v>
      </c>
      <c r="J73" s="127"/>
    </row>
    <row r="74" spans="1:10" ht="120">
      <c r="A74" s="126"/>
      <c r="B74" s="119">
        <v>1</v>
      </c>
      <c r="C74" s="10" t="s">
        <v>760</v>
      </c>
      <c r="D74" s="130" t="s">
        <v>28</v>
      </c>
      <c r="E74" s="148" t="s">
        <v>278</v>
      </c>
      <c r="F74" s="149"/>
      <c r="G74" s="11" t="s">
        <v>761</v>
      </c>
      <c r="H74" s="14">
        <v>2.5299999999999998</v>
      </c>
      <c r="I74" s="121">
        <f t="shared" si="1"/>
        <v>2.5299999999999998</v>
      </c>
      <c r="J74" s="127"/>
    </row>
    <row r="75" spans="1:10" ht="120">
      <c r="A75" s="126"/>
      <c r="B75" s="119">
        <v>10</v>
      </c>
      <c r="C75" s="10" t="s">
        <v>762</v>
      </c>
      <c r="D75" s="130" t="s">
        <v>28</v>
      </c>
      <c r="E75" s="148" t="s">
        <v>278</v>
      </c>
      <c r="F75" s="149"/>
      <c r="G75" s="11" t="s">
        <v>763</v>
      </c>
      <c r="H75" s="14">
        <v>3.31</v>
      </c>
      <c r="I75" s="121">
        <f t="shared" si="1"/>
        <v>33.1</v>
      </c>
      <c r="J75" s="127"/>
    </row>
    <row r="76" spans="1:10" ht="120">
      <c r="A76" s="126"/>
      <c r="B76" s="119">
        <v>10</v>
      </c>
      <c r="C76" s="10" t="s">
        <v>762</v>
      </c>
      <c r="D76" s="130" t="s">
        <v>30</v>
      </c>
      <c r="E76" s="148" t="s">
        <v>278</v>
      </c>
      <c r="F76" s="149"/>
      <c r="G76" s="11" t="s">
        <v>763</v>
      </c>
      <c r="H76" s="14">
        <v>3.31</v>
      </c>
      <c r="I76" s="121">
        <f t="shared" si="1"/>
        <v>33.1</v>
      </c>
      <c r="J76" s="127"/>
    </row>
    <row r="77" spans="1:10" ht="120">
      <c r="A77" s="126"/>
      <c r="B77" s="119">
        <v>4</v>
      </c>
      <c r="C77" s="10" t="s">
        <v>762</v>
      </c>
      <c r="D77" s="130" t="s">
        <v>31</v>
      </c>
      <c r="E77" s="148" t="s">
        <v>278</v>
      </c>
      <c r="F77" s="149"/>
      <c r="G77" s="11" t="s">
        <v>763</v>
      </c>
      <c r="H77" s="14">
        <v>3.31</v>
      </c>
      <c r="I77" s="121">
        <f t="shared" si="1"/>
        <v>13.24</v>
      </c>
      <c r="J77" s="127"/>
    </row>
    <row r="78" spans="1:10" ht="144">
      <c r="A78" s="126"/>
      <c r="B78" s="119">
        <v>10</v>
      </c>
      <c r="C78" s="10" t="s">
        <v>764</v>
      </c>
      <c r="D78" s="130" t="s">
        <v>112</v>
      </c>
      <c r="E78" s="148" t="s">
        <v>32</v>
      </c>
      <c r="F78" s="149"/>
      <c r="G78" s="11" t="s">
        <v>765</v>
      </c>
      <c r="H78" s="14">
        <v>2.57</v>
      </c>
      <c r="I78" s="121">
        <f t="shared" si="1"/>
        <v>25.7</v>
      </c>
      <c r="J78" s="127"/>
    </row>
    <row r="79" spans="1:10" ht="144">
      <c r="A79" s="126"/>
      <c r="B79" s="119">
        <v>20</v>
      </c>
      <c r="C79" s="10" t="s">
        <v>766</v>
      </c>
      <c r="D79" s="130" t="s">
        <v>31</v>
      </c>
      <c r="E79" s="148"/>
      <c r="F79" s="149"/>
      <c r="G79" s="11" t="s">
        <v>767</v>
      </c>
      <c r="H79" s="14">
        <v>1.45</v>
      </c>
      <c r="I79" s="121">
        <f t="shared" si="1"/>
        <v>29</v>
      </c>
      <c r="J79" s="127"/>
    </row>
    <row r="80" spans="1:10" ht="144">
      <c r="A80" s="126"/>
      <c r="B80" s="120">
        <v>10</v>
      </c>
      <c r="C80" s="12" t="s">
        <v>766</v>
      </c>
      <c r="D80" s="131" t="s">
        <v>32</v>
      </c>
      <c r="E80" s="158"/>
      <c r="F80" s="159"/>
      <c r="G80" s="13" t="s">
        <v>767</v>
      </c>
      <c r="H80" s="15">
        <v>1.45</v>
      </c>
      <c r="I80" s="122">
        <f t="shared" si="1"/>
        <v>14.5</v>
      </c>
      <c r="J80" s="127"/>
    </row>
  </sheetData>
  <mergeCells count="63">
    <mergeCell ref="E80:F80"/>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92"/>
  <sheetViews>
    <sheetView topLeftCell="A27" zoomScale="90" zoomScaleNormal="90" workbookViewId="0">
      <selection activeCell="H18" sqref="H18:H19"/>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858.58000000000038</v>
      </c>
      <c r="O2" t="s">
        <v>188</v>
      </c>
    </row>
    <row r="3" spans="1:15" ht="12.75" customHeight="1">
      <c r="A3" s="126"/>
      <c r="B3" s="133" t="s">
        <v>140</v>
      </c>
      <c r="C3" s="132"/>
      <c r="D3" s="132"/>
      <c r="E3" s="132"/>
      <c r="F3" s="132"/>
      <c r="G3" s="132"/>
      <c r="H3" s="132"/>
      <c r="I3" s="132"/>
      <c r="J3" s="132"/>
      <c r="K3" s="132"/>
      <c r="L3" s="127"/>
      <c r="N3">
        <v>858.58000000000038</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711</v>
      </c>
      <c r="C10" s="132"/>
      <c r="D10" s="132"/>
      <c r="E10" s="132"/>
      <c r="F10" s="127"/>
      <c r="G10" s="128"/>
      <c r="H10" s="128" t="s">
        <v>711</v>
      </c>
      <c r="I10" s="132"/>
      <c r="J10" s="132"/>
      <c r="K10" s="150">
        <f>IF(Invoice!J10&lt;&gt;"",Invoice!J10,"")</f>
        <v>51303</v>
      </c>
      <c r="L10" s="127"/>
    </row>
    <row r="11" spans="1:15" ht="12.75" customHeight="1">
      <c r="A11" s="126"/>
      <c r="B11" s="126" t="s">
        <v>712</v>
      </c>
      <c r="C11" s="132"/>
      <c r="D11" s="132"/>
      <c r="E11" s="132"/>
      <c r="F11" s="127"/>
      <c r="G11" s="128"/>
      <c r="H11" s="128" t="s">
        <v>712</v>
      </c>
      <c r="I11" s="132"/>
      <c r="J11" s="132"/>
      <c r="K11" s="151"/>
      <c r="L11" s="127"/>
    </row>
    <row r="12" spans="1:15" ht="12.75" customHeight="1">
      <c r="A12" s="126"/>
      <c r="B12" s="126" t="s">
        <v>713</v>
      </c>
      <c r="C12" s="132"/>
      <c r="D12" s="132"/>
      <c r="E12" s="132"/>
      <c r="F12" s="127"/>
      <c r="G12" s="128"/>
      <c r="H12" s="128" t="s">
        <v>713</v>
      </c>
      <c r="I12" s="132"/>
      <c r="J12" s="132"/>
      <c r="K12" s="132"/>
      <c r="L12" s="127"/>
    </row>
    <row r="13" spans="1:15" ht="12.75" customHeight="1">
      <c r="A13" s="126"/>
      <c r="B13" s="126" t="s">
        <v>714</v>
      </c>
      <c r="C13" s="132"/>
      <c r="D13" s="132"/>
      <c r="E13" s="132"/>
      <c r="F13" s="127"/>
      <c r="G13" s="128"/>
      <c r="H13" s="128" t="s">
        <v>714</v>
      </c>
      <c r="I13" s="132"/>
      <c r="J13" s="132"/>
      <c r="K13" s="111" t="s">
        <v>16</v>
      </c>
      <c r="L13" s="127"/>
    </row>
    <row r="14" spans="1:15" ht="15" customHeight="1">
      <c r="A14" s="126"/>
      <c r="B14" s="126" t="s">
        <v>715</v>
      </c>
      <c r="C14" s="132"/>
      <c r="D14" s="132"/>
      <c r="E14" s="132"/>
      <c r="F14" s="127"/>
      <c r="G14" s="128"/>
      <c r="H14" s="128" t="s">
        <v>715</v>
      </c>
      <c r="I14" s="132"/>
      <c r="J14" s="132"/>
      <c r="K14" s="152">
        <f>Invoice!J14</f>
        <v>45174</v>
      </c>
      <c r="L14" s="127"/>
    </row>
    <row r="15" spans="1:15" ht="15" customHeight="1">
      <c r="A15" s="126"/>
      <c r="B15" s="6" t="s">
        <v>11</v>
      </c>
      <c r="C15" s="7"/>
      <c r="D15" s="7"/>
      <c r="E15" s="7"/>
      <c r="F15" s="8"/>
      <c r="G15" s="128"/>
      <c r="H15" s="9" t="s">
        <v>11</v>
      </c>
      <c r="I15" s="132"/>
      <c r="J15" s="132"/>
      <c r="K15" s="153"/>
      <c r="L15" s="127"/>
    </row>
    <row r="16" spans="1:15" ht="15" customHeight="1">
      <c r="A16" s="126"/>
      <c r="B16" s="132"/>
      <c r="C16" s="132"/>
      <c r="D16" s="132"/>
      <c r="E16" s="132"/>
      <c r="F16" s="132"/>
      <c r="G16" s="132"/>
      <c r="H16" s="132"/>
      <c r="I16" s="135" t="s">
        <v>147</v>
      </c>
      <c r="J16" s="135" t="s">
        <v>147</v>
      </c>
      <c r="K16" s="141">
        <v>39863</v>
      </c>
      <c r="L16" s="127"/>
    </row>
    <row r="17" spans="1:12" ht="12.75" customHeight="1">
      <c r="A17" s="126"/>
      <c r="B17" s="132" t="s">
        <v>716</v>
      </c>
      <c r="C17" s="132"/>
      <c r="D17" s="132"/>
      <c r="E17" s="132"/>
      <c r="F17" s="132"/>
      <c r="G17" s="132"/>
      <c r="H17" s="132"/>
      <c r="I17" s="135" t="s">
        <v>148</v>
      </c>
      <c r="J17" s="135" t="s">
        <v>148</v>
      </c>
      <c r="K17" s="141" t="str">
        <f>IF(Invoice!J17&lt;&gt;"",Invoice!J17,"")</f>
        <v>Sunny</v>
      </c>
      <c r="L17" s="127"/>
    </row>
    <row r="18" spans="1:12" ht="18" customHeight="1">
      <c r="A18" s="126"/>
      <c r="B18" s="132" t="s">
        <v>717</v>
      </c>
      <c r="C18" s="132"/>
      <c r="D18" s="132"/>
      <c r="E18" s="132"/>
      <c r="F18" s="132"/>
      <c r="G18" s="132"/>
      <c r="H18" s="145" t="s">
        <v>781</v>
      </c>
      <c r="I18" s="134" t="s">
        <v>264</v>
      </c>
      <c r="J18" s="134" t="s">
        <v>264</v>
      </c>
      <c r="K18" s="116" t="s">
        <v>138</v>
      </c>
      <c r="L18" s="127"/>
    </row>
    <row r="19" spans="1:12" ht="12.75" customHeight="1">
      <c r="A19" s="126"/>
      <c r="B19" s="132"/>
      <c r="C19" s="132"/>
      <c r="D19" s="132"/>
      <c r="E19" s="132"/>
      <c r="F19" s="132"/>
      <c r="G19" s="132"/>
      <c r="H19" s="146" t="s">
        <v>782</v>
      </c>
      <c r="I19" s="132"/>
      <c r="J19" s="132"/>
      <c r="K19" s="132"/>
      <c r="L19" s="127"/>
    </row>
    <row r="20" spans="1:12" ht="12.75" customHeight="1">
      <c r="A20" s="126"/>
      <c r="B20" s="112" t="s">
        <v>204</v>
      </c>
      <c r="C20" s="112" t="s">
        <v>205</v>
      </c>
      <c r="D20" s="112" t="s">
        <v>290</v>
      </c>
      <c r="E20" s="129" t="s">
        <v>206</v>
      </c>
      <c r="F20" s="154" t="s">
        <v>207</v>
      </c>
      <c r="G20" s="155"/>
      <c r="H20" s="112" t="s">
        <v>174</v>
      </c>
      <c r="I20" s="112" t="s">
        <v>208</v>
      </c>
      <c r="J20" s="112" t="s">
        <v>208</v>
      </c>
      <c r="K20" s="112" t="s">
        <v>26</v>
      </c>
      <c r="L20" s="127"/>
    </row>
    <row r="21" spans="1:12" ht="12.75" customHeight="1">
      <c r="A21" s="126"/>
      <c r="B21" s="117"/>
      <c r="C21" s="117"/>
      <c r="D21" s="117"/>
      <c r="E21" s="118"/>
      <c r="F21" s="156"/>
      <c r="G21" s="157"/>
      <c r="H21" s="117" t="s">
        <v>146</v>
      </c>
      <c r="I21" s="117"/>
      <c r="J21" s="117"/>
      <c r="K21" s="117"/>
      <c r="L21" s="127"/>
    </row>
    <row r="22" spans="1:12" ht="24" customHeight="1">
      <c r="A22" s="126"/>
      <c r="B22" s="119">
        <f>'Tax Invoice'!D18</f>
        <v>40</v>
      </c>
      <c r="C22" s="10" t="s">
        <v>718</v>
      </c>
      <c r="D22" s="10" t="s">
        <v>718</v>
      </c>
      <c r="E22" s="130" t="s">
        <v>112</v>
      </c>
      <c r="F22" s="148"/>
      <c r="G22" s="149"/>
      <c r="H22" s="11" t="s">
        <v>719</v>
      </c>
      <c r="I22" s="14">
        <f t="shared" ref="I22:I53" si="0">ROUNDUP(J22*$N$1,2)</f>
        <v>1.65</v>
      </c>
      <c r="J22" s="14">
        <v>1.65</v>
      </c>
      <c r="K22" s="121">
        <f t="shared" ref="K22:K53" si="1">I22*B22</f>
        <v>66</v>
      </c>
      <c r="L22" s="127"/>
    </row>
    <row r="23" spans="1:12" ht="24" customHeight="1">
      <c r="A23" s="126"/>
      <c r="B23" s="119">
        <f>'Tax Invoice'!D19</f>
        <v>10</v>
      </c>
      <c r="C23" s="10" t="s">
        <v>718</v>
      </c>
      <c r="D23" s="10" t="s">
        <v>718</v>
      </c>
      <c r="E23" s="130" t="s">
        <v>216</v>
      </c>
      <c r="F23" s="148"/>
      <c r="G23" s="149"/>
      <c r="H23" s="11" t="s">
        <v>719</v>
      </c>
      <c r="I23" s="14">
        <f t="shared" si="0"/>
        <v>1.65</v>
      </c>
      <c r="J23" s="14">
        <v>1.65</v>
      </c>
      <c r="K23" s="121">
        <f t="shared" si="1"/>
        <v>16.5</v>
      </c>
      <c r="L23" s="127"/>
    </row>
    <row r="24" spans="1:12" ht="24" customHeight="1">
      <c r="A24" s="126"/>
      <c r="B24" s="119">
        <f>'Tax Invoice'!D20</f>
        <v>2</v>
      </c>
      <c r="C24" s="10" t="s">
        <v>718</v>
      </c>
      <c r="D24" s="10" t="s">
        <v>718</v>
      </c>
      <c r="E24" s="130" t="s">
        <v>272</v>
      </c>
      <c r="F24" s="148"/>
      <c r="G24" s="149"/>
      <c r="H24" s="11" t="s">
        <v>719</v>
      </c>
      <c r="I24" s="14">
        <f t="shared" si="0"/>
        <v>1.65</v>
      </c>
      <c r="J24" s="14">
        <v>1.65</v>
      </c>
      <c r="K24" s="121">
        <f t="shared" si="1"/>
        <v>3.3</v>
      </c>
      <c r="L24" s="127"/>
    </row>
    <row r="25" spans="1:12" ht="24" customHeight="1">
      <c r="A25" s="126"/>
      <c r="B25" s="119">
        <f>'Tax Invoice'!D21</f>
        <v>7</v>
      </c>
      <c r="C25" s="10" t="s">
        <v>718</v>
      </c>
      <c r="D25" s="10" t="s">
        <v>718</v>
      </c>
      <c r="E25" s="130" t="s">
        <v>317</v>
      </c>
      <c r="F25" s="148"/>
      <c r="G25" s="149"/>
      <c r="H25" s="11" t="s">
        <v>719</v>
      </c>
      <c r="I25" s="14">
        <f t="shared" si="0"/>
        <v>1.65</v>
      </c>
      <c r="J25" s="14">
        <v>1.65</v>
      </c>
      <c r="K25" s="121">
        <f t="shared" si="1"/>
        <v>11.549999999999999</v>
      </c>
      <c r="L25" s="127"/>
    </row>
    <row r="26" spans="1:12" ht="24" customHeight="1">
      <c r="A26" s="126"/>
      <c r="B26" s="119">
        <f>'Tax Invoice'!D22</f>
        <v>10</v>
      </c>
      <c r="C26" s="10" t="s">
        <v>720</v>
      </c>
      <c r="D26" s="10" t="s">
        <v>720</v>
      </c>
      <c r="E26" s="130" t="s">
        <v>112</v>
      </c>
      <c r="F26" s="148"/>
      <c r="G26" s="149"/>
      <c r="H26" s="11" t="s">
        <v>721</v>
      </c>
      <c r="I26" s="14">
        <f t="shared" si="0"/>
        <v>1.6</v>
      </c>
      <c r="J26" s="14">
        <v>1.6</v>
      </c>
      <c r="K26" s="121">
        <f t="shared" si="1"/>
        <v>16</v>
      </c>
      <c r="L26" s="127"/>
    </row>
    <row r="27" spans="1:12" ht="24" customHeight="1">
      <c r="A27" s="126"/>
      <c r="B27" s="119">
        <f>'Tax Invoice'!D23</f>
        <v>5</v>
      </c>
      <c r="C27" s="10" t="s">
        <v>720</v>
      </c>
      <c r="D27" s="10" t="s">
        <v>720</v>
      </c>
      <c r="E27" s="130" t="s">
        <v>216</v>
      </c>
      <c r="F27" s="148"/>
      <c r="G27" s="149"/>
      <c r="H27" s="11" t="s">
        <v>721</v>
      </c>
      <c r="I27" s="14">
        <f t="shared" si="0"/>
        <v>1.6</v>
      </c>
      <c r="J27" s="14">
        <v>1.6</v>
      </c>
      <c r="K27" s="121">
        <f t="shared" si="1"/>
        <v>8</v>
      </c>
      <c r="L27" s="127"/>
    </row>
    <row r="28" spans="1:12" ht="24" customHeight="1">
      <c r="A28" s="126"/>
      <c r="B28" s="119">
        <f>'Tax Invoice'!D24</f>
        <v>5</v>
      </c>
      <c r="C28" s="10" t="s">
        <v>720</v>
      </c>
      <c r="D28" s="10" t="s">
        <v>720</v>
      </c>
      <c r="E28" s="130" t="s">
        <v>316</v>
      </c>
      <c r="F28" s="148"/>
      <c r="G28" s="149"/>
      <c r="H28" s="11" t="s">
        <v>721</v>
      </c>
      <c r="I28" s="14">
        <f t="shared" si="0"/>
        <v>1.6</v>
      </c>
      <c r="J28" s="14">
        <v>1.6</v>
      </c>
      <c r="K28" s="121">
        <f t="shared" si="1"/>
        <v>8</v>
      </c>
      <c r="L28" s="127"/>
    </row>
    <row r="29" spans="1:12" ht="24" customHeight="1">
      <c r="A29" s="126"/>
      <c r="B29" s="119">
        <f>'Tax Invoice'!D25</f>
        <v>3</v>
      </c>
      <c r="C29" s="10" t="s">
        <v>720</v>
      </c>
      <c r="D29" s="10" t="s">
        <v>720</v>
      </c>
      <c r="E29" s="130" t="s">
        <v>317</v>
      </c>
      <c r="F29" s="148"/>
      <c r="G29" s="149"/>
      <c r="H29" s="11" t="s">
        <v>721</v>
      </c>
      <c r="I29" s="14">
        <f t="shared" si="0"/>
        <v>1.6</v>
      </c>
      <c r="J29" s="14">
        <v>1.6</v>
      </c>
      <c r="K29" s="121">
        <f t="shared" si="1"/>
        <v>4.8000000000000007</v>
      </c>
      <c r="L29" s="127"/>
    </row>
    <row r="30" spans="1:12" ht="24" customHeight="1">
      <c r="A30" s="126"/>
      <c r="B30" s="119">
        <f>'Tax Invoice'!D26</f>
        <v>10</v>
      </c>
      <c r="C30" s="10" t="s">
        <v>583</v>
      </c>
      <c r="D30" s="10" t="s">
        <v>583</v>
      </c>
      <c r="E30" s="130" t="s">
        <v>112</v>
      </c>
      <c r="F30" s="148"/>
      <c r="G30" s="149"/>
      <c r="H30" s="11" t="s">
        <v>722</v>
      </c>
      <c r="I30" s="14">
        <f t="shared" si="0"/>
        <v>1.6</v>
      </c>
      <c r="J30" s="14">
        <v>1.6</v>
      </c>
      <c r="K30" s="121">
        <f t="shared" si="1"/>
        <v>16</v>
      </c>
      <c r="L30" s="127"/>
    </row>
    <row r="31" spans="1:12" ht="24" customHeight="1">
      <c r="A31" s="126"/>
      <c r="B31" s="119">
        <f>'Tax Invoice'!D27</f>
        <v>8</v>
      </c>
      <c r="C31" s="10" t="s">
        <v>583</v>
      </c>
      <c r="D31" s="10" t="s">
        <v>583</v>
      </c>
      <c r="E31" s="130" t="s">
        <v>216</v>
      </c>
      <c r="F31" s="148"/>
      <c r="G31" s="149"/>
      <c r="H31" s="11" t="s">
        <v>722</v>
      </c>
      <c r="I31" s="14">
        <f t="shared" si="0"/>
        <v>1.6</v>
      </c>
      <c r="J31" s="14">
        <v>1.6</v>
      </c>
      <c r="K31" s="121">
        <f t="shared" si="1"/>
        <v>12.8</v>
      </c>
      <c r="L31" s="127"/>
    </row>
    <row r="32" spans="1:12" ht="24" customHeight="1">
      <c r="A32" s="126"/>
      <c r="B32" s="119">
        <f>'Tax Invoice'!D28</f>
        <v>2</v>
      </c>
      <c r="C32" s="10" t="s">
        <v>583</v>
      </c>
      <c r="D32" s="10" t="s">
        <v>583</v>
      </c>
      <c r="E32" s="130" t="s">
        <v>219</v>
      </c>
      <c r="F32" s="148"/>
      <c r="G32" s="149"/>
      <c r="H32" s="11" t="s">
        <v>722</v>
      </c>
      <c r="I32" s="14">
        <f t="shared" si="0"/>
        <v>1.6</v>
      </c>
      <c r="J32" s="14">
        <v>1.6</v>
      </c>
      <c r="K32" s="121">
        <f t="shared" si="1"/>
        <v>3.2</v>
      </c>
      <c r="L32" s="127"/>
    </row>
    <row r="33" spans="1:12" ht="24" customHeight="1">
      <c r="A33" s="126"/>
      <c r="B33" s="119">
        <f>'Tax Invoice'!D29</f>
        <v>3</v>
      </c>
      <c r="C33" s="10" t="s">
        <v>583</v>
      </c>
      <c r="D33" s="10" t="s">
        <v>583</v>
      </c>
      <c r="E33" s="130" t="s">
        <v>220</v>
      </c>
      <c r="F33" s="148"/>
      <c r="G33" s="149"/>
      <c r="H33" s="11" t="s">
        <v>722</v>
      </c>
      <c r="I33" s="14">
        <f t="shared" si="0"/>
        <v>1.6</v>
      </c>
      <c r="J33" s="14">
        <v>1.6</v>
      </c>
      <c r="K33" s="121">
        <f t="shared" si="1"/>
        <v>4.8000000000000007</v>
      </c>
      <c r="L33" s="127"/>
    </row>
    <row r="34" spans="1:12" ht="24" customHeight="1">
      <c r="A34" s="126"/>
      <c r="B34" s="119">
        <f>'Tax Invoice'!D30</f>
        <v>3</v>
      </c>
      <c r="C34" s="10" t="s">
        <v>583</v>
      </c>
      <c r="D34" s="10" t="s">
        <v>583</v>
      </c>
      <c r="E34" s="130" t="s">
        <v>272</v>
      </c>
      <c r="F34" s="148"/>
      <c r="G34" s="149"/>
      <c r="H34" s="11" t="s">
        <v>722</v>
      </c>
      <c r="I34" s="14">
        <f t="shared" si="0"/>
        <v>1.6</v>
      </c>
      <c r="J34" s="14">
        <v>1.6</v>
      </c>
      <c r="K34" s="121">
        <f t="shared" si="1"/>
        <v>4.8000000000000007</v>
      </c>
      <c r="L34" s="127"/>
    </row>
    <row r="35" spans="1:12" ht="24" customHeight="1">
      <c r="A35" s="126"/>
      <c r="B35" s="119">
        <f>'Tax Invoice'!D31</f>
        <v>3</v>
      </c>
      <c r="C35" s="10" t="s">
        <v>583</v>
      </c>
      <c r="D35" s="10" t="s">
        <v>583</v>
      </c>
      <c r="E35" s="130" t="s">
        <v>273</v>
      </c>
      <c r="F35" s="148"/>
      <c r="G35" s="149"/>
      <c r="H35" s="11" t="s">
        <v>722</v>
      </c>
      <c r="I35" s="14">
        <f t="shared" si="0"/>
        <v>1.6</v>
      </c>
      <c r="J35" s="14">
        <v>1.6</v>
      </c>
      <c r="K35" s="121">
        <f t="shared" si="1"/>
        <v>4.8000000000000007</v>
      </c>
      <c r="L35" s="127"/>
    </row>
    <row r="36" spans="1:12" ht="24" customHeight="1">
      <c r="A36" s="126"/>
      <c r="B36" s="119">
        <f>'Tax Invoice'!D32</f>
        <v>5</v>
      </c>
      <c r="C36" s="10" t="s">
        <v>583</v>
      </c>
      <c r="D36" s="10" t="s">
        <v>583</v>
      </c>
      <c r="E36" s="130" t="s">
        <v>316</v>
      </c>
      <c r="F36" s="148"/>
      <c r="G36" s="149"/>
      <c r="H36" s="11" t="s">
        <v>722</v>
      </c>
      <c r="I36" s="14">
        <f t="shared" si="0"/>
        <v>1.6</v>
      </c>
      <c r="J36" s="14">
        <v>1.6</v>
      </c>
      <c r="K36" s="121">
        <f t="shared" si="1"/>
        <v>8</v>
      </c>
      <c r="L36" s="127"/>
    </row>
    <row r="37" spans="1:12" ht="24" customHeight="1">
      <c r="A37" s="126"/>
      <c r="B37" s="119">
        <f>'Tax Invoice'!D33</f>
        <v>5</v>
      </c>
      <c r="C37" s="10" t="s">
        <v>583</v>
      </c>
      <c r="D37" s="10" t="s">
        <v>583</v>
      </c>
      <c r="E37" s="130" t="s">
        <v>317</v>
      </c>
      <c r="F37" s="148"/>
      <c r="G37" s="149"/>
      <c r="H37" s="11" t="s">
        <v>722</v>
      </c>
      <c r="I37" s="14">
        <f t="shared" si="0"/>
        <v>1.6</v>
      </c>
      <c r="J37" s="14">
        <v>1.6</v>
      </c>
      <c r="K37" s="121">
        <f t="shared" si="1"/>
        <v>8</v>
      </c>
      <c r="L37" s="127"/>
    </row>
    <row r="38" spans="1:12" ht="24" customHeight="1">
      <c r="A38" s="126"/>
      <c r="B38" s="119">
        <f>'Tax Invoice'!D34</f>
        <v>4</v>
      </c>
      <c r="C38" s="10" t="s">
        <v>723</v>
      </c>
      <c r="D38" s="10" t="s">
        <v>723</v>
      </c>
      <c r="E38" s="130" t="s">
        <v>219</v>
      </c>
      <c r="F38" s="148"/>
      <c r="G38" s="149"/>
      <c r="H38" s="11" t="s">
        <v>724</v>
      </c>
      <c r="I38" s="14">
        <f t="shared" si="0"/>
        <v>1.6</v>
      </c>
      <c r="J38" s="14">
        <v>1.6</v>
      </c>
      <c r="K38" s="121">
        <f t="shared" si="1"/>
        <v>6.4</v>
      </c>
      <c r="L38" s="127"/>
    </row>
    <row r="39" spans="1:12" ht="24" customHeight="1">
      <c r="A39" s="126"/>
      <c r="B39" s="119">
        <f>'Tax Invoice'!D35</f>
        <v>3</v>
      </c>
      <c r="C39" s="10" t="s">
        <v>723</v>
      </c>
      <c r="D39" s="10" t="s">
        <v>723</v>
      </c>
      <c r="E39" s="130" t="s">
        <v>220</v>
      </c>
      <c r="F39" s="148"/>
      <c r="G39" s="149"/>
      <c r="H39" s="11" t="s">
        <v>724</v>
      </c>
      <c r="I39" s="14">
        <f t="shared" si="0"/>
        <v>1.6</v>
      </c>
      <c r="J39" s="14">
        <v>1.6</v>
      </c>
      <c r="K39" s="121">
        <f t="shared" si="1"/>
        <v>4.8000000000000007</v>
      </c>
      <c r="L39" s="127"/>
    </row>
    <row r="40" spans="1:12" ht="24" customHeight="1">
      <c r="A40" s="126"/>
      <c r="B40" s="119">
        <f>'Tax Invoice'!D36</f>
        <v>5</v>
      </c>
      <c r="C40" s="10" t="s">
        <v>723</v>
      </c>
      <c r="D40" s="10" t="s">
        <v>723</v>
      </c>
      <c r="E40" s="130" t="s">
        <v>316</v>
      </c>
      <c r="F40" s="148"/>
      <c r="G40" s="149"/>
      <c r="H40" s="11" t="s">
        <v>724</v>
      </c>
      <c r="I40" s="14">
        <f t="shared" si="0"/>
        <v>1.6</v>
      </c>
      <c r="J40" s="14">
        <v>1.6</v>
      </c>
      <c r="K40" s="121">
        <f t="shared" si="1"/>
        <v>8</v>
      </c>
      <c r="L40" s="127"/>
    </row>
    <row r="41" spans="1:12" ht="24" customHeight="1">
      <c r="A41" s="126"/>
      <c r="B41" s="119">
        <f>'Tax Invoice'!D37</f>
        <v>3</v>
      </c>
      <c r="C41" s="10" t="s">
        <v>723</v>
      </c>
      <c r="D41" s="10" t="s">
        <v>723</v>
      </c>
      <c r="E41" s="130" t="s">
        <v>317</v>
      </c>
      <c r="F41" s="148"/>
      <c r="G41" s="149"/>
      <c r="H41" s="11" t="s">
        <v>724</v>
      </c>
      <c r="I41" s="14">
        <f t="shared" si="0"/>
        <v>1.6</v>
      </c>
      <c r="J41" s="14">
        <v>1.6</v>
      </c>
      <c r="K41" s="121">
        <f t="shared" si="1"/>
        <v>4.8000000000000007</v>
      </c>
      <c r="L41" s="127"/>
    </row>
    <row r="42" spans="1:12" ht="24" customHeight="1">
      <c r="A42" s="126"/>
      <c r="B42" s="119">
        <f>'Tax Invoice'!D38</f>
        <v>13</v>
      </c>
      <c r="C42" s="10" t="s">
        <v>725</v>
      </c>
      <c r="D42" s="10" t="s">
        <v>725</v>
      </c>
      <c r="E42" s="130" t="s">
        <v>112</v>
      </c>
      <c r="F42" s="148"/>
      <c r="G42" s="149"/>
      <c r="H42" s="11" t="s">
        <v>726</v>
      </c>
      <c r="I42" s="14">
        <f t="shared" si="0"/>
        <v>1.6</v>
      </c>
      <c r="J42" s="14">
        <v>1.6</v>
      </c>
      <c r="K42" s="121">
        <f t="shared" si="1"/>
        <v>20.8</v>
      </c>
      <c r="L42" s="127"/>
    </row>
    <row r="43" spans="1:12" ht="24" customHeight="1">
      <c r="A43" s="126"/>
      <c r="B43" s="119">
        <f>'Tax Invoice'!D39</f>
        <v>3</v>
      </c>
      <c r="C43" s="10" t="s">
        <v>725</v>
      </c>
      <c r="D43" s="10" t="s">
        <v>725</v>
      </c>
      <c r="E43" s="130" t="s">
        <v>216</v>
      </c>
      <c r="F43" s="148"/>
      <c r="G43" s="149"/>
      <c r="H43" s="11" t="s">
        <v>726</v>
      </c>
      <c r="I43" s="14">
        <f t="shared" si="0"/>
        <v>1.6</v>
      </c>
      <c r="J43" s="14">
        <v>1.6</v>
      </c>
      <c r="K43" s="121">
        <f t="shared" si="1"/>
        <v>4.8000000000000007</v>
      </c>
      <c r="L43" s="127"/>
    </row>
    <row r="44" spans="1:12" ht="24" customHeight="1">
      <c r="A44" s="126"/>
      <c r="B44" s="119">
        <f>'Tax Invoice'!D40</f>
        <v>5</v>
      </c>
      <c r="C44" s="10" t="s">
        <v>725</v>
      </c>
      <c r="D44" s="10" t="s">
        <v>725</v>
      </c>
      <c r="E44" s="130" t="s">
        <v>219</v>
      </c>
      <c r="F44" s="148"/>
      <c r="G44" s="149"/>
      <c r="H44" s="11" t="s">
        <v>726</v>
      </c>
      <c r="I44" s="14">
        <f t="shared" si="0"/>
        <v>1.6</v>
      </c>
      <c r="J44" s="14">
        <v>1.6</v>
      </c>
      <c r="K44" s="121">
        <f t="shared" si="1"/>
        <v>8</v>
      </c>
      <c r="L44" s="127"/>
    </row>
    <row r="45" spans="1:12" ht="24" customHeight="1">
      <c r="A45" s="126"/>
      <c r="B45" s="119">
        <f>'Tax Invoice'!D41</f>
        <v>5</v>
      </c>
      <c r="C45" s="10" t="s">
        <v>725</v>
      </c>
      <c r="D45" s="10" t="s">
        <v>725</v>
      </c>
      <c r="E45" s="130" t="s">
        <v>220</v>
      </c>
      <c r="F45" s="148"/>
      <c r="G45" s="149"/>
      <c r="H45" s="11" t="s">
        <v>726</v>
      </c>
      <c r="I45" s="14">
        <f t="shared" si="0"/>
        <v>1.6</v>
      </c>
      <c r="J45" s="14">
        <v>1.6</v>
      </c>
      <c r="K45" s="121">
        <f t="shared" si="1"/>
        <v>8</v>
      </c>
      <c r="L45" s="127"/>
    </row>
    <row r="46" spans="1:12" ht="24" customHeight="1">
      <c r="A46" s="126"/>
      <c r="B46" s="119">
        <f>'Tax Invoice'!D42</f>
        <v>2</v>
      </c>
      <c r="C46" s="10" t="s">
        <v>725</v>
      </c>
      <c r="D46" s="10" t="s">
        <v>725</v>
      </c>
      <c r="E46" s="130" t="s">
        <v>272</v>
      </c>
      <c r="F46" s="148"/>
      <c r="G46" s="149"/>
      <c r="H46" s="11" t="s">
        <v>726</v>
      </c>
      <c r="I46" s="14">
        <f t="shared" si="0"/>
        <v>1.6</v>
      </c>
      <c r="J46" s="14">
        <v>1.6</v>
      </c>
      <c r="K46" s="121">
        <f t="shared" si="1"/>
        <v>3.2</v>
      </c>
      <c r="L46" s="127"/>
    </row>
    <row r="47" spans="1:12" ht="24" customHeight="1">
      <c r="A47" s="126"/>
      <c r="B47" s="119">
        <f>'Tax Invoice'!D43</f>
        <v>5</v>
      </c>
      <c r="C47" s="10" t="s">
        <v>725</v>
      </c>
      <c r="D47" s="10" t="s">
        <v>725</v>
      </c>
      <c r="E47" s="130" t="s">
        <v>316</v>
      </c>
      <c r="F47" s="148"/>
      <c r="G47" s="149"/>
      <c r="H47" s="11" t="s">
        <v>726</v>
      </c>
      <c r="I47" s="14">
        <f t="shared" si="0"/>
        <v>1.6</v>
      </c>
      <c r="J47" s="14">
        <v>1.6</v>
      </c>
      <c r="K47" s="121">
        <f t="shared" si="1"/>
        <v>8</v>
      </c>
      <c r="L47" s="127"/>
    </row>
    <row r="48" spans="1:12" ht="24" customHeight="1">
      <c r="A48" s="126"/>
      <c r="B48" s="119">
        <f>'Tax Invoice'!D44</f>
        <v>3</v>
      </c>
      <c r="C48" s="10" t="s">
        <v>725</v>
      </c>
      <c r="D48" s="10" t="s">
        <v>725</v>
      </c>
      <c r="E48" s="130" t="s">
        <v>317</v>
      </c>
      <c r="F48" s="148"/>
      <c r="G48" s="149"/>
      <c r="H48" s="11" t="s">
        <v>726</v>
      </c>
      <c r="I48" s="14">
        <f t="shared" si="0"/>
        <v>1.6</v>
      </c>
      <c r="J48" s="14">
        <v>1.6</v>
      </c>
      <c r="K48" s="121">
        <f t="shared" si="1"/>
        <v>4.8000000000000007</v>
      </c>
      <c r="L48" s="127"/>
    </row>
    <row r="49" spans="1:12" ht="24" customHeight="1">
      <c r="A49" s="126"/>
      <c r="B49" s="119">
        <f>'Tax Invoice'!D45</f>
        <v>2</v>
      </c>
      <c r="C49" s="10" t="s">
        <v>727</v>
      </c>
      <c r="D49" s="10" t="s">
        <v>727</v>
      </c>
      <c r="E49" s="130" t="s">
        <v>220</v>
      </c>
      <c r="F49" s="148"/>
      <c r="G49" s="149"/>
      <c r="H49" s="11" t="s">
        <v>728</v>
      </c>
      <c r="I49" s="14">
        <f t="shared" si="0"/>
        <v>3.38</v>
      </c>
      <c r="J49" s="14">
        <v>3.38</v>
      </c>
      <c r="K49" s="121">
        <f t="shared" si="1"/>
        <v>6.76</v>
      </c>
      <c r="L49" s="127"/>
    </row>
    <row r="50" spans="1:12" ht="24" customHeight="1">
      <c r="A50" s="126"/>
      <c r="B50" s="119">
        <f>'Tax Invoice'!D46</f>
        <v>2</v>
      </c>
      <c r="C50" s="10" t="s">
        <v>727</v>
      </c>
      <c r="D50" s="10" t="s">
        <v>727</v>
      </c>
      <c r="E50" s="130" t="s">
        <v>272</v>
      </c>
      <c r="F50" s="148"/>
      <c r="G50" s="149"/>
      <c r="H50" s="11" t="s">
        <v>728</v>
      </c>
      <c r="I50" s="14">
        <f t="shared" si="0"/>
        <v>3.38</v>
      </c>
      <c r="J50" s="14">
        <v>3.38</v>
      </c>
      <c r="K50" s="121">
        <f t="shared" si="1"/>
        <v>6.76</v>
      </c>
      <c r="L50" s="127"/>
    </row>
    <row r="51" spans="1:12" ht="24" customHeight="1">
      <c r="A51" s="126"/>
      <c r="B51" s="119">
        <f>'Tax Invoice'!D47</f>
        <v>2</v>
      </c>
      <c r="C51" s="10" t="s">
        <v>727</v>
      </c>
      <c r="D51" s="10" t="s">
        <v>727</v>
      </c>
      <c r="E51" s="130" t="s">
        <v>316</v>
      </c>
      <c r="F51" s="148"/>
      <c r="G51" s="149"/>
      <c r="H51" s="11" t="s">
        <v>728</v>
      </c>
      <c r="I51" s="14">
        <f t="shared" si="0"/>
        <v>3.38</v>
      </c>
      <c r="J51" s="14">
        <v>3.38</v>
      </c>
      <c r="K51" s="121">
        <f t="shared" si="1"/>
        <v>6.76</v>
      </c>
      <c r="L51" s="127"/>
    </row>
    <row r="52" spans="1:12" ht="36" customHeight="1">
      <c r="A52" s="126"/>
      <c r="B52" s="119">
        <f>'Tax Invoice'!D48</f>
        <v>1</v>
      </c>
      <c r="C52" s="10" t="s">
        <v>729</v>
      </c>
      <c r="D52" s="10" t="s">
        <v>768</v>
      </c>
      <c r="E52" s="130" t="s">
        <v>248</v>
      </c>
      <c r="F52" s="148" t="s">
        <v>30</v>
      </c>
      <c r="G52" s="149"/>
      <c r="H52" s="11" t="s">
        <v>730</v>
      </c>
      <c r="I52" s="14">
        <f t="shared" si="0"/>
        <v>31.54</v>
      </c>
      <c r="J52" s="14">
        <v>31.54</v>
      </c>
      <c r="K52" s="121">
        <f t="shared" si="1"/>
        <v>31.54</v>
      </c>
      <c r="L52" s="127"/>
    </row>
    <row r="53" spans="1:12" ht="36" customHeight="1">
      <c r="A53" s="126"/>
      <c r="B53" s="119">
        <f>'Tax Invoice'!D49</f>
        <v>1</v>
      </c>
      <c r="C53" s="10" t="s">
        <v>729</v>
      </c>
      <c r="D53" s="10" t="s">
        <v>768</v>
      </c>
      <c r="E53" s="130" t="s">
        <v>248</v>
      </c>
      <c r="F53" s="148" t="s">
        <v>31</v>
      </c>
      <c r="G53" s="149"/>
      <c r="H53" s="11" t="s">
        <v>730</v>
      </c>
      <c r="I53" s="14">
        <f t="shared" si="0"/>
        <v>31.54</v>
      </c>
      <c r="J53" s="14">
        <v>31.54</v>
      </c>
      <c r="K53" s="121">
        <f t="shared" si="1"/>
        <v>31.54</v>
      </c>
      <c r="L53" s="127"/>
    </row>
    <row r="54" spans="1:12" ht="36" customHeight="1">
      <c r="A54" s="126"/>
      <c r="B54" s="119">
        <f>'Tax Invoice'!D50</f>
        <v>1</v>
      </c>
      <c r="C54" s="10" t="s">
        <v>729</v>
      </c>
      <c r="D54" s="10" t="s">
        <v>768</v>
      </c>
      <c r="E54" s="130" t="s">
        <v>248</v>
      </c>
      <c r="F54" s="148" t="s">
        <v>32</v>
      </c>
      <c r="G54" s="149"/>
      <c r="H54" s="11" t="s">
        <v>730</v>
      </c>
      <c r="I54" s="14">
        <f t="shared" ref="I54:I80" si="2">ROUNDUP(J54*$N$1,2)</f>
        <v>31.54</v>
      </c>
      <c r="J54" s="14">
        <v>31.54</v>
      </c>
      <c r="K54" s="121">
        <f t="shared" ref="K54:K80" si="3">I54*B54</f>
        <v>31.54</v>
      </c>
      <c r="L54" s="127"/>
    </row>
    <row r="55" spans="1:12" ht="36" customHeight="1">
      <c r="A55" s="126"/>
      <c r="B55" s="119">
        <f>'Tax Invoice'!D51</f>
        <v>1</v>
      </c>
      <c r="C55" s="10" t="s">
        <v>731</v>
      </c>
      <c r="D55" s="10" t="s">
        <v>769</v>
      </c>
      <c r="E55" s="130" t="s">
        <v>213</v>
      </c>
      <c r="F55" s="148" t="s">
        <v>30</v>
      </c>
      <c r="G55" s="149"/>
      <c r="H55" s="11" t="s">
        <v>732</v>
      </c>
      <c r="I55" s="14">
        <f t="shared" si="2"/>
        <v>19.14</v>
      </c>
      <c r="J55" s="14">
        <v>19.14</v>
      </c>
      <c r="K55" s="121">
        <f t="shared" si="3"/>
        <v>19.14</v>
      </c>
      <c r="L55" s="127"/>
    </row>
    <row r="56" spans="1:12" ht="36" customHeight="1">
      <c r="A56" s="126"/>
      <c r="B56" s="119">
        <f>'Tax Invoice'!D52</f>
        <v>1</v>
      </c>
      <c r="C56" s="10" t="s">
        <v>731</v>
      </c>
      <c r="D56" s="10" t="s">
        <v>769</v>
      </c>
      <c r="E56" s="130" t="s">
        <v>213</v>
      </c>
      <c r="F56" s="148" t="s">
        <v>31</v>
      </c>
      <c r="G56" s="149"/>
      <c r="H56" s="11" t="s">
        <v>732</v>
      </c>
      <c r="I56" s="14">
        <f t="shared" si="2"/>
        <v>19.14</v>
      </c>
      <c r="J56" s="14">
        <v>19.14</v>
      </c>
      <c r="K56" s="121">
        <f t="shared" si="3"/>
        <v>19.14</v>
      </c>
      <c r="L56" s="127"/>
    </row>
    <row r="57" spans="1:12" ht="36" customHeight="1">
      <c r="A57" s="126"/>
      <c r="B57" s="119">
        <f>'Tax Invoice'!D53</f>
        <v>1</v>
      </c>
      <c r="C57" s="10" t="s">
        <v>352</v>
      </c>
      <c r="D57" s="10" t="s">
        <v>770</v>
      </c>
      <c r="E57" s="130" t="s">
        <v>733</v>
      </c>
      <c r="F57" s="148" t="s">
        <v>112</v>
      </c>
      <c r="G57" s="149"/>
      <c r="H57" s="11" t="s">
        <v>355</v>
      </c>
      <c r="I57" s="14">
        <f t="shared" si="2"/>
        <v>19.940000000000001</v>
      </c>
      <c r="J57" s="14">
        <v>19.940000000000001</v>
      </c>
      <c r="K57" s="121">
        <f t="shared" si="3"/>
        <v>19.940000000000001</v>
      </c>
      <c r="L57" s="127"/>
    </row>
    <row r="58" spans="1:12" ht="36" customHeight="1">
      <c r="A58" s="126"/>
      <c r="B58" s="119">
        <f>'Tax Invoice'!D54</f>
        <v>1</v>
      </c>
      <c r="C58" s="10" t="s">
        <v>352</v>
      </c>
      <c r="D58" s="10" t="s">
        <v>770</v>
      </c>
      <c r="E58" s="130" t="s">
        <v>734</v>
      </c>
      <c r="F58" s="148" t="s">
        <v>112</v>
      </c>
      <c r="G58" s="149"/>
      <c r="H58" s="11" t="s">
        <v>355</v>
      </c>
      <c r="I58" s="14">
        <f t="shared" si="2"/>
        <v>19.940000000000001</v>
      </c>
      <c r="J58" s="14">
        <v>19.940000000000001</v>
      </c>
      <c r="K58" s="121">
        <f t="shared" si="3"/>
        <v>19.940000000000001</v>
      </c>
      <c r="L58" s="127"/>
    </row>
    <row r="59" spans="1:12" ht="36" customHeight="1">
      <c r="A59" s="126"/>
      <c r="B59" s="119">
        <f>'Tax Invoice'!D55</f>
        <v>1</v>
      </c>
      <c r="C59" s="10" t="s">
        <v>352</v>
      </c>
      <c r="D59" s="10" t="s">
        <v>770</v>
      </c>
      <c r="E59" s="130" t="s">
        <v>735</v>
      </c>
      <c r="F59" s="148" t="s">
        <v>112</v>
      </c>
      <c r="G59" s="149"/>
      <c r="H59" s="11" t="s">
        <v>355</v>
      </c>
      <c r="I59" s="14">
        <f t="shared" si="2"/>
        <v>19.940000000000001</v>
      </c>
      <c r="J59" s="14">
        <v>19.940000000000001</v>
      </c>
      <c r="K59" s="121">
        <f t="shared" si="3"/>
        <v>19.940000000000001</v>
      </c>
      <c r="L59" s="127"/>
    </row>
    <row r="60" spans="1:12" ht="24" customHeight="1">
      <c r="A60" s="126"/>
      <c r="B60" s="119">
        <f>'Tax Invoice'!D56</f>
        <v>5</v>
      </c>
      <c r="C60" s="10" t="s">
        <v>736</v>
      </c>
      <c r="D60" s="10" t="s">
        <v>736</v>
      </c>
      <c r="E60" s="130"/>
      <c r="F60" s="148"/>
      <c r="G60" s="149"/>
      <c r="H60" s="11" t="s">
        <v>737</v>
      </c>
      <c r="I60" s="14">
        <f t="shared" si="2"/>
        <v>0.6</v>
      </c>
      <c r="J60" s="14">
        <v>0.6</v>
      </c>
      <c r="K60" s="121">
        <f t="shared" si="3"/>
        <v>3</v>
      </c>
      <c r="L60" s="127"/>
    </row>
    <row r="61" spans="1:12" ht="24" customHeight="1">
      <c r="A61" s="126"/>
      <c r="B61" s="119">
        <f>'Tax Invoice'!D57</f>
        <v>10</v>
      </c>
      <c r="C61" s="10" t="s">
        <v>738</v>
      </c>
      <c r="D61" s="10" t="s">
        <v>738</v>
      </c>
      <c r="E61" s="130"/>
      <c r="F61" s="148"/>
      <c r="G61" s="149"/>
      <c r="H61" s="11" t="s">
        <v>739</v>
      </c>
      <c r="I61" s="14">
        <f t="shared" si="2"/>
        <v>0.73</v>
      </c>
      <c r="J61" s="14">
        <v>0.73</v>
      </c>
      <c r="K61" s="121">
        <f t="shared" si="3"/>
        <v>7.3</v>
      </c>
      <c r="L61" s="127"/>
    </row>
    <row r="62" spans="1:12" ht="24" customHeight="1">
      <c r="A62" s="126"/>
      <c r="B62" s="119">
        <f>'Tax Invoice'!D58</f>
        <v>1</v>
      </c>
      <c r="C62" s="10" t="s">
        <v>740</v>
      </c>
      <c r="D62" s="10" t="s">
        <v>740</v>
      </c>
      <c r="E62" s="130" t="s">
        <v>32</v>
      </c>
      <c r="F62" s="148"/>
      <c r="G62" s="149"/>
      <c r="H62" s="11" t="s">
        <v>741</v>
      </c>
      <c r="I62" s="14">
        <f t="shared" si="2"/>
        <v>0.62</v>
      </c>
      <c r="J62" s="14">
        <v>0.62</v>
      </c>
      <c r="K62" s="121">
        <f t="shared" si="3"/>
        <v>0.62</v>
      </c>
      <c r="L62" s="127"/>
    </row>
    <row r="63" spans="1:12" ht="24" customHeight="1">
      <c r="A63" s="126"/>
      <c r="B63" s="119">
        <f>'Tax Invoice'!D59</f>
        <v>5</v>
      </c>
      <c r="C63" s="10" t="s">
        <v>742</v>
      </c>
      <c r="D63" s="10" t="s">
        <v>742</v>
      </c>
      <c r="E63" s="130" t="s">
        <v>278</v>
      </c>
      <c r="F63" s="148"/>
      <c r="G63" s="149"/>
      <c r="H63" s="11" t="s">
        <v>743</v>
      </c>
      <c r="I63" s="14">
        <f t="shared" si="2"/>
        <v>1.9</v>
      </c>
      <c r="J63" s="14">
        <v>1.9</v>
      </c>
      <c r="K63" s="121">
        <f t="shared" si="3"/>
        <v>9.5</v>
      </c>
      <c r="L63" s="127"/>
    </row>
    <row r="64" spans="1:12" ht="24" customHeight="1">
      <c r="A64" s="126"/>
      <c r="B64" s="119">
        <f>'Tax Invoice'!D60</f>
        <v>10</v>
      </c>
      <c r="C64" s="10" t="s">
        <v>744</v>
      </c>
      <c r="D64" s="10" t="s">
        <v>744</v>
      </c>
      <c r="E64" s="130" t="s">
        <v>278</v>
      </c>
      <c r="F64" s="148"/>
      <c r="G64" s="149"/>
      <c r="H64" s="11" t="s">
        <v>745</v>
      </c>
      <c r="I64" s="14">
        <f t="shared" si="2"/>
        <v>1.9</v>
      </c>
      <c r="J64" s="14">
        <v>1.9</v>
      </c>
      <c r="K64" s="121">
        <f t="shared" si="3"/>
        <v>19</v>
      </c>
      <c r="L64" s="127"/>
    </row>
    <row r="65" spans="1:12" ht="24" customHeight="1">
      <c r="A65" s="126"/>
      <c r="B65" s="119">
        <f>'Tax Invoice'!D61</f>
        <v>6</v>
      </c>
      <c r="C65" s="10" t="s">
        <v>746</v>
      </c>
      <c r="D65" s="10" t="s">
        <v>746</v>
      </c>
      <c r="E65" s="130" t="s">
        <v>747</v>
      </c>
      <c r="F65" s="148"/>
      <c r="G65" s="149"/>
      <c r="H65" s="11" t="s">
        <v>748</v>
      </c>
      <c r="I65" s="14">
        <f t="shared" si="2"/>
        <v>3.06</v>
      </c>
      <c r="J65" s="14">
        <v>3.06</v>
      </c>
      <c r="K65" s="121">
        <f t="shared" si="3"/>
        <v>18.36</v>
      </c>
      <c r="L65" s="127"/>
    </row>
    <row r="66" spans="1:12" ht="36" customHeight="1">
      <c r="A66" s="126"/>
      <c r="B66" s="119">
        <f>'Tax Invoice'!D62</f>
        <v>10</v>
      </c>
      <c r="C66" s="10" t="s">
        <v>749</v>
      </c>
      <c r="D66" s="10" t="s">
        <v>749</v>
      </c>
      <c r="E66" s="130" t="s">
        <v>750</v>
      </c>
      <c r="F66" s="148"/>
      <c r="G66" s="149"/>
      <c r="H66" s="11" t="s">
        <v>751</v>
      </c>
      <c r="I66" s="14">
        <f t="shared" si="2"/>
        <v>5.16</v>
      </c>
      <c r="J66" s="14">
        <v>5.16</v>
      </c>
      <c r="K66" s="121">
        <f t="shared" si="3"/>
        <v>51.6</v>
      </c>
      <c r="L66" s="127"/>
    </row>
    <row r="67" spans="1:12" ht="36" customHeight="1">
      <c r="A67" s="126"/>
      <c r="B67" s="119">
        <f>'Tax Invoice'!D63</f>
        <v>6</v>
      </c>
      <c r="C67" s="10" t="s">
        <v>752</v>
      </c>
      <c r="D67" s="10" t="s">
        <v>752</v>
      </c>
      <c r="E67" s="130" t="s">
        <v>750</v>
      </c>
      <c r="F67" s="148"/>
      <c r="G67" s="149"/>
      <c r="H67" s="11" t="s">
        <v>753</v>
      </c>
      <c r="I67" s="14">
        <f t="shared" si="2"/>
        <v>5.23</v>
      </c>
      <c r="J67" s="14">
        <v>5.23</v>
      </c>
      <c r="K67" s="121">
        <f t="shared" si="3"/>
        <v>31.380000000000003</v>
      </c>
      <c r="L67" s="127"/>
    </row>
    <row r="68" spans="1:12" ht="36" customHeight="1">
      <c r="A68" s="126"/>
      <c r="B68" s="119">
        <f>'Tax Invoice'!D64</f>
        <v>5</v>
      </c>
      <c r="C68" s="10" t="s">
        <v>754</v>
      </c>
      <c r="D68" s="10" t="s">
        <v>754</v>
      </c>
      <c r="E68" s="130" t="s">
        <v>750</v>
      </c>
      <c r="F68" s="148"/>
      <c r="G68" s="149"/>
      <c r="H68" s="11" t="s">
        <v>755</v>
      </c>
      <c r="I68" s="14">
        <f t="shared" si="2"/>
        <v>5.68</v>
      </c>
      <c r="J68" s="14">
        <v>5.68</v>
      </c>
      <c r="K68" s="121">
        <f t="shared" si="3"/>
        <v>28.4</v>
      </c>
      <c r="L68" s="127"/>
    </row>
    <row r="69" spans="1:12" ht="24" customHeight="1">
      <c r="A69" s="126"/>
      <c r="B69" s="119">
        <f>'Tax Invoice'!D65</f>
        <v>10</v>
      </c>
      <c r="C69" s="10" t="s">
        <v>756</v>
      </c>
      <c r="D69" s="10" t="s">
        <v>756</v>
      </c>
      <c r="E69" s="130" t="s">
        <v>28</v>
      </c>
      <c r="F69" s="148"/>
      <c r="G69" s="149"/>
      <c r="H69" s="11" t="s">
        <v>757</v>
      </c>
      <c r="I69" s="14">
        <f t="shared" si="2"/>
        <v>1.21</v>
      </c>
      <c r="J69" s="14">
        <v>1.21</v>
      </c>
      <c r="K69" s="121">
        <f t="shared" si="3"/>
        <v>12.1</v>
      </c>
      <c r="L69" s="127"/>
    </row>
    <row r="70" spans="1:12" ht="24" customHeight="1">
      <c r="A70" s="126"/>
      <c r="B70" s="119">
        <f>'Tax Invoice'!D66</f>
        <v>10</v>
      </c>
      <c r="C70" s="10" t="s">
        <v>756</v>
      </c>
      <c r="D70" s="10" t="s">
        <v>756</v>
      </c>
      <c r="E70" s="130" t="s">
        <v>657</v>
      </c>
      <c r="F70" s="148"/>
      <c r="G70" s="149"/>
      <c r="H70" s="11" t="s">
        <v>757</v>
      </c>
      <c r="I70" s="14">
        <f t="shared" si="2"/>
        <v>1.21</v>
      </c>
      <c r="J70" s="14">
        <v>1.21</v>
      </c>
      <c r="K70" s="121">
        <f t="shared" si="3"/>
        <v>12.1</v>
      </c>
      <c r="L70" s="127"/>
    </row>
    <row r="71" spans="1:12" ht="24" customHeight="1">
      <c r="A71" s="126"/>
      <c r="B71" s="119">
        <f>'Tax Invoice'!D67</f>
        <v>10</v>
      </c>
      <c r="C71" s="10" t="s">
        <v>756</v>
      </c>
      <c r="D71" s="10" t="s">
        <v>756</v>
      </c>
      <c r="E71" s="130" t="s">
        <v>30</v>
      </c>
      <c r="F71" s="148"/>
      <c r="G71" s="149"/>
      <c r="H71" s="11" t="s">
        <v>757</v>
      </c>
      <c r="I71" s="14">
        <f t="shared" si="2"/>
        <v>1.21</v>
      </c>
      <c r="J71" s="14">
        <v>1.21</v>
      </c>
      <c r="K71" s="121">
        <f t="shared" si="3"/>
        <v>12.1</v>
      </c>
      <c r="L71" s="127"/>
    </row>
    <row r="72" spans="1:12" ht="24" customHeight="1">
      <c r="A72" s="126"/>
      <c r="B72" s="119">
        <f>'Tax Invoice'!D68</f>
        <v>1</v>
      </c>
      <c r="C72" s="10" t="s">
        <v>758</v>
      </c>
      <c r="D72" s="10" t="s">
        <v>758</v>
      </c>
      <c r="E72" s="130" t="s">
        <v>33</v>
      </c>
      <c r="F72" s="148" t="s">
        <v>278</v>
      </c>
      <c r="G72" s="149"/>
      <c r="H72" s="11" t="s">
        <v>759</v>
      </c>
      <c r="I72" s="14">
        <f t="shared" si="2"/>
        <v>2.7</v>
      </c>
      <c r="J72" s="14">
        <v>2.7</v>
      </c>
      <c r="K72" s="121">
        <f t="shared" si="3"/>
        <v>2.7</v>
      </c>
      <c r="L72" s="127"/>
    </row>
    <row r="73" spans="1:12" ht="24" customHeight="1">
      <c r="A73" s="126"/>
      <c r="B73" s="119">
        <f>'Tax Invoice'!D69</f>
        <v>3</v>
      </c>
      <c r="C73" s="10" t="s">
        <v>758</v>
      </c>
      <c r="D73" s="10" t="s">
        <v>758</v>
      </c>
      <c r="E73" s="130" t="s">
        <v>53</v>
      </c>
      <c r="F73" s="148" t="s">
        <v>278</v>
      </c>
      <c r="G73" s="149"/>
      <c r="H73" s="11" t="s">
        <v>759</v>
      </c>
      <c r="I73" s="14">
        <f t="shared" si="2"/>
        <v>2.7</v>
      </c>
      <c r="J73" s="14">
        <v>2.7</v>
      </c>
      <c r="K73" s="121">
        <f t="shared" si="3"/>
        <v>8.1000000000000014</v>
      </c>
      <c r="L73" s="127"/>
    </row>
    <row r="74" spans="1:12" ht="24" customHeight="1">
      <c r="A74" s="126"/>
      <c r="B74" s="119">
        <f>'Tax Invoice'!D70</f>
        <v>1</v>
      </c>
      <c r="C74" s="10" t="s">
        <v>760</v>
      </c>
      <c r="D74" s="10" t="s">
        <v>771</v>
      </c>
      <c r="E74" s="130" t="s">
        <v>28</v>
      </c>
      <c r="F74" s="148" t="s">
        <v>278</v>
      </c>
      <c r="G74" s="149"/>
      <c r="H74" s="11" t="s">
        <v>761</v>
      </c>
      <c r="I74" s="14">
        <f t="shared" si="2"/>
        <v>2.5299999999999998</v>
      </c>
      <c r="J74" s="14">
        <v>2.5299999999999998</v>
      </c>
      <c r="K74" s="121">
        <f t="shared" si="3"/>
        <v>2.5299999999999998</v>
      </c>
      <c r="L74" s="127"/>
    </row>
    <row r="75" spans="1:12" ht="24" customHeight="1">
      <c r="A75" s="126"/>
      <c r="B75" s="119">
        <f>'Tax Invoice'!D71</f>
        <v>10</v>
      </c>
      <c r="C75" s="10" t="s">
        <v>762</v>
      </c>
      <c r="D75" s="10" t="s">
        <v>762</v>
      </c>
      <c r="E75" s="130" t="s">
        <v>28</v>
      </c>
      <c r="F75" s="148" t="s">
        <v>278</v>
      </c>
      <c r="G75" s="149"/>
      <c r="H75" s="11" t="s">
        <v>763</v>
      </c>
      <c r="I75" s="14">
        <f t="shared" si="2"/>
        <v>3.31</v>
      </c>
      <c r="J75" s="14">
        <v>3.31</v>
      </c>
      <c r="K75" s="121">
        <f t="shared" si="3"/>
        <v>33.1</v>
      </c>
      <c r="L75" s="127"/>
    </row>
    <row r="76" spans="1:12" ht="24" customHeight="1">
      <c r="A76" s="126"/>
      <c r="B76" s="119">
        <f>'Tax Invoice'!D72</f>
        <v>10</v>
      </c>
      <c r="C76" s="10" t="s">
        <v>762</v>
      </c>
      <c r="D76" s="10" t="s">
        <v>762</v>
      </c>
      <c r="E76" s="130" t="s">
        <v>30</v>
      </c>
      <c r="F76" s="148" t="s">
        <v>278</v>
      </c>
      <c r="G76" s="149"/>
      <c r="H76" s="11" t="s">
        <v>763</v>
      </c>
      <c r="I76" s="14">
        <f t="shared" si="2"/>
        <v>3.31</v>
      </c>
      <c r="J76" s="14">
        <v>3.31</v>
      </c>
      <c r="K76" s="121">
        <f t="shared" si="3"/>
        <v>33.1</v>
      </c>
      <c r="L76" s="127"/>
    </row>
    <row r="77" spans="1:12" ht="24" customHeight="1">
      <c r="A77" s="126"/>
      <c r="B77" s="119">
        <f>'Tax Invoice'!D73</f>
        <v>4</v>
      </c>
      <c r="C77" s="10" t="s">
        <v>762</v>
      </c>
      <c r="D77" s="10" t="s">
        <v>762</v>
      </c>
      <c r="E77" s="130" t="s">
        <v>31</v>
      </c>
      <c r="F77" s="148" t="s">
        <v>278</v>
      </c>
      <c r="G77" s="149"/>
      <c r="H77" s="11" t="s">
        <v>763</v>
      </c>
      <c r="I77" s="14">
        <f t="shared" si="2"/>
        <v>3.31</v>
      </c>
      <c r="J77" s="14">
        <v>3.31</v>
      </c>
      <c r="K77" s="121">
        <f t="shared" si="3"/>
        <v>13.24</v>
      </c>
      <c r="L77" s="127"/>
    </row>
    <row r="78" spans="1:12" ht="24" customHeight="1">
      <c r="A78" s="126"/>
      <c r="B78" s="119">
        <f>'Tax Invoice'!D74</f>
        <v>10</v>
      </c>
      <c r="C78" s="10" t="s">
        <v>764</v>
      </c>
      <c r="D78" s="10" t="s">
        <v>764</v>
      </c>
      <c r="E78" s="130" t="s">
        <v>112</v>
      </c>
      <c r="F78" s="148" t="s">
        <v>32</v>
      </c>
      <c r="G78" s="149"/>
      <c r="H78" s="11" t="s">
        <v>765</v>
      </c>
      <c r="I78" s="14">
        <f t="shared" si="2"/>
        <v>2.57</v>
      </c>
      <c r="J78" s="14">
        <v>2.57</v>
      </c>
      <c r="K78" s="121">
        <f t="shared" si="3"/>
        <v>25.7</v>
      </c>
      <c r="L78" s="127"/>
    </row>
    <row r="79" spans="1:12" ht="24" customHeight="1">
      <c r="A79" s="126"/>
      <c r="B79" s="119">
        <f>'Tax Invoice'!D75</f>
        <v>20</v>
      </c>
      <c r="C79" s="10" t="s">
        <v>766</v>
      </c>
      <c r="D79" s="10" t="s">
        <v>766</v>
      </c>
      <c r="E79" s="130" t="s">
        <v>31</v>
      </c>
      <c r="F79" s="148"/>
      <c r="G79" s="149"/>
      <c r="H79" s="11" t="s">
        <v>767</v>
      </c>
      <c r="I79" s="14">
        <f t="shared" si="2"/>
        <v>1.45</v>
      </c>
      <c r="J79" s="14">
        <v>1.45</v>
      </c>
      <c r="K79" s="121">
        <f t="shared" si="3"/>
        <v>29</v>
      </c>
      <c r="L79" s="127"/>
    </row>
    <row r="80" spans="1:12" ht="24" customHeight="1">
      <c r="A80" s="126"/>
      <c r="B80" s="120">
        <f>'Tax Invoice'!D76</f>
        <v>10</v>
      </c>
      <c r="C80" s="12" t="s">
        <v>766</v>
      </c>
      <c r="D80" s="12" t="s">
        <v>766</v>
      </c>
      <c r="E80" s="131" t="s">
        <v>32</v>
      </c>
      <c r="F80" s="158"/>
      <c r="G80" s="159"/>
      <c r="H80" s="13" t="s">
        <v>767</v>
      </c>
      <c r="I80" s="15">
        <f t="shared" si="2"/>
        <v>1.45</v>
      </c>
      <c r="J80" s="15">
        <v>1.45</v>
      </c>
      <c r="K80" s="122">
        <f t="shared" si="3"/>
        <v>14.5</v>
      </c>
      <c r="L80" s="127"/>
    </row>
    <row r="81" spans="1:12" ht="12.75" customHeight="1">
      <c r="A81" s="126"/>
      <c r="B81" s="138">
        <f>SUM(B22:B80)</f>
        <v>343</v>
      </c>
      <c r="C81" s="138" t="s">
        <v>149</v>
      </c>
      <c r="D81" s="138"/>
      <c r="E81" s="138"/>
      <c r="F81" s="138"/>
      <c r="G81" s="138"/>
      <c r="H81" s="138"/>
      <c r="I81" s="139" t="s">
        <v>261</v>
      </c>
      <c r="J81" s="139" t="s">
        <v>261</v>
      </c>
      <c r="K81" s="140">
        <f>SUM(K22:K80)</f>
        <v>858.58000000000038</v>
      </c>
      <c r="L81" s="127"/>
    </row>
    <row r="82" spans="1:12" ht="12.75" customHeight="1">
      <c r="A82" s="126"/>
      <c r="B82" s="138"/>
      <c r="C82" s="138"/>
      <c r="D82" s="138"/>
      <c r="E82" s="138"/>
      <c r="F82" s="138"/>
      <c r="G82" s="138"/>
      <c r="H82" s="138"/>
      <c r="I82" s="139" t="s">
        <v>190</v>
      </c>
      <c r="J82" s="139" t="s">
        <v>190</v>
      </c>
      <c r="K82" s="140">
        <f>Invoice!J82</f>
        <v>-25.757400000000011</v>
      </c>
      <c r="L82" s="127"/>
    </row>
    <row r="83" spans="1:12" ht="12.75" customHeight="1" outlineLevel="1">
      <c r="A83" s="126"/>
      <c r="B83" s="138"/>
      <c r="C83" s="138"/>
      <c r="D83" s="138"/>
      <c r="E83" s="138"/>
      <c r="F83" s="138"/>
      <c r="G83" s="138"/>
      <c r="H83" s="138"/>
      <c r="I83" s="139" t="s">
        <v>191</v>
      </c>
      <c r="J83" s="139" t="s">
        <v>191</v>
      </c>
      <c r="K83" s="140">
        <f>Invoice!J84</f>
        <v>0</v>
      </c>
      <c r="L83" s="127"/>
    </row>
    <row r="84" spans="1:12" ht="12.75" customHeight="1">
      <c r="A84" s="126"/>
      <c r="B84" s="138"/>
      <c r="C84" s="138"/>
      <c r="D84" s="138"/>
      <c r="E84" s="138"/>
      <c r="F84" s="138"/>
      <c r="G84" s="138"/>
      <c r="H84" s="138"/>
      <c r="I84" s="139" t="s">
        <v>263</v>
      </c>
      <c r="J84" s="139" t="s">
        <v>263</v>
      </c>
      <c r="K84" s="140">
        <f>SUM(K81:K83)</f>
        <v>832.82260000000042</v>
      </c>
      <c r="L84" s="127"/>
    </row>
    <row r="85" spans="1:12" ht="12.75" customHeight="1">
      <c r="A85" s="6"/>
      <c r="B85" s="7"/>
      <c r="C85" s="7"/>
      <c r="D85" s="7"/>
      <c r="E85" s="7"/>
      <c r="F85" s="7"/>
      <c r="G85" s="7"/>
      <c r="H85" s="7" t="s">
        <v>772</v>
      </c>
      <c r="I85" s="7"/>
      <c r="J85" s="7"/>
      <c r="K85" s="7"/>
      <c r="L85" s="8"/>
    </row>
    <row r="86" spans="1:12" ht="12.75" customHeight="1"/>
    <row r="87" spans="1:12" ht="12.75" customHeight="1"/>
    <row r="88" spans="1:12" ht="12.75" customHeight="1"/>
    <row r="89" spans="1:12" ht="12.75" customHeight="1"/>
    <row r="90" spans="1:12" ht="12.75" customHeight="1"/>
    <row r="91" spans="1:12" ht="12.75" customHeight="1"/>
    <row r="92" spans="1:12" ht="12.75" customHeight="1"/>
  </sheetData>
  <mergeCells count="63">
    <mergeCell ref="F80:G80"/>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76"/>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858.58000000000038</v>
      </c>
      <c r="O2" s="21" t="s">
        <v>265</v>
      </c>
    </row>
    <row r="3" spans="1:15" s="21" customFormat="1" ht="15" customHeight="1" thickBot="1">
      <c r="A3" s="22" t="s">
        <v>156</v>
      </c>
      <c r="G3" s="28">
        <f>Invoice!J14</f>
        <v>45174</v>
      </c>
      <c r="H3" s="29"/>
      <c r="N3" s="21">
        <v>858.58000000000038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ARTIQO</v>
      </c>
      <c r="B10" s="37"/>
      <c r="C10" s="37"/>
      <c r="D10" s="37"/>
      <c r="F10" s="38" t="str">
        <f>'Copy paste to Here'!B10</f>
        <v>ARTIQO</v>
      </c>
      <c r="G10" s="39"/>
      <c r="H10" s="40"/>
      <c r="K10" s="107" t="s">
        <v>282</v>
      </c>
      <c r="L10" s="35" t="s">
        <v>282</v>
      </c>
      <c r="M10" s="21">
        <v>1</v>
      </c>
    </row>
    <row r="11" spans="1:15" s="21" customFormat="1" ht="15.75" thickBot="1">
      <c r="A11" s="41" t="str">
        <f>'Copy paste to Here'!G11</f>
        <v>Thomas Jaeger</v>
      </c>
      <c r="B11" s="42"/>
      <c r="C11" s="42"/>
      <c r="D11" s="42"/>
      <c r="F11" s="43" t="str">
        <f>'Copy paste to Here'!B11</f>
        <v>Thomas Jaeger</v>
      </c>
      <c r="G11" s="44"/>
      <c r="H11" s="45"/>
      <c r="K11" s="105" t="s">
        <v>163</v>
      </c>
      <c r="L11" s="46" t="s">
        <v>164</v>
      </c>
      <c r="M11" s="21">
        <f>VLOOKUP(G3,[1]Sheet1!$A$9:$I$7290,2,FALSE)</f>
        <v>35.21</v>
      </c>
    </row>
    <row r="12" spans="1:15" s="21" customFormat="1" ht="15.75" thickBot="1">
      <c r="A12" s="41" t="str">
        <f>'Copy paste to Here'!G12</f>
        <v>Weisse-Lilienstrasse 11</v>
      </c>
      <c r="B12" s="42"/>
      <c r="C12" s="42"/>
      <c r="D12" s="42"/>
      <c r="E12" s="89"/>
      <c r="F12" s="43" t="str">
        <f>'Copy paste to Here'!B12</f>
        <v>Weisse-Lilienstrasse 11</v>
      </c>
      <c r="G12" s="44"/>
      <c r="H12" s="45"/>
      <c r="K12" s="105" t="s">
        <v>165</v>
      </c>
      <c r="L12" s="46" t="s">
        <v>138</v>
      </c>
      <c r="M12" s="21">
        <f>VLOOKUP(G3,[1]Sheet1!$A$9:$I$7290,3,FALSE)</f>
        <v>37.799999999999997</v>
      </c>
    </row>
    <row r="13" spans="1:15" s="21" customFormat="1" ht="15.75" thickBot="1">
      <c r="A13" s="41" t="str">
        <f>'Copy paste to Here'!G13</f>
        <v>93047 Regensburg</v>
      </c>
      <c r="B13" s="42"/>
      <c r="C13" s="42"/>
      <c r="D13" s="42"/>
      <c r="E13" s="123" t="s">
        <v>138</v>
      </c>
      <c r="F13" s="43" t="str">
        <f>'Copy paste to Here'!B13</f>
        <v>93047 Regensburg</v>
      </c>
      <c r="G13" s="44"/>
      <c r="H13" s="45"/>
      <c r="K13" s="105" t="s">
        <v>166</v>
      </c>
      <c r="L13" s="46" t="s">
        <v>167</v>
      </c>
      <c r="M13" s="125">
        <f>VLOOKUP(G3,[1]Sheet1!$A$9:$I$7290,4,FALSE)</f>
        <v>44.21</v>
      </c>
    </row>
    <row r="14" spans="1:15" s="21" customFormat="1" ht="15.75" thickBot="1">
      <c r="A14" s="41" t="str">
        <f>'Copy paste to Here'!G14</f>
        <v>Germany</v>
      </c>
      <c r="B14" s="42"/>
      <c r="C14" s="42"/>
      <c r="D14" s="42"/>
      <c r="E14" s="123">
        <f>VLOOKUP(J9,$L$10:$M$17,2,FALSE)</f>
        <v>37.799999999999997</v>
      </c>
      <c r="F14" s="43" t="str">
        <f>'Copy paste to Here'!B14</f>
        <v>Germany</v>
      </c>
      <c r="G14" s="44"/>
      <c r="H14" s="45"/>
      <c r="K14" s="105" t="s">
        <v>168</v>
      </c>
      <c r="L14" s="46" t="s">
        <v>169</v>
      </c>
      <c r="M14" s="21">
        <f>VLOOKUP(G3,[1]Sheet1!$A$9:$I$7290,5,FALSE)</f>
        <v>22.31</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25.69</v>
      </c>
    </row>
    <row r="16" spans="1:15" s="21" customFormat="1" ht="13.7" customHeight="1" thickBot="1">
      <c r="A16" s="52"/>
      <c r="K16" s="106" t="s">
        <v>172</v>
      </c>
      <c r="L16" s="51" t="s">
        <v>173</v>
      </c>
      <c r="M16" s="21">
        <f>VLOOKUP(G3,[1]Sheet1!$A$9:$I$7290,7,FALSE)</f>
        <v>20.61</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3mm multi-crystal ferido glued ball with resin cover and 16g (1.2mm) threading (sold per pcs) &amp; Crystal Color: Clear  &amp;  </v>
      </c>
      <c r="B18" s="57" t="str">
        <f>'Copy paste to Here'!C22</f>
        <v>MFR3</v>
      </c>
      <c r="C18" s="57" t="s">
        <v>718</v>
      </c>
      <c r="D18" s="58">
        <f>Invoice!B22</f>
        <v>40</v>
      </c>
      <c r="E18" s="59">
        <f>'Shipping Invoice'!J22*$N$1</f>
        <v>1.65</v>
      </c>
      <c r="F18" s="59">
        <f>D18*E18</f>
        <v>66</v>
      </c>
      <c r="G18" s="60">
        <f>E18*$E$14</f>
        <v>62.36999999999999</v>
      </c>
      <c r="H18" s="61">
        <f>D18*G18</f>
        <v>2494.7999999999997</v>
      </c>
    </row>
    <row r="19" spans="1:13" s="62" customFormat="1" ht="24">
      <c r="A19" s="124" t="str">
        <f>IF((LEN('Copy paste to Here'!G23))&gt;5,((CONCATENATE('Copy paste to Here'!G23," &amp; ",'Copy paste to Here'!D23,"  &amp;  ",'Copy paste to Here'!E23))),"Empty Cell")</f>
        <v xml:space="preserve">3mm multi-crystal ferido glued ball with resin cover and 16g (1.2mm) threading (sold per pcs) &amp; Crystal Color: AB  &amp;  </v>
      </c>
      <c r="B19" s="57" t="str">
        <f>'Copy paste to Here'!C23</f>
        <v>MFR3</v>
      </c>
      <c r="C19" s="57" t="s">
        <v>718</v>
      </c>
      <c r="D19" s="58">
        <f>Invoice!B23</f>
        <v>10</v>
      </c>
      <c r="E19" s="59">
        <f>'Shipping Invoice'!J23*$N$1</f>
        <v>1.65</v>
      </c>
      <c r="F19" s="59">
        <f t="shared" ref="F19:F82" si="0">D19*E19</f>
        <v>16.5</v>
      </c>
      <c r="G19" s="60">
        <f t="shared" ref="G19:G82" si="1">E19*$E$14</f>
        <v>62.36999999999999</v>
      </c>
      <c r="H19" s="63">
        <f t="shared" ref="H19:H82" si="2">D19*G19</f>
        <v>623.69999999999993</v>
      </c>
    </row>
    <row r="20" spans="1:13" s="62" customFormat="1" ht="36">
      <c r="A20" s="56" t="str">
        <f>IF((LEN('Copy paste to Here'!G24))&gt;5,((CONCATENATE('Copy paste to Here'!G24," &amp; ",'Copy paste to Here'!D24,"  &amp;  ",'Copy paste to Here'!E24))),"Empty Cell")</f>
        <v xml:space="preserve">3mm multi-crystal ferido glued ball with resin cover and 16g (1.2mm) threading (sold per pcs) &amp; Crystal Color: Light Amethyst  &amp;  </v>
      </c>
      <c r="B20" s="57" t="str">
        <f>'Copy paste to Here'!C24</f>
        <v>MFR3</v>
      </c>
      <c r="C20" s="57" t="s">
        <v>718</v>
      </c>
      <c r="D20" s="58">
        <f>Invoice!B24</f>
        <v>2</v>
      </c>
      <c r="E20" s="59">
        <f>'Shipping Invoice'!J24*$N$1</f>
        <v>1.65</v>
      </c>
      <c r="F20" s="59">
        <f t="shared" si="0"/>
        <v>3.3</v>
      </c>
      <c r="G20" s="60">
        <f t="shared" si="1"/>
        <v>62.36999999999999</v>
      </c>
      <c r="H20" s="63">
        <f t="shared" si="2"/>
        <v>124.73999999999998</v>
      </c>
    </row>
    <row r="21" spans="1:13" s="62" customFormat="1" ht="24">
      <c r="A21" s="56" t="str">
        <f>IF((LEN('Copy paste to Here'!G25))&gt;5,((CONCATENATE('Copy paste to Here'!G25," &amp; ",'Copy paste to Here'!D25,"  &amp;  ",'Copy paste to Here'!E25))),"Empty Cell")</f>
        <v xml:space="preserve">3mm multi-crystal ferido glued ball with resin cover and 16g (1.2mm) threading (sold per pcs) &amp; Crystal Color: Peridot  &amp;  </v>
      </c>
      <c r="B21" s="57" t="str">
        <f>'Copy paste to Here'!C25</f>
        <v>MFR3</v>
      </c>
      <c r="C21" s="57" t="s">
        <v>718</v>
      </c>
      <c r="D21" s="58">
        <f>Invoice!B25</f>
        <v>7</v>
      </c>
      <c r="E21" s="59">
        <f>'Shipping Invoice'!J25*$N$1</f>
        <v>1.65</v>
      </c>
      <c r="F21" s="59">
        <f t="shared" si="0"/>
        <v>11.549999999999999</v>
      </c>
      <c r="G21" s="60">
        <f t="shared" si="1"/>
        <v>62.36999999999999</v>
      </c>
      <c r="H21" s="63">
        <f t="shared" si="2"/>
        <v>436.58999999999992</v>
      </c>
    </row>
    <row r="22" spans="1:13" s="62" customFormat="1" ht="24">
      <c r="A22" s="56" t="str">
        <f>IF((LEN('Copy paste to Here'!G26))&gt;5,((CONCATENATE('Copy paste to Here'!G26," &amp; ",'Copy paste to Here'!D26,"  &amp;  ",'Copy paste to Here'!E26))),"Empty Cell")</f>
        <v xml:space="preserve">4mm multi-crystal ferido glued balls with resin cover and 14g (1.6mm) threading (sold per pcs) &amp; Crystal Color: Clear  &amp;  </v>
      </c>
      <c r="B22" s="57" t="str">
        <f>'Copy paste to Here'!C26</f>
        <v>MFR4</v>
      </c>
      <c r="C22" s="57" t="s">
        <v>720</v>
      </c>
      <c r="D22" s="58">
        <f>Invoice!B26</f>
        <v>10</v>
      </c>
      <c r="E22" s="59">
        <f>'Shipping Invoice'!J26*$N$1</f>
        <v>1.6</v>
      </c>
      <c r="F22" s="59">
        <f t="shared" si="0"/>
        <v>16</v>
      </c>
      <c r="G22" s="60">
        <f t="shared" si="1"/>
        <v>60.48</v>
      </c>
      <c r="H22" s="63">
        <f t="shared" si="2"/>
        <v>604.79999999999995</v>
      </c>
    </row>
    <row r="23" spans="1:13" s="62" customFormat="1" ht="24">
      <c r="A23" s="56" t="str">
        <f>IF((LEN('Copy paste to Here'!G27))&gt;5,((CONCATENATE('Copy paste to Here'!G27," &amp; ",'Copy paste to Here'!D27,"  &amp;  ",'Copy paste to Here'!E27))),"Empty Cell")</f>
        <v xml:space="preserve">4mm multi-crystal ferido glued balls with resin cover and 14g (1.6mm) threading (sold per pcs) &amp; Crystal Color: AB  &amp;  </v>
      </c>
      <c r="B23" s="57" t="str">
        <f>'Copy paste to Here'!C27</f>
        <v>MFR4</v>
      </c>
      <c r="C23" s="57" t="s">
        <v>720</v>
      </c>
      <c r="D23" s="58">
        <f>Invoice!B27</f>
        <v>5</v>
      </c>
      <c r="E23" s="59">
        <f>'Shipping Invoice'!J27*$N$1</f>
        <v>1.6</v>
      </c>
      <c r="F23" s="59">
        <f t="shared" si="0"/>
        <v>8</v>
      </c>
      <c r="G23" s="60">
        <f t="shared" si="1"/>
        <v>60.48</v>
      </c>
      <c r="H23" s="63">
        <f t="shared" si="2"/>
        <v>302.39999999999998</v>
      </c>
    </row>
    <row r="24" spans="1:13" s="62" customFormat="1" ht="24">
      <c r="A24" s="56" t="str">
        <f>IF((LEN('Copy paste to Here'!G28))&gt;5,((CONCATENATE('Copy paste to Here'!G28," &amp; ",'Copy paste to Here'!D28,"  &amp;  ",'Copy paste to Here'!E28))),"Empty Cell")</f>
        <v xml:space="preserve">4mm multi-crystal ferido glued balls with resin cover and 14g (1.6mm) threading (sold per pcs) &amp; Crystal Color: Fuchsia  &amp;  </v>
      </c>
      <c r="B24" s="57" t="str">
        <f>'Copy paste to Here'!C28</f>
        <v>MFR4</v>
      </c>
      <c r="C24" s="57" t="s">
        <v>720</v>
      </c>
      <c r="D24" s="58">
        <f>Invoice!B28</f>
        <v>5</v>
      </c>
      <c r="E24" s="59">
        <f>'Shipping Invoice'!J28*$N$1</f>
        <v>1.6</v>
      </c>
      <c r="F24" s="59">
        <f t="shared" si="0"/>
        <v>8</v>
      </c>
      <c r="G24" s="60">
        <f t="shared" si="1"/>
        <v>60.48</v>
      </c>
      <c r="H24" s="63">
        <f t="shared" si="2"/>
        <v>302.39999999999998</v>
      </c>
    </row>
    <row r="25" spans="1:13" s="62" customFormat="1" ht="24">
      <c r="A25" s="56" t="str">
        <f>IF((LEN('Copy paste to Here'!G29))&gt;5,((CONCATENATE('Copy paste to Here'!G29," &amp; ",'Copy paste to Here'!D29,"  &amp;  ",'Copy paste to Here'!E29))),"Empty Cell")</f>
        <v xml:space="preserve">4mm multi-crystal ferido glued balls with resin cover and 14g (1.6mm) threading (sold per pcs) &amp; Crystal Color: Peridot  &amp;  </v>
      </c>
      <c r="B25" s="57" t="str">
        <f>'Copy paste to Here'!C29</f>
        <v>MFR4</v>
      </c>
      <c r="C25" s="57" t="s">
        <v>720</v>
      </c>
      <c r="D25" s="58">
        <f>Invoice!B29</f>
        <v>3</v>
      </c>
      <c r="E25" s="59">
        <f>'Shipping Invoice'!J29*$N$1</f>
        <v>1.6</v>
      </c>
      <c r="F25" s="59">
        <f t="shared" si="0"/>
        <v>4.8000000000000007</v>
      </c>
      <c r="G25" s="60">
        <f t="shared" si="1"/>
        <v>60.48</v>
      </c>
      <c r="H25" s="63">
        <f t="shared" si="2"/>
        <v>181.44</v>
      </c>
    </row>
    <row r="26" spans="1:13" s="62" customFormat="1" ht="24">
      <c r="A26" s="56" t="str">
        <f>IF((LEN('Copy paste to Here'!G30))&gt;5,((CONCATENATE('Copy paste to Here'!G30," &amp; ",'Copy paste to Here'!D30,"  &amp;  ",'Copy paste to Here'!E30))),"Empty Cell")</f>
        <v xml:space="preserve">4mm multi-crystal ferido glued balls with resin cover and 16g (1.2mm) threading (sold per pcs) &amp; Crystal Color: Clear  &amp;  </v>
      </c>
      <c r="B26" s="57" t="str">
        <f>'Copy paste to Here'!C30</f>
        <v>MFR4S</v>
      </c>
      <c r="C26" s="57" t="s">
        <v>583</v>
      </c>
      <c r="D26" s="58">
        <f>Invoice!B30</f>
        <v>10</v>
      </c>
      <c r="E26" s="59">
        <f>'Shipping Invoice'!J30*$N$1</f>
        <v>1.6</v>
      </c>
      <c r="F26" s="59">
        <f t="shared" si="0"/>
        <v>16</v>
      </c>
      <c r="G26" s="60">
        <f t="shared" si="1"/>
        <v>60.48</v>
      </c>
      <c r="H26" s="63">
        <f t="shared" si="2"/>
        <v>604.79999999999995</v>
      </c>
    </row>
    <row r="27" spans="1:13" s="62" customFormat="1" ht="24">
      <c r="A27" s="56" t="str">
        <f>IF((LEN('Copy paste to Here'!G31))&gt;5,((CONCATENATE('Copy paste to Here'!G31," &amp; ",'Copy paste to Here'!D31,"  &amp;  ",'Copy paste to Here'!E31))),"Empty Cell")</f>
        <v xml:space="preserve">4mm multi-crystal ferido glued balls with resin cover and 16g (1.2mm) threading (sold per pcs) &amp; Crystal Color: AB  &amp;  </v>
      </c>
      <c r="B27" s="57" t="str">
        <f>'Copy paste to Here'!C31</f>
        <v>MFR4S</v>
      </c>
      <c r="C27" s="57" t="s">
        <v>583</v>
      </c>
      <c r="D27" s="58">
        <f>Invoice!B31</f>
        <v>8</v>
      </c>
      <c r="E27" s="59">
        <f>'Shipping Invoice'!J31*$N$1</f>
        <v>1.6</v>
      </c>
      <c r="F27" s="59">
        <f t="shared" si="0"/>
        <v>12.8</v>
      </c>
      <c r="G27" s="60">
        <f t="shared" si="1"/>
        <v>60.48</v>
      </c>
      <c r="H27" s="63">
        <f t="shared" si="2"/>
        <v>483.84</v>
      </c>
    </row>
    <row r="28" spans="1:13" s="62" customFormat="1" ht="36">
      <c r="A28" s="56" t="str">
        <f>IF((LEN('Copy paste to Here'!G32))&gt;5,((CONCATENATE('Copy paste to Here'!G32," &amp; ",'Copy paste to Here'!D32,"  &amp;  ",'Copy paste to Here'!E32))),"Empty Cell")</f>
        <v xml:space="preserve">4mm multi-crystal ferido glued balls with resin cover and 16g (1.2mm) threading (sold per pcs) &amp; Crystal Color: Light Sapphire  &amp;  </v>
      </c>
      <c r="B28" s="57" t="str">
        <f>'Copy paste to Here'!C32</f>
        <v>MFR4S</v>
      </c>
      <c r="C28" s="57" t="s">
        <v>583</v>
      </c>
      <c r="D28" s="58">
        <f>Invoice!B32</f>
        <v>2</v>
      </c>
      <c r="E28" s="59">
        <f>'Shipping Invoice'!J32*$N$1</f>
        <v>1.6</v>
      </c>
      <c r="F28" s="59">
        <f t="shared" si="0"/>
        <v>3.2</v>
      </c>
      <c r="G28" s="60">
        <f t="shared" si="1"/>
        <v>60.48</v>
      </c>
      <c r="H28" s="63">
        <f t="shared" si="2"/>
        <v>120.96</v>
      </c>
    </row>
    <row r="29" spans="1:13" s="62" customFormat="1" ht="24">
      <c r="A29" s="56" t="str">
        <f>IF((LEN('Copy paste to Here'!G33))&gt;5,((CONCATENATE('Copy paste to Here'!G33," &amp; ",'Copy paste to Here'!D33,"  &amp;  ",'Copy paste to Here'!E33))),"Empty Cell")</f>
        <v xml:space="preserve">4mm multi-crystal ferido glued balls with resin cover and 16g (1.2mm) threading (sold per pcs) &amp; Crystal Color: Aquamarine  &amp;  </v>
      </c>
      <c r="B29" s="57" t="str">
        <f>'Copy paste to Here'!C33</f>
        <v>MFR4S</v>
      </c>
      <c r="C29" s="57" t="s">
        <v>583</v>
      </c>
      <c r="D29" s="58">
        <f>Invoice!B33</f>
        <v>3</v>
      </c>
      <c r="E29" s="59">
        <f>'Shipping Invoice'!J33*$N$1</f>
        <v>1.6</v>
      </c>
      <c r="F29" s="59">
        <f t="shared" si="0"/>
        <v>4.8000000000000007</v>
      </c>
      <c r="G29" s="60">
        <f t="shared" si="1"/>
        <v>60.48</v>
      </c>
      <c r="H29" s="63">
        <f t="shared" si="2"/>
        <v>181.44</v>
      </c>
    </row>
    <row r="30" spans="1:13" s="62" customFormat="1" ht="36">
      <c r="A30" s="56" t="str">
        <f>IF((LEN('Copy paste to Here'!G34))&gt;5,((CONCATENATE('Copy paste to Here'!G34," &amp; ",'Copy paste to Here'!D34,"  &amp;  ",'Copy paste to Here'!E34))),"Empty Cell")</f>
        <v xml:space="preserve">4mm multi-crystal ferido glued balls with resin cover and 16g (1.2mm) threading (sold per pcs) &amp; Crystal Color: Light Amethyst  &amp;  </v>
      </c>
      <c r="B30" s="57" t="str">
        <f>'Copy paste to Here'!C34</f>
        <v>MFR4S</v>
      </c>
      <c r="C30" s="57" t="s">
        <v>583</v>
      </c>
      <c r="D30" s="58">
        <f>Invoice!B34</f>
        <v>3</v>
      </c>
      <c r="E30" s="59">
        <f>'Shipping Invoice'!J34*$N$1</f>
        <v>1.6</v>
      </c>
      <c r="F30" s="59">
        <f t="shared" si="0"/>
        <v>4.8000000000000007</v>
      </c>
      <c r="G30" s="60">
        <f t="shared" si="1"/>
        <v>60.48</v>
      </c>
      <c r="H30" s="63">
        <f t="shared" si="2"/>
        <v>181.44</v>
      </c>
    </row>
    <row r="31" spans="1:13" s="62" customFormat="1" ht="24">
      <c r="A31" s="56" t="str">
        <f>IF((LEN('Copy paste to Here'!G35))&gt;5,((CONCATENATE('Copy paste to Here'!G35," &amp; ",'Copy paste to Here'!D35,"  &amp;  ",'Copy paste to Here'!E35))),"Empty Cell")</f>
        <v xml:space="preserve">4mm multi-crystal ferido glued balls with resin cover and 16g (1.2mm) threading (sold per pcs) &amp; Crystal Color: Amethyst  &amp;  </v>
      </c>
      <c r="B31" s="57" t="str">
        <f>'Copy paste to Here'!C35</f>
        <v>MFR4S</v>
      </c>
      <c r="C31" s="57" t="s">
        <v>583</v>
      </c>
      <c r="D31" s="58">
        <f>Invoice!B35</f>
        <v>3</v>
      </c>
      <c r="E31" s="59">
        <f>'Shipping Invoice'!J35*$N$1</f>
        <v>1.6</v>
      </c>
      <c r="F31" s="59">
        <f t="shared" si="0"/>
        <v>4.8000000000000007</v>
      </c>
      <c r="G31" s="60">
        <f t="shared" si="1"/>
        <v>60.48</v>
      </c>
      <c r="H31" s="63">
        <f t="shared" si="2"/>
        <v>181.44</v>
      </c>
    </row>
    <row r="32" spans="1:13" s="62" customFormat="1" ht="24">
      <c r="A32" s="56" t="str">
        <f>IF((LEN('Copy paste to Here'!G36))&gt;5,((CONCATENATE('Copy paste to Here'!G36," &amp; ",'Copy paste to Here'!D36,"  &amp;  ",'Copy paste to Here'!E36))),"Empty Cell")</f>
        <v xml:space="preserve">4mm multi-crystal ferido glued balls with resin cover and 16g (1.2mm) threading (sold per pcs) &amp; Crystal Color: Fuchsia  &amp;  </v>
      </c>
      <c r="B32" s="57" t="str">
        <f>'Copy paste to Here'!C36</f>
        <v>MFR4S</v>
      </c>
      <c r="C32" s="57" t="s">
        <v>583</v>
      </c>
      <c r="D32" s="58">
        <f>Invoice!B36</f>
        <v>5</v>
      </c>
      <c r="E32" s="59">
        <f>'Shipping Invoice'!J36*$N$1</f>
        <v>1.6</v>
      </c>
      <c r="F32" s="59">
        <f t="shared" si="0"/>
        <v>8</v>
      </c>
      <c r="G32" s="60">
        <f t="shared" si="1"/>
        <v>60.48</v>
      </c>
      <c r="H32" s="63">
        <f t="shared" si="2"/>
        <v>302.39999999999998</v>
      </c>
    </row>
    <row r="33" spans="1:8" s="62" customFormat="1" ht="24">
      <c r="A33" s="56" t="str">
        <f>IF((LEN('Copy paste to Here'!G37))&gt;5,((CONCATENATE('Copy paste to Here'!G37," &amp; ",'Copy paste to Here'!D37,"  &amp;  ",'Copy paste to Here'!E37))),"Empty Cell")</f>
        <v xml:space="preserve">4mm multi-crystal ferido glued balls with resin cover and 16g (1.2mm) threading (sold per pcs) &amp; Crystal Color: Peridot  &amp;  </v>
      </c>
      <c r="B33" s="57" t="str">
        <f>'Copy paste to Here'!C37</f>
        <v>MFR4S</v>
      </c>
      <c r="C33" s="57" t="s">
        <v>583</v>
      </c>
      <c r="D33" s="58">
        <f>Invoice!B37</f>
        <v>5</v>
      </c>
      <c r="E33" s="59">
        <f>'Shipping Invoice'!J37*$N$1</f>
        <v>1.6</v>
      </c>
      <c r="F33" s="59">
        <f t="shared" si="0"/>
        <v>8</v>
      </c>
      <c r="G33" s="60">
        <f t="shared" si="1"/>
        <v>60.48</v>
      </c>
      <c r="H33" s="63">
        <f t="shared" si="2"/>
        <v>302.39999999999998</v>
      </c>
    </row>
    <row r="34" spans="1:8" s="62" customFormat="1" ht="36">
      <c r="A34" s="56" t="str">
        <f>IF((LEN('Copy paste to Here'!G38))&gt;5,((CONCATENATE('Copy paste to Here'!G38," &amp; ",'Copy paste to Here'!D38,"  &amp;  ",'Copy paste to Here'!E38))),"Empty Cell")</f>
        <v xml:space="preserve">5mm multi-crystal ferido glued balls with resin cover and 14g (1.6mm) threading (sold per pcs) &amp; Crystal Color: Light Sapphire  &amp;  </v>
      </c>
      <c r="B34" s="57" t="str">
        <f>'Copy paste to Here'!C38</f>
        <v>MFR5</v>
      </c>
      <c r="C34" s="57" t="s">
        <v>723</v>
      </c>
      <c r="D34" s="58">
        <f>Invoice!B38</f>
        <v>4</v>
      </c>
      <c r="E34" s="59">
        <f>'Shipping Invoice'!J38*$N$1</f>
        <v>1.6</v>
      </c>
      <c r="F34" s="59">
        <f t="shared" si="0"/>
        <v>6.4</v>
      </c>
      <c r="G34" s="60">
        <f t="shared" si="1"/>
        <v>60.48</v>
      </c>
      <c r="H34" s="63">
        <f t="shared" si="2"/>
        <v>241.92</v>
      </c>
    </row>
    <row r="35" spans="1:8" s="62" customFormat="1" ht="24">
      <c r="A35" s="56" t="str">
        <f>IF((LEN('Copy paste to Here'!G39))&gt;5,((CONCATENATE('Copy paste to Here'!G39," &amp; ",'Copy paste to Here'!D39,"  &amp;  ",'Copy paste to Here'!E39))),"Empty Cell")</f>
        <v xml:space="preserve">5mm multi-crystal ferido glued balls with resin cover and 14g (1.6mm) threading (sold per pcs) &amp; Crystal Color: Aquamarine  &amp;  </v>
      </c>
      <c r="B35" s="57" t="str">
        <f>'Copy paste to Here'!C39</f>
        <v>MFR5</v>
      </c>
      <c r="C35" s="57" t="s">
        <v>723</v>
      </c>
      <c r="D35" s="58">
        <f>Invoice!B39</f>
        <v>3</v>
      </c>
      <c r="E35" s="59">
        <f>'Shipping Invoice'!J39*$N$1</f>
        <v>1.6</v>
      </c>
      <c r="F35" s="59">
        <f t="shared" si="0"/>
        <v>4.8000000000000007</v>
      </c>
      <c r="G35" s="60">
        <f t="shared" si="1"/>
        <v>60.48</v>
      </c>
      <c r="H35" s="63">
        <f t="shared" si="2"/>
        <v>181.44</v>
      </c>
    </row>
    <row r="36" spans="1:8" s="62" customFormat="1" ht="24">
      <c r="A36" s="56" t="str">
        <f>IF((LEN('Copy paste to Here'!G40))&gt;5,((CONCATENATE('Copy paste to Here'!G40," &amp; ",'Copy paste to Here'!D40,"  &amp;  ",'Copy paste to Here'!E40))),"Empty Cell")</f>
        <v xml:space="preserve">5mm multi-crystal ferido glued balls with resin cover and 14g (1.6mm) threading (sold per pcs) &amp; Crystal Color: Fuchsia  &amp;  </v>
      </c>
      <c r="B36" s="57" t="str">
        <f>'Copy paste to Here'!C40</f>
        <v>MFR5</v>
      </c>
      <c r="C36" s="57" t="s">
        <v>723</v>
      </c>
      <c r="D36" s="58">
        <f>Invoice!B40</f>
        <v>5</v>
      </c>
      <c r="E36" s="59">
        <f>'Shipping Invoice'!J40*$N$1</f>
        <v>1.6</v>
      </c>
      <c r="F36" s="59">
        <f t="shared" si="0"/>
        <v>8</v>
      </c>
      <c r="G36" s="60">
        <f t="shared" si="1"/>
        <v>60.48</v>
      </c>
      <c r="H36" s="63">
        <f t="shared" si="2"/>
        <v>302.39999999999998</v>
      </c>
    </row>
    <row r="37" spans="1:8" s="62" customFormat="1" ht="24">
      <c r="A37" s="56" t="str">
        <f>IF((LEN('Copy paste to Here'!G41))&gt;5,((CONCATENATE('Copy paste to Here'!G41," &amp; ",'Copy paste to Here'!D41,"  &amp;  ",'Copy paste to Here'!E41))),"Empty Cell")</f>
        <v xml:space="preserve">5mm multi-crystal ferido glued balls with resin cover and 14g (1.6mm) threading (sold per pcs) &amp; Crystal Color: Peridot  &amp;  </v>
      </c>
      <c r="B37" s="57" t="str">
        <f>'Copy paste to Here'!C41</f>
        <v>MFR5</v>
      </c>
      <c r="C37" s="57" t="s">
        <v>723</v>
      </c>
      <c r="D37" s="58">
        <f>Invoice!B41</f>
        <v>3</v>
      </c>
      <c r="E37" s="59">
        <f>'Shipping Invoice'!J41*$N$1</f>
        <v>1.6</v>
      </c>
      <c r="F37" s="59">
        <f t="shared" si="0"/>
        <v>4.8000000000000007</v>
      </c>
      <c r="G37" s="60">
        <f t="shared" si="1"/>
        <v>60.48</v>
      </c>
      <c r="H37" s="63">
        <f t="shared" si="2"/>
        <v>181.44</v>
      </c>
    </row>
    <row r="38" spans="1:8" s="62" customFormat="1" ht="24">
      <c r="A38" s="56" t="str">
        <f>IF((LEN('Copy paste to Here'!G42))&gt;5,((CONCATENATE('Copy paste to Here'!G42," &amp; ",'Copy paste to Here'!D42,"  &amp;  ",'Copy paste to Here'!E42))),"Empty Cell")</f>
        <v xml:space="preserve">6mm multi-crystal ferido glued balls with resin cover and 14g (1.6mm) threading (sold per pcs) &amp; Crystal Color: Clear  &amp;  </v>
      </c>
      <c r="B38" s="57" t="str">
        <f>'Copy paste to Here'!C42</f>
        <v>MFR6</v>
      </c>
      <c r="C38" s="57" t="s">
        <v>725</v>
      </c>
      <c r="D38" s="58">
        <f>Invoice!B42</f>
        <v>13</v>
      </c>
      <c r="E38" s="59">
        <f>'Shipping Invoice'!J42*$N$1</f>
        <v>1.6</v>
      </c>
      <c r="F38" s="59">
        <f t="shared" si="0"/>
        <v>20.8</v>
      </c>
      <c r="G38" s="60">
        <f t="shared" si="1"/>
        <v>60.48</v>
      </c>
      <c r="H38" s="63">
        <f t="shared" si="2"/>
        <v>786.24</v>
      </c>
    </row>
    <row r="39" spans="1:8" s="62" customFormat="1" ht="24">
      <c r="A39" s="56" t="str">
        <f>IF((LEN('Copy paste to Here'!G43))&gt;5,((CONCATENATE('Copy paste to Here'!G43," &amp; ",'Copy paste to Here'!D43,"  &amp;  ",'Copy paste to Here'!E43))),"Empty Cell")</f>
        <v xml:space="preserve">6mm multi-crystal ferido glued balls with resin cover and 14g (1.6mm) threading (sold per pcs) &amp; Crystal Color: AB  &amp;  </v>
      </c>
      <c r="B39" s="57" t="str">
        <f>'Copy paste to Here'!C43</f>
        <v>MFR6</v>
      </c>
      <c r="C39" s="57" t="s">
        <v>725</v>
      </c>
      <c r="D39" s="58">
        <f>Invoice!B43</f>
        <v>3</v>
      </c>
      <c r="E39" s="59">
        <f>'Shipping Invoice'!J43*$N$1</f>
        <v>1.6</v>
      </c>
      <c r="F39" s="59">
        <f t="shared" si="0"/>
        <v>4.8000000000000007</v>
      </c>
      <c r="G39" s="60">
        <f t="shared" si="1"/>
        <v>60.48</v>
      </c>
      <c r="H39" s="63">
        <f t="shared" si="2"/>
        <v>181.44</v>
      </c>
    </row>
    <row r="40" spans="1:8" s="62" customFormat="1" ht="36">
      <c r="A40" s="56" t="str">
        <f>IF((LEN('Copy paste to Here'!G44))&gt;5,((CONCATENATE('Copy paste to Here'!G44," &amp; ",'Copy paste to Here'!D44,"  &amp;  ",'Copy paste to Here'!E44))),"Empty Cell")</f>
        <v xml:space="preserve">6mm multi-crystal ferido glued balls with resin cover and 14g (1.6mm) threading (sold per pcs) &amp; Crystal Color: Light Sapphire  &amp;  </v>
      </c>
      <c r="B40" s="57" t="str">
        <f>'Copy paste to Here'!C44</f>
        <v>MFR6</v>
      </c>
      <c r="C40" s="57" t="s">
        <v>725</v>
      </c>
      <c r="D40" s="58">
        <f>Invoice!B44</f>
        <v>5</v>
      </c>
      <c r="E40" s="59">
        <f>'Shipping Invoice'!J44*$N$1</f>
        <v>1.6</v>
      </c>
      <c r="F40" s="59">
        <f t="shared" si="0"/>
        <v>8</v>
      </c>
      <c r="G40" s="60">
        <f t="shared" si="1"/>
        <v>60.48</v>
      </c>
      <c r="H40" s="63">
        <f t="shared" si="2"/>
        <v>302.39999999999998</v>
      </c>
    </row>
    <row r="41" spans="1:8" s="62" customFormat="1" ht="24">
      <c r="A41" s="56" t="str">
        <f>IF((LEN('Copy paste to Here'!G45))&gt;5,((CONCATENATE('Copy paste to Here'!G45," &amp; ",'Copy paste to Here'!D45,"  &amp;  ",'Copy paste to Here'!E45))),"Empty Cell")</f>
        <v xml:space="preserve">6mm multi-crystal ferido glued balls with resin cover and 14g (1.6mm) threading (sold per pcs) &amp; Crystal Color: Aquamarine  &amp;  </v>
      </c>
      <c r="B41" s="57" t="str">
        <f>'Copy paste to Here'!C45</f>
        <v>MFR6</v>
      </c>
      <c r="C41" s="57" t="s">
        <v>725</v>
      </c>
      <c r="D41" s="58">
        <f>Invoice!B45</f>
        <v>5</v>
      </c>
      <c r="E41" s="59">
        <f>'Shipping Invoice'!J45*$N$1</f>
        <v>1.6</v>
      </c>
      <c r="F41" s="59">
        <f t="shared" si="0"/>
        <v>8</v>
      </c>
      <c r="G41" s="60">
        <f t="shared" si="1"/>
        <v>60.48</v>
      </c>
      <c r="H41" s="63">
        <f t="shared" si="2"/>
        <v>302.39999999999998</v>
      </c>
    </row>
    <row r="42" spans="1:8" s="62" customFormat="1" ht="36">
      <c r="A42" s="56" t="str">
        <f>IF((LEN('Copy paste to Here'!G46))&gt;5,((CONCATENATE('Copy paste to Here'!G46," &amp; ",'Copy paste to Here'!D46,"  &amp;  ",'Copy paste to Here'!E46))),"Empty Cell")</f>
        <v xml:space="preserve">6mm multi-crystal ferido glued balls with resin cover and 14g (1.6mm) threading (sold per pcs) &amp; Crystal Color: Light Amethyst  &amp;  </v>
      </c>
      <c r="B42" s="57" t="str">
        <f>'Copy paste to Here'!C46</f>
        <v>MFR6</v>
      </c>
      <c r="C42" s="57" t="s">
        <v>725</v>
      </c>
      <c r="D42" s="58">
        <f>Invoice!B46</f>
        <v>2</v>
      </c>
      <c r="E42" s="59">
        <f>'Shipping Invoice'!J46*$N$1</f>
        <v>1.6</v>
      </c>
      <c r="F42" s="59">
        <f t="shared" si="0"/>
        <v>3.2</v>
      </c>
      <c r="G42" s="60">
        <f t="shared" si="1"/>
        <v>60.48</v>
      </c>
      <c r="H42" s="63">
        <f t="shared" si="2"/>
        <v>120.96</v>
      </c>
    </row>
    <row r="43" spans="1:8" s="62" customFormat="1" ht="24">
      <c r="A43" s="56" t="str">
        <f>IF((LEN('Copy paste to Here'!G47))&gt;5,((CONCATENATE('Copy paste to Here'!G47," &amp; ",'Copy paste to Here'!D47,"  &amp;  ",'Copy paste to Here'!E47))),"Empty Cell")</f>
        <v xml:space="preserve">6mm multi-crystal ferido glued balls with resin cover and 14g (1.6mm) threading (sold per pcs) &amp; Crystal Color: Fuchsia  &amp;  </v>
      </c>
      <c r="B43" s="57" t="str">
        <f>'Copy paste to Here'!C47</f>
        <v>MFR6</v>
      </c>
      <c r="C43" s="57" t="s">
        <v>725</v>
      </c>
      <c r="D43" s="58">
        <f>Invoice!B47</f>
        <v>5</v>
      </c>
      <c r="E43" s="59">
        <f>'Shipping Invoice'!J47*$N$1</f>
        <v>1.6</v>
      </c>
      <c r="F43" s="59">
        <f t="shared" si="0"/>
        <v>8</v>
      </c>
      <c r="G43" s="60">
        <f t="shared" si="1"/>
        <v>60.48</v>
      </c>
      <c r="H43" s="63">
        <f t="shared" si="2"/>
        <v>302.39999999999998</v>
      </c>
    </row>
    <row r="44" spans="1:8" s="62" customFormat="1" ht="24">
      <c r="A44" s="56" t="str">
        <f>IF((LEN('Copy paste to Here'!G48))&gt;5,((CONCATENATE('Copy paste to Here'!G48," &amp; ",'Copy paste to Here'!D48,"  &amp;  ",'Copy paste to Here'!E48))),"Empty Cell")</f>
        <v xml:space="preserve">6mm multi-crystal ferido glued balls with resin cover and 14g (1.6mm) threading (sold per pcs) &amp; Crystal Color: Peridot  &amp;  </v>
      </c>
      <c r="B44" s="57" t="str">
        <f>'Copy paste to Here'!C48</f>
        <v>MFR6</v>
      </c>
      <c r="C44" s="57" t="s">
        <v>725</v>
      </c>
      <c r="D44" s="58">
        <f>Invoice!B48</f>
        <v>3</v>
      </c>
      <c r="E44" s="59">
        <f>'Shipping Invoice'!J48*$N$1</f>
        <v>1.6</v>
      </c>
      <c r="F44" s="59">
        <f t="shared" si="0"/>
        <v>4.8000000000000007</v>
      </c>
      <c r="G44" s="60">
        <f t="shared" si="1"/>
        <v>60.48</v>
      </c>
      <c r="H44" s="63">
        <f t="shared" si="2"/>
        <v>181.44</v>
      </c>
    </row>
    <row r="45" spans="1:8" s="62" customFormat="1" ht="24">
      <c r="A45" s="56" t="str">
        <f>IF((LEN('Copy paste to Here'!G49))&gt;5,((CONCATENATE('Copy paste to Here'!G49," &amp; ",'Copy paste to Here'!D49,"  &amp;  ",'Copy paste to Here'!E49))),"Empty Cell")</f>
        <v xml:space="preserve">8mm multi-crystal ferido glued balls with resin cover and 14g (1.6mm) threading (sold per pcs) &amp; Crystal Color: Aquamarine  &amp;  </v>
      </c>
      <c r="B45" s="57" t="str">
        <f>'Copy paste to Here'!C49</f>
        <v>MFR8</v>
      </c>
      <c r="C45" s="57" t="s">
        <v>727</v>
      </c>
      <c r="D45" s="58">
        <f>Invoice!B49</f>
        <v>2</v>
      </c>
      <c r="E45" s="59">
        <f>'Shipping Invoice'!J49*$N$1</f>
        <v>3.38</v>
      </c>
      <c r="F45" s="59">
        <f t="shared" si="0"/>
        <v>6.76</v>
      </c>
      <c r="G45" s="60">
        <f t="shared" si="1"/>
        <v>127.76399999999998</v>
      </c>
      <c r="H45" s="63">
        <f t="shared" si="2"/>
        <v>255.52799999999996</v>
      </c>
    </row>
    <row r="46" spans="1:8" s="62" customFormat="1" ht="36">
      <c r="A46" s="56" t="str">
        <f>IF((LEN('Copy paste to Here'!G50))&gt;5,((CONCATENATE('Copy paste to Here'!G50," &amp; ",'Copy paste to Here'!D50,"  &amp;  ",'Copy paste to Here'!E50))),"Empty Cell")</f>
        <v xml:space="preserve">8mm multi-crystal ferido glued balls with resin cover and 14g (1.6mm) threading (sold per pcs) &amp; Crystal Color: Light Amethyst  &amp;  </v>
      </c>
      <c r="B46" s="57" t="str">
        <f>'Copy paste to Here'!C50</f>
        <v>MFR8</v>
      </c>
      <c r="C46" s="57" t="s">
        <v>727</v>
      </c>
      <c r="D46" s="58">
        <f>Invoice!B50</f>
        <v>2</v>
      </c>
      <c r="E46" s="59">
        <f>'Shipping Invoice'!J50*$N$1</f>
        <v>3.38</v>
      </c>
      <c r="F46" s="59">
        <f t="shared" si="0"/>
        <v>6.76</v>
      </c>
      <c r="G46" s="60">
        <f t="shared" si="1"/>
        <v>127.76399999999998</v>
      </c>
      <c r="H46" s="63">
        <f t="shared" si="2"/>
        <v>255.52799999999996</v>
      </c>
    </row>
    <row r="47" spans="1:8" s="62" customFormat="1" ht="24">
      <c r="A47" s="56" t="str">
        <f>IF((LEN('Copy paste to Here'!G51))&gt;5,((CONCATENATE('Copy paste to Here'!G51," &amp; ",'Copy paste to Here'!D51,"  &amp;  ",'Copy paste to Here'!E51))),"Empty Cell")</f>
        <v xml:space="preserve">8mm multi-crystal ferido glued balls with resin cover and 14g (1.6mm) threading (sold per pcs) &amp; Crystal Color: Fuchsia  &amp;  </v>
      </c>
      <c r="B47" s="57" t="str">
        <f>'Copy paste to Here'!C51</f>
        <v>MFR8</v>
      </c>
      <c r="C47" s="57" t="s">
        <v>727</v>
      </c>
      <c r="D47" s="58">
        <f>Invoice!B51</f>
        <v>2</v>
      </c>
      <c r="E47" s="59">
        <f>'Shipping Invoice'!J51*$N$1</f>
        <v>3.38</v>
      </c>
      <c r="F47" s="59">
        <f t="shared" si="0"/>
        <v>6.76</v>
      </c>
      <c r="G47" s="60">
        <f t="shared" si="1"/>
        <v>127.76399999999998</v>
      </c>
      <c r="H47" s="63">
        <f t="shared" si="2"/>
        <v>255.52799999999996</v>
      </c>
    </row>
    <row r="48" spans="1:8" s="62" customFormat="1" ht="36">
      <c r="A48" s="56" t="str">
        <f>IF((LEN('Copy paste to Here'!G52))&gt;5,((CONCATENATE('Copy paste to Here'!G52," &amp; ",'Copy paste to Here'!D52,"  &amp;  ",'Copy paste to Here'!E52))),"Empty Cell")</f>
        <v>Piercing supplies: Assortment of 250 to 12 pcs. of EO gas sterilized piercing: Titanium G23 labret, 16g (1.2mm) with a 3mm ball &amp; Quantity In Bulk: 24 pcs.  &amp;  Length: 8mm</v>
      </c>
      <c r="B48" s="57" t="str">
        <f>'Copy paste to Here'!C52</f>
        <v>UBLK470</v>
      </c>
      <c r="C48" s="57" t="s">
        <v>768</v>
      </c>
      <c r="D48" s="58">
        <f>Invoice!B52</f>
        <v>1</v>
      </c>
      <c r="E48" s="59">
        <f>'Shipping Invoice'!J52*$N$1</f>
        <v>31.54</v>
      </c>
      <c r="F48" s="59">
        <f t="shared" si="0"/>
        <v>31.54</v>
      </c>
      <c r="G48" s="60">
        <f t="shared" si="1"/>
        <v>1192.212</v>
      </c>
      <c r="H48" s="63">
        <f t="shared" si="2"/>
        <v>1192.212</v>
      </c>
    </row>
    <row r="49" spans="1:8" s="62" customFormat="1" ht="36">
      <c r="A49" s="56" t="str">
        <f>IF((LEN('Copy paste to Here'!G53))&gt;5,((CONCATENATE('Copy paste to Here'!G53," &amp; ",'Copy paste to Here'!D53,"  &amp;  ",'Copy paste to Here'!E53))),"Empty Cell")</f>
        <v>Piercing supplies: Assortment of 250 to 12 pcs. of EO gas sterilized piercing: Titanium G23 labret, 16g (1.2mm) with a 3mm ball &amp; Quantity In Bulk: 24 pcs.  &amp;  Length: 10mm</v>
      </c>
      <c r="B49" s="57" t="str">
        <f>'Copy paste to Here'!C53</f>
        <v>UBLK470</v>
      </c>
      <c r="C49" s="57" t="s">
        <v>768</v>
      </c>
      <c r="D49" s="58">
        <f>Invoice!B53</f>
        <v>1</v>
      </c>
      <c r="E49" s="59">
        <f>'Shipping Invoice'!J53*$N$1</f>
        <v>31.54</v>
      </c>
      <c r="F49" s="59">
        <f t="shared" si="0"/>
        <v>31.54</v>
      </c>
      <c r="G49" s="60">
        <f t="shared" si="1"/>
        <v>1192.212</v>
      </c>
      <c r="H49" s="63">
        <f t="shared" si="2"/>
        <v>1192.212</v>
      </c>
    </row>
    <row r="50" spans="1:8" s="62" customFormat="1" ht="36">
      <c r="A50" s="56" t="str">
        <f>IF((LEN('Copy paste to Here'!G54))&gt;5,((CONCATENATE('Copy paste to Here'!G54," &amp; ",'Copy paste to Here'!D54,"  &amp;  ",'Copy paste to Here'!E54))),"Empty Cell")</f>
        <v>Piercing supplies: Assortment of 250 to 12 pcs. of EO gas sterilized piercing: Titanium G23 labret, 16g (1.2mm) with a 3mm ball &amp; Quantity In Bulk: 24 pcs.  &amp;  Length: 12mm</v>
      </c>
      <c r="B50" s="57" t="str">
        <f>'Copy paste to Here'!C54</f>
        <v>UBLK470</v>
      </c>
      <c r="C50" s="57" t="s">
        <v>768</v>
      </c>
      <c r="D50" s="58">
        <f>Invoice!B54</f>
        <v>1</v>
      </c>
      <c r="E50" s="59">
        <f>'Shipping Invoice'!J54*$N$1</f>
        <v>31.54</v>
      </c>
      <c r="F50" s="59">
        <f t="shared" si="0"/>
        <v>31.54</v>
      </c>
      <c r="G50" s="60">
        <f t="shared" si="1"/>
        <v>1192.212</v>
      </c>
      <c r="H50" s="63">
        <f t="shared" si="2"/>
        <v>1192.212</v>
      </c>
    </row>
    <row r="51" spans="1:8" s="62" customFormat="1" ht="36">
      <c r="A51" s="56" t="str">
        <f>IF((LEN('Copy paste to Here'!G55))&gt;5,((CONCATENATE('Copy paste to Here'!G55," &amp; ",'Copy paste to Here'!D55,"  &amp;  ",'Copy paste to Here'!E55))),"Empty Cell")</f>
        <v>Piercing supplies: Assortment of 250 to 12 pcs. of EO gas sterilized piercing: Titanium G23 circular barbell, 16g (1.2mm) with two 3mm balls &amp; Quantity In Bulk: 12 pcs.  &amp;  Length: 8mm</v>
      </c>
      <c r="B51" s="57" t="str">
        <f>'Copy paste to Here'!C55</f>
        <v>UBLK474</v>
      </c>
      <c r="C51" s="57" t="s">
        <v>769</v>
      </c>
      <c r="D51" s="58">
        <f>Invoice!B55</f>
        <v>1</v>
      </c>
      <c r="E51" s="59">
        <f>'Shipping Invoice'!J55*$N$1</f>
        <v>19.14</v>
      </c>
      <c r="F51" s="59">
        <f t="shared" si="0"/>
        <v>19.14</v>
      </c>
      <c r="G51" s="60">
        <f t="shared" si="1"/>
        <v>723.49199999999996</v>
      </c>
      <c r="H51" s="63">
        <f t="shared" si="2"/>
        <v>723.49199999999996</v>
      </c>
    </row>
    <row r="52" spans="1:8" s="62" customFormat="1" ht="36">
      <c r="A52" s="56" t="str">
        <f>IF((LEN('Copy paste to Here'!G56))&gt;5,((CONCATENATE('Copy paste to Here'!G56," &amp; ",'Copy paste to Here'!D56,"  &amp;  ",'Copy paste to Here'!E56))),"Empty Cell")</f>
        <v>Piercing supplies: Assortment of 250 to 12 pcs. of EO gas sterilized piercing: Titanium G23 circular barbell, 16g (1.2mm) with two 3mm balls &amp; Quantity In Bulk: 12 pcs.  &amp;  Length: 10mm</v>
      </c>
      <c r="B52" s="57" t="str">
        <f>'Copy paste to Here'!C56</f>
        <v>UBLK474</v>
      </c>
      <c r="C52" s="57" t="s">
        <v>769</v>
      </c>
      <c r="D52" s="58">
        <f>Invoice!B56</f>
        <v>1</v>
      </c>
      <c r="E52" s="59">
        <f>'Shipping Invoice'!J56*$N$1</f>
        <v>19.14</v>
      </c>
      <c r="F52" s="59">
        <f t="shared" si="0"/>
        <v>19.14</v>
      </c>
      <c r="G52" s="60">
        <f t="shared" si="1"/>
        <v>723.49199999999996</v>
      </c>
      <c r="H52" s="63">
        <f t="shared" si="2"/>
        <v>723.49199999999996</v>
      </c>
    </row>
    <row r="53" spans="1:8" s="62" customFormat="1" ht="36">
      <c r="A53" s="56" t="str">
        <f>IF((LEN('Copy paste to Here'!G57))&gt;5,((CONCATENATE('Copy paste to Here'!G57," &amp; ",'Copy paste to Here'!D57,"  &amp;  ",'Copy paste to Here'!E57))),"Empty Cell")</f>
        <v>EO gas sterilized piercing: Titanium G23 labret, 1.2mm (16g) with color crystal in 3mm ball, 12 to 250 pcs per pack &amp; Quantity In Bulk: Size 8mm Quantity 12 pcs  &amp;  Crystal Color: Clear</v>
      </c>
      <c r="B53" s="57" t="str">
        <f>'Copy paste to Here'!C57</f>
        <v>UBLK485</v>
      </c>
      <c r="C53" s="57" t="s">
        <v>770</v>
      </c>
      <c r="D53" s="58">
        <f>Invoice!B57</f>
        <v>1</v>
      </c>
      <c r="E53" s="59">
        <f>'Shipping Invoice'!J57*$N$1</f>
        <v>19.940000000000001</v>
      </c>
      <c r="F53" s="59">
        <f t="shared" si="0"/>
        <v>19.940000000000001</v>
      </c>
      <c r="G53" s="60">
        <f t="shared" si="1"/>
        <v>753.73199999999997</v>
      </c>
      <c r="H53" s="63">
        <f t="shared" si="2"/>
        <v>753.73199999999997</v>
      </c>
    </row>
    <row r="54" spans="1:8" s="62" customFormat="1" ht="36">
      <c r="A54" s="56" t="str">
        <f>IF((LEN('Copy paste to Here'!G58))&gt;5,((CONCATENATE('Copy paste to Here'!G58," &amp; ",'Copy paste to Here'!D58,"  &amp;  ",'Copy paste to Here'!E58))),"Empty Cell")</f>
        <v>EO gas sterilized piercing: Titanium G23 labret, 1.2mm (16g) with color crystal in 3mm ball, 12 to 250 pcs per pack &amp; Quantity In Bulk: Size 10mm Quantity 12 pcs  &amp;  Crystal Color: Clear</v>
      </c>
      <c r="B54" s="57" t="str">
        <f>'Copy paste to Here'!C58</f>
        <v>UBLK485</v>
      </c>
      <c r="C54" s="57" t="s">
        <v>770</v>
      </c>
      <c r="D54" s="58">
        <f>Invoice!B58</f>
        <v>1</v>
      </c>
      <c r="E54" s="59">
        <f>'Shipping Invoice'!J58*$N$1</f>
        <v>19.940000000000001</v>
      </c>
      <c r="F54" s="59">
        <f t="shared" si="0"/>
        <v>19.940000000000001</v>
      </c>
      <c r="G54" s="60">
        <f t="shared" si="1"/>
        <v>753.73199999999997</v>
      </c>
      <c r="H54" s="63">
        <f t="shared" si="2"/>
        <v>753.73199999999997</v>
      </c>
    </row>
    <row r="55" spans="1:8" s="62" customFormat="1" ht="36">
      <c r="A55" s="56" t="str">
        <f>IF((LEN('Copy paste to Here'!G59))&gt;5,((CONCATENATE('Copy paste to Here'!G59," &amp; ",'Copy paste to Here'!D59,"  &amp;  ",'Copy paste to Here'!E59))),"Empty Cell")</f>
        <v>EO gas sterilized piercing: Titanium G23 labret, 1.2mm (16g) with color crystal in 3mm ball, 12 to 250 pcs per pack &amp; Quantity In Bulk: Size 12mm Quantity 12 pcs  &amp;  Crystal Color: Clear</v>
      </c>
      <c r="B55" s="57" t="str">
        <f>'Copy paste to Here'!C59</f>
        <v>UBLK485</v>
      </c>
      <c r="C55" s="57" t="s">
        <v>770</v>
      </c>
      <c r="D55" s="58">
        <f>Invoice!B59</f>
        <v>1</v>
      </c>
      <c r="E55" s="59">
        <f>'Shipping Invoice'!J59*$N$1</f>
        <v>19.940000000000001</v>
      </c>
      <c r="F55" s="59">
        <f t="shared" si="0"/>
        <v>19.940000000000001</v>
      </c>
      <c r="G55" s="60">
        <f t="shared" si="1"/>
        <v>753.73199999999997</v>
      </c>
      <c r="H55" s="63">
        <f t="shared" si="2"/>
        <v>753.73199999999997</v>
      </c>
    </row>
    <row r="56" spans="1:8" s="62" customFormat="1" ht="24">
      <c r="A56" s="56" t="str">
        <f>IF((LEN('Copy paste to Here'!G60))&gt;5,((CONCATENATE('Copy paste to Here'!G60," &amp; ",'Copy paste to Here'!D60,"  &amp;  ",'Copy paste to Here'!E60))),"Empty Cell")</f>
        <v xml:space="preserve">Pack of 10 pcs. of 3mm high polished surgical steel balls with 1.6mm threading (14g) &amp;   &amp;  </v>
      </c>
      <c r="B56" s="57" t="str">
        <f>'Copy paste to Here'!C60</f>
        <v>XBAL3G</v>
      </c>
      <c r="C56" s="57" t="s">
        <v>736</v>
      </c>
      <c r="D56" s="58">
        <f>Invoice!B60</f>
        <v>5</v>
      </c>
      <c r="E56" s="59">
        <f>'Shipping Invoice'!J60*$N$1</f>
        <v>0.6</v>
      </c>
      <c r="F56" s="59">
        <f t="shared" si="0"/>
        <v>3</v>
      </c>
      <c r="G56" s="60">
        <f t="shared" si="1"/>
        <v>22.679999999999996</v>
      </c>
      <c r="H56" s="63">
        <f t="shared" si="2"/>
        <v>113.39999999999998</v>
      </c>
    </row>
    <row r="57" spans="1:8" s="62" customFormat="1" ht="24">
      <c r="A57" s="56" t="str">
        <f>IF((LEN('Copy paste to Here'!G61))&gt;5,((CONCATENATE('Copy paste to Here'!G61," &amp; ",'Copy paste to Here'!D61,"  &amp;  ",'Copy paste to Here'!E61))),"Empty Cell")</f>
        <v xml:space="preserve">Pack of 10 pcs. of 5mm high polished surgical steel balls with 1.6mm threading (14g) &amp;   &amp;  </v>
      </c>
      <c r="B57" s="57" t="str">
        <f>'Copy paste to Here'!C61</f>
        <v>XBAL5</v>
      </c>
      <c r="C57" s="57" t="s">
        <v>738</v>
      </c>
      <c r="D57" s="58">
        <f>Invoice!B61</f>
        <v>10</v>
      </c>
      <c r="E57" s="59">
        <f>'Shipping Invoice'!J61*$N$1</f>
        <v>0.73</v>
      </c>
      <c r="F57" s="59">
        <f t="shared" si="0"/>
        <v>7.3</v>
      </c>
      <c r="G57" s="60">
        <f t="shared" si="1"/>
        <v>27.593999999999998</v>
      </c>
      <c r="H57" s="63">
        <f t="shared" si="2"/>
        <v>275.94</v>
      </c>
    </row>
    <row r="58" spans="1:8" s="62" customFormat="1" ht="24">
      <c r="A58" s="56" t="str">
        <f>IF((LEN('Copy paste to Here'!G62))&gt;5,((CONCATENATE('Copy paste to Here'!G62," &amp; ",'Copy paste to Here'!D62,"  &amp;  ",'Copy paste to Here'!E62))),"Empty Cell")</f>
        <v xml:space="preserve">Pack of 10 pcs. of high polished 316L steel eyebrow banana posts - threading 1.2mm (16g) &amp; Length: 12mm  &amp;  </v>
      </c>
      <c r="B58" s="57" t="str">
        <f>'Copy paste to Here'!C62</f>
        <v>XBN16G</v>
      </c>
      <c r="C58" s="57" t="s">
        <v>740</v>
      </c>
      <c r="D58" s="58">
        <f>Invoice!B62</f>
        <v>1</v>
      </c>
      <c r="E58" s="59">
        <f>'Shipping Invoice'!J62*$N$1</f>
        <v>0.62</v>
      </c>
      <c r="F58" s="59">
        <f t="shared" si="0"/>
        <v>0.62</v>
      </c>
      <c r="G58" s="60">
        <f t="shared" si="1"/>
        <v>23.435999999999996</v>
      </c>
      <c r="H58" s="63">
        <f t="shared" si="2"/>
        <v>23.435999999999996</v>
      </c>
    </row>
    <row r="59" spans="1:8" s="62" customFormat="1" ht="24">
      <c r="A59" s="56" t="str">
        <f>IF((LEN('Copy paste to Here'!G63))&gt;5,((CONCATENATE('Copy paste to Here'!G63," &amp; ",'Copy paste to Here'!D63,"  &amp;  ",'Copy paste to Here'!E63))),"Empty Cell")</f>
        <v xml:space="preserve">Pack of 10 pcs. of 3mm anodized surgical steel balls with threading 1.6mm (14g) &amp; Color: Gold  &amp;  </v>
      </c>
      <c r="B59" s="57" t="str">
        <f>'Copy paste to Here'!C63</f>
        <v>XBT3G</v>
      </c>
      <c r="C59" s="57" t="s">
        <v>742</v>
      </c>
      <c r="D59" s="58">
        <f>Invoice!B63</f>
        <v>5</v>
      </c>
      <c r="E59" s="59">
        <f>'Shipping Invoice'!J63*$N$1</f>
        <v>1.9</v>
      </c>
      <c r="F59" s="59">
        <f t="shared" si="0"/>
        <v>9.5</v>
      </c>
      <c r="G59" s="60">
        <f t="shared" si="1"/>
        <v>71.819999999999993</v>
      </c>
      <c r="H59" s="63">
        <f t="shared" si="2"/>
        <v>359.09999999999997</v>
      </c>
    </row>
    <row r="60" spans="1:8" s="62" customFormat="1" ht="24">
      <c r="A60" s="56" t="str">
        <f>IF((LEN('Copy paste to Here'!G64))&gt;5,((CONCATENATE('Copy paste to Here'!G64," &amp; ",'Copy paste to Here'!D64,"  &amp;  ",'Copy paste to Here'!E64))),"Empty Cell")</f>
        <v xml:space="preserve">Pack of 10 pcs. of 3mm anodized surgical steel balls with threading 1.2mm (16g) &amp; Color: Gold  &amp;  </v>
      </c>
      <c r="B60" s="57" t="str">
        <f>'Copy paste to Here'!C64</f>
        <v>XBT3S</v>
      </c>
      <c r="C60" s="57" t="s">
        <v>744</v>
      </c>
      <c r="D60" s="58">
        <f>Invoice!B64</f>
        <v>10</v>
      </c>
      <c r="E60" s="59">
        <f>'Shipping Invoice'!J64*$N$1</f>
        <v>1.9</v>
      </c>
      <c r="F60" s="59">
        <f t="shared" si="0"/>
        <v>19</v>
      </c>
      <c r="G60" s="60">
        <f t="shared" si="1"/>
        <v>71.819999999999993</v>
      </c>
      <c r="H60" s="63">
        <f t="shared" si="2"/>
        <v>718.19999999999993</v>
      </c>
    </row>
    <row r="61" spans="1:8" s="62" customFormat="1" ht="24">
      <c r="A61" s="56" t="str">
        <f>IF((LEN('Copy paste to Here'!G65))&gt;5,((CONCATENATE('Copy paste to Here'!G65," &amp; ",'Copy paste to Here'!D65,"  &amp;  ",'Copy paste to Here'!E65))),"Empty Cell")</f>
        <v xml:space="preserve">Pack of 10 pcs. of 4mm PVD plated 316L steel ball with a frosted effect surface - 1.2mm threading (16g) &amp; Color: Gold anodized  &amp;  </v>
      </c>
      <c r="B61" s="57" t="str">
        <f>'Copy paste to Here'!C65</f>
        <v>XFOBT4S</v>
      </c>
      <c r="C61" s="57" t="s">
        <v>746</v>
      </c>
      <c r="D61" s="58">
        <f>Invoice!B65</f>
        <v>6</v>
      </c>
      <c r="E61" s="59">
        <f>'Shipping Invoice'!J65*$N$1</f>
        <v>3.06</v>
      </c>
      <c r="F61" s="59">
        <f t="shared" si="0"/>
        <v>18.36</v>
      </c>
      <c r="G61" s="60">
        <f t="shared" si="1"/>
        <v>115.66799999999999</v>
      </c>
      <c r="H61" s="63">
        <f t="shared" si="2"/>
        <v>694.00799999999992</v>
      </c>
    </row>
    <row r="62" spans="1:8" s="62" customFormat="1" ht="36">
      <c r="A62" s="56" t="str">
        <f>IF((LEN('Copy paste to Here'!G66))&gt;5,((CONCATENATE('Copy paste to Here'!G66," &amp; ",'Copy paste to Here'!D66,"  &amp;  ",'Copy paste to Here'!E66))),"Empty Cell")</f>
        <v xml:space="preserve">Pack of 10 pcs. of 3mm anodized surgical steel balls with bezel set crystal and with 1.2mm threading (16g) &amp; Color: Gold Anodized w/ Clear crystal  &amp;  </v>
      </c>
      <c r="B62" s="57" t="str">
        <f>'Copy paste to Here'!C66</f>
        <v>XJBT3S</v>
      </c>
      <c r="C62" s="57" t="s">
        <v>749</v>
      </c>
      <c r="D62" s="58">
        <f>Invoice!B66</f>
        <v>10</v>
      </c>
      <c r="E62" s="59">
        <f>'Shipping Invoice'!J66*$N$1</f>
        <v>5.16</v>
      </c>
      <c r="F62" s="59">
        <f t="shared" si="0"/>
        <v>51.6</v>
      </c>
      <c r="G62" s="60">
        <f t="shared" si="1"/>
        <v>195.048</v>
      </c>
      <c r="H62" s="63">
        <f t="shared" si="2"/>
        <v>1950.48</v>
      </c>
    </row>
    <row r="63" spans="1:8" s="62" customFormat="1" ht="36">
      <c r="A63" s="56" t="str">
        <f>IF((LEN('Copy paste to Here'!G67))&gt;5,((CONCATENATE('Copy paste to Here'!G67," &amp; ",'Copy paste to Here'!D67,"  &amp;  ",'Copy paste to Here'!E67))),"Empty Cell")</f>
        <v xml:space="preserve">Pack of 10 pcs. of 5mm anodized surgical steel balls with bezel set crystal and with 1.6mm threading (14g) &amp; Color: Gold Anodized w/ Clear crystal  &amp;  </v>
      </c>
      <c r="B63" s="57" t="str">
        <f>'Copy paste to Here'!C67</f>
        <v>XJBT5G</v>
      </c>
      <c r="C63" s="57" t="s">
        <v>752</v>
      </c>
      <c r="D63" s="58">
        <f>Invoice!B67</f>
        <v>6</v>
      </c>
      <c r="E63" s="59">
        <f>'Shipping Invoice'!J67*$N$1</f>
        <v>5.23</v>
      </c>
      <c r="F63" s="59">
        <f t="shared" si="0"/>
        <v>31.380000000000003</v>
      </c>
      <c r="G63" s="60">
        <f t="shared" si="1"/>
        <v>197.69399999999999</v>
      </c>
      <c r="H63" s="63">
        <f t="shared" si="2"/>
        <v>1186.164</v>
      </c>
    </row>
    <row r="64" spans="1:8" s="62" customFormat="1" ht="36">
      <c r="A64" s="56" t="str">
        <f>IF((LEN('Copy paste to Here'!G68))&gt;5,((CONCATENATE('Copy paste to Here'!G68," &amp; ",'Copy paste to Here'!D68,"  &amp;  ",'Copy paste to Here'!E68))),"Empty Cell")</f>
        <v xml:space="preserve">Pack of 10 pcs. of 6mm anodized surgical steel balls with bezel set crystal and with 1.6mm threading (14g) &amp; Color: Gold Anodized w/ Clear crystal  &amp;  </v>
      </c>
      <c r="B64" s="57" t="str">
        <f>'Copy paste to Here'!C68</f>
        <v>XJBT6G</v>
      </c>
      <c r="C64" s="57" t="s">
        <v>754</v>
      </c>
      <c r="D64" s="58">
        <f>Invoice!B68</f>
        <v>5</v>
      </c>
      <c r="E64" s="59">
        <f>'Shipping Invoice'!J68*$N$1</f>
        <v>5.68</v>
      </c>
      <c r="F64" s="59">
        <f t="shared" si="0"/>
        <v>28.4</v>
      </c>
      <c r="G64" s="60">
        <f t="shared" si="1"/>
        <v>214.70399999999998</v>
      </c>
      <c r="H64" s="63">
        <f t="shared" si="2"/>
        <v>1073.52</v>
      </c>
    </row>
    <row r="65" spans="1:8" s="62" customFormat="1" ht="36">
      <c r="A65" s="56" t="str">
        <f>IF((LEN('Copy paste to Here'!G69))&gt;5,((CONCATENATE('Copy paste to Here'!G69," &amp; ",'Copy paste to Here'!D69,"  &amp;  ",'Copy paste to Here'!E69))),"Empty Cell")</f>
        <v xml:space="preserve">Pack of 10 steel posts for labrets - 1.2mm threading (16g), selectable length ”body jewelry parts” (4mm base of labret) &amp; Length: 6mm  &amp;  </v>
      </c>
      <c r="B65" s="57" t="str">
        <f>'Copy paste to Here'!C69</f>
        <v>XLB16G</v>
      </c>
      <c r="C65" s="57" t="s">
        <v>756</v>
      </c>
      <c r="D65" s="58">
        <f>Invoice!B69</f>
        <v>10</v>
      </c>
      <c r="E65" s="59">
        <f>'Shipping Invoice'!J69*$N$1</f>
        <v>1.21</v>
      </c>
      <c r="F65" s="59">
        <f t="shared" si="0"/>
        <v>12.1</v>
      </c>
      <c r="G65" s="60">
        <f t="shared" si="1"/>
        <v>45.737999999999992</v>
      </c>
      <c r="H65" s="63">
        <f t="shared" si="2"/>
        <v>457.37999999999994</v>
      </c>
    </row>
    <row r="66" spans="1:8" s="62" customFormat="1" ht="36">
      <c r="A66" s="56" t="str">
        <f>IF((LEN('Copy paste to Here'!G70))&gt;5,((CONCATENATE('Copy paste to Here'!G70," &amp; ",'Copy paste to Here'!D70,"  &amp;  ",'Copy paste to Here'!E70))),"Empty Cell")</f>
        <v xml:space="preserve">Pack of 10 steel posts for labrets - 1.2mm threading (16g), selectable length ”body jewelry parts” (4mm base of labret) &amp; Length: 7mm  &amp;  </v>
      </c>
      <c r="B66" s="57" t="str">
        <f>'Copy paste to Here'!C70</f>
        <v>XLB16G</v>
      </c>
      <c r="C66" s="57" t="s">
        <v>756</v>
      </c>
      <c r="D66" s="58">
        <f>Invoice!B70</f>
        <v>10</v>
      </c>
      <c r="E66" s="59">
        <f>'Shipping Invoice'!J70*$N$1</f>
        <v>1.21</v>
      </c>
      <c r="F66" s="59">
        <f t="shared" si="0"/>
        <v>12.1</v>
      </c>
      <c r="G66" s="60">
        <f t="shared" si="1"/>
        <v>45.737999999999992</v>
      </c>
      <c r="H66" s="63">
        <f t="shared" si="2"/>
        <v>457.37999999999994</v>
      </c>
    </row>
    <row r="67" spans="1:8" s="62" customFormat="1" ht="36">
      <c r="A67" s="56" t="str">
        <f>IF((LEN('Copy paste to Here'!G71))&gt;5,((CONCATENATE('Copy paste to Here'!G71," &amp; ",'Copy paste to Here'!D71,"  &amp;  ",'Copy paste to Here'!E71))),"Empty Cell")</f>
        <v xml:space="preserve">Pack of 10 steel posts for labrets - 1.2mm threading (16g), selectable length ”body jewelry parts” (4mm base of labret) &amp; Length: 8mm  &amp;  </v>
      </c>
      <c r="B67" s="57" t="str">
        <f>'Copy paste to Here'!C71</f>
        <v>XLB16G</v>
      </c>
      <c r="C67" s="57" t="s">
        <v>756</v>
      </c>
      <c r="D67" s="58">
        <f>Invoice!B71</f>
        <v>10</v>
      </c>
      <c r="E67" s="59">
        <f>'Shipping Invoice'!J71*$N$1</f>
        <v>1.21</v>
      </c>
      <c r="F67" s="59">
        <f t="shared" si="0"/>
        <v>12.1</v>
      </c>
      <c r="G67" s="60">
        <f t="shared" si="1"/>
        <v>45.737999999999992</v>
      </c>
      <c r="H67" s="63">
        <f t="shared" si="2"/>
        <v>457.37999999999994</v>
      </c>
    </row>
    <row r="68" spans="1:8" s="62" customFormat="1" ht="24">
      <c r="A68" s="56" t="str">
        <f>IF((LEN('Copy paste to Here'!G72))&gt;5,((CONCATENATE('Copy paste to Here'!G72," &amp; ",'Copy paste to Here'!D72,"  &amp;  ",'Copy paste to Here'!E72))),"Empty Cell")</f>
        <v>Pack of 10 pcs. of anodized 316L steel steel barbells posts - threading 1.6mm (14g) &amp; Length: 14mm  &amp;  Color: Gold</v>
      </c>
      <c r="B68" s="57" t="str">
        <f>'Copy paste to Here'!C72</f>
        <v>XTBB14G</v>
      </c>
      <c r="C68" s="57" t="s">
        <v>758</v>
      </c>
      <c r="D68" s="58">
        <f>Invoice!B72</f>
        <v>1</v>
      </c>
      <c r="E68" s="59">
        <f>'Shipping Invoice'!J72*$N$1</f>
        <v>2.7</v>
      </c>
      <c r="F68" s="59">
        <f t="shared" si="0"/>
        <v>2.7</v>
      </c>
      <c r="G68" s="60">
        <f t="shared" si="1"/>
        <v>102.06</v>
      </c>
      <c r="H68" s="63">
        <f t="shared" si="2"/>
        <v>102.06</v>
      </c>
    </row>
    <row r="69" spans="1:8" s="62" customFormat="1" ht="24">
      <c r="A69" s="56" t="str">
        <f>IF((LEN('Copy paste to Here'!G73))&gt;5,((CONCATENATE('Copy paste to Here'!G73," &amp; ",'Copy paste to Here'!D73,"  &amp;  ",'Copy paste to Here'!E73))),"Empty Cell")</f>
        <v>Pack of 10 pcs. of anodized 316L steel steel barbells posts - threading 1.6mm (14g) &amp; Length: 19mm  &amp;  Color: Gold</v>
      </c>
      <c r="B69" s="57" t="str">
        <f>'Copy paste to Here'!C73</f>
        <v>XTBB14G</v>
      </c>
      <c r="C69" s="57" t="s">
        <v>758</v>
      </c>
      <c r="D69" s="58">
        <f>Invoice!B73</f>
        <v>3</v>
      </c>
      <c r="E69" s="59">
        <f>'Shipping Invoice'!J73*$N$1</f>
        <v>2.7</v>
      </c>
      <c r="F69" s="59">
        <f t="shared" si="0"/>
        <v>8.1000000000000014</v>
      </c>
      <c r="G69" s="60">
        <f t="shared" si="1"/>
        <v>102.06</v>
      </c>
      <c r="H69" s="63">
        <f t="shared" si="2"/>
        <v>306.18</v>
      </c>
    </row>
    <row r="70" spans="1:8" s="62" customFormat="1" ht="25.5">
      <c r="A70" s="56" t="str">
        <f>IF((LEN('Copy paste to Here'!G74))&gt;5,((CONCATENATE('Copy paste to Here'!G74," &amp; ",'Copy paste to Here'!D74,"  &amp;  ",'Copy paste to Here'!E74))),"Empty Cell")</f>
        <v>Pack of 10 pcs. of anodized 316L steel barbells posts - threading 1.2mm (16g) &amp; Length: 6mm  &amp;  Color: Gold</v>
      </c>
      <c r="B70" s="57" t="str">
        <f>'Copy paste to Here'!C74</f>
        <v>XTBB16G</v>
      </c>
      <c r="C70" s="57" t="s">
        <v>771</v>
      </c>
      <c r="D70" s="58">
        <f>Invoice!B74</f>
        <v>1</v>
      </c>
      <c r="E70" s="59">
        <f>'Shipping Invoice'!J74*$N$1</f>
        <v>2.5299999999999998</v>
      </c>
      <c r="F70" s="59">
        <f t="shared" si="0"/>
        <v>2.5299999999999998</v>
      </c>
      <c r="G70" s="60">
        <f t="shared" si="1"/>
        <v>95.633999999999986</v>
      </c>
      <c r="H70" s="63">
        <f t="shared" si="2"/>
        <v>95.633999999999986</v>
      </c>
    </row>
    <row r="71" spans="1:8" s="62" customFormat="1" ht="24">
      <c r="A71" s="56" t="str">
        <f>IF((LEN('Copy paste to Here'!G75))&gt;5,((CONCATENATE('Copy paste to Here'!G75," &amp; ",'Copy paste to Here'!D75,"  &amp;  ",'Copy paste to Here'!E75))),"Empty Cell")</f>
        <v>Pack of 10 pcs. of anodized 316L steel posts for labrets - threading 1.2mm (16g) &amp; Length: 6mm  &amp;  Color: Gold</v>
      </c>
      <c r="B71" s="57" t="str">
        <f>'Copy paste to Here'!C75</f>
        <v>XTLB16G</v>
      </c>
      <c r="C71" s="57" t="s">
        <v>762</v>
      </c>
      <c r="D71" s="58">
        <f>Invoice!B75</f>
        <v>10</v>
      </c>
      <c r="E71" s="59">
        <f>'Shipping Invoice'!J75*$N$1</f>
        <v>3.31</v>
      </c>
      <c r="F71" s="59">
        <f t="shared" si="0"/>
        <v>33.1</v>
      </c>
      <c r="G71" s="60">
        <f t="shared" si="1"/>
        <v>125.11799999999999</v>
      </c>
      <c r="H71" s="63">
        <f t="shared" si="2"/>
        <v>1251.1799999999998</v>
      </c>
    </row>
    <row r="72" spans="1:8" s="62" customFormat="1" ht="24">
      <c r="A72" s="56" t="str">
        <f>IF((LEN('Copy paste to Here'!G76))&gt;5,((CONCATENATE('Copy paste to Here'!G76," &amp; ",'Copy paste to Here'!D76,"  &amp;  ",'Copy paste to Here'!E76))),"Empty Cell")</f>
        <v>Pack of 10 pcs. of anodized 316L steel posts for labrets - threading 1.2mm (16g) &amp; Length: 8mm  &amp;  Color: Gold</v>
      </c>
      <c r="B72" s="57" t="str">
        <f>'Copy paste to Here'!C76</f>
        <v>XTLB16G</v>
      </c>
      <c r="C72" s="57" t="s">
        <v>762</v>
      </c>
      <c r="D72" s="58">
        <f>Invoice!B76</f>
        <v>10</v>
      </c>
      <c r="E72" s="59">
        <f>'Shipping Invoice'!J76*$N$1</f>
        <v>3.31</v>
      </c>
      <c r="F72" s="59">
        <f t="shared" si="0"/>
        <v>33.1</v>
      </c>
      <c r="G72" s="60">
        <f t="shared" si="1"/>
        <v>125.11799999999999</v>
      </c>
      <c r="H72" s="63">
        <f t="shared" si="2"/>
        <v>1251.1799999999998</v>
      </c>
    </row>
    <row r="73" spans="1:8" s="62" customFormat="1" ht="24">
      <c r="A73" s="56" t="str">
        <f>IF((LEN('Copy paste to Here'!G77))&gt;5,((CONCATENATE('Copy paste to Here'!G77," &amp; ",'Copy paste to Here'!D77,"  &amp;  ",'Copy paste to Here'!E77))),"Empty Cell")</f>
        <v>Pack of 10 pcs. of anodized 316L steel posts for labrets - threading 1.2mm (16g) &amp; Length: 10mm  &amp;  Color: Gold</v>
      </c>
      <c r="B73" s="57" t="str">
        <f>'Copy paste to Here'!C77</f>
        <v>XTLB16G</v>
      </c>
      <c r="C73" s="57" t="s">
        <v>762</v>
      </c>
      <c r="D73" s="58">
        <f>Invoice!B77</f>
        <v>4</v>
      </c>
      <c r="E73" s="59">
        <f>'Shipping Invoice'!J77*$N$1</f>
        <v>3.31</v>
      </c>
      <c r="F73" s="59">
        <f t="shared" si="0"/>
        <v>13.24</v>
      </c>
      <c r="G73" s="60">
        <f t="shared" si="1"/>
        <v>125.11799999999999</v>
      </c>
      <c r="H73" s="63">
        <f t="shared" si="2"/>
        <v>500.47199999999998</v>
      </c>
    </row>
    <row r="74" spans="1:8" s="62" customFormat="1" ht="36">
      <c r="A74" s="56" t="str">
        <f>IF((LEN('Copy paste to Here'!G78))&gt;5,((CONCATENATE('Copy paste to Here'!G78," &amp; ",'Copy paste to Here'!D78,"  &amp;  ",'Copy paste to Here'!E78))),"Empty Cell")</f>
        <v>EO gas sterilized piercing: Titanium G23 belly banana, 14g (1.6mm) with an 8mm and 5mm jewel ball &amp; Crystal Color: Clear  &amp;  Length: 12mm</v>
      </c>
      <c r="B74" s="57" t="str">
        <f>'Copy paste to Here'!C78</f>
        <v>ZUBN2CG</v>
      </c>
      <c r="C74" s="57" t="s">
        <v>764</v>
      </c>
      <c r="D74" s="58">
        <f>Invoice!B78</f>
        <v>10</v>
      </c>
      <c r="E74" s="59">
        <f>'Shipping Invoice'!J78*$N$1</f>
        <v>2.57</v>
      </c>
      <c r="F74" s="59">
        <f t="shared" si="0"/>
        <v>25.7</v>
      </c>
      <c r="G74" s="60">
        <f t="shared" si="1"/>
        <v>97.145999999999987</v>
      </c>
      <c r="H74" s="63">
        <f t="shared" si="2"/>
        <v>971.45999999999981</v>
      </c>
    </row>
    <row r="75" spans="1:8" s="62" customFormat="1" ht="24">
      <c r="A75" s="56" t="str">
        <f>IF((LEN('Copy paste to Here'!G79))&gt;5,((CONCATENATE('Copy paste to Here'!G79," &amp; ",'Copy paste to Here'!D79,"  &amp;  ",'Copy paste to Here'!E79))),"Empty Cell")</f>
        <v xml:space="preserve">EO gas sterilized piercing: Titanium G23 eyebrow banana, 16g (1.2mm) with two 3mm balls &amp; Length: 10mm  &amp;  </v>
      </c>
      <c r="B75" s="57" t="str">
        <f>'Copy paste to Here'!C79</f>
        <v>ZUBNEB</v>
      </c>
      <c r="C75" s="57" t="s">
        <v>766</v>
      </c>
      <c r="D75" s="58">
        <f>Invoice!B79</f>
        <v>20</v>
      </c>
      <c r="E75" s="59">
        <f>'Shipping Invoice'!J79*$N$1</f>
        <v>1.45</v>
      </c>
      <c r="F75" s="59">
        <f t="shared" si="0"/>
        <v>29</v>
      </c>
      <c r="G75" s="60">
        <f t="shared" si="1"/>
        <v>54.809999999999995</v>
      </c>
      <c r="H75" s="63">
        <f t="shared" si="2"/>
        <v>1096.1999999999998</v>
      </c>
    </row>
    <row r="76" spans="1:8" s="62" customFormat="1" ht="24">
      <c r="A76" s="56" t="str">
        <f>IF((LEN('Copy paste to Here'!G80))&gt;5,((CONCATENATE('Copy paste to Here'!G80," &amp; ",'Copy paste to Here'!D80,"  &amp;  ",'Copy paste to Here'!E80))),"Empty Cell")</f>
        <v xml:space="preserve">EO gas sterilized piercing: Titanium G23 eyebrow banana, 16g (1.2mm) with two 3mm balls &amp; Length: 12mm  &amp;  </v>
      </c>
      <c r="B76" s="57" t="str">
        <f>'Copy paste to Here'!C80</f>
        <v>ZUBNEB</v>
      </c>
      <c r="C76" s="57" t="s">
        <v>766</v>
      </c>
      <c r="D76" s="58">
        <f>Invoice!B80</f>
        <v>10</v>
      </c>
      <c r="E76" s="59">
        <f>'Shipping Invoice'!J80*$N$1</f>
        <v>1.45</v>
      </c>
      <c r="F76" s="59">
        <f t="shared" si="0"/>
        <v>14.5</v>
      </c>
      <c r="G76" s="60">
        <f t="shared" si="1"/>
        <v>54.809999999999995</v>
      </c>
      <c r="H76" s="63">
        <f t="shared" si="2"/>
        <v>548.09999999999991</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858.58000000000038</v>
      </c>
      <c r="G1000" s="60"/>
      <c r="H1000" s="61">
        <f t="shared" ref="H1000:H1007" si="49">F1000*$E$14</f>
        <v>32454.324000000011</v>
      </c>
    </row>
    <row r="1001" spans="1:8" s="62" customFormat="1">
      <c r="A1001" s="56" t="str">
        <f>'[2]Copy paste to Here'!T2</f>
        <v>SHIPPING HANDLING</v>
      </c>
      <c r="B1001" s="75"/>
      <c r="C1001" s="75"/>
      <c r="D1001" s="76"/>
      <c r="E1001" s="67"/>
      <c r="F1001" s="59">
        <f>Invoice!J82</f>
        <v>-25.757400000000011</v>
      </c>
      <c r="G1001" s="60"/>
      <c r="H1001" s="61">
        <f t="shared" si="49"/>
        <v>-973.62972000000036</v>
      </c>
    </row>
    <row r="1002" spans="1:8" s="62" customFormat="1" outlineLevel="1">
      <c r="A1002" s="56" t="str">
        <f>'[2]Copy paste to Here'!T3</f>
        <v>DISCOUNT</v>
      </c>
      <c r="B1002" s="75"/>
      <c r="C1002" s="75"/>
      <c r="D1002" s="76"/>
      <c r="E1002" s="67"/>
      <c r="F1002" s="59">
        <f>Invoice!J84</f>
        <v>0</v>
      </c>
      <c r="G1002" s="60"/>
      <c r="H1002" s="61">
        <f t="shared" si="49"/>
        <v>0</v>
      </c>
    </row>
    <row r="1003" spans="1:8" s="62" customFormat="1">
      <c r="A1003" s="56" t="str">
        <f>'[2]Copy paste to Here'!T4</f>
        <v>Total:</v>
      </c>
      <c r="B1003" s="75"/>
      <c r="C1003" s="75"/>
      <c r="D1003" s="76"/>
      <c r="E1003" s="67"/>
      <c r="F1003" s="59">
        <f>SUM(F1000:F1002)</f>
        <v>832.82260000000042</v>
      </c>
      <c r="G1003" s="60"/>
      <c r="H1003" s="61">
        <f t="shared" si="49"/>
        <v>31480.694280000014</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32454.324000000001</v>
      </c>
    </row>
    <row r="1010" spans="1:8" s="21" customFormat="1">
      <c r="A1010" s="22"/>
      <c r="E1010" s="21" t="s">
        <v>182</v>
      </c>
      <c r="H1010" s="84">
        <f>(SUMIF($A$1000:$A$1008,"Total:",$H$1000:$H$1008))</f>
        <v>31480.694280000014</v>
      </c>
    </row>
    <row r="1011" spans="1:8" s="21" customFormat="1">
      <c r="E1011" s="21" t="s">
        <v>183</v>
      </c>
      <c r="H1011" s="85">
        <f>H1013-H1012</f>
        <v>29421.21</v>
      </c>
    </row>
    <row r="1012" spans="1:8" s="21" customFormat="1">
      <c r="E1012" s="21" t="s">
        <v>184</v>
      </c>
      <c r="H1012" s="85">
        <f>ROUND((H1013*7)/107,2)</f>
        <v>2059.48</v>
      </c>
    </row>
    <row r="1013" spans="1:8" s="21" customFormat="1">
      <c r="E1013" s="22" t="s">
        <v>185</v>
      </c>
      <c r="H1013" s="86">
        <f>ROUND((SUMIF($A$1000:$A$1008,"Total:",$H$1000:$H$1008)),2)</f>
        <v>31480.69</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9"/>
  <sheetViews>
    <sheetView workbookViewId="0">
      <selection activeCell="A5" sqref="A5"/>
    </sheetView>
  </sheetViews>
  <sheetFormatPr defaultRowHeight="15"/>
  <sheetData>
    <row r="1" spans="1:1">
      <c r="A1" s="2" t="s">
        <v>718</v>
      </c>
    </row>
    <row r="2" spans="1:1">
      <c r="A2" s="2" t="s">
        <v>718</v>
      </c>
    </row>
    <row r="3" spans="1:1">
      <c r="A3" s="2" t="s">
        <v>718</v>
      </c>
    </row>
    <row r="4" spans="1:1">
      <c r="A4" s="2" t="s">
        <v>718</v>
      </c>
    </row>
    <row r="5" spans="1:1">
      <c r="A5" s="2" t="s">
        <v>720</v>
      </c>
    </row>
    <row r="6" spans="1:1">
      <c r="A6" s="2" t="s">
        <v>720</v>
      </c>
    </row>
    <row r="7" spans="1:1">
      <c r="A7" s="2" t="s">
        <v>720</v>
      </c>
    </row>
    <row r="8" spans="1:1">
      <c r="A8" s="2" t="s">
        <v>720</v>
      </c>
    </row>
    <row r="9" spans="1:1">
      <c r="A9" s="2" t="s">
        <v>583</v>
      </c>
    </row>
    <row r="10" spans="1:1">
      <c r="A10" s="2" t="s">
        <v>583</v>
      </c>
    </row>
    <row r="11" spans="1:1">
      <c r="A11" s="2" t="s">
        <v>583</v>
      </c>
    </row>
    <row r="12" spans="1:1">
      <c r="A12" s="2" t="s">
        <v>583</v>
      </c>
    </row>
    <row r="13" spans="1:1">
      <c r="A13" s="2" t="s">
        <v>583</v>
      </c>
    </row>
    <row r="14" spans="1:1">
      <c r="A14" s="2" t="s">
        <v>583</v>
      </c>
    </row>
    <row r="15" spans="1:1">
      <c r="A15" s="2" t="s">
        <v>583</v>
      </c>
    </row>
    <row r="16" spans="1:1">
      <c r="A16" s="2" t="s">
        <v>583</v>
      </c>
    </row>
    <row r="17" spans="1:1">
      <c r="A17" s="2" t="s">
        <v>723</v>
      </c>
    </row>
    <row r="18" spans="1:1">
      <c r="A18" s="2" t="s">
        <v>723</v>
      </c>
    </row>
    <row r="19" spans="1:1">
      <c r="A19" s="2" t="s">
        <v>723</v>
      </c>
    </row>
    <row r="20" spans="1:1">
      <c r="A20" s="2" t="s">
        <v>723</v>
      </c>
    </row>
    <row r="21" spans="1:1">
      <c r="A21" s="2" t="s">
        <v>725</v>
      </c>
    </row>
    <row r="22" spans="1:1">
      <c r="A22" s="2" t="s">
        <v>725</v>
      </c>
    </row>
    <row r="23" spans="1:1">
      <c r="A23" s="2" t="s">
        <v>725</v>
      </c>
    </row>
    <row r="24" spans="1:1">
      <c r="A24" s="2" t="s">
        <v>725</v>
      </c>
    </row>
    <row r="25" spans="1:1">
      <c r="A25" s="2" t="s">
        <v>725</v>
      </c>
    </row>
    <row r="26" spans="1:1">
      <c r="A26" s="2" t="s">
        <v>725</v>
      </c>
    </row>
    <row r="27" spans="1:1">
      <c r="A27" s="2" t="s">
        <v>725</v>
      </c>
    </row>
    <row r="28" spans="1:1">
      <c r="A28" s="2" t="s">
        <v>727</v>
      </c>
    </row>
    <row r="29" spans="1:1">
      <c r="A29" s="2" t="s">
        <v>727</v>
      </c>
    </row>
    <row r="30" spans="1:1">
      <c r="A30" s="2" t="s">
        <v>727</v>
      </c>
    </row>
    <row r="31" spans="1:1">
      <c r="A31" s="2" t="s">
        <v>768</v>
      </c>
    </row>
    <row r="32" spans="1:1">
      <c r="A32" s="2" t="s">
        <v>768</v>
      </c>
    </row>
    <row r="33" spans="1:1">
      <c r="A33" s="2" t="s">
        <v>768</v>
      </c>
    </row>
    <row r="34" spans="1:1">
      <c r="A34" s="2" t="s">
        <v>769</v>
      </c>
    </row>
    <row r="35" spans="1:1">
      <c r="A35" s="2" t="s">
        <v>769</v>
      </c>
    </row>
    <row r="36" spans="1:1">
      <c r="A36" s="2" t="s">
        <v>770</v>
      </c>
    </row>
    <row r="37" spans="1:1">
      <c r="A37" s="2" t="s">
        <v>770</v>
      </c>
    </row>
    <row r="38" spans="1:1">
      <c r="A38" s="2" t="s">
        <v>770</v>
      </c>
    </row>
    <row r="39" spans="1:1">
      <c r="A39" s="2" t="s">
        <v>736</v>
      </c>
    </row>
    <row r="40" spans="1:1">
      <c r="A40" s="2" t="s">
        <v>738</v>
      </c>
    </row>
    <row r="41" spans="1:1">
      <c r="A41" s="2" t="s">
        <v>740</v>
      </c>
    </row>
    <row r="42" spans="1:1">
      <c r="A42" s="2" t="s">
        <v>742</v>
      </c>
    </row>
    <row r="43" spans="1:1">
      <c r="A43" s="2" t="s">
        <v>744</v>
      </c>
    </row>
    <row r="44" spans="1:1">
      <c r="A44" s="2" t="s">
        <v>746</v>
      </c>
    </row>
    <row r="45" spans="1:1">
      <c r="A45" s="2" t="s">
        <v>749</v>
      </c>
    </row>
    <row r="46" spans="1:1">
      <c r="A46" s="2" t="s">
        <v>752</v>
      </c>
    </row>
    <row r="47" spans="1:1">
      <c r="A47" s="2" t="s">
        <v>754</v>
      </c>
    </row>
    <row r="48" spans="1:1">
      <c r="A48" s="2" t="s">
        <v>756</v>
      </c>
    </row>
    <row r="49" spans="1:1">
      <c r="A49" s="2" t="s">
        <v>756</v>
      </c>
    </row>
    <row r="50" spans="1:1">
      <c r="A50" s="2" t="s">
        <v>756</v>
      </c>
    </row>
    <row r="51" spans="1:1">
      <c r="A51" s="2" t="s">
        <v>758</v>
      </c>
    </row>
    <row r="52" spans="1:1">
      <c r="A52" s="2" t="s">
        <v>758</v>
      </c>
    </row>
    <row r="53" spans="1:1">
      <c r="A53" s="2" t="s">
        <v>771</v>
      </c>
    </row>
    <row r="54" spans="1:1">
      <c r="A54" s="2" t="s">
        <v>762</v>
      </c>
    </row>
    <row r="55" spans="1:1">
      <c r="A55" s="2" t="s">
        <v>762</v>
      </c>
    </row>
    <row r="56" spans="1:1">
      <c r="A56" s="2" t="s">
        <v>762</v>
      </c>
    </row>
    <row r="57" spans="1:1">
      <c r="A57" s="2" t="s">
        <v>764</v>
      </c>
    </row>
    <row r="58" spans="1:1">
      <c r="A58" s="2" t="s">
        <v>766</v>
      </c>
    </row>
    <row r="59" spans="1:1">
      <c r="A59" s="2" t="s">
        <v>766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2023-09-11T10:15:58Z</cp:lastPrinted>
  <dcterms:created xsi:type="dcterms:W3CDTF">2009-06-02T18:56:54Z</dcterms:created>
  <dcterms:modified xsi:type="dcterms:W3CDTF">2023-09-11T10:16:02Z</dcterms:modified>
</cp:coreProperties>
</file>