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A08B617-E7B3-467A-A943-7A727AB5A74D}"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Invoice!$A$1:$K$109</definedName>
    <definedName name="_xlnm.Print_Area" localSheetId="2">'Shipping Invoice'!$A$1:$L$99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2" i="2" l="1"/>
  <c r="J96" i="2"/>
  <c r="K97" i="7" l="1"/>
  <c r="K14" i="7"/>
  <c r="K17" i="7"/>
  <c r="K10" i="7"/>
  <c r="I94" i="7"/>
  <c r="B87" i="7"/>
  <c r="I85" i="7"/>
  <c r="I76" i="7"/>
  <c r="I70" i="7"/>
  <c r="I64" i="7"/>
  <c r="I59" i="7"/>
  <c r="I53" i="7"/>
  <c r="I47" i="7"/>
  <c r="I41" i="7"/>
  <c r="I35" i="7"/>
  <c r="B27" i="7"/>
  <c r="I25" i="7"/>
  <c r="I89" i="7"/>
  <c r="N1" i="6"/>
  <c r="E89" i="6" s="1"/>
  <c r="F1002" i="6"/>
  <c r="F1001" i="6"/>
  <c r="D90" i="6"/>
  <c r="B94" i="7" s="1"/>
  <c r="D89" i="6"/>
  <c r="B93" i="7" s="1"/>
  <c r="D88" i="6"/>
  <c r="B92" i="7" s="1"/>
  <c r="D87" i="6"/>
  <c r="B91" i="7" s="1"/>
  <c r="D86" i="6"/>
  <c r="B90" i="7" s="1"/>
  <c r="D85" i="6"/>
  <c r="B89" i="7" s="1"/>
  <c r="D84" i="6"/>
  <c r="B88" i="7" s="1"/>
  <c r="D83" i="6"/>
  <c r="D82" i="6"/>
  <c r="B86" i="7" s="1"/>
  <c r="D81" i="6"/>
  <c r="B85" i="7" s="1"/>
  <c r="K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D22" i="6"/>
  <c r="B26" i="7" s="1"/>
  <c r="D21" i="6"/>
  <c r="B25" i="7" s="1"/>
  <c r="K25" i="7" s="1"/>
  <c r="D20" i="6"/>
  <c r="B24" i="7" s="1"/>
  <c r="D19" i="6"/>
  <c r="B23" i="7" s="1"/>
  <c r="D18" i="6"/>
  <c r="B22" i="7" s="1"/>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95" i="2" l="1"/>
  <c r="K50" i="7"/>
  <c r="I26" i="7"/>
  <c r="K26" i="7" s="1"/>
  <c r="I36" i="7"/>
  <c r="I48" i="7"/>
  <c r="K48" i="7" s="1"/>
  <c r="I54" i="7"/>
  <c r="K54" i="7" s="1"/>
  <c r="I71" i="7"/>
  <c r="I86" i="7"/>
  <c r="K86" i="7" s="1"/>
  <c r="I22" i="7"/>
  <c r="I27" i="7"/>
  <c r="I31" i="7"/>
  <c r="K31" i="7" s="1"/>
  <c r="I37" i="7"/>
  <c r="K37" i="7" s="1"/>
  <c r="I43" i="7"/>
  <c r="K43" i="7" s="1"/>
  <c r="I49" i="7"/>
  <c r="K49" i="7" s="1"/>
  <c r="I55" i="7"/>
  <c r="K55" i="7" s="1"/>
  <c r="I60" i="7"/>
  <c r="I66" i="7"/>
  <c r="I72" i="7"/>
  <c r="K72" i="7" s="1"/>
  <c r="I78" i="7"/>
  <c r="K78" i="7" s="1"/>
  <c r="I82" i="7"/>
  <c r="K82" i="7" s="1"/>
  <c r="I87" i="7"/>
  <c r="K87" i="7" s="1"/>
  <c r="I91" i="7"/>
  <c r="K91" i="7" s="1"/>
  <c r="K64" i="7"/>
  <c r="K70" i="7"/>
  <c r="K76" i="7"/>
  <c r="K94" i="7"/>
  <c r="I23" i="7"/>
  <c r="K23" i="7" s="1"/>
  <c r="K27" i="7"/>
  <c r="I32" i="7"/>
  <c r="K32" i="7" s="1"/>
  <c r="I38" i="7"/>
  <c r="K38" i="7" s="1"/>
  <c r="I44" i="7"/>
  <c r="K44" i="7" s="1"/>
  <c r="I50" i="7"/>
  <c r="I56" i="7"/>
  <c r="K56" i="7" s="1"/>
  <c r="I61" i="7"/>
  <c r="K61" i="7" s="1"/>
  <c r="I67" i="7"/>
  <c r="K67" i="7" s="1"/>
  <c r="I73" i="7"/>
  <c r="K73" i="7" s="1"/>
  <c r="I79" i="7"/>
  <c r="K79" i="7" s="1"/>
  <c r="I83" i="7"/>
  <c r="I92" i="7"/>
  <c r="K92" i="7" s="1"/>
  <c r="K80" i="7"/>
  <c r="K41" i="7"/>
  <c r="K53" i="7"/>
  <c r="K71" i="7"/>
  <c r="I33" i="7"/>
  <c r="K33" i="7" s="1"/>
  <c r="I80" i="7"/>
  <c r="K89" i="7"/>
  <c r="I30" i="7"/>
  <c r="I42" i="7"/>
  <c r="K42" i="7" s="1"/>
  <c r="K59" i="7"/>
  <c r="I65" i="7"/>
  <c r="K65" i="7" s="1"/>
  <c r="I77" i="7"/>
  <c r="K77" i="7" s="1"/>
  <c r="I90" i="7"/>
  <c r="K90" i="7" s="1"/>
  <c r="K35" i="7"/>
  <c r="K47" i="7"/>
  <c r="I28" i="7"/>
  <c r="K28" i="7" s="1"/>
  <c r="I39" i="7"/>
  <c r="K39" i="7" s="1"/>
  <c r="I45" i="7"/>
  <c r="K45" i="7" s="1"/>
  <c r="I51" i="7"/>
  <c r="K51" i="7" s="1"/>
  <c r="I57" i="7"/>
  <c r="K57" i="7" s="1"/>
  <c r="I62" i="7"/>
  <c r="K62" i="7" s="1"/>
  <c r="I68" i="7"/>
  <c r="K68" i="7" s="1"/>
  <c r="I74" i="7"/>
  <c r="K74" i="7" s="1"/>
  <c r="K83" i="7"/>
  <c r="I88" i="7"/>
  <c r="K88" i="7" s="1"/>
  <c r="I93" i="7"/>
  <c r="K30" i="7"/>
  <c r="K36" i="7"/>
  <c r="K60" i="7"/>
  <c r="K66" i="7"/>
  <c r="I24" i="7"/>
  <c r="K24" i="7" s="1"/>
  <c r="I29" i="7"/>
  <c r="K29" i="7" s="1"/>
  <c r="I34" i="7"/>
  <c r="K34" i="7" s="1"/>
  <c r="I40" i="7"/>
  <c r="K40" i="7" s="1"/>
  <c r="I46" i="7"/>
  <c r="K46" i="7" s="1"/>
  <c r="I52" i="7"/>
  <c r="K52" i="7" s="1"/>
  <c r="I58" i="7"/>
  <c r="K58" i="7" s="1"/>
  <c r="I63" i="7"/>
  <c r="K63" i="7" s="1"/>
  <c r="I69" i="7"/>
  <c r="K69" i="7" s="1"/>
  <c r="I75" i="7"/>
  <c r="K75" i="7" s="1"/>
  <c r="I81" i="7"/>
  <c r="K81" i="7" s="1"/>
  <c r="I84" i="7"/>
  <c r="K84" i="7" s="1"/>
  <c r="K93" i="7"/>
  <c r="E34" i="6"/>
  <c r="E46" i="6"/>
  <c r="E64" i="6"/>
  <c r="E82" i="6"/>
  <c r="E18" i="6"/>
  <c r="E24" i="6"/>
  <c r="E30" i="6"/>
  <c r="E36" i="6"/>
  <c r="E42" i="6"/>
  <c r="E48" i="6"/>
  <c r="E54" i="6"/>
  <c r="E60" i="6"/>
  <c r="E66" i="6"/>
  <c r="E72" i="6"/>
  <c r="E78" i="6"/>
  <c r="E84" i="6"/>
  <c r="E90" i="6"/>
  <c r="E25" i="6"/>
  <c r="E31" i="6"/>
  <c r="E43" i="6"/>
  <c r="E49" i="6"/>
  <c r="E55" i="6"/>
  <c r="E61" i="6"/>
  <c r="E67" i="6"/>
  <c r="E73" i="6"/>
  <c r="E85" i="6"/>
  <c r="E19" i="6"/>
  <c r="E37" i="6"/>
  <c r="E79" i="6"/>
  <c r="E20" i="6"/>
  <c r="E26" i="6"/>
  <c r="E32" i="6"/>
  <c r="E38" i="6"/>
  <c r="E44" i="6"/>
  <c r="E50" i="6"/>
  <c r="E56" i="6"/>
  <c r="E62" i="6"/>
  <c r="E68" i="6"/>
  <c r="E74" i="6"/>
  <c r="E80" i="6"/>
  <c r="E86" i="6"/>
  <c r="E21" i="6"/>
  <c r="E27" i="6"/>
  <c r="E33" i="6"/>
  <c r="E39" i="6"/>
  <c r="E45" i="6"/>
  <c r="E51" i="6"/>
  <c r="E57" i="6"/>
  <c r="E63" i="6"/>
  <c r="E69" i="6"/>
  <c r="E75" i="6"/>
  <c r="E81" i="6"/>
  <c r="E87" i="6"/>
  <c r="E28" i="6"/>
  <c r="E52" i="6"/>
  <c r="E70" i="6"/>
  <c r="E88" i="6"/>
  <c r="E22" i="6"/>
  <c r="E40" i="6"/>
  <c r="E58" i="6"/>
  <c r="E76" i="6"/>
  <c r="E23" i="6"/>
  <c r="E29" i="6"/>
  <c r="E35" i="6"/>
  <c r="E41" i="6"/>
  <c r="E47" i="6"/>
  <c r="E53" i="6"/>
  <c r="E59" i="6"/>
  <c r="E65" i="6"/>
  <c r="E71" i="6"/>
  <c r="E77" i="6"/>
  <c r="E83" i="6"/>
  <c r="K22" i="7"/>
  <c r="B95" i="7"/>
  <c r="J98" i="2"/>
  <c r="M11" i="6"/>
  <c r="I105" i="2" s="1"/>
  <c r="K95"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96" i="7" l="1"/>
  <c r="K98"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4" i="2" s="1"/>
  <c r="I108" i="2" l="1"/>
  <c r="I106" i="2" s="1"/>
  <c r="I109" i="2"/>
  <c r="I10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<sst xmlns="http://schemas.openxmlformats.org/spreadsheetml/2006/main" count="2914" uniqueCount="815">
  <si>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</si>
  <si>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</si>
  <si>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</si>
  <si>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</si>
  <si>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</si>
  <si>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</si>
  <si>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</si>
  <si>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</si>
  <si>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</si>
  <si>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</si>
  <si>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</si>
  <si>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</si>
  <si>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</si>
  <si>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</si>
  <si>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</si>
  <si>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</si>
  <si>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</si>
  <si>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</si>
  <si>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</si>
  <si>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</si>
  <si>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</si>
  <si>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</si>
  <si>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</si>
  <si>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</si>
  <si>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</si>
  <si>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</si>
  <si>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</si>
  <si>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</si>
  <si>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</si>
  <si>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</si>
  <si>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</si>
  <si>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</si>
  <si>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</si>
  <si>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</si>
  <si>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</si>
  <si>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</si>
  <si>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</si>
  <si>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</si>
  <si>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</si>
  <si>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</si>
  <si>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</si>
  <si>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</si>
  <si>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</si>
  <si>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</si>
  <si>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</si>
  <si>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</si>
  <si>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</si>
  <si>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</si>
  <si>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</si>
  <si>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</si>
  <si>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</si>
  <si>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</si>
  <si>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</si>
  <si>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</si>
  <si>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</si>
  <si>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</si>
  <si>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</si>
  <si>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</si>
  <si>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</si>
  <si>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</si>
  <si>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</si>
  <si>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</si>
  <si>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</si>
  <si>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</si>
  <si>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</si>
  <si>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</si>
  <si>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</si>
  <si>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</si>
  <si>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</si>
  <si>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</si>
  <si>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</si>
  <si>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</si>
  <si>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</si>
  <si>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</si>
  <si>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</si>
  <si>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</si>
  <si>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</si>
  <si>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</si>
  <si>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</si>
  <si>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</si>
  <si>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</si>
  <si>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</si>
  <si>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</si>
  <si>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</si>
  <si>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</si>
  <si>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</si>
  <si>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</si>
  <si>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</si>
  <si>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</si>
  <si>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</si>
  <si>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</si>
  <si>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</si>
  <si>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</si>
  <si>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</si>
  <si>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</si>
  <si>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</si>
  <si>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</si>
  <si>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</si>
  <si>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</si>
  <si>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</si>
  <si>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</si>
  <si>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</si>
  <si>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</si>
  <si>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</si>
  <si>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</si>
  <si>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</si>
  <si>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</si>
  <si>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</si>
  <si>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</si>
  <si>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</si>
  <si>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</si>
  <si>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</si>
  <si>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</si>
  <si>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</si>
  <si>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</si>
  <si>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</si>
  <si>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</si>
  <si>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</si>
  <si>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</si>
  <si>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</si>
  <si>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</si>
  <si>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</si>
  <si>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</si>
  <si>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</si>
  <si>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</si>
  <si>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</si>
  <si>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</si>
  <si>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</si>
  <si>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</si>
  <si>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</si>
  <si>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</si>
  <si>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</si>
  <si>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</si>
  <si>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</si>
  <si>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</si>
  <si>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</si>
  <si>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</si>
  <si>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</si>
  <si>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</si>
  <si>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</si>
  <si>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</si>
  <si>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</si>
  <si>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</si>
  <si>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</si>
  <si>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</si>
  <si>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</si>
  <si>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</si>
  <si>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</si>
  <si>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</si>
  <si>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</si>
  <si>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</si>
  <si>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</si>
  <si>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</si>
  <si>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</si>
  <si>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</si>
  <si>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</si>
  <si>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</si>
  <si>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</si>
  <si>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</si>
  <si>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</si>
  <si>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</si>
  <si>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</si>
  <si>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</si>
  <si>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</si>
  <si>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</si>
  <si>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</si>
  <si>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</si>
  <si>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</si>
  <si>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</si>
  <si>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</si>
  <si>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</si>
  <si>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</si>
  <si>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</si>
  <si>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</si>
  <si>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</si>
  <si>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</si>
  <si>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</si>
  <si>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</si>
  <si>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</si>
  <si>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</si>
  <si>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</si>
  <si>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</si>
  <si>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</si>
  <si>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</si>
  <si>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</si>
  <si>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</si>
  <si>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</si>
  <si>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</si>
  <si>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</si>
  <si>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</si>
  <si>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</si>
  <si>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</si>
  <si>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</si>
  <si>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</si>
  <si>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</si>
  <si>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</si>
  <si>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</si>
  <si>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</si>
  <si>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</si>
  <si>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</si>
  <si>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</si>
  <si>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</si>
  <si>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</si>
  <si>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</si>
  <si>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</si>
  <si>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</si>
  <si>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</si>
  <si>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</si>
  <si>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</si>
  <si>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</si>
  <si>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</si>
  <si>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</si>
  <si>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</si>
  <si>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</si>
  <si>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</si>
  <si>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</si>
  <si>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</si>
  <si>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</si>
  <si>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</si>
  <si>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</si>
  <si>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</si>
  <si>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</si>
  <si>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</si>
  <si>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</si>
  <si>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</si>
  <si>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</si>
  <si>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</si>
  <si>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</si>
  <si>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</si>
  <si>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</si>
  <si>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</si>
  <si>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</si>
  <si>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</si>
  <si>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</si>
  <si>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</si>
  <si>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</si>
  <si>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</si>
  <si>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</si>
  <si>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</si>
  <si>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</si>
  <si>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</si>
  <si>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</si>
  <si>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</si>
  <si>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</si>
  <si>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</si>
  <si>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</si>
  <si>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</si>
  <si>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</si>
  <si>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</si>
  <si>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</si>
  <si>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</si>
  <si>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</si>
  <si>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</si>
  <si>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</si>
  <si>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</si>
  <si>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</si>
  <si>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</si>
  <si>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</si>
  <si>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</si>
  <si>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</si>
  <si>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</si>
  <si>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</si>
  <si>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</si>
  <si>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</si>
  <si>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</si>
  <si>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</si>
  <si>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</si>
  <si>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</si>
  <si>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</si>
  <si>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</si>
  <si>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</si>
  <si>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</si>
  <si>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</si>
  <si>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</si>
  <si>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</si>
  <si>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</si>
  <si>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</si>
  <si>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</si>
  <si>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</si>
  <si>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</si>
  <si>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</si>
  <si>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</si>
  <si>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</si>
  <si>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</si>
  <si>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</si>
  <si>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</si>
  <si>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</si>
  <si>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</si>
  <si>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</si>
  <si>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</si>
  <si>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</si>
  <si>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</si>
  <si>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</si>
  <si>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</si>
  <si>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</si>
  <si>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</si>
  <si>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</si>
  <si>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</si>
  <si>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</si>
  <si>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</si>
  <si>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</si>
  <si>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</si>
  <si>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</si>
  <si>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</si>
  <si>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</si>
  <si>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</si>
  <si>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</si>
  <si>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</si>
  <si>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</si>
  <si>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</si>
  <si>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</si>
  <si>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</si>
  <si>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</si>
  <si>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</si>
  <si>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</si>
  <si>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</si>
  <si>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</si>
  <si>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</si>
  <si>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</si>
  <si>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</si>
  <si>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</si>
  <si>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</si>
  <si>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</si>
  <si>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</si>
  <si>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</si>
  <si>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</si>
  <si>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</si>
  <si>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</si>
  <si>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</si>
  <si>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</si>
  <si>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</si>
  <si>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</si>
  <si>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</si>
  <si>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</si>
  <si>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</si>
  <si>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</si>
  <si>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</si>
  <si>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</si>
  <si>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</si>
  <si>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</si>
  <si>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</si>
  <si>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</si>
  <si>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</si>
  <si>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</si>
  <si>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</si>
  <si>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</si>
  <si>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</si>
  <si>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</si>
  <si>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</si>
  <si>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</si>
  <si>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</si>
  <si>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</si>
  <si>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</si>
  <si>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</si>
  <si>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</si>
  <si>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</si>
  <si>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</si>
  <si>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</si>
  <si>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</si>
  <si>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</si>
  <si>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</si>
  <si>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</si>
  <si>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</si>
  <si>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</si>
  <si>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</si>
  <si>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</si>
  <si>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</si>
  <si>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</si>
  <si>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</si>
  <si>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</si>
  <si>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</si>
  <si>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</si>
  <si>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</si>
  <si>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</si>
  <si>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</si>
  <si>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</si>
  <si>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</si>
  <si>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</si>
  <si>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</si>
  <si>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</si>
  <si>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</si>
  <si>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</si>
  <si>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</si>
  <si>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</si>
  <si>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</si>
  <si>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</si>
  <si>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</si>
  <si>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</si>
  <si>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</si>
  <si>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</si>
  <si>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</si>
  <si>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</si>
  <si>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</si>
  <si>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</si>
  <si>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</si>
  <si>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</si>
  <si>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</si>
  <si>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</si>
  <si>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</si>
  <si>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</si>
  <si>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</si>
  <si>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</si>
  <si>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</si>
  <si>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</si>
  <si>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</si>
  <si>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</si>
  <si>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</si>
  <si>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</si>
  <si>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</si>
  <si>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</si>
  <si>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</si>
  <si>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</si>
  <si>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</si>
  <si>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</si>
  <si>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</si>
  <si>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</si>
  <si>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</si>
  <si>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</si>
  <si>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</si>
  <si>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</si>
  <si>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</si>
  <si>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</si>
  <si>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</si>
  <si>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</si>
  <si>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</si>
  <si>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</si>
  <si>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</si>
  <si>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</si>
  <si>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</si>
  <si>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</si>
  <si>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</si>
  <si>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</si>
  <si>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</si>
  <si>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</si>
  <si>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</si>
  <si>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</si>
  <si>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</si>
  <si>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</si>
  <si>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</si>
  <si>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</si>
  <si>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</si>
  <si>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</si>
  <si>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</si>
  <si>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</si>
  <si>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</si>
  <si>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</si>
  <si>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</si>
  <si>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</si>
  <si>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</si>
  <si>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</si>
  <si>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</si>
  <si>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</si>
  <si>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</si>
  <si>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</si>
  <si>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</si>
  <si>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</si>
  <si>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</si>
  <si>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</si>
  <si>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</si>
  <si>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</si>
  <si>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</si>
  <si>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</si>
  <si>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</si>
  <si>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</si>
  <si>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</si>
  <si>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</si>
  <si>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</si>
  <si>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</si>
  <si>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</si>
  <si>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</si>
  <si>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</si>
  <si>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</si>
  <si>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</si>
  <si>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</si>
  <si>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</si>
  <si>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</si>
  <si>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</si>
  <si>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</si>
  <si>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</si>
  <si>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</si>
  <si>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</si>
  <si>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</si>
  <si>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</si>
  <si>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</si>
  <si>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</si>
  <si>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</si>
  <si>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</si>
  <si>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</si>
  <si>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</si>
  <si>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</si>
  <si>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</si>
  <si>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</si>
  <si>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</si>
  <si>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</si>
  <si>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</si>
  <si>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</si>
  <si>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</si>
  <si>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</si>
  <si>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</si>
  <si>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</si>
  <si>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</si>
  <si>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</si>
  <si>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</si>
  <si>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</si>
  <si>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</si>
  <si>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</si>
  <si>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</si>
  <si>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</si>
  <si>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</si>
  <si>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</si>
  <si>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</si>
  <si>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</si>
  <si>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</si>
  <si>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</si>
  <si>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</si>
  <si>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</si>
  <si>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</si>
  <si>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</si>
  <si>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</si>
  <si>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</si>
  <si>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</si>
  <si>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</si>
  <si>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</si>
  <si>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</si>
  <si>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</si>
  <si>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</si>
  <si>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</si>
  <si>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</si>
  <si>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</si>
  <si>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</si>
  <si>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</si>
  <si>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</si>
  <si>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</si>
  <si>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</si>
  <si>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</si>
  <si>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</si>
  <si>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</si>
  <si>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</si>
  <si>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</si>
  <si>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</si>
  <si>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</si>
  <si>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</si>
  <si>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</si>
  <si>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</si>
  <si>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</si>
  <si>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</si>
  <si>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</si>
  <si>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</si>
  <si>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</si>
  <si>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</si>
  <si>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</si>
  <si>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</si>
  <si>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</si>
  <si>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</si>
  <si>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</si>
  <si>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</si>
  <si>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</si>
  <si>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</si>
  <si>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</si>
  <si>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</si>
  <si>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</si>
  <si>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</si>
  <si>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</si>
  <si>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</si>
  <si>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</si>
  <si>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</si>
  <si>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</si>
  <si>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</si>
  <si>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</si>
  <si>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</si>
  <si>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</si>
  <si>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</si>
  <si>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</si>
  <si>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</si>
  <si>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</si>
  <si>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</si>
  <si>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</si>
  <si>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</si>
  <si>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</si>
  <si>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</si>
  <si>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</si>
  <si>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</si>
  <si>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</si>
  <si>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</si>
  <si>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</si>
  <si>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</si>
  <si>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</si>
  <si>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</si>
  <si>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</si>
  <si>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</si>
  <si>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</si>
  <si>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</si>
  <si>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</si>
  <si>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</si>
  <si>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</si>
  <si>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</si>
  <si>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</si>
  <si>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</si>
  <si>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</si>
  <si>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</si>
  <si>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</si>
  <si>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</si>
  <si>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</si>
  <si>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</si>
  <si>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</si>
  <si>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</si>
  <si>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</si>
  <si>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</si>
  <si>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</si>
  <si>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</si>
  <si>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</si>
  <si>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</si>
  <si>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</si>
  <si>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</si>
  <si>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</si>
  <si>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</si>
  <si>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</si>
  <si>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</si>
  <si>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</si>
  <si>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</si>
  <si>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</si>
  <si>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</si>
  <si>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</si>
  <si>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</si>
  <si>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</si>
  <si>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</si>
  <si>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</si>
  <si>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</si>
  <si>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</si>
  <si>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</si>
  <si>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</si>
  <si>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</si>
  <si>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</si>
  <si>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</si>
  <si>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</si>
  <si>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</si>
  <si>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</si>
  <si>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</si>
  <si>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</si>
  <si>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</si>
  <si>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</si>
  <si>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</si>
  <si>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</si>
  <si>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</si>
  <si>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</si>
  <si>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</si>
  <si>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</si>
  <si>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</si>
  <si>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</si>
  <si>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</si>
  <si>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</si>
  <si>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</si>
  <si>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</si>
  <si>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</si>
  <si>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</si>
  <si>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</si>
  <si>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</si>
  <si>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</si>
  <si>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</si>
  <si>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</si>
  <si>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</si>
  <si>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</si>
  <si>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</si>
  <si>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</si>
  <si>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</si>
  <si>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</si>
  <si>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</si>
  <si>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</si>
  <si>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</si>
  <si>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</si>
  <si>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</si>
  <si>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</si>
  <si>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</si>
  <si>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</si>
  <si>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</si>
  <si>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</si>
  <si>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</si>
  <si>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</si>
  <si>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</si>
  <si>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</si>
  <si>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</si>
  <si>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</si>
  <si>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</si>
  <si>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</si>
  <si>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</si>
  <si>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</si>
  <si>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</si>
  <si>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</si>
  <si>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</si>
  <si>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</si>
  <si>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</si>
  <si>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</si>
  <si>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</si>
  <si>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</si>
  <si>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</si>
  <si>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</si>
  <si>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</si>
  <si>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</si>
  <si>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</si>
  <si>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</si>
  <si>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</si>
  <si>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</si>
  <si>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</si>
  <si>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</si>
  <si>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</si>
  <si>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</si>
  <si>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</si>
  <si>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</si>
  <si>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Quantity In Bulk: 50 pcs.</t>
  </si>
  <si>
    <t>Pabo Star LTD</t>
  </si>
  <si>
    <t>Adrian Tatu</t>
  </si>
  <si>
    <t>62 southcrest gardens</t>
  </si>
  <si>
    <t>b974jw Redditch</t>
  </si>
  <si>
    <t>United Kingdom</t>
  </si>
  <si>
    <t>Tel: +44 7543176283</t>
  </si>
  <si>
    <t>Email: adrian7a7u@yahoo.com</t>
  </si>
  <si>
    <t>AGCLN20</t>
  </si>
  <si>
    <t>Sterling Silver fake nose clip, 20g (0.8mm)</t>
  </si>
  <si>
    <t>AGSPV18</t>
  </si>
  <si>
    <t>925 silver seamless ring for septum piercings,18g (1.0mm) with small beads on the lower part</t>
  </si>
  <si>
    <t>BILBBVG</t>
  </si>
  <si>
    <t>Clear bio-flexible labret, 1.2mm (16g) with a 2mm 18k gold plated 925 silver ball</t>
  </si>
  <si>
    <t>BILBMA</t>
  </si>
  <si>
    <t>Clear bio flexible labret, 16g (1.2mm) with a sterling silver marijuana leaf shaped top</t>
  </si>
  <si>
    <t>BILBRD</t>
  </si>
  <si>
    <t>Bio flexible labret, 16g (1.2mm) with a 2mm push in 925 silver round flat top part</t>
  </si>
  <si>
    <t>BILBRDG</t>
  </si>
  <si>
    <t>Clear bio-flexible labret, 1.2mm (16g) with a 18k gold plated 925 silver threadless push pin with 2mm round flat top</t>
  </si>
  <si>
    <t>BILBZRG</t>
  </si>
  <si>
    <t>Clear bio flexible labret, 16g (1.2mm) with 18k gold plated 925 silver top with round 2mm prong set CZ stone</t>
  </si>
  <si>
    <t>Cz Color: Aquamarine</t>
  </si>
  <si>
    <t>Cz Color: Jet</t>
  </si>
  <si>
    <t>Cz Color: Yellow</t>
  </si>
  <si>
    <t>BILQ3</t>
  </si>
  <si>
    <t>Clear bio flexible labret 16g (1.2mm) with a 925 silver top with square 3mm prong set CZ (Cubic Zirconia)</t>
  </si>
  <si>
    <t>Crystal Color: Garnet</t>
  </si>
  <si>
    <t>Crystal Color: Lavender</t>
  </si>
  <si>
    <t>BILZ3RG</t>
  </si>
  <si>
    <t>Clear bio flexible labret, 16g (1.2mm) with a18k gold plated 925 silver top with round 3mm prong set CZ stone</t>
  </si>
  <si>
    <t>Cz Color: Garnet</t>
  </si>
  <si>
    <t>BLK599</t>
  </si>
  <si>
    <t>Wholesale silver nose piercing bulk of 1000, 500, 250, 100 or 50 pcs. of 925 silver nose studs, 22g (0.6mm) with prong set 1.5mm round synthetic opals</t>
  </si>
  <si>
    <t>GBRD1</t>
  </si>
  <si>
    <t>14kt gold nose bone, 22g (0.6mm) with a 1mm small round flat top</t>
  </si>
  <si>
    <t>GBZSM9</t>
  </si>
  <si>
    <t>9 kt. gold nose bone, 22g (0.6mm) with 1.5mm round prong set CZ stone</t>
  </si>
  <si>
    <t>GNSCZM15</t>
  </si>
  <si>
    <t>14k gold nose stud, 0.6mm (22g) prong set 1.5mm round color Cubic Zirconia (CZ) stone</t>
  </si>
  <si>
    <t>GYSHT</t>
  </si>
  <si>
    <t>GYSRD1</t>
  </si>
  <si>
    <t>GYSST</t>
  </si>
  <si>
    <t>HFM</t>
  </si>
  <si>
    <t>Sterling silver seamless nose hoop, 22g (0.6mm) with crystals flower in the middle</t>
  </si>
  <si>
    <t>HMA9</t>
  </si>
  <si>
    <t>925 silver seamless ring, 22g (0.6mm) with three 1.5mm crystals on the top and an outer diamter of 10mm</t>
  </si>
  <si>
    <t>HR27</t>
  </si>
  <si>
    <t>NHAM</t>
  </si>
  <si>
    <t>925 silver seamless nose ring, 0.8mm (20g) with three 1.5mm prong set color crystals</t>
  </si>
  <si>
    <t>NRM14</t>
  </si>
  <si>
    <t>925 sterling silver nose spiral ,22g(0.6mm) with 2mm cyrstal top in color - size 8mm to 10mm</t>
  </si>
  <si>
    <t>NS05BL</t>
  </si>
  <si>
    <t>Color: Purple</t>
  </si>
  <si>
    <t>NSCH16</t>
  </si>
  <si>
    <t>Box with 16 pcs. of 925 sterling silver nose studs, 22g (0.6mm) with 1.4mm red crystal cherries with green enamel leaves (in standard packing or in vacuum sealed packing to prevent tarnishing)</t>
  </si>
  <si>
    <t>NSMX5</t>
  </si>
  <si>
    <t>Box with 52 pcs. of 925 silver nose studs, 22g (0.6mm) with 1mm flat round tops</t>
  </si>
  <si>
    <t>NSMX5RG</t>
  </si>
  <si>
    <t>Box with 52 pcs. of 925 silver nose studs, 22g (0.6mm) with real 18k gold plating and 1mm flat round tops</t>
  </si>
  <si>
    <t>NSMX5RS</t>
  </si>
  <si>
    <t>Box with 52 pcs. of 925 silver nose studs, 22g (0.6mm) with real rose gold plating and 1mm flat round tops</t>
  </si>
  <si>
    <t>NSSV1BX</t>
  </si>
  <si>
    <t>Display box with 52 pcs. of 925 sterling silver nose studs, 22g (0.6mm) with 1mm plain silver ball shaped top (in standard packing or in vacuum sealed packing to prevent tarnishing)</t>
  </si>
  <si>
    <t>NSX18B1</t>
  </si>
  <si>
    <t>Display box with 52 pcs of 925 sterling silver nose studs, 22g (0.6mm) with 1mm ball shaped top and real 18k gold plating + E-coating to protect scratching (in standard packing or in vacuum sealed packing to prevent tarnishing)</t>
  </si>
  <si>
    <t>PHORG</t>
  </si>
  <si>
    <t>One pair of 925 sterling silver hollow hoop earrings, 16g (1.2mm) with real 18k gold plating</t>
  </si>
  <si>
    <t>SELD16</t>
  </si>
  <si>
    <t>D shaped annealed 316L steel seamless hoop ring, 16g (1.2mm)</t>
  </si>
  <si>
    <t>SGSH16</t>
  </si>
  <si>
    <t>316L steel hinged segment ring, 1.2mm (16g) with chain balls design and inner diameter from 8mm to 10mm</t>
  </si>
  <si>
    <t>USEGH20</t>
  </si>
  <si>
    <t>High polished titanium G23 hinged segment ring, 0.8mm (20g)</t>
  </si>
  <si>
    <t>AGCLN20A</t>
  </si>
  <si>
    <t>AGSPV18A</t>
  </si>
  <si>
    <t>AGSPV18B</t>
  </si>
  <si>
    <t>BLK599S</t>
  </si>
  <si>
    <t>HFM8</t>
  </si>
  <si>
    <t>HFM10</t>
  </si>
  <si>
    <t>NHAM8</t>
  </si>
  <si>
    <t>NRM14A</t>
  </si>
  <si>
    <t>NRM14B</t>
  </si>
  <si>
    <t>PHORG8</t>
  </si>
  <si>
    <t>SGSH16B</t>
  </si>
  <si>
    <t>Four Hundred Sixty Three and 54 cents GBP</t>
  </si>
  <si>
    <t>14kt gold ''Bend it yourself'' nose stud, 22g (0.6mm) with a 2.5mm plain gold heart shaped top</t>
  </si>
  <si>
    <t>14 kt. gold ''bend it yourself'' nose stud, 22g (0.6mm) with a 1mm small round flat top</t>
  </si>
  <si>
    <t>14kt gold ''Bend it yourself'' nose stud, 22g (0.6mm) with a 2.5mm plain gold star shaped top</t>
  </si>
  <si>
    <t>925 silver seamless nose hoop, 22g (0.6mm) with a triple twisted wire design - outer diameter of 3/8'' (10mm)</t>
  </si>
  <si>
    <t>Color-plated sterling silver nose hoop, 22g (0.6mm) with ball and an outer diameter of 5/16'' (8mm) - 1 piece</t>
  </si>
  <si>
    <t>Color-plated sterling silver nose hoop, 22g (0.6mm) with ball and an outer diameter of 3/8'' (10mm) - 1 piece</t>
  </si>
  <si>
    <t>Exchange Rate GBP-THB</t>
  </si>
  <si>
    <t>Total Order USD</t>
  </si>
  <si>
    <t>Total Invoice USD</t>
  </si>
  <si>
    <t>Didi</t>
  </si>
  <si>
    <t>Pabo Star Ltd</t>
  </si>
  <si>
    <t>Customer paid</t>
  </si>
  <si>
    <t>Refund</t>
  </si>
  <si>
    <r>
      <t xml:space="preserve">Discount 20% as per </t>
    </r>
    <r>
      <rPr>
        <b/>
        <sz val="10"/>
        <color theme="1"/>
        <rFont val="Arial"/>
        <family val="2"/>
      </rPr>
      <t>Silver Membership</t>
    </r>
    <r>
      <rPr>
        <sz val="10"/>
        <color theme="1"/>
        <rFont val="Arial"/>
        <family val="2"/>
      </rPr>
      <t>:</t>
    </r>
  </si>
  <si>
    <t>Shipping cost to UK via DHL:</t>
  </si>
  <si>
    <t>Free Shipping cost to UK via DHL due to order over 350USD:</t>
  </si>
  <si>
    <t>Three Hundred Seventy and 83 cents GBP</t>
  </si>
  <si>
    <t>B974JW Redditch</t>
  </si>
  <si>
    <t>62 Southcrest Gardens</t>
  </si>
  <si>
    <t>VAT: GB443939270</t>
  </si>
  <si>
    <t>Discount 20% as per Silver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</si>
</sst>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809]* #,##0.00_-;\-[$£-809]* #,##0.00_-;_-[$£-809]*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xf numFmtId="0" fontId="5"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20" xfId="0"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1" fillId="0" borderId="0" xfId="0" applyNumberFormat="1" applyFont="1"/>
    <xf numFmtId="169" fontId="1" fillId="0" borderId="0" xfId="0" applyNumberFormat="1" applyFont="1"/>
    <xf numFmtId="0" fontId="31" fillId="0" borderId="0" xfId="0" applyFont="1" applyAlignment="1">
      <alignment horizontal="right"/>
    </xf>
    <xf numFmtId="0" fontId="18" fillId="2" borderId="13"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27">
    <cellStyle name="Comma 2" xfId="8" xr:uid="{26346922-EB7D-42FD-BD7A-C81038E34B92}"/>
    <cellStyle name="Comma 2 2" xfId="4757" xr:uid="{E82FBA30-BC4E-4269-B955-7FDF65097664}"/>
    <cellStyle name="Comma 2 2 2" xfId="5321" xr:uid="{10C47CD0-3161-4C41-9A6D-8A3A03537B9D}"/>
    <cellStyle name="Comma 3" xfId="4290" xr:uid="{B19DB4CB-5894-426A-9A17-6039538A167C}"/>
    <cellStyle name="Comma 3 2" xfId="4758" xr:uid="{32534625-535F-46E2-BF41-8B938A0C71DB}"/>
    <cellStyle name="Comma 3 2 2" xfId="5322" xr:uid="{04544E61-FB3C-4D8F-9854-77F9138ACAB4}"/>
    <cellStyle name="Currency 10" xfId="9" xr:uid="{4C283A8A-F329-477B-8507-AD16A27B0588}"/>
    <cellStyle name="Currency 10 2" xfId="10" xr:uid="{757DB70D-F3F4-479E-892D-F7EC537E1B61}"/>
    <cellStyle name="Currency 10 2 2" xfId="3666" xr:uid="{2559D547-CF82-4064-9DA4-F9774EBBAB72}"/>
    <cellStyle name="Currency 10 2 2 2" xfId="4484" xr:uid="{291F322A-139D-4567-A143-D5D916DBA0AE}"/>
    <cellStyle name="Currency 10 2 3" xfId="4485" xr:uid="{AC7B191B-2556-418B-9DD8-4B1FD19DEA2B}"/>
    <cellStyle name="Currency 10 3" xfId="11" xr:uid="{3F148CB2-A762-4C9B-8D85-FBC2E76813A0}"/>
    <cellStyle name="Currency 10 3 2" xfId="3667" xr:uid="{1A898E44-AD6B-4448-B567-4839C8B00483}"/>
    <cellStyle name="Currency 10 3 2 2" xfId="4486" xr:uid="{E152CB65-F469-4F0A-A026-06C101DC8482}"/>
    <cellStyle name="Currency 10 3 3" xfId="4487" xr:uid="{6033D6C7-6ED8-4ACD-AFD2-8BFC70F50CE0}"/>
    <cellStyle name="Currency 10 4" xfId="3668" xr:uid="{A5B0BF8C-EE74-4302-8231-83357C330EF0}"/>
    <cellStyle name="Currency 10 4 2" xfId="4488" xr:uid="{70CA2A15-3C93-4EFB-B74A-3E3C83A1808D}"/>
    <cellStyle name="Currency 10 5" xfId="4489" xr:uid="{96C1825C-ABCB-4ACB-804A-34880679B107}"/>
    <cellStyle name="Currency 10 6" xfId="4680" xr:uid="{F4408AD8-8A2F-4467-A08D-EB50549E7649}"/>
    <cellStyle name="Currency 11" xfId="12" xr:uid="{DCCCD57C-81AA-4A7D-9E3F-472A98DBCB81}"/>
    <cellStyle name="Currency 11 2" xfId="13" xr:uid="{9B789CFD-CB7E-44D2-B454-A6786B1B4BA2}"/>
    <cellStyle name="Currency 11 2 2" xfId="3669" xr:uid="{08EEDCC9-EC1D-40A6-A726-0D63F8A31E41}"/>
    <cellStyle name="Currency 11 2 2 2" xfId="4490" xr:uid="{4310792A-0835-43C2-B504-A9B3873AFE82}"/>
    <cellStyle name="Currency 11 2 3" xfId="4491" xr:uid="{850D0C3E-FDF6-4DC5-B6CC-4243E0ED75E1}"/>
    <cellStyle name="Currency 11 3" xfId="14" xr:uid="{88F67D80-DB7F-4A78-94D4-6CB56C53CE85}"/>
    <cellStyle name="Currency 11 3 2" xfId="3670" xr:uid="{ABC4389D-DCA1-4B8A-A965-148FB387085B}"/>
    <cellStyle name="Currency 11 3 2 2" xfId="4492" xr:uid="{119CE5A3-D7D9-436F-9FA8-CE51AD5F69C9}"/>
    <cellStyle name="Currency 11 3 3" xfId="4493" xr:uid="{F4F4066B-676F-4786-96D5-98B109132B21}"/>
    <cellStyle name="Currency 11 4" xfId="3671" xr:uid="{FC4DE740-A0A8-4843-95B8-1E36B4A160B9}"/>
    <cellStyle name="Currency 11 4 2" xfId="4494" xr:uid="{EFC842E5-DB71-4051-B07C-99F3A204EB55}"/>
    <cellStyle name="Currency 11 5" xfId="4291" xr:uid="{0C9D5BCC-52D9-4FBF-B6EC-4F3A13E02774}"/>
    <cellStyle name="Currency 11 5 2" xfId="4495" xr:uid="{4A6B2DB5-7C35-4590-B732-CF3898982978}"/>
    <cellStyle name="Currency 11 5 3" xfId="4712" xr:uid="{AE666B01-3065-4276-8A76-EB0A42C61297}"/>
    <cellStyle name="Currency 11 5 3 2" xfId="5317" xr:uid="{735E7D70-A6EB-433E-BD44-CE5EDEED0F9F}"/>
    <cellStyle name="Currency 11 5 3 3" xfId="4759" xr:uid="{26DE2BB1-4BDC-4025-8A34-9D7891670383}"/>
    <cellStyle name="Currency 11 5 4" xfId="4689" xr:uid="{A587F6A2-9420-4B06-813C-A23B7E053DB7}"/>
    <cellStyle name="Currency 11 6" xfId="4681" xr:uid="{87AD80E4-8898-4D69-85BF-2D932862AB0E}"/>
    <cellStyle name="Currency 12" xfId="15" xr:uid="{FAF5ECE0-B904-473D-81E5-9787EADC8573}"/>
    <cellStyle name="Currency 12 2" xfId="16" xr:uid="{BD01C88F-7BE2-459A-805A-72A7911CD84B}"/>
    <cellStyle name="Currency 12 2 2" xfId="3672" xr:uid="{BB26EBA2-72DC-4FE2-85A1-8FE1B0B1DC9D}"/>
    <cellStyle name="Currency 12 2 2 2" xfId="4496" xr:uid="{16F1AD81-000E-48EB-925C-9BD6923B6021}"/>
    <cellStyle name="Currency 12 2 3" xfId="4497" xr:uid="{B5681B49-62BF-4915-B0CC-45936CBEB11B}"/>
    <cellStyle name="Currency 12 3" xfId="3673" xr:uid="{0250BCB0-1CED-4C24-9463-6F04F308D6FA}"/>
    <cellStyle name="Currency 12 3 2" xfId="4498" xr:uid="{2ACCA338-50B2-4736-9EB5-30AA615D7387}"/>
    <cellStyle name="Currency 12 4" xfId="4499" xr:uid="{E42018A5-1F41-4AE5-A8F8-41FDFF2F45B6}"/>
    <cellStyle name="Currency 13" xfId="17" xr:uid="{C3D6EA8C-F366-48CD-89B5-A10A70926234}"/>
    <cellStyle name="Currency 13 2" xfId="4293" xr:uid="{F15DDEC1-C33B-4C42-A358-A9F2CE03A4BD}"/>
    <cellStyle name="Currency 13 3" xfId="4294" xr:uid="{38D46A8B-9B23-409F-9047-CF6E3062B6C2}"/>
    <cellStyle name="Currency 13 3 2" xfId="4761" xr:uid="{94387A7F-B8B2-4895-BC8E-EBB406E9B86B}"/>
    <cellStyle name="Currency 13 4" xfId="4292" xr:uid="{BB80955D-7329-4AD5-9A8C-EA5AD6204938}"/>
    <cellStyle name="Currency 13 5" xfId="4760" xr:uid="{CB842055-903C-43AC-B5ED-9673130FC1E4}"/>
    <cellStyle name="Currency 14" xfId="18" xr:uid="{528496E0-3414-48D2-AFBD-9AB13648265A}"/>
    <cellStyle name="Currency 14 2" xfId="3674" xr:uid="{1A5D4279-A5C5-4B78-9FCC-2CBC7371B94C}"/>
    <cellStyle name="Currency 14 2 2" xfId="4500" xr:uid="{8AECAADA-9F9E-4973-A770-1156F55C2804}"/>
    <cellStyle name="Currency 14 3" xfId="4501" xr:uid="{E807B9D8-55D5-478C-95D2-8EE63409F325}"/>
    <cellStyle name="Currency 15" xfId="4386" xr:uid="{6CAE8A83-D59C-4321-8A2C-3E35C34CDE94}"/>
    <cellStyle name="Currency 16" xfId="7" xr:uid="{6DCB98F6-F635-4E5A-9527-B6A2B8A9126B}"/>
    <cellStyle name="Currency 17" xfId="4295" xr:uid="{9109D247-4613-4CD4-8CE6-2BC03D53FE7A}"/>
    <cellStyle name="Currency 2" xfId="19" xr:uid="{3A803E9B-F519-4179-8F85-75DF96EEE27C}"/>
    <cellStyle name="Currency 2 2" xfId="20" xr:uid="{38410A15-17E8-41F7-BA83-E45751BE093E}"/>
    <cellStyle name="Currency 2 2 2" xfId="21" xr:uid="{F6CB09BC-03E2-4D10-B9BF-975689D4E7F1}"/>
    <cellStyle name="Currency 2 2 2 2" xfId="22" xr:uid="{B4A77345-9EBB-41D4-9ED6-31495D448CF0}"/>
    <cellStyle name="Currency 2 2 2 2 2" xfId="4762" xr:uid="{490AF37E-16C8-41DE-A9C8-231F1090EC69}"/>
    <cellStyle name="Currency 2 2 2 3" xfId="23" xr:uid="{765EC76D-E38B-47F2-8886-8A3B604F1513}"/>
    <cellStyle name="Currency 2 2 2 3 2" xfId="3675" xr:uid="{A05E084F-5B8A-48B9-B9F4-79D088F59C05}"/>
    <cellStyle name="Currency 2 2 2 3 2 2" xfId="4502" xr:uid="{47B3D564-C1CE-4E6D-9B6A-B41F9FAA349B}"/>
    <cellStyle name="Currency 2 2 2 3 3" xfId="4503" xr:uid="{3D2DC246-F13D-46D1-829F-107CAD13BFD8}"/>
    <cellStyle name="Currency 2 2 2 4" xfId="3676" xr:uid="{66FE3618-287D-4413-BA69-A553C140CA29}"/>
    <cellStyle name="Currency 2 2 2 4 2" xfId="4504" xr:uid="{5C475326-C60B-4CDB-B0C0-F1620D041C56}"/>
    <cellStyle name="Currency 2 2 2 5" xfId="4505" xr:uid="{AEA00FEE-87EC-4067-8631-254F64910F83}"/>
    <cellStyle name="Currency 2 2 3" xfId="3677" xr:uid="{C7955DC4-E876-4634-B86D-A0DBACD25DD1}"/>
    <cellStyle name="Currency 2 2 3 2" xfId="4506" xr:uid="{86F28A07-7A3D-4AC6-957C-1ACC71B25FEA}"/>
    <cellStyle name="Currency 2 2 4" xfId="4507" xr:uid="{4CC8A45A-5D8F-4EEF-A7A0-590F3910CF6D}"/>
    <cellStyle name="Currency 2 3" xfId="24" xr:uid="{539855A3-ABB8-4F5F-BDE5-31E1F77108AD}"/>
    <cellStyle name="Currency 2 3 2" xfId="3678" xr:uid="{A90A9A6A-4711-4686-84F8-041333EF9871}"/>
    <cellStyle name="Currency 2 3 2 2" xfId="4508" xr:uid="{E851356A-4E29-4B91-AA57-1D32CC1F3E1D}"/>
    <cellStyle name="Currency 2 3 3" xfId="4509" xr:uid="{5F76FF2C-6F75-4AD2-B9AA-A41D36474B00}"/>
    <cellStyle name="Currency 2 4" xfId="3679" xr:uid="{D48EDCE8-F416-4C8D-9582-C947DDCF774C}"/>
    <cellStyle name="Currency 2 4 2" xfId="4419" xr:uid="{A18D3B39-03DA-49DA-A94B-83063C2F5B72}"/>
    <cellStyle name="Currency 2 5" xfId="4420" xr:uid="{B56EE5CF-F5D3-48E3-B100-0B1E576A76DE}"/>
    <cellStyle name="Currency 2 5 2" xfId="4421" xr:uid="{584199DB-0B72-45FE-A874-0AA5E57CEE63}"/>
    <cellStyle name="Currency 2 6" xfId="4422" xr:uid="{BC1D4EE5-91DB-4AF0-B281-476CAC0281C4}"/>
    <cellStyle name="Currency 3" xfId="25" xr:uid="{FB8EAA07-5EF1-466D-B193-4A31552D3131}"/>
    <cellStyle name="Currency 3 2" xfId="26" xr:uid="{0CD4B4D2-8CE3-4976-A9B1-09C33ADF3C97}"/>
    <cellStyle name="Currency 3 2 2" xfId="3680" xr:uid="{0D91C99E-A425-403C-9467-1D60D55454B8}"/>
    <cellStyle name="Currency 3 2 2 2" xfId="4510" xr:uid="{B8BA7AD3-B364-4536-96A5-229424B9E48A}"/>
    <cellStyle name="Currency 3 2 3" xfId="4511" xr:uid="{B7DC38FF-80E0-438B-80E4-01A16F4ACC8A}"/>
    <cellStyle name="Currency 3 3" xfId="27" xr:uid="{7B7F2271-85D2-4CAC-94AD-FBE11FADDCC8}"/>
    <cellStyle name="Currency 3 3 2" xfId="3681" xr:uid="{10385790-2C42-4F86-A823-4C14E9C5AC52}"/>
    <cellStyle name="Currency 3 3 2 2" xfId="4512" xr:uid="{2C2744A9-3D82-4549-A945-3AD26B133788}"/>
    <cellStyle name="Currency 3 3 3" xfId="4513" xr:uid="{0EEAB544-3245-46C3-BD1E-350679712749}"/>
    <cellStyle name="Currency 3 4" xfId="28" xr:uid="{9AD2DFD1-4C4D-47CA-BC66-199D2ABDE8D7}"/>
    <cellStyle name="Currency 3 4 2" xfId="3682" xr:uid="{A63DCCDE-1D49-41FD-AE93-DC2EC292F457}"/>
    <cellStyle name="Currency 3 4 2 2" xfId="4514" xr:uid="{52800500-C854-40D3-A162-1E85E51B5929}"/>
    <cellStyle name="Currency 3 4 3" xfId="4515" xr:uid="{E0988C80-4329-4A7E-93D9-DFD6011797F9}"/>
    <cellStyle name="Currency 3 5" xfId="3683" xr:uid="{C5CE3269-C1C1-4A98-BB0A-80807784DA0D}"/>
    <cellStyle name="Currency 3 5 2" xfId="4516" xr:uid="{9ABB7E5B-1B65-4061-BB89-210FA727F4EA}"/>
    <cellStyle name="Currency 3 6" xfId="4517" xr:uid="{7C584B5F-D2C6-44BC-AC94-5BD40952A768}"/>
    <cellStyle name="Currency 4" xfId="29" xr:uid="{DF05886B-E60A-478C-9CBD-6917A8988D98}"/>
    <cellStyle name="Currency 4 2" xfId="30" xr:uid="{0E1DEACF-C974-426A-8F12-D3F116229DDC}"/>
    <cellStyle name="Currency 4 2 2" xfId="3684" xr:uid="{098CA0FE-630B-4954-BDB1-7228773C0C04}"/>
    <cellStyle name="Currency 4 2 2 2" xfId="4518" xr:uid="{214D3CAE-6D66-4FE3-8501-CA14B6E08BF5}"/>
    <cellStyle name="Currency 4 2 3" xfId="4519" xr:uid="{BCDC21EF-A38F-40B6-A70C-CEA8BDAB8D29}"/>
    <cellStyle name="Currency 4 3" xfId="31" xr:uid="{F08CC586-6F8D-409C-B67E-5566086BEBE3}"/>
    <cellStyle name="Currency 4 3 2" xfId="3685" xr:uid="{5602B9AC-0EBD-4BF2-B766-9490013CA614}"/>
    <cellStyle name="Currency 4 3 2 2" xfId="4520" xr:uid="{9568FC9D-8D4D-4C53-917C-E32DB3476242}"/>
    <cellStyle name="Currency 4 3 3" xfId="4521" xr:uid="{A26CA5C4-5E8A-41AB-A46D-47AA9B042CE5}"/>
    <cellStyle name="Currency 4 4" xfId="3686" xr:uid="{6FA64FDA-7829-41B6-B929-3FA906B3E5C4}"/>
    <cellStyle name="Currency 4 4 2" xfId="4522" xr:uid="{1969DB92-F2D1-4D4E-9782-E2081E63BD2D}"/>
    <cellStyle name="Currency 4 5" xfId="4296" xr:uid="{7498274A-C4AA-477D-885B-3B0ECF82E653}"/>
    <cellStyle name="Currency 4 5 2" xfId="4523" xr:uid="{6EA75A8A-CD23-4778-9C0B-6C43974D86E2}"/>
    <cellStyle name="Currency 4 5 3" xfId="4713" xr:uid="{5778A004-C991-4B56-8F19-D877D01AAC78}"/>
    <cellStyle name="Currency 4 5 3 2" xfId="5318" xr:uid="{78853912-402F-43E7-9741-93EB9AAF54CF}"/>
    <cellStyle name="Currency 4 5 3 3" xfId="4763" xr:uid="{DC46CCC0-DCFE-40C6-9CE3-E952EF747DCF}"/>
    <cellStyle name="Currency 4 5 4" xfId="4690" xr:uid="{11861635-69A9-402F-A056-C9CFA69B94F6}"/>
    <cellStyle name="Currency 4 6" xfId="4682" xr:uid="{7653DA12-371E-4272-8635-F793E83BC5E5}"/>
    <cellStyle name="Currency 5" xfId="32" xr:uid="{85E671B0-94F5-4BC0-A45A-882A95CFB80D}"/>
    <cellStyle name="Currency 5 2" xfId="33" xr:uid="{10E606A3-3F7A-4650-83C8-E860B53EFFCC}"/>
    <cellStyle name="Currency 5 2 2" xfId="3687" xr:uid="{31A49B75-2ED9-4C02-97F9-98956B511B4F}"/>
    <cellStyle name="Currency 5 2 2 2" xfId="4524" xr:uid="{6C3EDCD3-01C4-4429-9856-EFCCCCC1030F}"/>
    <cellStyle name="Currency 5 2 3" xfId="4525" xr:uid="{C7759765-1479-4A42-B9F7-68E90C48CEB4}"/>
    <cellStyle name="Currency 5 3" xfId="4297" xr:uid="{EE831D93-F919-40D0-B50A-B2C9042CF8C5}"/>
    <cellStyle name="Currency 5 3 2" xfId="4621" xr:uid="{03BF4FE1-7707-4E64-8904-50152700CB6E}"/>
    <cellStyle name="Currency 5 3 2 2" xfId="5308" xr:uid="{814B0C90-5229-48AA-8497-C14E7DEB3FFA}"/>
    <cellStyle name="Currency 5 3 2 3" xfId="4765" xr:uid="{E4FB9F01-B156-4359-9E03-97BF4A8E9EE0}"/>
    <cellStyle name="Currency 5 4" xfId="4764" xr:uid="{908E6DE5-3BD2-4C27-8D95-3713E35A92EE}"/>
    <cellStyle name="Currency 6" xfId="34" xr:uid="{A3A97DEB-EA88-4F30-94C6-1BC65E2DADF8}"/>
    <cellStyle name="Currency 6 2" xfId="3688" xr:uid="{5BEEF096-BC72-4116-A583-B31674FDF91E}"/>
    <cellStyle name="Currency 6 2 2" xfId="4526" xr:uid="{DEFCEA2E-BDB0-4306-BE56-BDA6B5DDBDEB}"/>
    <cellStyle name="Currency 6 3" xfId="4298" xr:uid="{54AA3003-C43F-486A-A484-81AB212A4AEF}"/>
    <cellStyle name="Currency 6 3 2" xfId="4527" xr:uid="{2FEECDD6-5B25-421D-A141-1ECB841C1262}"/>
    <cellStyle name="Currency 6 3 3" xfId="4714" xr:uid="{65EE9477-CDED-40B6-ACA7-F4443A9FFBC9}"/>
    <cellStyle name="Currency 6 3 3 2" xfId="5319" xr:uid="{BEE94C01-3922-4FFF-AD49-CB9288653A92}"/>
    <cellStyle name="Currency 6 3 3 3" xfId="4766" xr:uid="{30C6E9DD-B9A4-4ACF-AE38-73DCF667CAC5}"/>
    <cellStyle name="Currency 6 3 4" xfId="4691" xr:uid="{B2857B48-E5A8-4B13-A468-4A79EAF89E34}"/>
    <cellStyle name="Currency 6 4" xfId="4683" xr:uid="{F270AB61-9DC5-4CD2-8E1E-F8119A50E9E7}"/>
    <cellStyle name="Currency 7" xfId="35" xr:uid="{CA2B6336-9230-4662-8B51-F6B810391C2D}"/>
    <cellStyle name="Currency 7 2" xfId="36" xr:uid="{9BF1C1A7-1CC8-44F8-8128-065104DF2F83}"/>
    <cellStyle name="Currency 7 2 2" xfId="3689" xr:uid="{D39A1FD7-4338-4674-97BB-692A2BE0060F}"/>
    <cellStyle name="Currency 7 2 2 2" xfId="4528" xr:uid="{0EA2C95C-53E3-4DB3-BB5D-927DD6535463}"/>
    <cellStyle name="Currency 7 2 3" xfId="4529" xr:uid="{D8866424-3B30-4A63-BE78-A0B3C5BD3AA0}"/>
    <cellStyle name="Currency 7 3" xfId="3690" xr:uid="{493DB230-2AB4-49B5-9C42-FDA33E378641}"/>
    <cellStyle name="Currency 7 3 2" xfId="4530" xr:uid="{E1B95329-D95C-4115-BCED-6B28814F185B}"/>
    <cellStyle name="Currency 7 4" xfId="4531" xr:uid="{65E4A652-0CD0-42F2-831F-2B4F0985E956}"/>
    <cellStyle name="Currency 7 5" xfId="4684" xr:uid="{038F3F1C-02EE-47B0-B881-9DBE0FD36B43}"/>
    <cellStyle name="Currency 8" xfId="37" xr:uid="{FDE93F4E-C933-48D4-A871-646666144436}"/>
    <cellStyle name="Currency 8 2" xfId="38" xr:uid="{9D8E2EBA-E223-4752-BC09-4DEFE2A8C040}"/>
    <cellStyle name="Currency 8 2 2" xfId="3691" xr:uid="{8C011EEB-422E-49D3-864F-186A21744F78}"/>
    <cellStyle name="Currency 8 2 2 2" xfId="4532" xr:uid="{8B5C7CB9-C92B-4594-ADC8-2FC957E203E4}"/>
    <cellStyle name="Currency 8 2 3" xfId="4533" xr:uid="{5B86701A-503A-4DB1-AF72-1F0425C77F92}"/>
    <cellStyle name="Currency 8 3" xfId="39" xr:uid="{A2549BD2-D1FE-4337-9ABC-1AA14E39C156}"/>
    <cellStyle name="Currency 8 3 2" xfId="3692" xr:uid="{25D5244B-6333-4AD2-916B-11E045B9B15F}"/>
    <cellStyle name="Currency 8 3 2 2" xfId="4534" xr:uid="{09443917-33DA-46D8-8875-6367843293C1}"/>
    <cellStyle name="Currency 8 3 3" xfId="4535" xr:uid="{E22991E9-00A3-481A-8500-E8AC29D62C90}"/>
    <cellStyle name="Currency 8 4" xfId="40" xr:uid="{C2EFC196-B0B2-4CF3-BEF9-895FC5ECE7C7}"/>
    <cellStyle name="Currency 8 4 2" xfId="3693" xr:uid="{56164506-1FDB-4888-8DAF-333718A48BEC}"/>
    <cellStyle name="Currency 8 4 2 2" xfId="4536" xr:uid="{C504BEED-A5C7-490A-855A-0D9BF19F7B7D}"/>
    <cellStyle name="Currency 8 4 3" xfId="4537" xr:uid="{82AD58BC-9581-4A41-8F5D-1A933C891DDB}"/>
    <cellStyle name="Currency 8 5" xfId="3694" xr:uid="{C348A579-19F1-4F14-A624-55348CFD1E8D}"/>
    <cellStyle name="Currency 8 5 2" xfId="4538" xr:uid="{404006E3-290E-4860-A78B-A540BBEDE3B2}"/>
    <cellStyle name="Currency 8 6" xfId="4539" xr:uid="{425A79B0-A668-45D3-BEE9-F19A08A23224}"/>
    <cellStyle name="Currency 8 7" xfId="4685" xr:uid="{C42E5476-390F-47F1-A78A-1CD978368168}"/>
    <cellStyle name="Currency 9" xfId="41" xr:uid="{256A3F99-EFC1-4874-8210-5BBE4FA84152}"/>
    <cellStyle name="Currency 9 2" xfId="42" xr:uid="{7BCC8B02-CE18-4804-9FAB-057505190A38}"/>
    <cellStyle name="Currency 9 2 2" xfId="3695" xr:uid="{093ED60E-3BBD-4258-B2EA-5FFBBDCD6861}"/>
    <cellStyle name="Currency 9 2 2 2" xfId="4540" xr:uid="{5230AF2C-8579-4CC5-B1FE-FDFF4D344744}"/>
    <cellStyle name="Currency 9 2 3" xfId="4541" xr:uid="{0B3CE223-1A88-4C91-B62C-8340364DDCD1}"/>
    <cellStyle name="Currency 9 3" xfId="43" xr:uid="{750A02A8-BE0F-495C-8978-9DB14F1F6D2D}"/>
    <cellStyle name="Currency 9 3 2" xfId="3696" xr:uid="{DD749C72-837F-44BD-A24F-BA3D64E7B5C2}"/>
    <cellStyle name="Currency 9 3 2 2" xfId="4542" xr:uid="{FA94BA5A-1E79-4736-A925-1B0C6135D015}"/>
    <cellStyle name="Currency 9 3 3" xfId="4543" xr:uid="{527FA668-A2D7-493E-9EB6-FE0FE26684CC}"/>
    <cellStyle name="Currency 9 4" xfId="3697" xr:uid="{2B8FA97A-9BEA-44E5-AC6B-1EF638317F53}"/>
    <cellStyle name="Currency 9 4 2" xfId="4544" xr:uid="{96C0CEC3-7C3F-4D7D-869D-AC9296A4F4AB}"/>
    <cellStyle name="Currency 9 5" xfId="4299" xr:uid="{A911213E-A950-48CA-8FE6-EAFDC26DF8C9}"/>
    <cellStyle name="Currency 9 5 2" xfId="4545" xr:uid="{DD2F0971-DB81-42D6-A1E7-4E4680BDB2A0}"/>
    <cellStyle name="Currency 9 5 3" xfId="4715" xr:uid="{B3944C91-BB47-481D-ABAA-AF0E980BE3E2}"/>
    <cellStyle name="Currency 9 5 4" xfId="4692" xr:uid="{CF4802B7-715B-43E2-A103-73DA28F8D664}"/>
    <cellStyle name="Currency 9 6" xfId="4686" xr:uid="{71D8401C-69B8-4711-A600-EF76E3A9321D}"/>
    <cellStyle name="Hyperlink 2" xfId="6" xr:uid="{6CFFD761-E1C4-4FFC-9C82-FDD569F38491}"/>
    <cellStyle name="Hyperlink 3" xfId="44" xr:uid="{ED7B9D1F-8E9C-4059-B25C-2E9A2DE3AF09}"/>
    <cellStyle name="Hyperlink 3 2" xfId="4387" xr:uid="{12F9B749-688E-4F66-9CC7-7845F0502460}"/>
    <cellStyle name="Hyperlink 3 3" xfId="4300" xr:uid="{5E2DD55E-E33C-46DE-A930-F70D3716150B}"/>
    <cellStyle name="Hyperlink 4" xfId="4301" xr:uid="{6C3AD650-8F35-4FAC-81D1-C8EF645155BA}"/>
    <cellStyle name="Normal" xfId="0" builtinId="0"/>
    <cellStyle name="Normal 10" xfId="45" xr:uid="{CC5E51C8-93BC-4327-A880-56C717879EB7}"/>
    <cellStyle name="Normal 10 10" xfId="94" xr:uid="{C6755280-3FBD-4842-890B-BBCB5317BF73}"/>
    <cellStyle name="Normal 10 10 2" xfId="95" xr:uid="{DF65A87C-2C16-406F-8969-7531A19B4CE2}"/>
    <cellStyle name="Normal 10 10 2 2" xfId="4303" xr:uid="{3A7A8DBF-7326-4170-9F12-933E3E02E313}"/>
    <cellStyle name="Normal 10 10 2 3" xfId="4599" xr:uid="{D2FE8A43-2911-435B-83AB-9C56F6CE207A}"/>
    <cellStyle name="Normal 10 10 3" xfId="96" xr:uid="{A5622C9F-EFBF-47B9-B193-77E8D447CDD6}"/>
    <cellStyle name="Normal 10 10 4" xfId="97" xr:uid="{6629D722-9AF4-48BC-AC48-9F0EA44ACDB7}"/>
    <cellStyle name="Normal 10 11" xfId="98" xr:uid="{502EA9E2-A3CE-4FD8-A747-0081AA46B575}"/>
    <cellStyle name="Normal 10 11 2" xfId="99" xr:uid="{7E77532C-3C99-4812-9DB0-12413A2E6EA0}"/>
    <cellStyle name="Normal 10 11 3" xfId="100" xr:uid="{2EB2D36F-2E02-41F7-B675-43173BCB8B13}"/>
    <cellStyle name="Normal 10 11 4" xfId="101" xr:uid="{C38A157E-3AAF-4B0A-9E1A-C1E8E2171944}"/>
    <cellStyle name="Normal 10 12" xfId="102" xr:uid="{60590E80-0BEA-4DD7-8A2C-29448B4143B1}"/>
    <cellStyle name="Normal 10 12 2" xfId="103" xr:uid="{8EAC5268-B730-418A-A27E-64C686D18761}"/>
    <cellStyle name="Normal 10 13" xfId="104" xr:uid="{E28ECBCD-1B4C-4CE8-AA1A-EB13438C361C}"/>
    <cellStyle name="Normal 10 14" xfId="105" xr:uid="{2DCBE28B-9141-47E8-B34C-A851A2A0AD18}"/>
    <cellStyle name="Normal 10 15" xfId="106" xr:uid="{E30702C6-FB05-4D76-BC31-3AA9B51FA482}"/>
    <cellStyle name="Normal 10 2" xfId="46" xr:uid="{ABDD00F6-1B24-4994-94BD-C7B15523BB8F}"/>
    <cellStyle name="Normal 10 2 10" xfId="107" xr:uid="{B6566971-567E-43DF-A50C-F4F2EC1962E4}"/>
    <cellStyle name="Normal 10 2 11" xfId="108" xr:uid="{57719B72-8726-4EF8-B745-B8AD5A319C83}"/>
    <cellStyle name="Normal 10 2 2" xfId="109" xr:uid="{27735C80-887B-4EAD-A427-45C7BF99FDC1}"/>
    <cellStyle name="Normal 10 2 2 2" xfId="110" xr:uid="{DC53DD04-BEC6-4107-B2F3-250E15040248}"/>
    <cellStyle name="Normal 10 2 2 2 2" xfId="111" xr:uid="{99A953BB-535F-49B3-A9A1-0BCC884A57C3}"/>
    <cellStyle name="Normal 10 2 2 2 2 2" xfId="112" xr:uid="{56463485-C599-4A02-BA4B-49B012BAD898}"/>
    <cellStyle name="Normal 10 2 2 2 2 2 2" xfId="113" xr:uid="{5712B4EA-42A6-44EA-8058-3C7A856FA14C}"/>
    <cellStyle name="Normal 10 2 2 2 2 2 2 2" xfId="3739" xr:uid="{14462F50-AE84-472A-B768-1B6743A7E14C}"/>
    <cellStyle name="Normal 10 2 2 2 2 2 2 2 2" xfId="3740" xr:uid="{82A01F8C-6AB7-4D96-B605-54C4BCDE06F4}"/>
    <cellStyle name="Normal 10 2 2 2 2 2 2 3" xfId="3741" xr:uid="{EF5544B4-8D17-47BE-860B-CD59E7C0BEBF}"/>
    <cellStyle name="Normal 10 2 2 2 2 2 3" xfId="114" xr:uid="{1E1B1C28-B269-4E6B-8653-0477716B2170}"/>
    <cellStyle name="Normal 10 2 2 2 2 2 3 2" xfId="3742" xr:uid="{D02E2DDA-6833-4683-9328-911697682D7A}"/>
    <cellStyle name="Normal 10 2 2 2 2 2 4" xfId="115" xr:uid="{69B3A1AF-8960-4E35-A09D-3C8D1F043A43}"/>
    <cellStyle name="Normal 10 2 2 2 2 3" xfId="116" xr:uid="{0B4064D1-96DE-449A-888A-A0E4E2B8745A}"/>
    <cellStyle name="Normal 10 2 2 2 2 3 2" xfId="117" xr:uid="{1DC7B6B1-192F-41F9-8AA8-33AC7CBAF436}"/>
    <cellStyle name="Normal 10 2 2 2 2 3 2 2" xfId="3743" xr:uid="{9E0EA77B-2FE6-4CB5-8633-74C36576DF79}"/>
    <cellStyle name="Normal 10 2 2 2 2 3 3" xfId="118" xr:uid="{16E7883F-DF3C-4ECF-98BB-AC44B3DC505F}"/>
    <cellStyle name="Normal 10 2 2 2 2 3 4" xfId="119" xr:uid="{66D449BD-A15A-4010-882B-D9C0B74C458C}"/>
    <cellStyle name="Normal 10 2 2 2 2 4" xfId="120" xr:uid="{FF93EE5D-FBB0-4513-BF02-3CA962797D40}"/>
    <cellStyle name="Normal 10 2 2 2 2 4 2" xfId="3744" xr:uid="{422C2AC9-6A78-40FF-8D59-72684FFF7042}"/>
    <cellStyle name="Normal 10 2 2 2 2 5" xfId="121" xr:uid="{FF3111F3-B756-4744-946B-21D620A77AEE}"/>
    <cellStyle name="Normal 10 2 2 2 2 6" xfId="122" xr:uid="{42294A8A-D7E2-446A-9C05-0F9E58FF404F}"/>
    <cellStyle name="Normal 10 2 2 2 3" xfId="123" xr:uid="{398EEB2C-9A8B-4D4D-BAC0-99C4BDF76DF0}"/>
    <cellStyle name="Normal 10 2 2 2 3 2" xfId="124" xr:uid="{00C78956-7DDD-40C7-9569-3465CA06344E}"/>
    <cellStyle name="Normal 10 2 2 2 3 2 2" xfId="125" xr:uid="{CBF6DCA4-5C61-45EC-9452-C51B28717D16}"/>
    <cellStyle name="Normal 10 2 2 2 3 2 2 2" xfId="3745" xr:uid="{DC717BCC-5A2D-4D63-978E-6EB6E22748B1}"/>
    <cellStyle name="Normal 10 2 2 2 3 2 2 2 2" xfId="3746" xr:uid="{4901232F-CF9B-4E0F-8BA1-13C382E96284}"/>
    <cellStyle name="Normal 10 2 2 2 3 2 2 3" xfId="3747" xr:uid="{04E3AB9C-C523-4A7D-9E0A-B348E3F01FFF}"/>
    <cellStyle name="Normal 10 2 2 2 3 2 3" xfId="126" xr:uid="{E30FA74E-A2AE-44C5-9817-BEA3F198F03D}"/>
    <cellStyle name="Normal 10 2 2 2 3 2 3 2" xfId="3748" xr:uid="{74FA3B52-B243-4012-B71F-18AC6C408CB5}"/>
    <cellStyle name="Normal 10 2 2 2 3 2 4" xfId="127" xr:uid="{C71AD797-5871-49CD-900C-3EA6038038AA}"/>
    <cellStyle name="Normal 10 2 2 2 3 3" xfId="128" xr:uid="{E1058BFC-18EE-488E-B1E7-D18B8B9141DF}"/>
    <cellStyle name="Normal 10 2 2 2 3 3 2" xfId="3749" xr:uid="{EB79E359-981D-40A4-B57B-1D72B2C8902C}"/>
    <cellStyle name="Normal 10 2 2 2 3 3 2 2" xfId="3750" xr:uid="{498DBB53-7F61-4119-98DD-DC0BF5283EAB}"/>
    <cellStyle name="Normal 10 2 2 2 3 3 3" xfId="3751" xr:uid="{B71982DA-790D-4DD0-8D66-8BDF4B93A06E}"/>
    <cellStyle name="Normal 10 2 2 2 3 4" xfId="129" xr:uid="{DBDB569B-1110-40B7-9D1B-FFE475389632}"/>
    <cellStyle name="Normal 10 2 2 2 3 4 2" xfId="3752" xr:uid="{F3348433-6DAE-44AE-AECD-EC9513C37845}"/>
    <cellStyle name="Normal 10 2 2 2 3 5" xfId="130" xr:uid="{BF4B38FF-647B-49FF-A5D8-24CCE1801667}"/>
    <cellStyle name="Normal 10 2 2 2 4" xfId="131" xr:uid="{F0D426D2-31BC-411C-94AB-94E2A4C7E0EB}"/>
    <cellStyle name="Normal 10 2 2 2 4 2" xfId="132" xr:uid="{31C7C2D0-2490-4E12-A99A-11D7169FC76F}"/>
    <cellStyle name="Normal 10 2 2 2 4 2 2" xfId="3753" xr:uid="{10973014-3D45-42F5-BF42-59C4E09EE0E5}"/>
    <cellStyle name="Normal 10 2 2 2 4 2 2 2" xfId="3754" xr:uid="{8C713D80-3A00-466F-B301-A902D1FDA6B4}"/>
    <cellStyle name="Normal 10 2 2 2 4 2 3" xfId="3755" xr:uid="{D1C18E8B-B54B-4498-B6F3-2B7F28E431FF}"/>
    <cellStyle name="Normal 10 2 2 2 4 3" xfId="133" xr:uid="{B1849F44-04D2-4C9D-AA96-063761622EE8}"/>
    <cellStyle name="Normal 10 2 2 2 4 3 2" xfId="3756" xr:uid="{A38671BF-4979-4824-A08E-25A6B4A3E62C}"/>
    <cellStyle name="Normal 10 2 2 2 4 4" xfId="134" xr:uid="{D82140CF-6599-40D2-8D25-7B4A7ACE7BE3}"/>
    <cellStyle name="Normal 10 2 2 2 5" xfId="135" xr:uid="{B1350811-0AC9-4121-9F51-37DDD39A4DFE}"/>
    <cellStyle name="Normal 10 2 2 2 5 2" xfId="136" xr:uid="{CAFBFADA-2BD3-4D7D-881C-DEC8745F7740}"/>
    <cellStyle name="Normal 10 2 2 2 5 2 2" xfId="3757" xr:uid="{1318BB31-9811-416D-B0FD-75FE7C3926BE}"/>
    <cellStyle name="Normal 10 2 2 2 5 3" xfId="137" xr:uid="{06FAC344-0803-4280-9CB4-C62014F6E4EF}"/>
    <cellStyle name="Normal 10 2 2 2 5 4" xfId="138" xr:uid="{2A5CBF0D-BDF2-40FE-9E85-280AAE089647}"/>
    <cellStyle name="Normal 10 2 2 2 6" xfId="139" xr:uid="{00BAD568-52A5-42BB-A93E-3EC0F84762A5}"/>
    <cellStyle name="Normal 10 2 2 2 6 2" xfId="3758" xr:uid="{8E9CAEEB-6D75-4A2C-B862-851D08839FEC}"/>
    <cellStyle name="Normal 10 2 2 2 7" xfId="140" xr:uid="{CA518016-4CD1-401E-A3DE-705F72A047E6}"/>
    <cellStyle name="Normal 10 2 2 2 8" xfId="141" xr:uid="{2D051F5A-E3C0-45F1-9BB1-81F9B44EFEBB}"/>
    <cellStyle name="Normal 10 2 2 3" xfId="142" xr:uid="{34D74607-B75F-4BE9-AB0C-86E13EAC1DE6}"/>
    <cellStyle name="Normal 10 2 2 3 2" xfId="143" xr:uid="{2BCB41E9-8E56-4363-BC22-46BB509F2D79}"/>
    <cellStyle name="Normal 10 2 2 3 2 2" xfId="144" xr:uid="{1608F932-F576-4482-B0B3-10901DA6E110}"/>
    <cellStyle name="Normal 10 2 2 3 2 2 2" xfId="3759" xr:uid="{567F6768-581B-4068-B4E6-F05058455965}"/>
    <cellStyle name="Normal 10 2 2 3 2 2 2 2" xfId="3760" xr:uid="{C3C87B96-F329-4C1A-90B2-20AB703720BD}"/>
    <cellStyle name="Normal 10 2 2 3 2 2 3" xfId="3761" xr:uid="{C634C041-8401-40E4-B064-5A4A6EFCDA40}"/>
    <cellStyle name="Normal 10 2 2 3 2 3" xfId="145" xr:uid="{01512F3B-039F-4AC1-BAD8-EFC532DCD77A}"/>
    <cellStyle name="Normal 10 2 2 3 2 3 2" xfId="3762" xr:uid="{AE46F106-F04A-45F0-BDDA-7E9F960242FF}"/>
    <cellStyle name="Normal 10 2 2 3 2 4" xfId="146" xr:uid="{ECFAD05D-5F1E-4525-88DB-98C7F0051107}"/>
    <cellStyle name="Normal 10 2 2 3 3" xfId="147" xr:uid="{0ED6F47E-C0C3-4034-B11E-BF1BE20F1599}"/>
    <cellStyle name="Normal 10 2 2 3 3 2" xfId="148" xr:uid="{BA8E147D-6DC1-4AD3-BABA-F06941348C30}"/>
    <cellStyle name="Normal 10 2 2 3 3 2 2" xfId="3763" xr:uid="{7247B00B-F3C3-45CB-B7A5-8F0E0914BDD0}"/>
    <cellStyle name="Normal 10 2 2 3 3 3" xfId="149" xr:uid="{42075A95-22CA-45F2-8C45-C4CD24C28804}"/>
    <cellStyle name="Normal 10 2 2 3 3 4" xfId="150" xr:uid="{025091C1-9F38-4B61-A445-FF8D246CEE2E}"/>
    <cellStyle name="Normal 10 2 2 3 4" xfId="151" xr:uid="{1E35E265-2DC4-4A49-9BF0-99F8251E42FA}"/>
    <cellStyle name="Normal 10 2 2 3 4 2" xfId="3764" xr:uid="{9A00427C-56CA-4584-905B-8DF7576B3C39}"/>
    <cellStyle name="Normal 10 2 2 3 5" xfId="152" xr:uid="{331D3821-B346-4548-8EC8-C5ABA1826976}"/>
    <cellStyle name="Normal 10 2 2 3 6" xfId="153" xr:uid="{F5A49604-C184-4889-8266-1655038252F2}"/>
    <cellStyle name="Normal 10 2 2 4" xfId="154" xr:uid="{C3AE903F-13C2-4DC1-ACB8-AFF2A1256BC7}"/>
    <cellStyle name="Normal 10 2 2 4 2" xfId="155" xr:uid="{5C26BEA7-0C8E-4A37-AABC-754681795DE1}"/>
    <cellStyle name="Normal 10 2 2 4 2 2" xfId="156" xr:uid="{CBC17627-36C8-4CFB-B0D3-DFA9BEA2A696}"/>
    <cellStyle name="Normal 10 2 2 4 2 2 2" xfId="3765" xr:uid="{3E789860-6862-41AE-8EF9-90FC6E8A0E16}"/>
    <cellStyle name="Normal 10 2 2 4 2 2 2 2" xfId="3766" xr:uid="{0B099F80-BC5E-4CF0-BD3B-94AE02B10038}"/>
    <cellStyle name="Normal 10 2 2 4 2 2 3" xfId="3767" xr:uid="{3A0293CF-93B0-4BB4-BFE4-4D120E810455}"/>
    <cellStyle name="Normal 10 2 2 4 2 3" xfId="157" xr:uid="{EFC2AAD3-7D42-425A-8AC4-F1359BACE3AE}"/>
    <cellStyle name="Normal 10 2 2 4 2 3 2" xfId="3768" xr:uid="{4F9FA8D6-3BE9-47EC-8F72-B3D0FE770896}"/>
    <cellStyle name="Normal 10 2 2 4 2 4" xfId="158" xr:uid="{754377B0-56B0-4D8A-8E0C-71526EF48D16}"/>
    <cellStyle name="Normal 10 2 2 4 3" xfId="159" xr:uid="{48A322CB-BDB4-4DCC-8DF8-82B3A6CD9DDC}"/>
    <cellStyle name="Normal 10 2 2 4 3 2" xfId="3769" xr:uid="{B31D911D-35FF-4090-B33F-0EABB4B0D4B4}"/>
    <cellStyle name="Normal 10 2 2 4 3 2 2" xfId="3770" xr:uid="{C41447FC-4B11-4AB3-809F-0E40CAB03C4A}"/>
    <cellStyle name="Normal 10 2 2 4 3 3" xfId="3771" xr:uid="{41B6348C-E903-47F3-AD31-E068CF5A700C}"/>
    <cellStyle name="Normal 10 2 2 4 4" xfId="160" xr:uid="{BBE31F6E-8544-477E-9926-332C1D95B3E7}"/>
    <cellStyle name="Normal 10 2 2 4 4 2" xfId="3772" xr:uid="{859E1B28-BCF1-48F4-B5EA-BC9DAC43572B}"/>
    <cellStyle name="Normal 10 2 2 4 5" xfId="161" xr:uid="{FE65D03F-AECA-4F41-AB1B-24069A235BEA}"/>
    <cellStyle name="Normal 10 2 2 5" xfId="162" xr:uid="{89EF70EC-2357-4A96-9825-A2FE072201E3}"/>
    <cellStyle name="Normal 10 2 2 5 2" xfId="163" xr:uid="{76D5E00E-7693-4A34-8E77-2968C376094D}"/>
    <cellStyle name="Normal 10 2 2 5 2 2" xfId="3773" xr:uid="{99519895-102C-480C-BFE4-1876DA730A26}"/>
    <cellStyle name="Normal 10 2 2 5 2 2 2" xfId="3774" xr:uid="{9A60FCE4-7596-4A1F-AF77-B4CBD43B16AE}"/>
    <cellStyle name="Normal 10 2 2 5 2 3" xfId="3775" xr:uid="{6C783B2C-BC1B-45A1-8364-7652A444B9F2}"/>
    <cellStyle name="Normal 10 2 2 5 3" xfId="164" xr:uid="{48B30A72-31E6-4180-BE08-1E0AEE7B11D8}"/>
    <cellStyle name="Normal 10 2 2 5 3 2" xfId="3776" xr:uid="{AB74CAA6-4E63-4FBD-A32B-539293FBDFDF}"/>
    <cellStyle name="Normal 10 2 2 5 4" xfId="165" xr:uid="{5EEFA842-230A-4796-BCF6-EFBAB4AF3A11}"/>
    <cellStyle name="Normal 10 2 2 6" xfId="166" xr:uid="{B85FF6A8-38D0-444B-B8D5-AE414D044AB8}"/>
    <cellStyle name="Normal 10 2 2 6 2" xfId="167" xr:uid="{05762458-0C3F-41DA-88FD-74485938069C}"/>
    <cellStyle name="Normal 10 2 2 6 2 2" xfId="3777" xr:uid="{9D4B6B63-A487-4377-8DD2-23B717EFB2D9}"/>
    <cellStyle name="Normal 10 2 2 6 2 3" xfId="4305" xr:uid="{CBBE1893-87D0-4B15-9FF3-DED95DE3331D}"/>
    <cellStyle name="Normal 10 2 2 6 3" xfId="168" xr:uid="{AB9FB211-FE96-4913-9C4A-937D08950E24}"/>
    <cellStyle name="Normal 10 2 2 6 4" xfId="169" xr:uid="{CA03C2EA-04BE-4B56-8A51-E03BF14F9F8D}"/>
    <cellStyle name="Normal 10 2 2 6 4 2" xfId="4741" xr:uid="{34BD09A5-350B-44C1-BEEF-38B24213C576}"/>
    <cellStyle name="Normal 10 2 2 6 4 3" xfId="4600" xr:uid="{9F0D32A8-1CC8-4EC7-9405-81C597EBCF53}"/>
    <cellStyle name="Normal 10 2 2 6 4 4" xfId="4448" xr:uid="{94500CA8-0796-4A51-B730-D46A57E9B977}"/>
    <cellStyle name="Normal 10 2 2 7" xfId="170" xr:uid="{46448C38-72E5-414E-9A7B-FC1B701195ED}"/>
    <cellStyle name="Normal 10 2 2 7 2" xfId="3778" xr:uid="{DB4118B1-7B38-4CEB-B186-3DC8526B87C2}"/>
    <cellStyle name="Normal 10 2 2 8" xfId="171" xr:uid="{C6F8F679-E98D-4C80-B25E-A77F98F3267A}"/>
    <cellStyle name="Normal 10 2 2 9" xfId="172" xr:uid="{02AF8122-4DF9-4D66-8D7E-585CDDB910E1}"/>
    <cellStyle name="Normal 10 2 3" xfId="173" xr:uid="{7EAC054E-DAE8-42F6-AC9A-45502DA1E45A}"/>
    <cellStyle name="Normal 10 2 3 2" xfId="174" xr:uid="{62C462BA-89E3-4178-96A7-35A628D831AC}"/>
    <cellStyle name="Normal 10 2 3 2 2" xfId="175" xr:uid="{D6958DCE-2BBC-4088-8864-1FDFD221868B}"/>
    <cellStyle name="Normal 10 2 3 2 2 2" xfId="176" xr:uid="{C28BF873-6E5C-4BB6-AD7A-C897F6311F50}"/>
    <cellStyle name="Normal 10 2 3 2 2 2 2" xfId="3779" xr:uid="{B30D77C3-0A30-4F4C-852A-6F76FB53D091}"/>
    <cellStyle name="Normal 10 2 3 2 2 2 2 2" xfId="3780" xr:uid="{6FA12B60-C6FC-4FF0-8C6D-CDDA0D61FE45}"/>
    <cellStyle name="Normal 10 2 3 2 2 2 3" xfId="3781" xr:uid="{EC4D88A1-1222-4BFF-8205-F4B19E675F63}"/>
    <cellStyle name="Normal 10 2 3 2 2 3" xfId="177" xr:uid="{79631D78-54F4-4256-A0E6-254844E3FBD6}"/>
    <cellStyle name="Normal 10 2 3 2 2 3 2" xfId="3782" xr:uid="{C76CC733-D137-428B-8B07-E0F0C50AC062}"/>
    <cellStyle name="Normal 10 2 3 2 2 4" xfId="178" xr:uid="{79E359BA-C58F-4A15-A2B0-29901D1E7027}"/>
    <cellStyle name="Normal 10 2 3 2 3" xfId="179" xr:uid="{89680E6F-B078-4F60-92D1-57631AC9D8FB}"/>
    <cellStyle name="Normal 10 2 3 2 3 2" xfId="180" xr:uid="{70FDE368-FAE7-41BD-9657-0F3B6606C316}"/>
    <cellStyle name="Normal 10 2 3 2 3 2 2" xfId="3783" xr:uid="{A23A8C29-03A7-4ACA-AD3D-ACE320974634}"/>
    <cellStyle name="Normal 10 2 3 2 3 3" xfId="181" xr:uid="{A29B30C1-829B-4238-ADE4-C7D50D7343A7}"/>
    <cellStyle name="Normal 10 2 3 2 3 4" xfId="182" xr:uid="{B6979FC2-9B89-4855-9A44-7C590985A228}"/>
    <cellStyle name="Normal 10 2 3 2 4" xfId="183" xr:uid="{60796C6F-7445-45BE-B001-2ABB0B729266}"/>
    <cellStyle name="Normal 10 2 3 2 4 2" xfId="3784" xr:uid="{51AEDB70-5704-4B22-8551-EE9631F17899}"/>
    <cellStyle name="Normal 10 2 3 2 5" xfId="184" xr:uid="{E870F805-0E8C-4B30-9AA2-0B58CDF5F2FF}"/>
    <cellStyle name="Normal 10 2 3 2 6" xfId="185" xr:uid="{D78268D8-9FC3-4559-9C7E-660BD0AC0FDE}"/>
    <cellStyle name="Normal 10 2 3 3" xfId="186" xr:uid="{F6954BC3-01E0-4190-9D23-C9D3F0250A23}"/>
    <cellStyle name="Normal 10 2 3 3 2" xfId="187" xr:uid="{81C37212-5F64-4063-A7A0-8B6B97182512}"/>
    <cellStyle name="Normal 10 2 3 3 2 2" xfId="188" xr:uid="{E861A39E-077E-4DD7-8EB0-2E902A622C6B}"/>
    <cellStyle name="Normal 10 2 3 3 2 2 2" xfId="3785" xr:uid="{385DE134-2748-4413-A481-95F30B2CAB57}"/>
    <cellStyle name="Normal 10 2 3 3 2 2 2 2" xfId="3786" xr:uid="{0E2F3202-B3D3-4E88-B6BC-470A42419182}"/>
    <cellStyle name="Normal 10 2 3 3 2 2 3" xfId="3787" xr:uid="{AAF5D78A-4B8A-496E-AE93-3C05EA34129A}"/>
    <cellStyle name="Normal 10 2 3 3 2 3" xfId="189" xr:uid="{4DD2BBB9-1399-40F9-85E8-4F4EC0F2871F}"/>
    <cellStyle name="Normal 10 2 3 3 2 3 2" xfId="3788" xr:uid="{AD2B3507-FAC6-4B7D-9F5F-939CBF6DE7BE}"/>
    <cellStyle name="Normal 10 2 3 3 2 4" xfId="190" xr:uid="{06C1F1C5-69A4-4484-9D27-FD9BAAC1E0F1}"/>
    <cellStyle name="Normal 10 2 3 3 3" xfId="191" xr:uid="{580F36C8-30C7-4DB0-A773-02A02C05EACD}"/>
    <cellStyle name="Normal 10 2 3 3 3 2" xfId="3789" xr:uid="{B016B449-75ED-48BC-BA99-0A769A9E7EDF}"/>
    <cellStyle name="Normal 10 2 3 3 3 2 2" xfId="3790" xr:uid="{9DD3D981-6133-4C03-B32B-88E6F15EC468}"/>
    <cellStyle name="Normal 10 2 3 3 3 3" xfId="3791" xr:uid="{74DEB073-9B02-4993-B132-7CCAE8FC8A44}"/>
    <cellStyle name="Normal 10 2 3 3 4" xfId="192" xr:uid="{317BC2E5-2C6A-4F0C-9600-8EE749DF4634}"/>
    <cellStyle name="Normal 10 2 3 3 4 2" xfId="3792" xr:uid="{865C5D80-8F21-433B-9D8E-AE73F22E96C4}"/>
    <cellStyle name="Normal 10 2 3 3 5" xfId="193" xr:uid="{C6C402AB-0E02-410D-8CBA-6E0856EB1864}"/>
    <cellStyle name="Normal 10 2 3 4" xfId="194" xr:uid="{92592258-EF92-4712-A663-169A0612D377}"/>
    <cellStyle name="Normal 10 2 3 4 2" xfId="195" xr:uid="{4D373A8D-CBDC-416A-8AE9-23BDBDEFFEEF}"/>
    <cellStyle name="Normal 10 2 3 4 2 2" xfId="3793" xr:uid="{C6A1FE98-6FCE-48D8-9EEA-A582BB124A3C}"/>
    <cellStyle name="Normal 10 2 3 4 2 2 2" xfId="3794" xr:uid="{BC36111D-4C2A-4609-8079-8540FD113D64}"/>
    <cellStyle name="Normal 10 2 3 4 2 3" xfId="3795" xr:uid="{DDCF6E8E-D86D-4385-8D2A-1D47975768BA}"/>
    <cellStyle name="Normal 10 2 3 4 3" xfId="196" xr:uid="{7A668BAB-B96D-4D6B-929B-235F22BF5F63}"/>
    <cellStyle name="Normal 10 2 3 4 3 2" xfId="3796" xr:uid="{E80B063C-91C1-4098-BB71-5854CD0EF1A7}"/>
    <cellStyle name="Normal 10 2 3 4 4" xfId="197" xr:uid="{F724723D-AD6F-4924-9BF2-736811A8C177}"/>
    <cellStyle name="Normal 10 2 3 5" xfId="198" xr:uid="{F9E3EE8F-DC8C-4A30-978D-E5A01A5220CC}"/>
    <cellStyle name="Normal 10 2 3 5 2" xfId="199" xr:uid="{A1AEF10A-F9E1-4323-B95E-07F54D0E7991}"/>
    <cellStyle name="Normal 10 2 3 5 2 2" xfId="3797" xr:uid="{904C0DE2-3166-4FE7-B003-5F0C84E4C2DC}"/>
    <cellStyle name="Normal 10 2 3 5 2 3" xfId="4306" xr:uid="{52673E9D-66C0-45A6-8C65-1F18A4E3D13E}"/>
    <cellStyle name="Normal 10 2 3 5 3" xfId="200" xr:uid="{4135286D-A28E-459F-8923-1A17C743101B}"/>
    <cellStyle name="Normal 10 2 3 5 4" xfId="201" xr:uid="{0DBFAE69-E35C-4D17-99BD-9B1ED40F8086}"/>
    <cellStyle name="Normal 10 2 3 5 4 2" xfId="4742" xr:uid="{9F66F566-CD6E-4229-8F88-1C1E0057361D}"/>
    <cellStyle name="Normal 10 2 3 5 4 3" xfId="4601" xr:uid="{889415CA-7D22-4F91-9B65-4996D36DCE3A}"/>
    <cellStyle name="Normal 10 2 3 5 4 4" xfId="4449" xr:uid="{9EBB4C16-2ADD-461A-9A66-383AB015A0D1}"/>
    <cellStyle name="Normal 10 2 3 6" xfId="202" xr:uid="{0FF7746E-3BE0-4613-814C-FD1CEF393E2F}"/>
    <cellStyle name="Normal 10 2 3 6 2" xfId="3798" xr:uid="{5BF153B9-8ECA-49D9-94FA-0C70A618CFB2}"/>
    <cellStyle name="Normal 10 2 3 7" xfId="203" xr:uid="{C3A91C5B-4223-4F3A-B7AC-311BD6CF76A2}"/>
    <cellStyle name="Normal 10 2 3 8" xfId="204" xr:uid="{4C2A1DB2-A03B-4BED-A5CA-C082436AE986}"/>
    <cellStyle name="Normal 10 2 4" xfId="205" xr:uid="{49E6EFA5-15F5-4B0A-BACD-118D8B1BD1F4}"/>
    <cellStyle name="Normal 10 2 4 2" xfId="206" xr:uid="{95EEE6F0-11DE-46CB-9231-54917353FE92}"/>
    <cellStyle name="Normal 10 2 4 2 2" xfId="207" xr:uid="{3831CDBD-D4A8-4EFC-B15B-75DB42979500}"/>
    <cellStyle name="Normal 10 2 4 2 2 2" xfId="208" xr:uid="{7AFA5C3C-9181-4093-8BD5-C31282819F4B}"/>
    <cellStyle name="Normal 10 2 4 2 2 2 2" xfId="3799" xr:uid="{9743595A-2B3A-44EF-89F4-60A754F28AD6}"/>
    <cellStyle name="Normal 10 2 4 2 2 3" xfId="209" xr:uid="{C27AE66C-47D7-4171-BF60-22335BE50BA7}"/>
    <cellStyle name="Normal 10 2 4 2 2 4" xfId="210" xr:uid="{D766B886-DF10-4489-8CF7-4F15F314BF2A}"/>
    <cellStyle name="Normal 10 2 4 2 3" xfId="211" xr:uid="{FC322689-5B7A-4568-9D3F-F2B7A96AAE76}"/>
    <cellStyle name="Normal 10 2 4 2 3 2" xfId="3800" xr:uid="{EE636AAA-C1BD-41A4-B4E7-07FBFF2A256C}"/>
    <cellStyle name="Normal 10 2 4 2 4" xfId="212" xr:uid="{2045BEAF-2DBD-483B-9327-85FFDE854C93}"/>
    <cellStyle name="Normal 10 2 4 2 5" xfId="213" xr:uid="{AA091945-46A0-4650-8D8D-195E98013262}"/>
    <cellStyle name="Normal 10 2 4 3" xfId="214" xr:uid="{1A2594D2-E53D-447E-8F24-CD036CDD00FE}"/>
    <cellStyle name="Normal 10 2 4 3 2" xfId="215" xr:uid="{DBBCBE9D-C0AC-4AF0-85CC-4C4DA793C584}"/>
    <cellStyle name="Normal 10 2 4 3 2 2" xfId="3801" xr:uid="{526921B3-D654-4860-A1CA-B633D19EF1D9}"/>
    <cellStyle name="Normal 10 2 4 3 3" xfId="216" xr:uid="{7A42B4C6-B234-4986-990D-75A74E4FE6FE}"/>
    <cellStyle name="Normal 10 2 4 3 4" xfId="217" xr:uid="{799B9F24-4185-4A23-BF69-0F029045E146}"/>
    <cellStyle name="Normal 10 2 4 4" xfId="218" xr:uid="{27E31CB0-DBBD-4ADD-B409-AB95E0AD3D22}"/>
    <cellStyle name="Normal 10 2 4 4 2" xfId="219" xr:uid="{8E410870-3213-47EC-B6E9-52D8236431D4}"/>
    <cellStyle name="Normal 10 2 4 4 3" xfId="220" xr:uid="{D3A628BA-8AB8-424F-8544-FB94FEB42F8B}"/>
    <cellStyle name="Normal 10 2 4 4 4" xfId="221" xr:uid="{7DCE4E09-7205-44E5-994B-09E00C1ABD2C}"/>
    <cellStyle name="Normal 10 2 4 5" xfId="222" xr:uid="{E5DBD337-37D3-4F0E-8335-BAE14567D691}"/>
    <cellStyle name="Normal 10 2 4 6" xfId="223" xr:uid="{37A3DC06-CCD5-425E-AABF-B955D14B5156}"/>
    <cellStyle name="Normal 10 2 4 7" xfId="224" xr:uid="{C325120F-B829-4CF1-873B-01813C15BE21}"/>
    <cellStyle name="Normal 10 2 5" xfId="225" xr:uid="{C3265C67-4EB4-4004-B8E7-5CC18897A1D0}"/>
    <cellStyle name="Normal 10 2 5 2" xfId="226" xr:uid="{EE143DED-1AF3-42FC-A19B-765D792C7676}"/>
    <cellStyle name="Normal 10 2 5 2 2" xfId="227" xr:uid="{88084542-D06E-46FE-AF78-81E2B6C59DE8}"/>
    <cellStyle name="Normal 10 2 5 2 2 2" xfId="3802" xr:uid="{C9555067-244F-492C-87C2-9B02F80F7AA3}"/>
    <cellStyle name="Normal 10 2 5 2 2 2 2" xfId="3803" xr:uid="{DEFF00B9-9891-4AEB-8500-5A1831FE0CAD}"/>
    <cellStyle name="Normal 10 2 5 2 2 3" xfId="3804" xr:uid="{B0CF6C84-197B-481D-8D52-55A264718C7A}"/>
    <cellStyle name="Normal 10 2 5 2 3" xfId="228" xr:uid="{8D12650A-DE06-4803-8399-143C373D7CA2}"/>
    <cellStyle name="Normal 10 2 5 2 3 2" xfId="3805" xr:uid="{7D720926-262E-48A6-9C80-EEE6CDED552C}"/>
    <cellStyle name="Normal 10 2 5 2 4" xfId="229" xr:uid="{B7871E85-5C5E-49A6-9A7B-36E006A4F71D}"/>
    <cellStyle name="Normal 10 2 5 3" xfId="230" xr:uid="{63EC1275-B06C-4F44-A37F-03B5B03F0519}"/>
    <cellStyle name="Normal 10 2 5 3 2" xfId="231" xr:uid="{E935CF1B-D063-4A40-A19C-430289F2085A}"/>
    <cellStyle name="Normal 10 2 5 3 2 2" xfId="3806" xr:uid="{F1FBABD0-FC9F-4C3C-B4AE-A8ACEFE265DD}"/>
    <cellStyle name="Normal 10 2 5 3 3" xfId="232" xr:uid="{CAF6D794-D9E2-4383-BB2C-ED29272C0961}"/>
    <cellStyle name="Normal 10 2 5 3 4" xfId="233" xr:uid="{2C2F02D8-5670-47A4-BDFC-A3E87EF1F1B0}"/>
    <cellStyle name="Normal 10 2 5 4" xfId="234" xr:uid="{A61EB34E-8D6E-4A1A-BE4B-5C996141B71A}"/>
    <cellStyle name="Normal 10 2 5 4 2" xfId="3807" xr:uid="{526C076A-E34B-44A7-98F8-04D198AF5728}"/>
    <cellStyle name="Normal 10 2 5 5" xfId="235" xr:uid="{C5710B0F-4B71-4B21-8291-80F6321E8E3F}"/>
    <cellStyle name="Normal 10 2 5 6" xfId="236" xr:uid="{63217D39-FA07-4021-B1D6-A79BD04B011A}"/>
    <cellStyle name="Normal 10 2 6" xfId="237" xr:uid="{8EAD71F6-3B4F-4F8C-8ED4-5AB4BDC4CF2C}"/>
    <cellStyle name="Normal 10 2 6 2" xfId="238" xr:uid="{0CDD5503-1774-4A1B-A781-50A796D5A2C4}"/>
    <cellStyle name="Normal 10 2 6 2 2" xfId="239" xr:uid="{E1B203FF-5038-44B0-BB8D-D4A02D07E67D}"/>
    <cellStyle name="Normal 10 2 6 2 2 2" xfId="3808" xr:uid="{D476720A-51E0-4248-866A-B4BC8EB843A4}"/>
    <cellStyle name="Normal 10 2 6 2 3" xfId="240" xr:uid="{3A509E0E-F02D-43A1-9E5E-33767F2513A2}"/>
    <cellStyle name="Normal 10 2 6 2 4" xfId="241" xr:uid="{D95B7DEA-1D58-46C1-B68A-9237A7B9B5C3}"/>
    <cellStyle name="Normal 10 2 6 3" xfId="242" xr:uid="{47685C60-CE26-44EA-9303-95EA3BE717BF}"/>
    <cellStyle name="Normal 10 2 6 3 2" xfId="3809" xr:uid="{B6686BF7-8114-4E2C-BD72-B8882F204FF5}"/>
    <cellStyle name="Normal 10 2 6 4" xfId="243" xr:uid="{0259E44E-BF63-4B07-A643-74DB9CA6EA2A}"/>
    <cellStyle name="Normal 10 2 6 5" xfId="244" xr:uid="{5495482C-47C0-4ABF-908C-D96061A4F7B4}"/>
    <cellStyle name="Normal 10 2 7" xfId="245" xr:uid="{F0287EDE-E683-43E4-A2E6-E1D7386CD299}"/>
    <cellStyle name="Normal 10 2 7 2" xfId="246" xr:uid="{CEBAA8A0-E7D8-4B1D-889D-41DEADEDEA56}"/>
    <cellStyle name="Normal 10 2 7 2 2" xfId="3810" xr:uid="{0A6359C8-0E31-4237-BE14-0AFBDB96B023}"/>
    <cellStyle name="Normal 10 2 7 2 3" xfId="4304" xr:uid="{F107E00D-9D81-4535-B5C6-2A21C9D271B8}"/>
    <cellStyle name="Normal 10 2 7 3" xfId="247" xr:uid="{3CCD9D28-1842-4439-B786-74F41E129919}"/>
    <cellStyle name="Normal 10 2 7 4" xfId="248" xr:uid="{436E5893-FD1D-4A01-A786-245FD246EEA1}"/>
    <cellStyle name="Normal 10 2 7 4 2" xfId="4740" xr:uid="{F95ED77F-9E65-4DE8-B6C3-F6E55AD256D4}"/>
    <cellStyle name="Normal 10 2 7 4 3" xfId="4602" xr:uid="{5F79EB5D-97C3-462D-8BEA-4EBD18FB0D39}"/>
    <cellStyle name="Normal 10 2 7 4 4" xfId="4447" xr:uid="{F8FF0694-5F48-4F9A-82FA-0F66C6CD24DC}"/>
    <cellStyle name="Normal 10 2 8" xfId="249" xr:uid="{6545711E-77F3-443C-8672-57238F3D9A28}"/>
    <cellStyle name="Normal 10 2 8 2" xfId="250" xr:uid="{29D82964-097C-4D31-964E-EA6E86830804}"/>
    <cellStyle name="Normal 10 2 8 3" xfId="251" xr:uid="{0CE70B03-BB3F-4DD9-A1A6-F9B6EBB6B8F8}"/>
    <cellStyle name="Normal 10 2 8 4" xfId="252" xr:uid="{15CB33A9-5215-4A92-9501-FFD673310EE5}"/>
    <cellStyle name="Normal 10 2 9" xfId="253" xr:uid="{3F1497B7-C19C-4D59-8513-D48A4C366C21}"/>
    <cellStyle name="Normal 10 3" xfId="254" xr:uid="{0C998D60-E24F-4C0E-8F76-FC734E24E89F}"/>
    <cellStyle name="Normal 10 3 10" xfId="255" xr:uid="{DBB26978-CFA9-4166-B4DE-5BB9B13F80C6}"/>
    <cellStyle name="Normal 10 3 11" xfId="256" xr:uid="{6067309F-62DF-4D68-BE26-1496D09AB0C2}"/>
    <cellStyle name="Normal 10 3 2" xfId="257" xr:uid="{693E81E3-D6B9-42CF-A7B6-706FE85A05D2}"/>
    <cellStyle name="Normal 10 3 2 2" xfId="258" xr:uid="{D64CE5D0-AF06-4A39-A713-6B904DF64977}"/>
    <cellStyle name="Normal 10 3 2 2 2" xfId="259" xr:uid="{9DF52D46-7EED-457E-AA06-DC3DE0CCEE00}"/>
    <cellStyle name="Normal 10 3 2 2 2 2" xfId="260" xr:uid="{F2CE7A7D-BCDD-4BFE-AA1B-15AB204E5B11}"/>
    <cellStyle name="Normal 10 3 2 2 2 2 2" xfId="261" xr:uid="{00AE30FF-1DC3-4733-8EEC-9C31FDEFC8DD}"/>
    <cellStyle name="Normal 10 3 2 2 2 2 2 2" xfId="3811" xr:uid="{25E01D2F-6EBA-4FAF-877E-9BE84BCDF1D7}"/>
    <cellStyle name="Normal 10 3 2 2 2 2 3" xfId="262" xr:uid="{3DA0B89D-0AAF-4CA1-A501-92B11E8EEC0F}"/>
    <cellStyle name="Normal 10 3 2 2 2 2 4" xfId="263" xr:uid="{BCD62070-9A6F-4844-A612-508A61DD5B3D}"/>
    <cellStyle name="Normal 10 3 2 2 2 3" xfId="264" xr:uid="{955FDC98-38F0-4B1B-8DB3-6E84773853C2}"/>
    <cellStyle name="Normal 10 3 2 2 2 3 2" xfId="265" xr:uid="{11092DBD-92D3-4411-9697-FFD448656D9B}"/>
    <cellStyle name="Normal 10 3 2 2 2 3 3" xfId="266" xr:uid="{BB5F5714-C1C5-485D-86B3-B2A198E2E5BA}"/>
    <cellStyle name="Normal 10 3 2 2 2 3 4" xfId="267" xr:uid="{A028CF2A-1DF4-4615-900C-B1F5128E8197}"/>
    <cellStyle name="Normal 10 3 2 2 2 4" xfId="268" xr:uid="{1A1B940C-A5F8-487E-ADA3-E2B0B4AFC2A7}"/>
    <cellStyle name="Normal 10 3 2 2 2 5" xfId="269" xr:uid="{0032EB4C-7625-41F7-AB28-201D6BCF26AB}"/>
    <cellStyle name="Normal 10 3 2 2 2 6" xfId="270" xr:uid="{B1369363-4288-4C29-BCB6-0794A6E31A0D}"/>
    <cellStyle name="Normal 10 3 2 2 3" xfId="271" xr:uid="{A12A5C23-8FEC-448D-93FC-93BBBCD4083A}"/>
    <cellStyle name="Normal 10 3 2 2 3 2" xfId="272" xr:uid="{FBF37706-8AA8-4F7A-8862-9B2857677DDB}"/>
    <cellStyle name="Normal 10 3 2 2 3 2 2" xfId="273" xr:uid="{911805C7-54B4-45B7-93AE-5334D1DFEBD6}"/>
    <cellStyle name="Normal 10 3 2 2 3 2 3" xfId="274" xr:uid="{5D4A9340-BFF1-4C54-B25A-FD3EA59A4B2F}"/>
    <cellStyle name="Normal 10 3 2 2 3 2 4" xfId="275" xr:uid="{42E184DA-D905-4670-A3E2-8C3D895C590F}"/>
    <cellStyle name="Normal 10 3 2 2 3 3" xfId="276" xr:uid="{58C691D2-67B2-4864-A893-26A390B3EDCA}"/>
    <cellStyle name="Normal 10 3 2 2 3 4" xfId="277" xr:uid="{455D4834-2876-4846-BF83-01979A7CF90E}"/>
    <cellStyle name="Normal 10 3 2 2 3 5" xfId="278" xr:uid="{957E7928-4B81-4DD7-8C05-597CFF73C4FA}"/>
    <cellStyle name="Normal 10 3 2 2 4" xfId="279" xr:uid="{B75393C5-5128-41AB-BDBC-BE2B17F4713E}"/>
    <cellStyle name="Normal 10 3 2 2 4 2" xfId="280" xr:uid="{618E295E-8FF6-47DD-A938-0CCF905B19D0}"/>
    <cellStyle name="Normal 10 3 2 2 4 3" xfId="281" xr:uid="{ED158C44-3A46-4DC6-A562-7401AC01422B}"/>
    <cellStyle name="Normal 10 3 2 2 4 4" xfId="282" xr:uid="{C2C76242-5018-4A79-8CE2-7B006D043327}"/>
    <cellStyle name="Normal 10 3 2 2 5" xfId="283" xr:uid="{723DADF3-E7F0-4962-BEDE-C0EFFBA83C7B}"/>
    <cellStyle name="Normal 10 3 2 2 5 2" xfId="284" xr:uid="{E5FF1ED5-FE5A-47BA-8E05-AF60EC2809E6}"/>
    <cellStyle name="Normal 10 3 2 2 5 3" xfId="285" xr:uid="{B656FF05-DE8E-4379-A934-E1393547F324}"/>
    <cellStyle name="Normal 10 3 2 2 5 4" xfId="286" xr:uid="{2E70D59F-468A-4F65-8DB4-831629CD3EA1}"/>
    <cellStyle name="Normal 10 3 2 2 6" xfId="287" xr:uid="{E37A8047-DC3A-4478-9354-174231BBE686}"/>
    <cellStyle name="Normal 10 3 2 2 7" xfId="288" xr:uid="{ABB2CF49-A64D-4F49-86BD-126C04D84E41}"/>
    <cellStyle name="Normal 10 3 2 2 8" xfId="289" xr:uid="{42A52152-6BC2-4D1B-9A0C-FD4970874556}"/>
    <cellStyle name="Normal 10 3 2 3" xfId="290" xr:uid="{1B170008-B1B9-4688-916A-C823BD68385C}"/>
    <cellStyle name="Normal 10 3 2 3 2" xfId="291" xr:uid="{E6901898-6F5E-4D04-AB05-729794F1652B}"/>
    <cellStyle name="Normal 10 3 2 3 2 2" xfId="292" xr:uid="{5DEC2FB5-F6C2-4330-8CA1-A4D0B1D2F7F5}"/>
    <cellStyle name="Normal 10 3 2 3 2 2 2" xfId="3812" xr:uid="{71717FF3-9CA9-421A-932B-2D7AAC9C1342}"/>
    <cellStyle name="Normal 10 3 2 3 2 2 2 2" xfId="3813" xr:uid="{B02117F6-CFDD-4EDD-AEBD-F93DE17C78F4}"/>
    <cellStyle name="Normal 10 3 2 3 2 2 3" xfId="3814" xr:uid="{EEA1A364-275B-4082-A53B-1A08AD133EC4}"/>
    <cellStyle name="Normal 10 3 2 3 2 3" xfId="293" xr:uid="{76ADABDF-1098-476B-9DC0-C408428CBBFA}"/>
    <cellStyle name="Normal 10 3 2 3 2 3 2" xfId="3815" xr:uid="{FB58BC68-A9FD-4AB1-9B07-79E3CDBD4C86}"/>
    <cellStyle name="Normal 10 3 2 3 2 4" xfId="294" xr:uid="{75A55854-EDD6-4DC3-B85D-51F7DAA3F56B}"/>
    <cellStyle name="Normal 10 3 2 3 3" xfId="295" xr:uid="{F417536C-9B74-4A68-AF60-030C30BB922C}"/>
    <cellStyle name="Normal 10 3 2 3 3 2" xfId="296" xr:uid="{DE7F956A-65AF-43D2-8F35-FF7DF71F119B}"/>
    <cellStyle name="Normal 10 3 2 3 3 2 2" xfId="3816" xr:uid="{E287DA02-E28B-4F9B-9163-1F1E575C42CB}"/>
    <cellStyle name="Normal 10 3 2 3 3 3" xfId="297" xr:uid="{B204B77C-CB65-4E9E-A49F-F58BE0638A10}"/>
    <cellStyle name="Normal 10 3 2 3 3 4" xfId="298" xr:uid="{0A179CD5-64EB-45AC-BEDE-7248C3F84F2E}"/>
    <cellStyle name="Normal 10 3 2 3 4" xfId="299" xr:uid="{B2DCB875-7422-48CC-AC2C-BA790701C303}"/>
    <cellStyle name="Normal 10 3 2 3 4 2" xfId="3817" xr:uid="{3B9D3C62-896A-4B55-BEE0-0F2C1E62A64B}"/>
    <cellStyle name="Normal 10 3 2 3 5" xfId="300" xr:uid="{69DCC4C1-8CC5-4268-A4B6-7BA4726902FD}"/>
    <cellStyle name="Normal 10 3 2 3 6" xfId="301" xr:uid="{D8B85FB3-02A9-43E3-8ED6-6672EA553677}"/>
    <cellStyle name="Normal 10 3 2 4" xfId="302" xr:uid="{CAB1DE52-CA78-4A24-9765-256D51F1906A}"/>
    <cellStyle name="Normal 10 3 2 4 2" xfId="303" xr:uid="{B3B1DA06-258F-4DE8-9A3E-862ACF59C4F0}"/>
    <cellStyle name="Normal 10 3 2 4 2 2" xfId="304" xr:uid="{EF59FB80-4482-40D6-935E-EECC47F7E7F6}"/>
    <cellStyle name="Normal 10 3 2 4 2 2 2" xfId="3818" xr:uid="{1E65E0EE-8CD9-493E-8CF9-ED4B85949E4A}"/>
    <cellStyle name="Normal 10 3 2 4 2 3" xfId="305" xr:uid="{71A2C46D-446E-4DB1-A94B-56FA1F1B1A42}"/>
    <cellStyle name="Normal 10 3 2 4 2 4" xfId="306" xr:uid="{34043AF5-E731-42E1-A4C7-9BD7DEAF6844}"/>
    <cellStyle name="Normal 10 3 2 4 3" xfId="307" xr:uid="{02525A90-CE45-4850-B2AC-A1564EAD2719}"/>
    <cellStyle name="Normal 10 3 2 4 3 2" xfId="3819" xr:uid="{27740B93-F054-47D1-8FF4-9904A2C2551C}"/>
    <cellStyle name="Normal 10 3 2 4 4" xfId="308" xr:uid="{7DC35023-B5C8-470F-A1A7-2C7F42701AEF}"/>
    <cellStyle name="Normal 10 3 2 4 5" xfId="309" xr:uid="{AAEA0B37-92DF-43AE-8074-C55F5B397316}"/>
    <cellStyle name="Normal 10 3 2 5" xfId="310" xr:uid="{E5540A9A-6B1B-43EF-8B09-42537EF408D9}"/>
    <cellStyle name="Normal 10 3 2 5 2" xfId="311" xr:uid="{FE6A0530-DF34-4AEE-B3E8-6B2212061CC2}"/>
    <cellStyle name="Normal 10 3 2 5 2 2" xfId="3820" xr:uid="{5C4117C9-DBE1-44A8-87FC-737CD5CFEDD7}"/>
    <cellStyle name="Normal 10 3 2 5 3" xfId="312" xr:uid="{C944C663-DA80-459B-8EF2-979C8FD56765}"/>
    <cellStyle name="Normal 10 3 2 5 4" xfId="313" xr:uid="{0826A971-F4A0-4D3F-93A0-57B2DCF8A994}"/>
    <cellStyle name="Normal 10 3 2 6" xfId="314" xr:uid="{2EE28B23-5EBC-4EE4-BF62-BC140CFEDAE6}"/>
    <cellStyle name="Normal 10 3 2 6 2" xfId="315" xr:uid="{0A7D7421-C014-443E-9D24-1B14293C3355}"/>
    <cellStyle name="Normal 10 3 2 6 3" xfId="316" xr:uid="{8F1A5C2B-BEA3-4EBB-A593-E8B0DD3E7801}"/>
    <cellStyle name="Normal 10 3 2 6 4" xfId="317" xr:uid="{9BC61406-F5D0-4AC7-986F-0823E0E1E6AF}"/>
    <cellStyle name="Normal 10 3 2 7" xfId="318" xr:uid="{A9C126EE-ADDC-4DE7-9B3B-7160DAA59013}"/>
    <cellStyle name="Normal 10 3 2 8" xfId="319" xr:uid="{E5C0BEF4-1010-4BF3-8F8F-73A4CEC5992B}"/>
    <cellStyle name="Normal 10 3 2 9" xfId="320" xr:uid="{71864A08-1A2B-42D1-986E-8C3198F61B8C}"/>
    <cellStyle name="Normal 10 3 3" xfId="321" xr:uid="{69ABA7F6-35E6-47A9-B40E-CEDD7F25B87A}"/>
    <cellStyle name="Normal 10 3 3 2" xfId="322" xr:uid="{4A47C4B0-D6CD-4035-A4FE-C8C918D2F70C}"/>
    <cellStyle name="Normal 10 3 3 2 2" xfId="323" xr:uid="{0BF96820-A582-4D10-AC23-28EB570BA146}"/>
    <cellStyle name="Normal 10 3 3 2 2 2" xfId="324" xr:uid="{A16E71BA-EF6B-4C87-94BE-CB578B07D75B}"/>
    <cellStyle name="Normal 10 3 3 2 2 2 2" xfId="3821" xr:uid="{3441D622-360B-4BA0-9368-17D6A8802D2D}"/>
    <cellStyle name="Normal 10 3 3 2 2 2 2 2" xfId="4622" xr:uid="{AE0BCDBD-AD2F-4093-B34E-74C2A8785214}"/>
    <cellStyle name="Normal 10 3 3 2 2 2 3" xfId="4623" xr:uid="{B5E533D8-187F-4EDA-B060-DE6D50FFB9B9}"/>
    <cellStyle name="Normal 10 3 3 2 2 3" xfId="325" xr:uid="{C9E6FB72-8669-465D-A558-1D1F5462DBD8}"/>
    <cellStyle name="Normal 10 3 3 2 2 3 2" xfId="4624" xr:uid="{E4DEF810-E263-47FB-B8EA-2D960D9F3883}"/>
    <cellStyle name="Normal 10 3 3 2 2 4" xfId="326" xr:uid="{4D37B9E5-CDC0-49DC-823E-8DB40517409D}"/>
    <cellStyle name="Normal 10 3 3 2 3" xfId="327" xr:uid="{FE0FA468-50AF-43AD-B911-EB102D3E5821}"/>
    <cellStyle name="Normal 10 3 3 2 3 2" xfId="328" xr:uid="{1E0478B0-3AB6-43DA-B2EE-52AD63839CE8}"/>
    <cellStyle name="Normal 10 3 3 2 3 2 2" xfId="4625" xr:uid="{5CCC4723-3F65-4BA9-A10C-C2C41D57D797}"/>
    <cellStyle name="Normal 10 3 3 2 3 3" xfId="329" xr:uid="{98E57D61-BCCF-4FAF-85E7-C6FBCA803C41}"/>
    <cellStyle name="Normal 10 3 3 2 3 4" xfId="330" xr:uid="{4062DD8A-B66B-49B9-BA28-5470700C0A2C}"/>
    <cellStyle name="Normal 10 3 3 2 4" xfId="331" xr:uid="{4BA9D230-0E35-442F-BEC7-13336CFEC417}"/>
    <cellStyle name="Normal 10 3 3 2 4 2" xfId="4626" xr:uid="{221F7B0F-6FCC-4AFD-AC47-5CA001F2FB43}"/>
    <cellStyle name="Normal 10 3 3 2 5" xfId="332" xr:uid="{C920F553-971D-480B-92B9-13FC591C8345}"/>
    <cellStyle name="Normal 10 3 3 2 6" xfId="333" xr:uid="{7558B8DC-64D4-4991-AE49-271C06E60E4C}"/>
    <cellStyle name="Normal 10 3 3 3" xfId="334" xr:uid="{0569B969-DBB4-446D-9269-F4D20E2A6C5D}"/>
    <cellStyle name="Normal 10 3 3 3 2" xfId="335" xr:uid="{DA7A08F5-C33E-4979-AA6C-EDA35B0A53C9}"/>
    <cellStyle name="Normal 10 3 3 3 2 2" xfId="336" xr:uid="{16424A56-90D7-4CC8-97F8-E23B94535C9F}"/>
    <cellStyle name="Normal 10 3 3 3 2 2 2" xfId="4627" xr:uid="{A4F721AC-E038-46DC-8A86-2D575382FB33}"/>
    <cellStyle name="Normal 10 3 3 3 2 3" xfId="337" xr:uid="{0C60B0AA-93E7-4819-AF2F-F19940898801}"/>
    <cellStyle name="Normal 10 3 3 3 2 4" xfId="338" xr:uid="{D3A66B55-4F76-4F98-8EF9-B4E8FCFE26E0}"/>
    <cellStyle name="Normal 10 3 3 3 3" xfId="339" xr:uid="{A60ABE7F-0B91-4FB0-A5DE-4D188B80EE58}"/>
    <cellStyle name="Normal 10 3 3 3 3 2" xfId="4628" xr:uid="{9B2B4752-5537-4780-B3AD-92ADDBCB7D6E}"/>
    <cellStyle name="Normal 10 3 3 3 4" xfId="340" xr:uid="{31850DAF-77C9-40D9-9458-CABCE5DFAC49}"/>
    <cellStyle name="Normal 10 3 3 3 5" xfId="341" xr:uid="{D1F456A7-950A-4F1F-AE3A-B73D93249EBC}"/>
    <cellStyle name="Normal 10 3 3 4" xfId="342" xr:uid="{AD7B809F-1D3B-4E91-AD87-18ED47B4042E}"/>
    <cellStyle name="Normal 10 3 3 4 2" xfId="343" xr:uid="{7FD8FB01-FD16-4520-96E6-1366A9AD15E3}"/>
    <cellStyle name="Normal 10 3 3 4 2 2" xfId="4629" xr:uid="{F23F9594-79F0-4E8E-BAC3-CE7BD70D32F3}"/>
    <cellStyle name="Normal 10 3 3 4 3" xfId="344" xr:uid="{EEE471FA-2CEE-414F-8277-93D7E8A763C6}"/>
    <cellStyle name="Normal 10 3 3 4 4" xfId="345" xr:uid="{082395DE-7F5C-477F-8498-DB99DB0840AD}"/>
    <cellStyle name="Normal 10 3 3 5" xfId="346" xr:uid="{8D65E29E-57E6-4902-B3D5-367F0CCF8B53}"/>
    <cellStyle name="Normal 10 3 3 5 2" xfId="347" xr:uid="{34ED72FA-35D1-47F5-A06A-7D5A074EBDBF}"/>
    <cellStyle name="Normal 10 3 3 5 3" xfId="348" xr:uid="{E75BF30F-C2CB-4773-9A98-ABBEE39ADDB5}"/>
    <cellStyle name="Normal 10 3 3 5 4" xfId="349" xr:uid="{1B56AB3B-E8A8-430D-BF4B-118E2CAE7282}"/>
    <cellStyle name="Normal 10 3 3 6" xfId="350" xr:uid="{5585C9B8-2ACE-4C93-A22C-F8AB3FF79CA1}"/>
    <cellStyle name="Normal 10 3 3 7" xfId="351" xr:uid="{E8F6FDE7-2DAB-4EF5-9227-ABC9309B799A}"/>
    <cellStyle name="Normal 10 3 3 8" xfId="352" xr:uid="{240F584C-7891-42A8-92FC-5B1C99ADC636}"/>
    <cellStyle name="Normal 10 3 4" xfId="353" xr:uid="{5FDDA4E8-0697-4C4A-98BF-E2DBB18CB0D6}"/>
    <cellStyle name="Normal 10 3 4 2" xfId="354" xr:uid="{5DFCC196-022A-48A3-AD78-2A795876358C}"/>
    <cellStyle name="Normal 10 3 4 2 2" xfId="355" xr:uid="{445CF9FF-1FEE-4C80-9100-20C3960926EA}"/>
    <cellStyle name="Normal 10 3 4 2 2 2" xfId="356" xr:uid="{92587E0C-3CED-40A2-8C01-A584310C6071}"/>
    <cellStyle name="Normal 10 3 4 2 2 2 2" xfId="3822" xr:uid="{914DE256-3230-4B03-A867-0A1837E841A5}"/>
    <cellStyle name="Normal 10 3 4 2 2 3" xfId="357" xr:uid="{8B0B2962-7260-40CD-9F7C-D16A2240A9A2}"/>
    <cellStyle name="Normal 10 3 4 2 2 4" xfId="358" xr:uid="{4B8FEDC4-E975-433D-B798-4EC1F011CDB5}"/>
    <cellStyle name="Normal 10 3 4 2 3" xfId="359" xr:uid="{F05EB436-50CC-400E-B29A-E02EA24AB3E2}"/>
    <cellStyle name="Normal 10 3 4 2 3 2" xfId="3823" xr:uid="{98F7FF7E-1A7A-4D63-937F-A8C787386706}"/>
    <cellStyle name="Normal 10 3 4 2 4" xfId="360" xr:uid="{90AC35DD-3BD2-4254-A31D-04F3BB783F5C}"/>
    <cellStyle name="Normal 10 3 4 2 5" xfId="361" xr:uid="{945894BD-DB57-492A-95AE-0046BFD90BC4}"/>
    <cellStyle name="Normal 10 3 4 3" xfId="362" xr:uid="{7F9B67EA-738E-47E4-A03E-6AAC6EE635AC}"/>
    <cellStyle name="Normal 10 3 4 3 2" xfId="363" xr:uid="{31533F30-9C99-4AA1-BD76-3A691E3D6E0F}"/>
    <cellStyle name="Normal 10 3 4 3 2 2" xfId="3824" xr:uid="{6F633EC7-4AF2-4890-8A55-9210BE2DFE75}"/>
    <cellStyle name="Normal 10 3 4 3 3" xfId="364" xr:uid="{8F062E93-B0CE-4DD7-874E-D9B854659057}"/>
    <cellStyle name="Normal 10 3 4 3 4" xfId="365" xr:uid="{48DBC1F6-F753-4A60-ACC2-A3492E970C00}"/>
    <cellStyle name="Normal 10 3 4 4" xfId="366" xr:uid="{0DEFC1C3-26B1-4AC1-8922-81DF91601395}"/>
    <cellStyle name="Normal 10 3 4 4 2" xfId="367" xr:uid="{CC665033-C48B-4DCF-AB70-C888648DCEB1}"/>
    <cellStyle name="Normal 10 3 4 4 3" xfId="368" xr:uid="{0B336AFA-9B50-4592-BFBD-2D2389292D59}"/>
    <cellStyle name="Normal 10 3 4 4 4" xfId="369" xr:uid="{1E79B9E0-B7B4-499C-82B1-B1BBE0A99A64}"/>
    <cellStyle name="Normal 10 3 4 5" xfId="370" xr:uid="{06CAA82D-26CE-46F7-99E0-3AB2322CC970}"/>
    <cellStyle name="Normal 10 3 4 6" xfId="371" xr:uid="{9F37B594-8956-458A-9413-2B76FCC4B250}"/>
    <cellStyle name="Normal 10 3 4 7" xfId="372" xr:uid="{900305EA-C7E3-464C-B54E-70D0D60BBD0E}"/>
    <cellStyle name="Normal 10 3 5" xfId="373" xr:uid="{FE7076BC-4597-4412-80BD-E40FF9823EF1}"/>
    <cellStyle name="Normal 10 3 5 2" xfId="374" xr:uid="{F2234B48-74DF-489A-ACC1-1FE3EF55E235}"/>
    <cellStyle name="Normal 10 3 5 2 2" xfId="375" xr:uid="{6BCA504B-25FC-4362-9AFA-F279AB25A188}"/>
    <cellStyle name="Normal 10 3 5 2 2 2" xfId="3825" xr:uid="{94D398C2-0E1C-4198-905B-3776AC0CC320}"/>
    <cellStyle name="Normal 10 3 5 2 3" xfId="376" xr:uid="{A6D2AC3B-CAAD-4961-9F55-FC359D064BCC}"/>
    <cellStyle name="Normal 10 3 5 2 4" xfId="377" xr:uid="{625EA663-B9B8-49BA-8206-607AA9BC7D69}"/>
    <cellStyle name="Normal 10 3 5 3" xfId="378" xr:uid="{48B03DC7-1F14-4054-9366-9715A0A8C324}"/>
    <cellStyle name="Normal 10 3 5 3 2" xfId="379" xr:uid="{1DDAE5D8-285A-450A-BEB6-1B6D37DD2EFD}"/>
    <cellStyle name="Normal 10 3 5 3 3" xfId="380" xr:uid="{50A67723-09FB-442C-B278-4EE8F70DF9C5}"/>
    <cellStyle name="Normal 10 3 5 3 4" xfId="381" xr:uid="{E1AC2E94-C9BC-458C-B60A-DDA99D7B4ADF}"/>
    <cellStyle name="Normal 10 3 5 4" xfId="382" xr:uid="{389D782E-9357-45CA-BE89-32B885AAF715}"/>
    <cellStyle name="Normal 10 3 5 5" xfId="383" xr:uid="{3CF7EF70-FB8D-440A-A029-BDA8566F6AAC}"/>
    <cellStyle name="Normal 10 3 5 6" xfId="384" xr:uid="{32C20C67-26C6-4877-A295-374BB02DFF8D}"/>
    <cellStyle name="Normal 10 3 6" xfId="385" xr:uid="{2C9E3F51-F920-4F70-A3C4-59ABB71E708F}"/>
    <cellStyle name="Normal 10 3 6 2" xfId="386" xr:uid="{CA793C4B-6A87-4BAC-B465-8241EADAA9D4}"/>
    <cellStyle name="Normal 10 3 6 2 2" xfId="387" xr:uid="{5CA517EF-D25F-4F1C-8160-44053D6D7FAF}"/>
    <cellStyle name="Normal 10 3 6 2 3" xfId="388" xr:uid="{EED77EA8-30BC-426C-9D85-C009D64AE7BF}"/>
    <cellStyle name="Normal 10 3 6 2 4" xfId="389" xr:uid="{D353653C-571B-416F-843B-12EDE62634A9}"/>
    <cellStyle name="Normal 10 3 6 3" xfId="390" xr:uid="{73EECBE4-2AF6-4BAF-8150-E71EAF60E1D9}"/>
    <cellStyle name="Normal 10 3 6 4" xfId="391" xr:uid="{20DE6545-4B65-471E-BD23-7EBB7A50754B}"/>
    <cellStyle name="Normal 10 3 6 5" xfId="392" xr:uid="{3F6EB12D-9550-4948-A74C-1B0289F07CA6}"/>
    <cellStyle name="Normal 10 3 7" xfId="393" xr:uid="{ECB04D65-5C8D-48CF-A2F1-EF3B83D9FCC1}"/>
    <cellStyle name="Normal 10 3 7 2" xfId="394" xr:uid="{A0BAE5CC-8A5F-40D2-A5F4-29564D7F561E}"/>
    <cellStyle name="Normal 10 3 7 3" xfId="395" xr:uid="{B3120E63-F375-44B7-AE32-AFC65C77C233}"/>
    <cellStyle name="Normal 10 3 7 4" xfId="396" xr:uid="{FF87CF9D-5A8E-40A1-95F4-2DF98A5A1650}"/>
    <cellStyle name="Normal 10 3 8" xfId="397" xr:uid="{EAB1DAAD-4E9E-4EBE-9AE0-64712E2FAA07}"/>
    <cellStyle name="Normal 10 3 8 2" xfId="398" xr:uid="{A24D2C60-2837-4508-B819-1EC955B302FC}"/>
    <cellStyle name="Normal 10 3 8 3" xfId="399" xr:uid="{755F4479-74A4-433B-AE73-0CDFF2F4FC8A}"/>
    <cellStyle name="Normal 10 3 8 4" xfId="400" xr:uid="{ED01F3AF-6774-423B-A06A-C40535C35B60}"/>
    <cellStyle name="Normal 10 3 9" xfId="401" xr:uid="{91EA9845-845D-4C86-9003-D01F0200841E}"/>
    <cellStyle name="Normal 10 4" xfId="402" xr:uid="{72B10DE3-9B51-413D-93BA-EE787BF86A96}"/>
    <cellStyle name="Normal 10 4 10" xfId="403" xr:uid="{D09C3941-C1E0-40C3-AC77-E04F7E769FB4}"/>
    <cellStyle name="Normal 10 4 11" xfId="404" xr:uid="{60EBEFFA-5718-4B8D-9461-B8F757ECA9ED}"/>
    <cellStyle name="Normal 10 4 2" xfId="405" xr:uid="{A7565A5A-54CA-4E5A-9AB6-D2EBE5ACCE50}"/>
    <cellStyle name="Normal 10 4 2 2" xfId="406" xr:uid="{B3635A90-9C1D-4349-BFEA-4BAE640548CB}"/>
    <cellStyle name="Normal 10 4 2 2 2" xfId="407" xr:uid="{C43517C2-01A3-44EE-A51D-B1E24C5E6936}"/>
    <cellStyle name="Normal 10 4 2 2 2 2" xfId="408" xr:uid="{A2DBBDBA-7CD9-4B21-834F-C34B10A44829}"/>
    <cellStyle name="Normal 10 4 2 2 2 2 2" xfId="409" xr:uid="{DEAA4A40-E2FD-4969-BE52-A51AAD6BA3CC}"/>
    <cellStyle name="Normal 10 4 2 2 2 2 3" xfId="410" xr:uid="{3DF235FD-10D6-47E6-9023-E0194DB308F6}"/>
    <cellStyle name="Normal 10 4 2 2 2 2 4" xfId="411" xr:uid="{10B2B126-7D4F-44A4-A58F-9AE5C7AE7FFA}"/>
    <cellStyle name="Normal 10 4 2 2 2 3" xfId="412" xr:uid="{FA400AF6-DA5F-4B4C-A408-C0146AA74D91}"/>
    <cellStyle name="Normal 10 4 2 2 2 3 2" xfId="413" xr:uid="{AF7A5BBB-7C28-43E9-8868-FF3BA792C2EF}"/>
    <cellStyle name="Normal 10 4 2 2 2 3 3" xfId="414" xr:uid="{DDDCC083-5833-49A5-867B-F807798C1B0C}"/>
    <cellStyle name="Normal 10 4 2 2 2 3 4" xfId="415" xr:uid="{83E24BDC-9825-4C2D-BF8D-2ED3CB727BD0}"/>
    <cellStyle name="Normal 10 4 2 2 2 4" xfId="416" xr:uid="{FA904806-3285-49C5-A539-6ABF69D884E0}"/>
    <cellStyle name="Normal 10 4 2 2 2 5" xfId="417" xr:uid="{D541CCED-61E3-4060-8E09-E075945401D7}"/>
    <cellStyle name="Normal 10 4 2 2 2 6" xfId="418" xr:uid="{4D1C0585-3DC6-4745-A3C5-3A597E89AC9F}"/>
    <cellStyle name="Normal 10 4 2 2 3" xfId="419" xr:uid="{E3ADECB4-2076-4854-A4E7-29B1912C8244}"/>
    <cellStyle name="Normal 10 4 2 2 3 2" xfId="420" xr:uid="{39071105-63E8-4B52-98D2-C45A425487D6}"/>
    <cellStyle name="Normal 10 4 2 2 3 2 2" xfId="421" xr:uid="{999A9068-6BA7-45B3-BEB4-6C8EF875ED7F}"/>
    <cellStyle name="Normal 10 4 2 2 3 2 3" xfId="422" xr:uid="{DFDCBA37-8F0B-4A15-9AEB-3AC66CEFE940}"/>
    <cellStyle name="Normal 10 4 2 2 3 2 4" xfId="423" xr:uid="{BEC669ED-99EC-479D-BED0-07C362390DAB}"/>
    <cellStyle name="Normal 10 4 2 2 3 3" xfId="424" xr:uid="{4926A497-B659-4A91-B34D-753023C12694}"/>
    <cellStyle name="Normal 10 4 2 2 3 4" xfId="425" xr:uid="{54C96A02-DC83-4330-A75F-727EC556661C}"/>
    <cellStyle name="Normal 10 4 2 2 3 5" xfId="426" xr:uid="{5658D19D-F964-4F3A-8A30-88F5E6B59F11}"/>
    <cellStyle name="Normal 10 4 2 2 4" xfId="427" xr:uid="{A5A0C827-E7AE-4E40-A72C-3A27F9731089}"/>
    <cellStyle name="Normal 10 4 2 2 4 2" xfId="428" xr:uid="{B10F3271-953D-4C34-9A64-E6BFBAD54C15}"/>
    <cellStyle name="Normal 10 4 2 2 4 3" xfId="429" xr:uid="{39361A0A-6652-459F-8AA3-81F202B71C67}"/>
    <cellStyle name="Normal 10 4 2 2 4 4" xfId="430" xr:uid="{EE84F214-6CC1-4CDE-9612-EB26981EB855}"/>
    <cellStyle name="Normal 10 4 2 2 5" xfId="431" xr:uid="{44DCEF84-7E1E-4D9B-BC27-97BFC2BDAB6F}"/>
    <cellStyle name="Normal 10 4 2 2 5 2" xfId="432" xr:uid="{166232F4-E55A-468B-94EF-4B67C7B4D5BE}"/>
    <cellStyle name="Normal 10 4 2 2 5 3" xfId="433" xr:uid="{09D59758-A349-4310-B815-170C660DE6BC}"/>
    <cellStyle name="Normal 10 4 2 2 5 4" xfId="434" xr:uid="{FCD31FBC-BFF9-4A4C-AB07-3B0F74AC93E7}"/>
    <cellStyle name="Normal 10 4 2 2 6" xfId="435" xr:uid="{9F904E2D-2592-447F-BCE9-437A48C92E71}"/>
    <cellStyle name="Normal 10 4 2 2 7" xfId="436" xr:uid="{649E6EC6-9D80-4810-BA64-95A6EEFF4BB7}"/>
    <cellStyle name="Normal 10 4 2 2 8" xfId="437" xr:uid="{FE4045C4-A552-4DF5-987F-32F49F788C8F}"/>
    <cellStyle name="Normal 10 4 2 3" xfId="438" xr:uid="{6C5E3048-176D-4B95-9FCF-80C2F4789C11}"/>
    <cellStyle name="Normal 10 4 2 3 2" xfId="439" xr:uid="{8270435E-05F5-4D1E-BA63-4348CCDCFD89}"/>
    <cellStyle name="Normal 10 4 2 3 2 2" xfId="440" xr:uid="{6B4C8D63-F20C-457D-B774-66A782E5C59A}"/>
    <cellStyle name="Normal 10 4 2 3 2 3" xfId="441" xr:uid="{FDCAA794-9B75-426B-9F1A-F400ADBA8FB7}"/>
    <cellStyle name="Normal 10 4 2 3 2 4" xfId="442" xr:uid="{DD9F2DA7-4764-480E-AF5A-CFAA322B98C2}"/>
    <cellStyle name="Normal 10 4 2 3 3" xfId="443" xr:uid="{4AAEBDCE-43C1-44B7-8C00-4233FA1BD30E}"/>
    <cellStyle name="Normal 10 4 2 3 3 2" xfId="444" xr:uid="{26E6E7C7-4299-49BE-B1FA-4EC60462D350}"/>
    <cellStyle name="Normal 10 4 2 3 3 3" xfId="445" xr:uid="{BA182AC9-AA3D-4B9D-9270-D8B602F91BDA}"/>
    <cellStyle name="Normal 10 4 2 3 3 4" xfId="446" xr:uid="{74DDB5A9-448D-48C7-B534-F5EF8831E402}"/>
    <cellStyle name="Normal 10 4 2 3 4" xfId="447" xr:uid="{04CDAF81-C5FA-4C87-81E8-B0832011C37A}"/>
    <cellStyle name="Normal 10 4 2 3 5" xfId="448" xr:uid="{0A54A065-B763-44FB-BE49-224F360E5AA7}"/>
    <cellStyle name="Normal 10 4 2 3 6" xfId="449" xr:uid="{846A4D28-B807-4600-AF1C-6AD5AD13ADB9}"/>
    <cellStyle name="Normal 10 4 2 4" xfId="450" xr:uid="{CABA5C69-0880-41B4-B17F-8B2438EB8B2C}"/>
    <cellStyle name="Normal 10 4 2 4 2" xfId="451" xr:uid="{EF6F8081-EB6A-493B-8C41-D0CEFBC9C349}"/>
    <cellStyle name="Normal 10 4 2 4 2 2" xfId="452" xr:uid="{4C6E19DA-5BDC-401F-9C16-B0BFE0E6EFAE}"/>
    <cellStyle name="Normal 10 4 2 4 2 3" xfId="453" xr:uid="{831168DA-2665-4425-8F5A-62087BD6DF9A}"/>
    <cellStyle name="Normal 10 4 2 4 2 4" xfId="454" xr:uid="{CE36A498-D599-4804-B055-C9F21595157D}"/>
    <cellStyle name="Normal 10 4 2 4 3" xfId="455" xr:uid="{4BD6A274-EF0F-45D0-8B37-5078C05D7556}"/>
    <cellStyle name="Normal 10 4 2 4 4" xfId="456" xr:uid="{0F3322DE-8564-40F2-B523-975C9909624F}"/>
    <cellStyle name="Normal 10 4 2 4 5" xfId="457" xr:uid="{BBDF3670-AB69-4E36-9B57-50E9EFA8EDD8}"/>
    <cellStyle name="Normal 10 4 2 5" xfId="458" xr:uid="{B31B2542-7893-4248-8332-D861438CF6C5}"/>
    <cellStyle name="Normal 10 4 2 5 2" xfId="459" xr:uid="{52A4F966-4B33-439A-A36F-0B44317B0571}"/>
    <cellStyle name="Normal 10 4 2 5 3" xfId="460" xr:uid="{C44C5919-7330-4621-9C17-66338D8490D1}"/>
    <cellStyle name="Normal 10 4 2 5 4" xfId="461" xr:uid="{D9A143BB-1E09-40B8-8B7B-BD887454448C}"/>
    <cellStyle name="Normal 10 4 2 6" xfId="462" xr:uid="{E004977D-9AE2-4E23-B794-694190751385}"/>
    <cellStyle name="Normal 10 4 2 6 2" xfId="463" xr:uid="{05D888CF-301A-4314-BA8B-9DEB0BFD94BB}"/>
    <cellStyle name="Normal 10 4 2 6 3" xfId="464" xr:uid="{807B1B9B-BDE9-4899-96AC-D152D18F9CCE}"/>
    <cellStyle name="Normal 10 4 2 6 4" xfId="465" xr:uid="{FA088C2C-50BE-46BE-8580-E4D6C9A1B440}"/>
    <cellStyle name="Normal 10 4 2 7" xfId="466" xr:uid="{5C16F910-19FF-4C07-B408-D124060EE574}"/>
    <cellStyle name="Normal 10 4 2 8" xfId="467" xr:uid="{1C854857-4C02-4E68-8D70-84EA524721E9}"/>
    <cellStyle name="Normal 10 4 2 9" xfId="468" xr:uid="{D30D508F-0072-4FDE-8CDD-B4C790EB905B}"/>
    <cellStyle name="Normal 10 4 3" xfId="469" xr:uid="{A68D49F5-CB6A-49A4-961C-838751564CD5}"/>
    <cellStyle name="Normal 10 4 3 2" xfId="470" xr:uid="{E903314E-EC81-4F8D-8CCC-34A85E408B96}"/>
    <cellStyle name="Normal 10 4 3 2 2" xfId="471" xr:uid="{AC8019E0-A314-443D-8782-B354A6FBA2D4}"/>
    <cellStyle name="Normal 10 4 3 2 2 2" xfId="472" xr:uid="{7A70D195-40C4-4EA2-A9AA-0A3DF043521A}"/>
    <cellStyle name="Normal 10 4 3 2 2 2 2" xfId="3826" xr:uid="{A91657D0-FCCA-4F68-A062-A82529F7A73B}"/>
    <cellStyle name="Normal 10 4 3 2 2 3" xfId="473" xr:uid="{3380D934-E111-480E-B332-110BB96DA45D}"/>
    <cellStyle name="Normal 10 4 3 2 2 4" xfId="474" xr:uid="{2BC5AA98-92D3-449F-AA31-B9A481C69CE6}"/>
    <cellStyle name="Normal 10 4 3 2 3" xfId="475" xr:uid="{0F194371-17C7-45B6-9E40-84CBD0916033}"/>
    <cellStyle name="Normal 10 4 3 2 3 2" xfId="476" xr:uid="{2B86C295-3AC3-4335-913A-265C1415AABE}"/>
    <cellStyle name="Normal 10 4 3 2 3 3" xfId="477" xr:uid="{157AA51F-188B-4B66-A896-9A7AB16D4CED}"/>
    <cellStyle name="Normal 10 4 3 2 3 4" xfId="478" xr:uid="{E2896E03-D2A8-4FDE-B22B-83E881DF6FFF}"/>
    <cellStyle name="Normal 10 4 3 2 4" xfId="479" xr:uid="{2FCF143F-80AE-4E04-9304-B1D02782F2FC}"/>
    <cellStyle name="Normal 10 4 3 2 5" xfId="480" xr:uid="{A3509783-E7B3-4EC9-B374-3BDB1652EE8B}"/>
    <cellStyle name="Normal 10 4 3 2 6" xfId="481" xr:uid="{E4B8ADCD-7B92-4BBA-8E43-890DED74AC51}"/>
    <cellStyle name="Normal 10 4 3 3" xfId="482" xr:uid="{6044B694-61AE-47B1-9DEA-A4CB5792E1A3}"/>
    <cellStyle name="Normal 10 4 3 3 2" xfId="483" xr:uid="{5FF53B4D-F4A1-4754-9363-770A9A314E38}"/>
    <cellStyle name="Normal 10 4 3 3 2 2" xfId="484" xr:uid="{EA4C2D6C-37AF-47EC-9E8C-5414EA02498F}"/>
    <cellStyle name="Normal 10 4 3 3 2 3" xfId="485" xr:uid="{1EEC6FE8-0B8A-4F76-AE45-B8BD6BF65B4E}"/>
    <cellStyle name="Normal 10 4 3 3 2 4" xfId="486" xr:uid="{99759987-F1C3-44CC-82C4-405559407BC3}"/>
    <cellStyle name="Normal 10 4 3 3 3" xfId="487" xr:uid="{DA7C1A87-C725-47CC-B038-EACE40496259}"/>
    <cellStyle name="Normal 10 4 3 3 4" xfId="488" xr:uid="{A2206DD1-ED4C-44A9-949D-CE8DF47FBEEB}"/>
    <cellStyle name="Normal 10 4 3 3 5" xfId="489" xr:uid="{4CE96757-6D65-445B-B9BC-ADF89A1F1374}"/>
    <cellStyle name="Normal 10 4 3 4" xfId="490" xr:uid="{4470807E-9F4D-4654-8AAB-0ED7A9047E14}"/>
    <cellStyle name="Normal 10 4 3 4 2" xfId="491" xr:uid="{6C64037E-C692-41DC-9FF2-60A66569E206}"/>
    <cellStyle name="Normal 10 4 3 4 3" xfId="492" xr:uid="{0B5F2A34-F6B3-402A-B2E1-1E96A8A41AE7}"/>
    <cellStyle name="Normal 10 4 3 4 4" xfId="493" xr:uid="{C70B810A-984D-484C-A6BE-02923DA3DA10}"/>
    <cellStyle name="Normal 10 4 3 5" xfId="494" xr:uid="{85319D79-1A05-4610-80ED-83A8C1876AF3}"/>
    <cellStyle name="Normal 10 4 3 5 2" xfId="495" xr:uid="{54DDAAAD-3B73-4047-833E-F94A7A7730C8}"/>
    <cellStyle name="Normal 10 4 3 5 3" xfId="496" xr:uid="{819C4250-BB67-4945-A26B-96882CEEA2FD}"/>
    <cellStyle name="Normal 10 4 3 5 4" xfId="497" xr:uid="{082A3E42-C159-438D-9DA6-E2A663B81EFB}"/>
    <cellStyle name="Normal 10 4 3 6" xfId="498" xr:uid="{63F1C4DC-AB60-4597-BDD6-DB1D3D4D7055}"/>
    <cellStyle name="Normal 10 4 3 7" xfId="499" xr:uid="{68738A93-3458-449A-8E5D-93CE136C7631}"/>
    <cellStyle name="Normal 10 4 3 8" xfId="500" xr:uid="{D6C4BB4D-E099-45B9-B923-9F23613090A6}"/>
    <cellStyle name="Normal 10 4 4" xfId="501" xr:uid="{61179AD7-701C-4BAA-8327-F85260C922B2}"/>
    <cellStyle name="Normal 10 4 4 2" xfId="502" xr:uid="{3769B139-C145-4172-BEEE-DAECCAC14265}"/>
    <cellStyle name="Normal 10 4 4 2 2" xfId="503" xr:uid="{266F504A-2350-4D53-9C8A-4231B6C2BBD8}"/>
    <cellStyle name="Normal 10 4 4 2 2 2" xfId="504" xr:uid="{29B314B1-D68E-4F3F-B5B8-8D50277CAA2C}"/>
    <cellStyle name="Normal 10 4 4 2 2 3" xfId="505" xr:uid="{9CDE8B5A-7047-49F1-938B-016F967F3FA1}"/>
    <cellStyle name="Normal 10 4 4 2 2 4" xfId="506" xr:uid="{6B668CE1-7266-4D9B-A26D-6A73D9DEBC3B}"/>
    <cellStyle name="Normal 10 4 4 2 3" xfId="507" xr:uid="{A80C7280-4661-44DA-A869-A42E5BA261DA}"/>
    <cellStyle name="Normal 10 4 4 2 4" xfId="508" xr:uid="{A3B5C2E9-5B00-4F94-9653-69822738B288}"/>
    <cellStyle name="Normal 10 4 4 2 5" xfId="509" xr:uid="{D2DB6691-2AE5-48A2-BBA3-3DB08E61FE20}"/>
    <cellStyle name="Normal 10 4 4 3" xfId="510" xr:uid="{1931CD3A-C295-4F89-B307-56E6563C03FD}"/>
    <cellStyle name="Normal 10 4 4 3 2" xfId="511" xr:uid="{675B46C6-BACF-499B-B937-1B0221A2DBD6}"/>
    <cellStyle name="Normal 10 4 4 3 3" xfId="512" xr:uid="{C49EE874-0F05-42AC-8A4B-EE9A1420F9E5}"/>
    <cellStyle name="Normal 10 4 4 3 4" xfId="513" xr:uid="{E423413D-1A08-479C-BA0F-C9490C29FD63}"/>
    <cellStyle name="Normal 10 4 4 4" xfId="514" xr:uid="{AD9381C1-BD6D-45FF-BE10-1D45C8F6C2E9}"/>
    <cellStyle name="Normal 10 4 4 4 2" xfId="515" xr:uid="{D7FFDD81-2CD4-4956-994D-235068008A16}"/>
    <cellStyle name="Normal 10 4 4 4 3" xfId="516" xr:uid="{8DC3D23B-1937-44AC-97C8-441EC339A385}"/>
    <cellStyle name="Normal 10 4 4 4 4" xfId="517" xr:uid="{C0B880E6-64A2-4D14-80EB-AD04C8B77B1D}"/>
    <cellStyle name="Normal 10 4 4 5" xfId="518" xr:uid="{E59658F0-292F-42A5-BD4A-FF243A7BE3CB}"/>
    <cellStyle name="Normal 10 4 4 6" xfId="519" xr:uid="{843683DF-DD8C-4877-8006-E3F16588DE34}"/>
    <cellStyle name="Normal 10 4 4 7" xfId="520" xr:uid="{7A7CBF33-A886-4331-B29F-71C43084CB95}"/>
    <cellStyle name="Normal 10 4 5" xfId="521" xr:uid="{0C74DC8C-1733-41AA-92F2-0AA54F612A2F}"/>
    <cellStyle name="Normal 10 4 5 2" xfId="522" xr:uid="{05C8E9E0-6E99-47B9-B9CA-BB81D0656671}"/>
    <cellStyle name="Normal 10 4 5 2 2" xfId="523" xr:uid="{CF2F56DC-2DA5-49DC-932C-5A62B7BD44A4}"/>
    <cellStyle name="Normal 10 4 5 2 3" xfId="524" xr:uid="{69F1F3FD-9E8D-4525-BE56-7C8280817659}"/>
    <cellStyle name="Normal 10 4 5 2 4" xfId="525" xr:uid="{06204AF5-058C-4F12-B1ED-31B77EA4C54E}"/>
    <cellStyle name="Normal 10 4 5 3" xfId="526" xr:uid="{57553008-5D5E-40D6-B77F-6761A1D34696}"/>
    <cellStyle name="Normal 10 4 5 3 2" xfId="527" xr:uid="{94E74CA3-B88D-45D0-AAA0-C4BD71B55A8D}"/>
    <cellStyle name="Normal 10 4 5 3 3" xfId="528" xr:uid="{AE64C1BA-09E8-4E28-A349-27D455F4B846}"/>
    <cellStyle name="Normal 10 4 5 3 4" xfId="529" xr:uid="{44C5BB72-2697-4C2E-8950-7778D3F56172}"/>
    <cellStyle name="Normal 10 4 5 4" xfId="530" xr:uid="{B848D3EF-EECE-4F37-9038-BB1E7B426329}"/>
    <cellStyle name="Normal 10 4 5 5" xfId="531" xr:uid="{C975A800-AE23-4622-8CC5-A84C2575B063}"/>
    <cellStyle name="Normal 10 4 5 6" xfId="532" xr:uid="{1B430F12-62A7-4BC7-953D-77AA18BAA014}"/>
    <cellStyle name="Normal 10 4 6" xfId="533" xr:uid="{7602181E-563F-47B2-8088-1D22B6FAA95D}"/>
    <cellStyle name="Normal 10 4 6 2" xfId="534" xr:uid="{15EB3416-4A9E-4DB2-990A-4F295E8D3A07}"/>
    <cellStyle name="Normal 10 4 6 2 2" xfId="535" xr:uid="{C536EAF0-5B08-45CD-869C-16D568A4BEA3}"/>
    <cellStyle name="Normal 10 4 6 2 3" xfId="536" xr:uid="{34B3C051-7926-42DF-B42E-43A4FBAA0236}"/>
    <cellStyle name="Normal 10 4 6 2 4" xfId="537" xr:uid="{34A52B10-B614-4031-BDDC-177A2F834543}"/>
    <cellStyle name="Normal 10 4 6 3" xfId="538" xr:uid="{3CD11732-23C7-4E8A-860B-041C97ABA3A2}"/>
    <cellStyle name="Normal 10 4 6 4" xfId="539" xr:uid="{7AD535DE-2634-47FE-9017-3FD99D4027D8}"/>
    <cellStyle name="Normal 10 4 6 5" xfId="540" xr:uid="{A544C773-D739-4A24-B13A-B724186B00CE}"/>
    <cellStyle name="Normal 10 4 7" xfId="541" xr:uid="{8CCB6EF7-F9D4-4ED5-8A74-BB1A6040C690}"/>
    <cellStyle name="Normal 10 4 7 2" xfId="542" xr:uid="{BAF77D28-C884-4F84-80CD-D55A86E38585}"/>
    <cellStyle name="Normal 10 4 7 3" xfId="543" xr:uid="{37789278-28F5-4CCF-9A3A-F57C450F0BA2}"/>
    <cellStyle name="Normal 10 4 7 4" xfId="544" xr:uid="{465166C1-1F78-4FF3-B49C-E4E61E96912A}"/>
    <cellStyle name="Normal 10 4 8" xfId="545" xr:uid="{1021E73C-D7EE-415D-81E3-BC31AEC6CE0B}"/>
    <cellStyle name="Normal 10 4 8 2" xfId="546" xr:uid="{4DEDF1CD-F1B6-4B75-A56F-DDC924E5E56E}"/>
    <cellStyle name="Normal 10 4 8 3" xfId="547" xr:uid="{C980258B-6520-452C-9D49-D6BCDA175366}"/>
    <cellStyle name="Normal 10 4 8 4" xfId="548" xr:uid="{50A93F29-FBA7-4949-95FA-860812CBFEFA}"/>
    <cellStyle name="Normal 10 4 9" xfId="549" xr:uid="{094F436D-7007-46EC-84F2-CA77C3477A16}"/>
    <cellStyle name="Normal 10 5" xfId="550" xr:uid="{39E92760-0376-4990-B8EB-733E976278D7}"/>
    <cellStyle name="Normal 10 5 2" xfId="551" xr:uid="{3F0D1A46-1CDF-4BCD-BF4C-141FEF065B5A}"/>
    <cellStyle name="Normal 10 5 2 2" xfId="552" xr:uid="{1E8A0609-6184-4465-BBA0-9B16DBA82D8D}"/>
    <cellStyle name="Normal 10 5 2 2 2" xfId="553" xr:uid="{D8F3841A-7393-4BFA-AA0C-A1B4F8FEC54D}"/>
    <cellStyle name="Normal 10 5 2 2 2 2" xfId="554" xr:uid="{B94357CF-0737-41FB-8CDA-51741DEC624E}"/>
    <cellStyle name="Normal 10 5 2 2 2 3" xfId="555" xr:uid="{30F323CD-06CB-44BD-9027-17550DBACFB0}"/>
    <cellStyle name="Normal 10 5 2 2 2 4" xfId="556" xr:uid="{5CD9BBBD-A3E5-4CD6-8EE5-BC6B7F61367B}"/>
    <cellStyle name="Normal 10 5 2 2 3" xfId="557" xr:uid="{7B493649-2D88-47B8-9ED7-5505A044C215}"/>
    <cellStyle name="Normal 10 5 2 2 3 2" xfId="558" xr:uid="{20613667-9F40-4421-9BCE-4D42B8EEBBF5}"/>
    <cellStyle name="Normal 10 5 2 2 3 3" xfId="559" xr:uid="{06DBB94B-3E29-4916-A92D-09C9F6D17C9C}"/>
    <cellStyle name="Normal 10 5 2 2 3 4" xfId="560" xr:uid="{E364A5A9-D722-4D33-8BD1-6DD26B7A7EB1}"/>
    <cellStyle name="Normal 10 5 2 2 4" xfId="561" xr:uid="{E0CDC438-16AA-41C7-BD6D-251956AAA295}"/>
    <cellStyle name="Normal 10 5 2 2 5" xfId="562" xr:uid="{9CB1FA3F-BEFD-4A05-835A-14CD27923478}"/>
    <cellStyle name="Normal 10 5 2 2 6" xfId="563" xr:uid="{BE32273B-6618-483D-8A89-434DF601A544}"/>
    <cellStyle name="Normal 10 5 2 3" xfId="564" xr:uid="{E4B44634-BD84-4931-A22A-AB60B770240D}"/>
    <cellStyle name="Normal 10 5 2 3 2" xfId="565" xr:uid="{42EF7D9A-D8A7-449F-8F12-76C4B8AC89D1}"/>
    <cellStyle name="Normal 10 5 2 3 2 2" xfId="566" xr:uid="{08782692-1806-4348-B4D3-7B049045406C}"/>
    <cellStyle name="Normal 10 5 2 3 2 3" xfId="567" xr:uid="{4425E7CB-2C9F-47F1-94B1-F163BA6C19F8}"/>
    <cellStyle name="Normal 10 5 2 3 2 4" xfId="568" xr:uid="{E352F4AB-0587-4B1D-854F-9B5C24DA2B40}"/>
    <cellStyle name="Normal 10 5 2 3 3" xfId="569" xr:uid="{966CB744-DC2C-4F56-B44F-E29247AFE427}"/>
    <cellStyle name="Normal 10 5 2 3 4" xfId="570" xr:uid="{21CA40FF-B013-49B7-92BF-03D92F5CAEDB}"/>
    <cellStyle name="Normal 10 5 2 3 5" xfId="571" xr:uid="{B977124D-07F8-4E87-8322-FACC4996E859}"/>
    <cellStyle name="Normal 10 5 2 4" xfId="572" xr:uid="{308FA2C8-5F1B-47ED-8E68-5F73F0324C6E}"/>
    <cellStyle name="Normal 10 5 2 4 2" xfId="573" xr:uid="{13843130-B423-4B93-A814-BB8C277442EB}"/>
    <cellStyle name="Normal 10 5 2 4 3" xfId="574" xr:uid="{62BD1C6B-685D-40F5-B988-239939A86A1C}"/>
    <cellStyle name="Normal 10 5 2 4 4" xfId="575" xr:uid="{6BEFE4DC-9DAA-46EC-8CF6-0EBD1533F27E}"/>
    <cellStyle name="Normal 10 5 2 5" xfId="576" xr:uid="{B30D3786-42F1-46B9-853B-8727FD2FD3C3}"/>
    <cellStyle name="Normal 10 5 2 5 2" xfId="577" xr:uid="{AD052674-DFB5-4088-AEBC-17DE570F74D2}"/>
    <cellStyle name="Normal 10 5 2 5 3" xfId="578" xr:uid="{8104C926-8F0A-4ECA-9853-4AC32C68A0AB}"/>
    <cellStyle name="Normal 10 5 2 5 4" xfId="579" xr:uid="{A7C9A4F1-BB03-4C04-801E-62AF82F63AE1}"/>
    <cellStyle name="Normal 10 5 2 6" xfId="580" xr:uid="{C032F85B-13D8-4755-9931-9C6222BDA097}"/>
    <cellStyle name="Normal 10 5 2 7" xfId="581" xr:uid="{6050B2EA-4834-4507-A645-8184EB0DC2F2}"/>
    <cellStyle name="Normal 10 5 2 8" xfId="582" xr:uid="{63C767E6-C179-4497-8D08-1A9658ED6977}"/>
    <cellStyle name="Normal 10 5 3" xfId="583" xr:uid="{C7C7BD39-059E-400D-8FDF-CCC1AC9F3047}"/>
    <cellStyle name="Normal 10 5 3 2" xfId="584" xr:uid="{8DF257AD-87A0-4BD5-89DC-4A0443B6BFC6}"/>
    <cellStyle name="Normal 10 5 3 2 2" xfId="585" xr:uid="{89A9D0A8-78D7-4647-ABE8-464AB588105E}"/>
    <cellStyle name="Normal 10 5 3 2 3" xfId="586" xr:uid="{CB616994-7064-413C-A152-899DBC2A07C0}"/>
    <cellStyle name="Normal 10 5 3 2 4" xfId="587" xr:uid="{18D38668-0CB1-4729-80B5-BE085717E838}"/>
    <cellStyle name="Normal 10 5 3 3" xfId="588" xr:uid="{19DEC442-A136-4CF0-A4C3-1A407151FD23}"/>
    <cellStyle name="Normal 10 5 3 3 2" xfId="589" xr:uid="{0C75C984-0285-4D29-8568-BE24DE783034}"/>
    <cellStyle name="Normal 10 5 3 3 3" xfId="590" xr:uid="{4DFED882-7637-4B95-9FD4-3140DA219287}"/>
    <cellStyle name="Normal 10 5 3 3 4" xfId="591" xr:uid="{56A371C8-E407-4D81-BB5E-DC21FBFF90E2}"/>
    <cellStyle name="Normal 10 5 3 4" xfId="592" xr:uid="{7A8151B7-B5A4-4E69-BF2C-BFAE1356E79F}"/>
    <cellStyle name="Normal 10 5 3 5" xfId="593" xr:uid="{93EE3046-43CD-477B-879C-2057D74E5BA2}"/>
    <cellStyle name="Normal 10 5 3 6" xfId="594" xr:uid="{A345765C-D3E7-4A56-8756-2FAA1510EF59}"/>
    <cellStyle name="Normal 10 5 4" xfId="595" xr:uid="{BDD4E030-FD1E-4984-989B-E3A1226D37F1}"/>
    <cellStyle name="Normal 10 5 4 2" xfId="596" xr:uid="{060517AE-9DD8-4CE3-9080-B06F4E157046}"/>
    <cellStyle name="Normal 10 5 4 2 2" xfId="597" xr:uid="{D18C5C2A-3D98-428A-A032-80DB66FAC099}"/>
    <cellStyle name="Normal 10 5 4 2 3" xfId="598" xr:uid="{6CF6EE24-B82D-4D9A-A416-6FD64D07655B}"/>
    <cellStyle name="Normal 10 5 4 2 4" xfId="599" xr:uid="{C2F0E71E-AA78-4549-B97B-4B27E6C30039}"/>
    <cellStyle name="Normal 10 5 4 3" xfId="600" xr:uid="{0F714DC5-6325-4415-8169-C60E90172B41}"/>
    <cellStyle name="Normal 10 5 4 4" xfId="601" xr:uid="{10C79B55-2987-4C44-BA35-09B98E6095A1}"/>
    <cellStyle name="Normal 10 5 4 5" xfId="602" xr:uid="{6DBFA0D4-C443-455B-9EEE-42A73C0A1878}"/>
    <cellStyle name="Normal 10 5 5" xfId="603" xr:uid="{C4193D32-B086-4C03-87C9-828AD1E78BF1}"/>
    <cellStyle name="Normal 10 5 5 2" xfId="604" xr:uid="{5E29D119-5B3D-4061-9962-3B0C0D9E4B03}"/>
    <cellStyle name="Normal 10 5 5 3" xfId="605" xr:uid="{16FA8F46-E0DD-418D-875E-112814640D19}"/>
    <cellStyle name="Normal 10 5 5 4" xfId="606" xr:uid="{29632BBE-D301-4490-B034-5CAD0F4F13BE}"/>
    <cellStyle name="Normal 10 5 6" xfId="607" xr:uid="{297067D8-A341-49BF-858F-98255C56CCBC}"/>
    <cellStyle name="Normal 10 5 6 2" xfId="608" xr:uid="{4CE1115B-37E8-47C8-A1D7-4A9D7DE30ED3}"/>
    <cellStyle name="Normal 10 5 6 3" xfId="609" xr:uid="{E0A858F6-1F38-4875-8506-F319003C378E}"/>
    <cellStyle name="Normal 10 5 6 4" xfId="610" xr:uid="{BF5DCFB0-CA61-4C6E-A493-87B8E0AC4CEF}"/>
    <cellStyle name="Normal 10 5 7" xfId="611" xr:uid="{0F15116D-0D8A-49D4-9DB2-0A82323113AB}"/>
    <cellStyle name="Normal 10 5 8" xfId="612" xr:uid="{A02AB48E-5F25-49BF-A7F9-FA864C645566}"/>
    <cellStyle name="Normal 10 5 9" xfId="613" xr:uid="{50E9FBA6-6D1F-4A4F-9A85-90469AF75C18}"/>
    <cellStyle name="Normal 10 6" xfId="614" xr:uid="{6A8B2CE2-44C9-47E7-9B60-09422499FEAD}"/>
    <cellStyle name="Normal 10 6 2" xfId="615" xr:uid="{8A1251CF-BF5F-4C7F-8A49-9FFCC7F3EF3B}"/>
    <cellStyle name="Normal 10 6 2 2" xfId="616" xr:uid="{F0E4F025-B72B-4DDE-93B0-1120F96DB4AC}"/>
    <cellStyle name="Normal 10 6 2 2 2" xfId="617" xr:uid="{C9E86DC5-27FA-49B3-B6AD-31DF471BE799}"/>
    <cellStyle name="Normal 10 6 2 2 2 2" xfId="3827" xr:uid="{309F5B4F-450C-420E-9575-09288842614F}"/>
    <cellStyle name="Normal 10 6 2 2 3" xfId="618" xr:uid="{FFD51E34-79C1-4B04-B78B-5BFDC7C7CCC2}"/>
    <cellStyle name="Normal 10 6 2 2 4" xfId="619" xr:uid="{79E17EDF-B09D-4897-96C4-D97ED7D344D7}"/>
    <cellStyle name="Normal 10 6 2 3" xfId="620" xr:uid="{7FDCED8F-86A8-4502-AD2D-90E795871802}"/>
    <cellStyle name="Normal 10 6 2 3 2" xfId="621" xr:uid="{31F7C7B8-6A97-4506-881B-5ABB2FFC794E}"/>
    <cellStyle name="Normal 10 6 2 3 3" xfId="622" xr:uid="{BEB91553-1E1E-45E0-8F55-57BDE77CC110}"/>
    <cellStyle name="Normal 10 6 2 3 4" xfId="623" xr:uid="{D3D661CC-B67D-44DD-8D5F-A1B6C0468593}"/>
    <cellStyle name="Normal 10 6 2 4" xfId="624" xr:uid="{2F3D4A7C-6F0A-4085-8D94-AC0C2A03591E}"/>
    <cellStyle name="Normal 10 6 2 5" xfId="625" xr:uid="{9F3226A6-7271-41D6-B425-F64B17F05D64}"/>
    <cellStyle name="Normal 10 6 2 6" xfId="626" xr:uid="{8ABE7D60-1ADE-4425-BC5E-240A6A51F13D}"/>
    <cellStyle name="Normal 10 6 3" xfId="627" xr:uid="{AACFD7EC-DB67-411F-ABBD-FA35C1A91DC0}"/>
    <cellStyle name="Normal 10 6 3 2" xfId="628" xr:uid="{87A08A7E-9C8D-44AE-876B-410A8FC39127}"/>
    <cellStyle name="Normal 10 6 3 2 2" xfId="629" xr:uid="{E2139944-96CC-42FB-BE2E-083312564F2E}"/>
    <cellStyle name="Normal 10 6 3 2 3" xfId="630" xr:uid="{A620F7CA-C6AB-4BD9-9999-88113D05CB6D}"/>
    <cellStyle name="Normal 10 6 3 2 4" xfId="631" xr:uid="{2045B840-C31A-485B-AD2D-4B7738C12344}"/>
    <cellStyle name="Normal 10 6 3 3" xfId="632" xr:uid="{B43981F0-13FD-4432-A53C-44C1187FBC67}"/>
    <cellStyle name="Normal 10 6 3 4" xfId="633" xr:uid="{7A283FEC-3B15-4836-9F41-3834F73B76EA}"/>
    <cellStyle name="Normal 10 6 3 5" xfId="634" xr:uid="{01C4DD67-E8BB-4035-86A3-3AB0435EDF7F}"/>
    <cellStyle name="Normal 10 6 4" xfId="635" xr:uid="{A9059113-830C-4F93-B0B4-32C3DE1D098E}"/>
    <cellStyle name="Normal 10 6 4 2" xfId="636" xr:uid="{785B83E8-AD84-4368-B622-3B19DD820F72}"/>
    <cellStyle name="Normal 10 6 4 3" xfId="637" xr:uid="{50C5C47A-5D0B-44A4-9555-AC5A06BA81D7}"/>
    <cellStyle name="Normal 10 6 4 4" xfId="638" xr:uid="{887CD005-38D2-48A0-A4B5-1A27B7FD69F4}"/>
    <cellStyle name="Normal 10 6 5" xfId="639" xr:uid="{1B701697-4E05-426D-B843-4B3A9D41DA96}"/>
    <cellStyle name="Normal 10 6 5 2" xfId="640" xr:uid="{D906C74D-8EC5-447B-972E-021CB35C7DC6}"/>
    <cellStyle name="Normal 10 6 5 3" xfId="641" xr:uid="{0718BCFC-0327-4092-A16C-22E2AEC947D9}"/>
    <cellStyle name="Normal 10 6 5 4" xfId="642" xr:uid="{7CEB9EE2-ED5D-4542-9A77-7C8C14F5CB2F}"/>
    <cellStyle name="Normal 10 6 6" xfId="643" xr:uid="{D3258090-7854-48CA-A22F-9F3F0BEB610B}"/>
    <cellStyle name="Normal 10 6 7" xfId="644" xr:uid="{1C28F5D5-1BE0-4C04-9E8A-DF5A97E3F0DC}"/>
    <cellStyle name="Normal 10 6 8" xfId="645" xr:uid="{D68A55F1-F868-44CC-8805-FC8C37B3756F}"/>
    <cellStyle name="Normal 10 7" xfId="646" xr:uid="{40F35562-7E0A-499C-8BA4-4FCFF6B38CC8}"/>
    <cellStyle name="Normal 10 7 2" xfId="647" xr:uid="{BEA6F6B8-D8C0-4395-B83D-89ED750F98F9}"/>
    <cellStyle name="Normal 10 7 2 2" xfId="648" xr:uid="{47C42A1B-0173-43CE-B9DB-49277C70D595}"/>
    <cellStyle name="Normal 10 7 2 2 2" xfId="649" xr:uid="{1FFB722E-523E-4A19-869B-07AAE9EB0F29}"/>
    <cellStyle name="Normal 10 7 2 2 3" xfId="650" xr:uid="{50CBF275-F1AF-46D2-AF54-519170048F01}"/>
    <cellStyle name="Normal 10 7 2 2 4" xfId="651" xr:uid="{94A05C69-23EF-4898-B149-E4C0DDC0C065}"/>
    <cellStyle name="Normal 10 7 2 3" xfId="652" xr:uid="{7E711F09-9233-4E4F-8282-BDB69299A129}"/>
    <cellStyle name="Normal 10 7 2 4" xfId="653" xr:uid="{57A4EBEA-EFFE-4C85-8D52-61C37431A23F}"/>
    <cellStyle name="Normal 10 7 2 5" xfId="654" xr:uid="{F621236D-A7B6-4EE2-927C-2F9972727577}"/>
    <cellStyle name="Normal 10 7 3" xfId="655" xr:uid="{2E76F78C-648B-4CF5-A30C-35C0BCF72206}"/>
    <cellStyle name="Normal 10 7 3 2" xfId="656" xr:uid="{2C35A0EC-3A5A-4FEC-B62B-F855A1A095C5}"/>
    <cellStyle name="Normal 10 7 3 3" xfId="657" xr:uid="{7AFEA6FD-BDAC-4FFD-B860-D60E8F9FCC3A}"/>
    <cellStyle name="Normal 10 7 3 4" xfId="658" xr:uid="{9E1EF0F3-042A-4193-8260-71BCA184957C}"/>
    <cellStyle name="Normal 10 7 4" xfId="659" xr:uid="{4573035E-313D-410E-9821-6110D79EBAE8}"/>
    <cellStyle name="Normal 10 7 4 2" xfId="660" xr:uid="{1B993169-4A7C-443C-B5EB-1F9E83710DCE}"/>
    <cellStyle name="Normal 10 7 4 3" xfId="661" xr:uid="{BFAF5B1E-DB7B-4D71-9357-FDE4987ABD33}"/>
    <cellStyle name="Normal 10 7 4 4" xfId="662" xr:uid="{8D41B459-388F-4DEC-BC69-476ED901D9C5}"/>
    <cellStyle name="Normal 10 7 5" xfId="663" xr:uid="{31310422-B2D2-4AEB-B74F-6EBAF10776B7}"/>
    <cellStyle name="Normal 10 7 6" xfId="664" xr:uid="{70DE3142-37CC-437A-8185-9AB1D9193A98}"/>
    <cellStyle name="Normal 10 7 7" xfId="665" xr:uid="{52EAE513-FBBA-417B-9B16-31C89895DCB7}"/>
    <cellStyle name="Normal 10 8" xfId="666" xr:uid="{53364E8D-B366-49E1-9CD6-7A7F4203A673}"/>
    <cellStyle name="Normal 10 8 2" xfId="667" xr:uid="{F674470A-1B7A-4238-A447-99BCE008F080}"/>
    <cellStyle name="Normal 10 8 2 2" xfId="668" xr:uid="{3E9D63D0-EC0A-401D-A232-F00FF9A6AE6B}"/>
    <cellStyle name="Normal 10 8 2 3" xfId="669" xr:uid="{AE286463-BCB0-4929-9367-541D55005834}"/>
    <cellStyle name="Normal 10 8 2 4" xfId="670" xr:uid="{785EDF7D-CEB2-42E9-A0E1-D5A0A529D1EC}"/>
    <cellStyle name="Normal 10 8 3" xfId="671" xr:uid="{4D40888D-B4CF-47B2-8E1D-85034ADA05CE}"/>
    <cellStyle name="Normal 10 8 3 2" xfId="672" xr:uid="{CE23986D-3C1D-4C59-8271-6D5EBF0AC01A}"/>
    <cellStyle name="Normal 10 8 3 3" xfId="673" xr:uid="{5AD08087-A032-45F0-A4FE-AD6552476FD4}"/>
    <cellStyle name="Normal 10 8 3 4" xfId="674" xr:uid="{8154C73A-32AB-4B14-A47B-EA503C894FB0}"/>
    <cellStyle name="Normal 10 8 4" xfId="675" xr:uid="{26B4E994-9C45-4F60-8B2D-3DB421C38FF8}"/>
    <cellStyle name="Normal 10 8 5" xfId="676" xr:uid="{B46CE5EE-C153-4768-855C-21AEE22C672D}"/>
    <cellStyle name="Normal 10 8 6" xfId="677" xr:uid="{6CE11828-4694-44BD-AD15-A70D98F2FF96}"/>
    <cellStyle name="Normal 10 9" xfId="678" xr:uid="{016D9CAA-3EAE-4592-954C-EE18AA9F7083}"/>
    <cellStyle name="Normal 10 9 2" xfId="679" xr:uid="{33D59AD0-158C-4A54-9D61-0B8C04731E17}"/>
    <cellStyle name="Normal 10 9 2 2" xfId="680" xr:uid="{C09DD2CB-B0AC-4BA2-9773-53CDDD4D0E90}"/>
    <cellStyle name="Normal 10 9 2 2 2" xfId="4302" xr:uid="{370E22AE-5A26-467B-AFDC-F65738E983F5}"/>
    <cellStyle name="Normal 10 9 2 2 3" xfId="4603" xr:uid="{CB644A08-284F-4790-8D0B-06571599E0CC}"/>
    <cellStyle name="Normal 10 9 2 3" xfId="681" xr:uid="{A548D9F0-BA03-4FBC-9C57-29C4306DC37E}"/>
    <cellStyle name="Normal 10 9 2 4" xfId="682" xr:uid="{ED82D363-C75F-4FFE-9C35-0E21DDC74D2B}"/>
    <cellStyle name="Normal 10 9 3" xfId="683" xr:uid="{3EB039E7-5ACD-4065-B5DC-D489B1193FB3}"/>
    <cellStyle name="Normal 10 9 4" xfId="684" xr:uid="{9D3AA9E1-0689-428B-8690-EF4E6CB6BF22}"/>
    <cellStyle name="Normal 10 9 4 2" xfId="4739" xr:uid="{04E1BE3C-B6C4-4BC3-A775-D129063A1772}"/>
    <cellStyle name="Normal 10 9 4 3" xfId="4604" xr:uid="{A60715EF-E0ED-4627-B4E4-906A118DCEFE}"/>
    <cellStyle name="Normal 10 9 4 4" xfId="4446" xr:uid="{5AC15DC0-8CDE-42A1-B5A6-EEB0979B8C10}"/>
    <cellStyle name="Normal 10 9 5" xfId="685" xr:uid="{FAA58EC5-BF57-44D3-A527-50B61A662D2A}"/>
    <cellStyle name="Normal 11" xfId="47" xr:uid="{C8752A09-A6AC-4555-9B7B-447EBD2422E7}"/>
    <cellStyle name="Normal 11 2" xfId="3698" xr:uid="{9962C7D4-E9B6-4855-ABA8-57F1EAFA8977}"/>
    <cellStyle name="Normal 11 2 2" xfId="4546" xr:uid="{8B54ACA6-9C93-45FC-8FC8-AC1A2AF636E6}"/>
    <cellStyle name="Normal 11 3" xfId="4307" xr:uid="{3F3F0CBF-166F-4D13-ABFA-1004EE0F00B6}"/>
    <cellStyle name="Normal 11 3 2" xfId="4547" xr:uid="{08EC07A0-6851-4BC9-B564-50A99F8973DF}"/>
    <cellStyle name="Normal 11 3 3" xfId="4716" xr:uid="{349D054B-0F65-4711-9756-07EDABCBAA79}"/>
    <cellStyle name="Normal 11 3 4" xfId="4693" xr:uid="{16BAD425-1A7B-4FEB-99D9-E7EFFA7A96BF}"/>
    <cellStyle name="Normal 12" xfId="48" xr:uid="{E6FA39B8-2FBC-44CD-9747-779FE7945800}"/>
    <cellStyle name="Normal 12 2" xfId="3699" xr:uid="{D422D7D9-1F53-4DCB-88ED-81B57494256C}"/>
    <cellStyle name="Normal 12 2 2" xfId="4548" xr:uid="{E87D3346-8756-4D8A-A69A-56952219A0F0}"/>
    <cellStyle name="Normal 12 3" xfId="4549" xr:uid="{870861A9-16B0-4CF1-AB35-22BD99703F1F}"/>
    <cellStyle name="Normal 13" xfId="49" xr:uid="{2CC071AF-CE51-4893-B7F9-31700F5561F4}"/>
    <cellStyle name="Normal 13 2" xfId="50" xr:uid="{02C21E09-4D35-44C9-8137-3E1734971EB2}"/>
    <cellStyle name="Normal 13 2 2" xfId="3700" xr:uid="{88A55964-E8E3-4747-9B94-D731094D0B4D}"/>
    <cellStyle name="Normal 13 2 2 2" xfId="4550" xr:uid="{8713D754-11AF-4489-81FB-DC4C9CC36A08}"/>
    <cellStyle name="Normal 13 2 3" xfId="4309" xr:uid="{E074EAA8-FDAB-4825-9941-36C3A3B6096D}"/>
    <cellStyle name="Normal 13 2 3 2" xfId="4551" xr:uid="{D7B1881E-9B62-459C-9DF1-2A57B3BE2114}"/>
    <cellStyle name="Normal 13 2 3 3" xfId="4717" xr:uid="{EE82FAD6-323A-4BFB-AB1F-23F3C4F96E26}"/>
    <cellStyle name="Normal 13 2 3 4" xfId="4694" xr:uid="{F4464650-8A2A-42AE-ABFB-3BC3A5BE7A4B}"/>
    <cellStyle name="Normal 13 3" xfId="3701" xr:uid="{CF045220-1669-4750-8209-0C8206500708}"/>
    <cellStyle name="Normal 13 3 2" xfId="4393" xr:uid="{FB975660-619D-4B06-A1B9-272AC011ADD4}"/>
    <cellStyle name="Normal 13 3 3" xfId="4310" xr:uid="{41CC3B27-9A06-43AA-A6AF-2B3228909E7C}"/>
    <cellStyle name="Normal 13 3 4" xfId="4450" xr:uid="{26C0C707-1DFE-4D86-83A3-C791D0A63D39}"/>
    <cellStyle name="Normal 13 3 5" xfId="4718" xr:uid="{CB70EEC8-CFC3-4BBD-8848-03B670BD8ABD}"/>
    <cellStyle name="Normal 13 4" xfId="4311" xr:uid="{5457E97A-45D8-4225-BD6E-29D0F30F0581}"/>
    <cellStyle name="Normal 13 5" xfId="4308" xr:uid="{AFE4EF04-9253-4179-938E-7DC8532B0DBB}"/>
    <cellStyle name="Normal 14" xfId="51" xr:uid="{A8311E5F-9BAD-4681-9F8E-6AE0AE610A9D}"/>
    <cellStyle name="Normal 14 18" xfId="4313" xr:uid="{7EEF6EF3-8193-42E0-A3DF-9891396644F0}"/>
    <cellStyle name="Normal 14 2" xfId="52" xr:uid="{9DFE3AA0-8205-4FBC-901C-A77E23F5CE75}"/>
    <cellStyle name="Normal 14 2 2" xfId="53" xr:uid="{B2297037-6E1B-4039-A6CF-9B31A40D5B48}"/>
    <cellStyle name="Normal 14 2 2 2" xfId="3702" xr:uid="{D21DEE79-CE8E-40A2-BECC-B13F4171340C}"/>
    <cellStyle name="Normal 14 2 3" xfId="3703" xr:uid="{44606015-ADC6-4A11-BF9F-034477D08502}"/>
    <cellStyle name="Normal 14 3" xfId="3704" xr:uid="{148738AF-5335-40F2-A198-EA3924E13543}"/>
    <cellStyle name="Normal 14 3 2" xfId="4552" xr:uid="{A8C6904E-182B-47C8-886C-CF9004950DD2}"/>
    <cellStyle name="Normal 14 4" xfId="4312" xr:uid="{11BE9CFF-4FE9-4752-A28F-46E6D434F447}"/>
    <cellStyle name="Normal 14 4 2" xfId="4553" xr:uid="{AEB635A4-3C35-45F4-83CB-74CA2A2D0BD2}"/>
    <cellStyle name="Normal 14 4 3" xfId="4719" xr:uid="{9ADD192F-1833-4106-A004-394BF5CB882F}"/>
    <cellStyle name="Normal 14 4 4" xfId="4695" xr:uid="{3EDEC671-97C1-47FD-85FA-C68F3384FF71}"/>
    <cellStyle name="Normal 15" xfId="54" xr:uid="{8B567A18-1EE8-4984-925B-0A220A2E8974}"/>
    <cellStyle name="Normal 15 2" xfId="55" xr:uid="{8D0FBDB7-93B2-49FA-94A8-B68037D5AD70}"/>
    <cellStyle name="Normal 15 2 2" xfId="3705" xr:uid="{A33898A2-FAA6-47A3-8623-9902B28B4678}"/>
    <cellStyle name="Normal 15 2 2 2" xfId="4554" xr:uid="{12E49BCB-EC25-4802-BF8D-1492FF6891C3}"/>
    <cellStyle name="Normal 15 2 3" xfId="4555" xr:uid="{B5968F36-26CD-4B6F-A2A4-AA7ED57A023A}"/>
    <cellStyle name="Normal 15 3" xfId="3706" xr:uid="{6621ED66-E8A0-4C68-8457-DFCBF558609D}"/>
    <cellStyle name="Normal 15 3 2" xfId="4394" xr:uid="{DCD8F2D8-1C34-4205-9F7A-8C620DEF74AF}"/>
    <cellStyle name="Normal 15 3 3" xfId="4315" xr:uid="{12FD48ED-D4EB-4278-A6E3-79AC5DC7E031}"/>
    <cellStyle name="Normal 15 3 4" xfId="4451" xr:uid="{6AD164D6-168D-46AD-885E-16F1574D014D}"/>
    <cellStyle name="Normal 15 3 5" xfId="4721" xr:uid="{BCF95A33-C23C-4DDD-93B5-A6F7D880FCC9}"/>
    <cellStyle name="Normal 15 4" xfId="4314" xr:uid="{FB3820D4-44C6-4B9B-8EEF-603A670400E5}"/>
    <cellStyle name="Normal 15 4 2" xfId="4556" xr:uid="{5330AA50-54B2-431C-BF47-9DD9D4B59C89}"/>
    <cellStyle name="Normal 15 4 3" xfId="4720" xr:uid="{ECCE0B21-72B1-4316-AB0C-22BDF9BA54C7}"/>
    <cellStyle name="Normal 15 4 4" xfId="4696" xr:uid="{DF80A733-2B7F-4155-85EC-71C589F6D3F7}"/>
    <cellStyle name="Normal 16" xfId="56" xr:uid="{F6099441-3AA8-42DF-96BE-45C316C31870}"/>
    <cellStyle name="Normal 16 2" xfId="3707" xr:uid="{383D10E1-14AB-4FA2-864B-6FDFFD14D5A1}"/>
    <cellStyle name="Normal 16 2 2" xfId="4395" xr:uid="{D636AF88-5BD9-42F8-8E9D-974E75D8A042}"/>
    <cellStyle name="Normal 16 2 3" xfId="4316" xr:uid="{AC92F811-917E-464F-ABBA-A907462E9241}"/>
    <cellStyle name="Normal 16 2 4" xfId="4452" xr:uid="{61A58E3E-EEAE-4F1C-90D7-D48A274FA3CA}"/>
    <cellStyle name="Normal 16 2 5" xfId="4722" xr:uid="{0091E4B8-522D-4F7D-A36C-38ADF73ADB04}"/>
    <cellStyle name="Normal 16 3" xfId="4423" xr:uid="{0CE4E557-4724-4DF1-9DEB-19C75A4DE39C}"/>
    <cellStyle name="Normal 17" xfId="57" xr:uid="{92DBBAD0-B07B-4B7D-9CCA-7B137C365A0E}"/>
    <cellStyle name="Normal 17 2" xfId="3708" xr:uid="{61EF633A-79FC-4377-B46E-6C3CA90BE444}"/>
    <cellStyle name="Normal 17 2 2" xfId="4396" xr:uid="{039EB131-3836-42B0-8054-7A2F88E2F468}"/>
    <cellStyle name="Normal 17 2 3" xfId="4318" xr:uid="{6E5C1A1C-E620-4444-98FF-B2B76812AD13}"/>
    <cellStyle name="Normal 17 2 4" xfId="4453" xr:uid="{1336BC77-88BC-41A9-B7D3-F8982963B008}"/>
    <cellStyle name="Normal 17 2 5" xfId="4723" xr:uid="{452DCABD-B4BE-4688-A7B6-F8D63A0C9CB7}"/>
    <cellStyle name="Normal 17 3" xfId="4319" xr:uid="{8433C6B6-9897-402F-8E60-319622BFFBF7}"/>
    <cellStyle name="Normal 17 4" xfId="4317" xr:uid="{F19141CA-97BE-4DD0-8134-72651D0525ED}"/>
    <cellStyle name="Normal 18" xfId="58" xr:uid="{36CAC53F-7B3D-49AF-B8FE-AB3CD06B1C7F}"/>
    <cellStyle name="Normal 18 2" xfId="3709" xr:uid="{376017C7-B249-4FD6-892B-9E306D829740}"/>
    <cellStyle name="Normal 18 2 2" xfId="4557" xr:uid="{536554F4-53CF-49BF-A0A8-C498E9B829F7}"/>
    <cellStyle name="Normal 18 3" xfId="4320" xr:uid="{90003D60-1ECC-422A-9C09-D50D5A12F10B}"/>
    <cellStyle name="Normal 18 3 2" xfId="4558" xr:uid="{B9C9DB4A-D691-412D-B4AB-701D1F790CD8}"/>
    <cellStyle name="Normal 18 3 3" xfId="4724" xr:uid="{D6910D62-AC44-45E2-882E-E98E2A2FC13A}"/>
    <cellStyle name="Normal 18 3 4" xfId="4697" xr:uid="{2EFADDB8-7B06-47FD-926A-21E464FE01F3}"/>
    <cellStyle name="Normal 19" xfId="59" xr:uid="{5BF7C0A0-76D9-4392-AD6C-ACC55C185E8B}"/>
    <cellStyle name="Normal 19 2" xfId="60" xr:uid="{476AFDE1-31C8-4180-80D5-EF8FB07FE14D}"/>
    <cellStyle name="Normal 19 2 2" xfId="3710" xr:uid="{D4C39873-B57C-4480-8B1F-B95BD1F8A426}"/>
    <cellStyle name="Normal 19 2 2 2" xfId="4559" xr:uid="{D8FBA448-11A6-42E0-A5BD-62E02C52D0FD}"/>
    <cellStyle name="Normal 19 2 3" xfId="4560" xr:uid="{A68EE712-AAE6-4549-8174-D3A2F0BB3D69}"/>
    <cellStyle name="Normal 19 3" xfId="3711" xr:uid="{D545F26F-AC6A-4321-B2AE-44385B8329D3}"/>
    <cellStyle name="Normal 19 3 2" xfId="4561" xr:uid="{FF649BCE-278E-4FBF-BBDC-3751BEF17137}"/>
    <cellStyle name="Normal 19 4" xfId="4562" xr:uid="{BCA5D271-E64D-4AE3-8CAA-21D3A000D001}"/>
    <cellStyle name="Normal 2" xfId="3" xr:uid="{0035700C-F3A5-4A6F-B63A-5CE25669DEE2}"/>
    <cellStyle name="Normal 2 2" xfId="61" xr:uid="{953FBE19-D8B5-47DF-8BED-A4D4B1589B36}"/>
    <cellStyle name="Normal 2 2 2" xfId="62" xr:uid="{192C7945-4919-47A9-B248-5208265717F9}"/>
    <cellStyle name="Normal 2 2 2 2" xfId="3712" xr:uid="{F141D727-9550-4BBE-8499-81B69FFD0C01}"/>
    <cellStyle name="Normal 2 2 2 2 2" xfId="4565" xr:uid="{43ED3D95-CEE9-45C8-BD63-EDD20A43E790}"/>
    <cellStyle name="Normal 2 2 2 3" xfId="4566" xr:uid="{EB4644E1-DE98-4A13-98F2-462D0587035F}"/>
    <cellStyle name="Normal 2 2 3" xfId="3713" xr:uid="{D865AEFA-893E-44C7-BE8D-66598CB4EB6D}"/>
    <cellStyle name="Normal 2 2 3 2" xfId="4473" xr:uid="{3EC350B2-7FBD-4413-A215-389E6BEEE76F}"/>
    <cellStyle name="Normal 2 2 3 2 2" xfId="4567" xr:uid="{CCB727DA-77E2-49BA-8E6C-06AE557AE7C1}"/>
    <cellStyle name="Normal 2 2 3 2 3" xfId="4752" xr:uid="{D19A5BC5-9247-4F05-95F5-C7DE503934DF}"/>
    <cellStyle name="Normal 2 2 3 2 4" xfId="5307" xr:uid="{6911EC00-4E07-44D1-B4A0-480C327429FC}"/>
    <cellStyle name="Normal 2 2 3 3" xfId="4596" xr:uid="{7311BB8A-95F3-4B8B-89CA-03B9F9D0E617}"/>
    <cellStyle name="Normal 2 2 3 4" xfId="4698" xr:uid="{AE0F5527-7BDF-4729-91A4-4BADBFDF8FAA}"/>
    <cellStyle name="Normal 2 2 3 5" xfId="4687" xr:uid="{8639483E-0465-487B-AF13-51F2E8004820}"/>
    <cellStyle name="Normal 2 2 4" xfId="4321" xr:uid="{7F7BBF2B-14E2-4CC8-AA9C-DF74ECE48BE8}"/>
    <cellStyle name="Normal 2 2 4 2" xfId="4480" xr:uid="{18457D2F-59B1-47C5-A792-E8DC26844B48}"/>
    <cellStyle name="Normal 2 2 4 3" xfId="4725" xr:uid="{2EC42972-061B-4C0E-8244-C722DAC1D4A2}"/>
    <cellStyle name="Normal 2 2 4 4" xfId="4699" xr:uid="{AA8784A1-2896-442F-AF0F-D892464CF6FD}"/>
    <cellStyle name="Normal 2 2 5" xfId="4564" xr:uid="{8638570B-FF43-45EB-AE14-1B44D6C32A4B}"/>
    <cellStyle name="Normal 2 2 6" xfId="4755" xr:uid="{B721EFA2-4B32-48DD-9A0E-C3F4F583A8B6}"/>
    <cellStyle name="Normal 2 3" xfId="63" xr:uid="{3E5F30D1-BA17-4701-BCD0-F0792F362B85}"/>
    <cellStyle name="Normal 2 3 2" xfId="64" xr:uid="{239274E9-9CD3-436C-9BB4-97BD52659616}"/>
    <cellStyle name="Normal 2 3 2 2" xfId="3714" xr:uid="{0FD38975-EE6F-4B9A-BE71-4723C0DB8C05}"/>
    <cellStyle name="Normal 2 3 2 2 2" xfId="4568" xr:uid="{FB132917-A291-4323-9564-9DBBDCE4FE8E}"/>
    <cellStyle name="Normal 2 3 2 3" xfId="4323" xr:uid="{AD1BD226-9D05-403D-81A5-7B30100ABDF5}"/>
    <cellStyle name="Normal 2 3 2 3 2" xfId="4569" xr:uid="{155887A8-085D-473C-A958-150471F7EEAC}"/>
    <cellStyle name="Normal 2 3 2 3 3" xfId="4727" xr:uid="{2711C036-76AB-41C9-9242-10669338A1FC}"/>
    <cellStyle name="Normal 2 3 2 3 4" xfId="4700" xr:uid="{D3CF1241-A12E-4291-8E02-59B12186AFA7}"/>
    <cellStyle name="Normal 2 3 3" xfId="65" xr:uid="{8F2D6B96-2BC2-4983-9A03-A94EE66BC76F}"/>
    <cellStyle name="Normal 2 3 4" xfId="66" xr:uid="{4239B4D7-688E-4823-94E7-C46681A47A1F}"/>
    <cellStyle name="Normal 2 3 5" xfId="3715" xr:uid="{22EEF88F-BD41-403F-9A34-43209CA9D651}"/>
    <cellStyle name="Normal 2 3 5 2" xfId="4570" xr:uid="{5DD3A6F3-1DAE-42CE-BA4B-B6D62C621597}"/>
    <cellStyle name="Normal 2 3 6" xfId="4322" xr:uid="{A620E55F-6EEB-4D41-9A00-C76B291E94A9}"/>
    <cellStyle name="Normal 2 3 6 2" xfId="4571" xr:uid="{16621148-ED69-4C9E-B2E5-257ADAF05A31}"/>
    <cellStyle name="Normal 2 3 6 3" xfId="4726" xr:uid="{BB34921B-3230-4065-9D1E-D0BCCC766B72}"/>
    <cellStyle name="Normal 2 3 6 4" xfId="4701" xr:uid="{69BE02AD-3EAB-4B77-AEC4-DACB90617A19}"/>
    <cellStyle name="Normal 2 3 7" xfId="5320" xr:uid="{9EF34248-D655-4CA2-810F-410576C6AD5E}"/>
    <cellStyle name="Normal 2 4" xfId="67" xr:uid="{530373F7-82F4-4E80-B9F8-C4E205D3DBB4}"/>
    <cellStyle name="Normal 2 4 2" xfId="68" xr:uid="{F9964EC2-954F-4082-8E55-F12B044BD595}"/>
    <cellStyle name="Normal 2 4 3" xfId="3716" xr:uid="{FF6A9184-06FD-47E0-B09C-754180A3804C}"/>
    <cellStyle name="Normal 2 4 3 2" xfId="4572" xr:uid="{6D607D4E-794C-4C6A-831C-F47BDA461B49}"/>
    <cellStyle name="Normal 2 4 3 3" xfId="4597" xr:uid="{9CED3AC1-1131-4154-923D-E38415DFFE00}"/>
    <cellStyle name="Normal 2 4 4" xfId="4573" xr:uid="{094B5A06-466C-4417-BCAA-C9D04E34ABA9}"/>
    <cellStyle name="Normal 2 4 5" xfId="4756" xr:uid="{444F1C2C-E63F-40E1-BA0A-E0A7CA2B86D1}"/>
    <cellStyle name="Normal 2 4 6" xfId="4754" xr:uid="{C457F241-02EB-4640-8175-1C84FB705EFF}"/>
    <cellStyle name="Normal 2 5" xfId="3717" xr:uid="{E1DA1855-E20C-47EE-B4AD-9D11B8B80879}"/>
    <cellStyle name="Normal 2 5 2" xfId="3732" xr:uid="{960B0268-C84D-4AE7-A7D3-FD0CFF68067A}"/>
    <cellStyle name="Normal 2 5 2 2" xfId="4431" xr:uid="{32CB774A-70B8-4054-92E2-9B6FDA4A3769}"/>
    <cellStyle name="Normal 2 5 3" xfId="4424" xr:uid="{C7706953-DDCC-4D5A-BD63-555F775C58C3}"/>
    <cellStyle name="Normal 2 5 3 2" xfId="4476" xr:uid="{FD8DB4BB-8D8C-4FAD-9B35-80BA02408E53}"/>
    <cellStyle name="Normal 2 5 3 3" xfId="4738" xr:uid="{01FD85AF-AB4F-4242-95FF-6571AE625A9C}"/>
    <cellStyle name="Normal 2 5 3 4" xfId="5304" xr:uid="{67ACB2F6-F368-4BB4-BA1F-C58A49889EDC}"/>
    <cellStyle name="Normal 2 5 4" xfId="4574" xr:uid="{C55E5E9C-CDE5-4953-AA8B-EA0DA05B6671}"/>
    <cellStyle name="Normal 2 5 5" xfId="4482" xr:uid="{07D3D943-6BBF-4CB7-B516-042C611B336E}"/>
    <cellStyle name="Normal 2 5 6" xfId="4481" xr:uid="{0E0A4039-14AF-4EBF-8CE7-9FE9F9C28260}"/>
    <cellStyle name="Normal 2 5 7" xfId="4751" xr:uid="{35BA387A-3B5F-4217-BE65-8163F3BC992F}"/>
    <cellStyle name="Normal 2 5 8" xfId="4711" xr:uid="{E0BC1BF4-8C04-4B66-BE2E-D709E75CB42D}"/>
    <cellStyle name="Normal 2 6" xfId="3733" xr:uid="{0CEB14AC-C34D-43F4-956F-3CA9DCB1B9F2}"/>
    <cellStyle name="Normal 2 6 2" xfId="4426" xr:uid="{A16B726E-44B3-462A-AFFB-358F828C628A}"/>
    <cellStyle name="Normal 2 6 3" xfId="4429" xr:uid="{3D02651E-5B3A-44BC-84BD-422495288CE7}"/>
    <cellStyle name="Normal 2 6 4" xfId="4575" xr:uid="{E7F0FB14-7902-4F82-A827-ACA8D08AE50E}"/>
    <cellStyle name="Normal 2 6 5" xfId="4472" xr:uid="{814A5E27-30C1-4339-B04E-E112EC0477E3}"/>
    <cellStyle name="Normal 2 6 5 2" xfId="4702" xr:uid="{6EE01F99-B8C4-44FD-BCDF-E90B5B25F3E7}"/>
    <cellStyle name="Normal 2 6 6" xfId="4444" xr:uid="{EBF3D0CB-CDD6-4ED4-B0E5-A6CFBB0C43E5}"/>
    <cellStyle name="Normal 2 6 7" xfId="4425" xr:uid="{76F810EF-2C56-485D-AA05-93325746AC87}"/>
    <cellStyle name="Normal 2 7" xfId="4427" xr:uid="{E1931013-9F8F-4935-B3D9-530B186B6515}"/>
    <cellStyle name="Normal 2 7 2" xfId="4577" xr:uid="{B56C5E2E-27E4-4624-B3A1-582DA1561BC1}"/>
    <cellStyle name="Normal 2 7 3" xfId="4576" xr:uid="{F08EDEC1-C1B8-4CB9-B330-71D1CE5260FD}"/>
    <cellStyle name="Normal 2 7 4" xfId="5305" xr:uid="{4E1A0324-EF31-4E4E-AB77-BFC6053B068E}"/>
    <cellStyle name="Normal 2 8" xfId="4578" xr:uid="{954DA5D0-234F-40E3-8A97-277A705D6429}"/>
    <cellStyle name="Normal 2 9" xfId="4563" xr:uid="{42B4D389-592A-460F-AE21-CDA94AD8B131}"/>
    <cellStyle name="Normal 20" xfId="69" xr:uid="{0B32A743-6732-4EF3-9129-474C07D5A0F9}"/>
    <cellStyle name="Normal 20 2" xfId="3718" xr:uid="{99DB8322-821B-4B48-A270-97EDECD7FF6C}"/>
    <cellStyle name="Normal 20 2 2" xfId="3719" xr:uid="{55E06039-192C-4475-A6FA-C012896CA46E}"/>
    <cellStyle name="Normal 20 2 2 2" xfId="4397" xr:uid="{D2540A54-EB05-49D5-9CC2-9755F5841E76}"/>
    <cellStyle name="Normal 20 2 2 3" xfId="4389" xr:uid="{C6808547-680B-4B63-BB73-661E3C28DA65}"/>
    <cellStyle name="Normal 20 2 2 4" xfId="4469" xr:uid="{015DF4F1-A0DA-4DD6-A2F6-E661FBC893C0}"/>
    <cellStyle name="Normal 20 2 2 5" xfId="4736" xr:uid="{71B619CB-F94C-40A6-A69C-BBC5FC753A60}"/>
    <cellStyle name="Normal 20 2 3" xfId="4392" xr:uid="{21F44F99-AF5A-41C2-86E3-66E67DA4DB39}"/>
    <cellStyle name="Normal 20 2 4" xfId="4388" xr:uid="{7D86CD32-249E-49CD-93A5-0FC10F2B0D2D}"/>
    <cellStyle name="Normal 20 2 5" xfId="4468" xr:uid="{61E22502-8231-4BEF-8ACE-02999661CE41}"/>
    <cellStyle name="Normal 20 2 6" xfId="4735" xr:uid="{A6668999-8838-48D9-A292-A90807B4AF18}"/>
    <cellStyle name="Normal 20 3" xfId="3828" xr:uid="{E22BF519-3336-47E7-B616-266357BB6D01}"/>
    <cellStyle name="Normal 20 3 2" xfId="4630" xr:uid="{5EADC40D-190C-4E26-81FC-D10920DA1684}"/>
    <cellStyle name="Normal 20 4" xfId="4324" xr:uid="{8DD10704-6019-4FCA-AD26-05F5278D3F3D}"/>
    <cellStyle name="Normal 20 4 2" xfId="4474" xr:uid="{A29636E0-2F18-4CD0-A313-3CCD7F9EA6BC}"/>
    <cellStyle name="Normal 20 4 3" xfId="4728" xr:uid="{743E7AD9-ADFB-4080-9CE5-FCC14AB2F380}"/>
    <cellStyle name="Normal 20 4 4" xfId="4703" xr:uid="{F2801711-9C80-4F62-B80C-432968893398}"/>
    <cellStyle name="Normal 20 5" xfId="4479" xr:uid="{5E78ECF7-207A-4937-A65C-F6C94B0E3BD4}"/>
    <cellStyle name="Normal 20 6" xfId="4477" xr:uid="{D9724AF8-5844-4132-8E13-E37053B637BF}"/>
    <cellStyle name="Normal 20 7" xfId="4688" xr:uid="{D0F1D24B-64B2-45EA-B945-C5D8281BCDB3}"/>
    <cellStyle name="Normal 20 8" xfId="4709" xr:uid="{9D46B137-9B98-4AFC-A4CA-E0744C019AD5}"/>
    <cellStyle name="Normal 20 9" xfId="4708" xr:uid="{09E68735-2D62-47EB-803F-2318E44788A8}"/>
    <cellStyle name="Normal 21" xfId="70" xr:uid="{0AA035D9-3B24-4708-9AC5-01023DB4C90E}"/>
    <cellStyle name="Normal 21 2" xfId="3720" xr:uid="{70B06E6F-FCB8-41AE-8E27-20D8590F1D8F}"/>
    <cellStyle name="Normal 21 2 2" xfId="3721" xr:uid="{90EDCEEF-72E9-4843-8959-8D440D14430A}"/>
    <cellStyle name="Normal 21 3" xfId="4325" xr:uid="{7E24D0AA-C3B0-466B-81D9-163DE30647EB}"/>
    <cellStyle name="Normal 21 3 2" xfId="4632" xr:uid="{D62D3F5C-EE8C-4E65-87BF-C0FDB3F59643}"/>
    <cellStyle name="Normal 21 3 3" xfId="4631" xr:uid="{D2A9023B-50B2-4D35-B02E-246B1897A87D}"/>
    <cellStyle name="Normal 21 4" xfId="4454" xr:uid="{EABF0558-3646-4EA8-A601-EFDDF75D242C}"/>
    <cellStyle name="Normal 21 5" xfId="4729" xr:uid="{AD6D8F61-6C14-4C5F-B85F-CE2F3909914F}"/>
    <cellStyle name="Normal 22" xfId="686" xr:uid="{C715B95E-1B19-4DD6-9D43-8BFC8CEE8C69}"/>
    <cellStyle name="Normal 22 2" xfId="3662" xr:uid="{BF8E2E51-A669-4C7E-813F-9D4134158A45}"/>
    <cellStyle name="Normal 22 3" xfId="3661" xr:uid="{69584FE4-3165-45E6-BFFF-4491B8EF8432}"/>
    <cellStyle name="Normal 22 3 2" xfId="4326" xr:uid="{C6DD80E1-418D-44B1-A30A-587291CF5711}"/>
    <cellStyle name="Normal 22 3 2 2" xfId="4634" xr:uid="{2B282CEC-43DA-4F9F-BFFD-B62B2E5CC3D4}"/>
    <cellStyle name="Normal 22 3 3" xfId="4633" xr:uid="{2BA49F46-7291-4FAB-B77B-F2FF2305525D}"/>
    <cellStyle name="Normal 22 3 4" xfId="4616" xr:uid="{DCDC3B11-F1DA-4A61-B4DA-BF6BACDF1545}"/>
    <cellStyle name="Normal 22 4" xfId="3665" xr:uid="{E9BB6D68-BC45-43C8-9198-1B964616F3D6}"/>
    <cellStyle name="Normal 22 4 2" xfId="4402" xr:uid="{26986541-A6E0-4BCF-BBD7-D17B963EB19C}"/>
    <cellStyle name="Normal 22 4 3" xfId="4743" xr:uid="{D8D9A109-2F96-4F91-A572-B97063AE25A9}"/>
    <cellStyle name="Normal 22 4 3 2" xfId="5324" xr:uid="{32263759-1715-4859-B266-843255B9A915}"/>
    <cellStyle name="Normal 22 4 4" xfId="4617" xr:uid="{C1A91FB9-D189-4C50-964A-EC9B2085AD77}"/>
    <cellStyle name="Normal 22 4 5" xfId="4455" xr:uid="{453199EF-444D-4519-A5D6-2DA618E0A86D}"/>
    <cellStyle name="Normal 22 4 5 2" xfId="5323" xr:uid="{34B14B1B-BB98-4FAA-8356-F9AA3A022475}"/>
    <cellStyle name="Normal 22 4 6" xfId="4441" xr:uid="{F623417A-487B-466D-A6B6-0C4320A21256}"/>
    <cellStyle name="Normal 22 4 7" xfId="4440" xr:uid="{B974DC7E-7766-42A8-AB14-263EE1BBF8FC}"/>
    <cellStyle name="Normal 22 4 8" xfId="4439" xr:uid="{E7F11F7D-B1DF-413D-A03C-E8F882D0F926}"/>
    <cellStyle name="Normal 22 4 9" xfId="4438" xr:uid="{7345D4A1-EE77-477A-98B3-1C435034960A}"/>
    <cellStyle name="Normal 22 5" xfId="4730" xr:uid="{93343B6E-625F-445E-8F8C-E8D16905C097}"/>
    <cellStyle name="Normal 23" xfId="3722" xr:uid="{A2347104-8749-4DA0-A3DF-977A5F82001C}"/>
    <cellStyle name="Normal 23 2" xfId="4283" xr:uid="{54A79400-0531-4576-AB37-2438C05C3BDB}"/>
    <cellStyle name="Normal 23 2 2" xfId="4328" xr:uid="{92A2BCF0-8820-4411-9E59-6E8321A170B5}"/>
    <cellStyle name="Normal 23 2 2 2" xfId="4753" xr:uid="{BBADF1E4-2B0F-4A4C-9208-D5D183F24969}"/>
    <cellStyle name="Normal 23 2 2 3" xfId="4618" xr:uid="{CE974D6A-F694-4532-B05E-8EA9DC59A3A7}"/>
    <cellStyle name="Normal 23 2 2 4" xfId="4579" xr:uid="{757AC40F-CE7E-49FB-AF4B-6B199C86AEE0}"/>
    <cellStyle name="Normal 23 2 3" xfId="4457" xr:uid="{099F56FC-5003-4370-B5D4-A695F16168A5}"/>
    <cellStyle name="Normal 23 2 4" xfId="4704" xr:uid="{1C1FFC94-44BD-4E27-B7F6-C2320B0EC442}"/>
    <cellStyle name="Normal 23 3" xfId="4398" xr:uid="{E309579A-1DE4-4368-A72F-1BCD973ADE40}"/>
    <cellStyle name="Normal 23 4" xfId="4327" xr:uid="{996E16E6-3B51-4319-A17B-D16039239749}"/>
    <cellStyle name="Normal 23 5" xfId="4456" xr:uid="{C18ED8BA-1A52-4DBB-8592-D4AA30AF7ABD}"/>
    <cellStyle name="Normal 23 6" xfId="4731" xr:uid="{99C0F428-EA06-4AD9-A74B-9B5D4DB39D05}"/>
    <cellStyle name="Normal 24" xfId="3723" xr:uid="{B212D02A-E990-486C-84A8-7FAF7A513040}"/>
    <cellStyle name="Normal 24 2" xfId="3724" xr:uid="{448D5D8B-15A7-4D8D-9CC8-D595566448D9}"/>
    <cellStyle name="Normal 24 2 2" xfId="4400" xr:uid="{96F3B4C7-5C50-4B86-8A4E-7B6D0C75E8C8}"/>
    <cellStyle name="Normal 24 2 3" xfId="4330" xr:uid="{CECBB025-09F9-49A7-BE1B-F9C1C7A2A2C5}"/>
    <cellStyle name="Normal 24 2 4" xfId="4459" xr:uid="{BFD38D6B-8BB1-4D86-9B1A-9559CD9A6E15}"/>
    <cellStyle name="Normal 24 2 5" xfId="4733" xr:uid="{8E548723-C08C-4757-9D7F-5693BA94F1BA}"/>
    <cellStyle name="Normal 24 3" xfId="4399" xr:uid="{9A53007B-CE7A-4AFE-94E5-88214A4CA874}"/>
    <cellStyle name="Normal 24 4" xfId="4329" xr:uid="{D94901B3-F0D7-41ED-B91C-17A95ADA891B}"/>
    <cellStyle name="Normal 24 5" xfId="4458" xr:uid="{5968236C-912F-4E67-AC6A-7F3DF08139A5}"/>
    <cellStyle name="Normal 24 6" xfId="4732" xr:uid="{EAE5ED84-6ED5-438B-9FBA-F99C137D0F68}"/>
    <cellStyle name="Normal 25" xfId="3731" xr:uid="{F17E2B80-A880-4F61-8115-9DAE7A19FD59}"/>
    <cellStyle name="Normal 25 2" xfId="4332" xr:uid="{BDAEB6C4-EA30-499B-A1F2-FDA95A156CEC}"/>
    <cellStyle name="Normal 25 3" xfId="4401" xr:uid="{4130A18E-07CE-4779-8EB6-24C4935469C4}"/>
    <cellStyle name="Normal 25 4" xfId="4331" xr:uid="{9C9EB5ED-C2C9-4171-AAB2-B60A82011CAA}"/>
    <cellStyle name="Normal 25 5" xfId="4460" xr:uid="{AB104003-02FA-4088-9D09-680DE388764E}"/>
    <cellStyle name="Normal 26" xfId="4281" xr:uid="{58171274-72C9-468B-96D4-73978AEDE91F}"/>
    <cellStyle name="Normal 26 2" xfId="4282" xr:uid="{1814BEE2-7A73-4123-9A77-1A6ADD879250}"/>
    <cellStyle name="Normal 26 2 2" xfId="4334" xr:uid="{2484F690-D58C-4B92-A84E-5E9FF0A6A54C}"/>
    <cellStyle name="Normal 26 3" xfId="4333" xr:uid="{55EE25DD-AEE1-4235-B31B-D34E9DB08855}"/>
    <cellStyle name="Normal 26 3 2" xfId="4620" xr:uid="{23F38257-39E9-4883-888F-3B8DC300A69A}"/>
    <cellStyle name="Normal 27" xfId="4335" xr:uid="{AEDED4D2-06B0-49B0-9D4E-EB20BC17657C}"/>
    <cellStyle name="Normal 27 2" xfId="4336" xr:uid="{626FB23D-1A7D-436D-A96F-4F95A52898D7}"/>
    <cellStyle name="Normal 27 3" xfId="4461" xr:uid="{59470BAE-D1F8-4E08-A1E6-0B39E554BDD8}"/>
    <cellStyle name="Normal 27 4" xfId="4445" xr:uid="{75525036-BCA9-4F72-BC4A-641CC8DA502A}"/>
    <cellStyle name="Normal 27 5" xfId="4436" xr:uid="{52A73A80-7B0A-4606-B5E0-EA7A669F2C58}"/>
    <cellStyle name="Normal 27 6" xfId="4433" xr:uid="{758B2BC1-8130-4675-AA98-326BC937D342}"/>
    <cellStyle name="Normal 28" xfId="4337" xr:uid="{83C23F0D-EDD2-4A0B-BE03-3BAA24574398}"/>
    <cellStyle name="Normal 28 2" xfId="4338" xr:uid="{DDB9086F-5792-42E5-B83D-6E2C4873A093}"/>
    <cellStyle name="Normal 28 3" xfId="4339" xr:uid="{1570E3E2-1256-4F00-946E-3AF52DAC1836}"/>
    <cellStyle name="Normal 29" xfId="4340" xr:uid="{8DD1D7C7-8E87-46DC-8111-1F95445270D0}"/>
    <cellStyle name="Normal 29 2" xfId="4341" xr:uid="{AD496799-AF35-4034-BEC7-EC47B493583A}"/>
    <cellStyle name="Normal 3" xfId="2" xr:uid="{665067A7-73F8-4B7E-BFD2-7BB3B9468366}"/>
    <cellStyle name="Normal 3 2" xfId="71" xr:uid="{A42DB2B8-E2DB-4F61-AB4D-296A7D23D74F}"/>
    <cellStyle name="Normal 3 2 2" xfId="72" xr:uid="{1A38A44D-EA59-428E-ADBD-4A6E7A2184F4}"/>
    <cellStyle name="Normal 3 2 2 2" xfId="3725" xr:uid="{BC7A102C-A6E8-4801-9026-697105E54A0D}"/>
    <cellStyle name="Normal 3 2 2 2 2" xfId="4581" xr:uid="{56852A82-1A1E-42FA-B6EA-999A49334DBF}"/>
    <cellStyle name="Normal 3 2 2 3" xfId="4582" xr:uid="{F8ADF0F5-C606-4C0A-B673-F4705637BA4A}"/>
    <cellStyle name="Normal 3 2 3" xfId="73" xr:uid="{7247D11E-55C7-4FC4-9E3D-47E452FACA1E}"/>
    <cellStyle name="Normal 3 2 4" xfId="3726" xr:uid="{AF1E619F-ECD7-43C9-A1CF-A7FDFF706EB7}"/>
    <cellStyle name="Normal 3 2 4 2" xfId="4583" xr:uid="{19D73ACF-F544-409F-9EAB-A94B31D07D88}"/>
    <cellStyle name="Normal 3 2 5" xfId="4432" xr:uid="{CA0BCCB2-B00C-48E8-ADBF-7E5A2F68CAA7}"/>
    <cellStyle name="Normal 3 2 5 2" xfId="4584" xr:uid="{E2AA567F-4AA8-47BD-9C0B-0E7057EF4582}"/>
    <cellStyle name="Normal 3 2 5 3" xfId="5306" xr:uid="{2BE45E92-473A-4DF5-AACF-AE67BD5BD067}"/>
    <cellStyle name="Normal 3 3" xfId="74" xr:uid="{688AA8EA-309A-4DD8-B1C6-4592C39B56AF}"/>
    <cellStyle name="Normal 3 3 2" xfId="3727" xr:uid="{F8C0FE37-8929-487F-B7B7-E30C4B68AEEF}"/>
    <cellStyle name="Normal 3 3 2 2" xfId="4585" xr:uid="{3A0205CB-DBB5-42F3-AA5E-0239179F2665}"/>
    <cellStyle name="Normal 3 3 3" xfId="4586" xr:uid="{5DC563A7-2E5B-4252-8756-4AF2C41F3946}"/>
    <cellStyle name="Normal 3 4" xfId="3734" xr:uid="{68DD82C6-50AE-4607-89C9-E2B1926A9003}"/>
    <cellStyle name="Normal 3 4 2" xfId="4285" xr:uid="{7B00921D-3258-4483-A88C-FC2400B488FC}"/>
    <cellStyle name="Normal 3 4 2 2" xfId="4587" xr:uid="{11BCA7CB-BE22-4138-96CE-9F30765FA398}"/>
    <cellStyle name="Normal 3 5" xfId="4284" xr:uid="{F7890B4A-2E9D-47FA-B9C1-04FFEA6F9192}"/>
    <cellStyle name="Normal 3 5 2" xfId="4588" xr:uid="{23FA6920-5384-4E1C-9FE9-A48C2B43F288}"/>
    <cellStyle name="Normal 3 5 3" xfId="4737" xr:uid="{1952F88A-DC0A-44D1-949C-A136C8369CF2}"/>
    <cellStyle name="Normal 3 5 4" xfId="4705" xr:uid="{77EDF006-97F4-4AA0-8962-7D85413910FB}"/>
    <cellStyle name="Normal 3 6" xfId="4580" xr:uid="{38BF5BB8-A804-4A7C-B8AF-72D790605FF4}"/>
    <cellStyle name="Normal 30" xfId="4342" xr:uid="{38117A27-E59A-48D9-BCA8-0F9F6502C1D0}"/>
    <cellStyle name="Normal 30 2" xfId="4343" xr:uid="{39FAB3E1-9D2E-49AE-8DF4-3EB20774FC9E}"/>
    <cellStyle name="Normal 31" xfId="4344" xr:uid="{5302A660-F1F6-4AAE-8084-F15151B18EA4}"/>
    <cellStyle name="Normal 31 2" xfId="4345" xr:uid="{FCFB66C1-32A9-4EAA-9A69-D9AF10E19E5E}"/>
    <cellStyle name="Normal 32" xfId="4346" xr:uid="{5AC1AFAA-5AC0-4B77-90B7-58FF80AC24E2}"/>
    <cellStyle name="Normal 33" xfId="4347" xr:uid="{BE8C6A98-4C79-441B-A96C-825B91776265}"/>
    <cellStyle name="Normal 33 2" xfId="4348" xr:uid="{7A49B154-A2C2-4D8A-B759-7326AD3E475A}"/>
    <cellStyle name="Normal 34" xfId="4349" xr:uid="{E3F5AED1-28FB-4E94-9E9F-81D44648FB9D}"/>
    <cellStyle name="Normal 34 2" xfId="4350" xr:uid="{A321F52A-0578-4FF0-8B33-CBEE9DBBFF6E}"/>
    <cellStyle name="Normal 35" xfId="4351" xr:uid="{4875E299-C732-437A-8F1B-96FB695C642F}"/>
    <cellStyle name="Normal 35 2" xfId="4352" xr:uid="{2B8841A0-82D6-4AC9-A31F-583F53188899}"/>
    <cellStyle name="Normal 36" xfId="4353" xr:uid="{C1359102-3EA5-48E5-B5C8-FDBCBD83AD17}"/>
    <cellStyle name="Normal 36 2" xfId="4354" xr:uid="{5F3BFE18-611C-44C8-AC1F-3BBDF6428CF5}"/>
    <cellStyle name="Normal 37" xfId="4355" xr:uid="{1C504BE6-AB96-4385-B9F6-9B89B7A9DAEE}"/>
    <cellStyle name="Normal 37 2" xfId="4356" xr:uid="{A15C10FC-35BC-4DA0-B396-76F79AF4B037}"/>
    <cellStyle name="Normal 38" xfId="4357" xr:uid="{DE2581F0-643D-4E66-8B78-900FBA57BC1B}"/>
    <cellStyle name="Normal 38 2" xfId="4358" xr:uid="{27A88615-6AB0-49F8-9B53-CD74E30616A2}"/>
    <cellStyle name="Normal 39" xfId="4359" xr:uid="{1628CAC5-E141-47BE-A3D8-0FCC31B3A00C}"/>
    <cellStyle name="Normal 39 2" xfId="4360" xr:uid="{B61313C2-F0B4-4276-940C-A3155CCA3275}"/>
    <cellStyle name="Normal 39 2 2" xfId="4361" xr:uid="{AD8099D6-44C2-46F7-BBFF-1FE943A9D798}"/>
    <cellStyle name="Normal 39 3" xfId="4362" xr:uid="{BF4D7042-BDE7-4CF9-8AED-55DC98E9C985}"/>
    <cellStyle name="Normal 4" xfId="75" xr:uid="{BF423712-AEC7-486D-B4F7-95F598CB6C20}"/>
    <cellStyle name="Normal 4 2" xfId="76" xr:uid="{A41D64A1-D2E2-432E-B7E3-A54609A14D3F}"/>
    <cellStyle name="Normal 4 2 2" xfId="687" xr:uid="{1D4E7578-B793-4FED-A29E-283F7A19EBB9}"/>
    <cellStyle name="Normal 4 2 2 2" xfId="688" xr:uid="{BB0D5286-A15B-4D38-978D-688A41F26C3A}"/>
    <cellStyle name="Normal 4 2 2 3" xfId="689" xr:uid="{E66EDC8B-BF16-48C2-A42D-6648B89830BB}"/>
    <cellStyle name="Normal 4 2 2 4" xfId="690" xr:uid="{DFDFF7B5-3A6E-4FF4-9BC3-D2268F12D760}"/>
    <cellStyle name="Normal 4 2 2 4 2" xfId="691" xr:uid="{6FC8C71C-3CF5-4B2D-87B4-1783C695BDA1}"/>
    <cellStyle name="Normal 4 2 2 4 3" xfId="692" xr:uid="{61AD46B5-3E3B-4DA2-80FE-050FFE3075C9}"/>
    <cellStyle name="Normal 4 2 2 4 3 2" xfId="693" xr:uid="{FC2A40BF-E13F-417E-85C4-188266D16783}"/>
    <cellStyle name="Normal 4 2 2 4 3 3" xfId="3664" xr:uid="{48C7C40D-EC33-4C1C-9357-634F28B03CE4}"/>
    <cellStyle name="Normal 4 2 3" xfId="4276" xr:uid="{003634EA-C68C-47EB-A21A-4B07AFED0360}"/>
    <cellStyle name="Normal 4 2 3 2" xfId="4287" xr:uid="{5771CDDA-74D2-4BD3-9C0E-5DC3B82A34CA}"/>
    <cellStyle name="Normal 4 2 3 2 2" xfId="4589" xr:uid="{6A54E35D-8290-4F68-92FC-A55EF7383849}"/>
    <cellStyle name="Normal 4 2 3 3" xfId="4635" xr:uid="{52057ECE-8CFE-461B-8F93-F229CE49E846}"/>
    <cellStyle name="Normal 4 2 3 3 2" xfId="4636" xr:uid="{48A7F9F0-357C-4AEA-ACF4-187D3CF099FD}"/>
    <cellStyle name="Normal 4 2 3 4" xfId="4637" xr:uid="{72266CED-D02E-4231-A72C-615A9760C804}"/>
    <cellStyle name="Normal 4 2 3 5" xfId="4638" xr:uid="{54CE16D7-1CB7-476C-A78C-ADB01C3C6964}"/>
    <cellStyle name="Normal 4 2 4" xfId="4277" xr:uid="{A77150AC-035B-445C-B930-3D2E2E23EBC0}"/>
    <cellStyle name="Normal 4 2 4 2" xfId="4364" xr:uid="{0A67F9AB-8C6D-4AAB-BCC3-A061F37F6715}"/>
    <cellStyle name="Normal 4 2 4 2 2" xfId="4639" xr:uid="{33D48D16-C8AA-47B7-86A7-8932C6F562A2}"/>
    <cellStyle name="Normal 4 2 4 2 3" xfId="4619" xr:uid="{F81BA61F-C369-4BDF-9D32-7FFAD6CD000C}"/>
    <cellStyle name="Normal 4 2 4 2 4" xfId="4475" xr:uid="{7462978B-AC3E-4C44-9DCE-2C6C2A2D8176}"/>
    <cellStyle name="Normal 4 2 4 3" xfId="4462" xr:uid="{5BB85B71-A03C-420C-AEBA-DA8F3BB8B0E0}"/>
    <cellStyle name="Normal 4 2 4 4" xfId="4706" xr:uid="{3F78256F-CEB2-46A1-B979-D2FE0DC2AD29}"/>
    <cellStyle name="Normal 4 2 5" xfId="3829" xr:uid="{60B73F03-E404-4DF1-88B0-59D009FBBFD9}"/>
    <cellStyle name="Normal 4 2 6" xfId="4478" xr:uid="{60E3AF4A-390D-4F9F-A61B-5828EC7957F2}"/>
    <cellStyle name="Normal 4 2 7" xfId="4434" xr:uid="{07272BC9-6306-43D6-97C6-E8D00C9262D1}"/>
    <cellStyle name="Normal 4 3" xfId="77" xr:uid="{AABC0086-414B-4056-9D03-E66353BEA928}"/>
    <cellStyle name="Normal 4 3 2" xfId="78" xr:uid="{0CFFAE83-8F8E-4F9A-9504-518AD05AA3B0}"/>
    <cellStyle name="Normal 4 3 2 2" xfId="694" xr:uid="{04DBED1C-B688-4FB5-ADE9-A613B8F6FDF8}"/>
    <cellStyle name="Normal 4 3 2 3" xfId="3830" xr:uid="{B9ECB444-537E-4D00-AA01-3F1B30DFF95F}"/>
    <cellStyle name="Normal 4 3 3" xfId="695" xr:uid="{A69BDF48-9A4F-465E-9C9C-1C57B1C405AA}"/>
    <cellStyle name="Normal 4 3 3 2" xfId="4483" xr:uid="{3FD98F87-97CE-4084-B33F-C734D467A9F4}"/>
    <cellStyle name="Normal 4 3 4" xfId="696" xr:uid="{DC63C7C2-FDFB-4132-A360-9E18F62A740A}"/>
    <cellStyle name="Normal 4 3 5" xfId="697" xr:uid="{9690F16C-2256-4C8A-9AED-4C80788BCAE3}"/>
    <cellStyle name="Normal 4 3 5 2" xfId="698" xr:uid="{65604548-2126-440A-952C-4B4319C17F9F}"/>
    <cellStyle name="Normal 4 3 5 3" xfId="699" xr:uid="{4588C341-5E44-4367-AD3A-292C3D3225B2}"/>
    <cellStyle name="Normal 4 3 5 3 2" xfId="700" xr:uid="{5841988A-7A0C-4726-91C0-39CFAE1C9291}"/>
    <cellStyle name="Normal 4 3 5 3 3" xfId="3663" xr:uid="{4FC46A23-BE44-4611-AA1E-3C8A9427331A}"/>
    <cellStyle name="Normal 4 3 6" xfId="3736" xr:uid="{5518A871-190A-49E8-A676-7FBC9A09B6F5}"/>
    <cellStyle name="Normal 4 4" xfId="3735" xr:uid="{30F1E613-90F8-4BA0-BCC9-829106733225}"/>
    <cellStyle name="Normal 4 4 2" xfId="4278" xr:uid="{36BB1C0E-9B6D-4BE3-9D9D-3B83631422F8}"/>
    <cellStyle name="Normal 4 4 3" xfId="4286" xr:uid="{00EF586F-E661-4766-8E0A-450864768235}"/>
    <cellStyle name="Normal 4 4 3 2" xfId="4289" xr:uid="{CB0F337E-96A8-4BF5-9C04-75D0675EBC22}"/>
    <cellStyle name="Normal 4 4 3 3" xfId="4288" xr:uid="{C1455639-B527-414E-8E76-14D3B6FE308D}"/>
    <cellStyle name="Normal 4 4 4" xfId="4744" xr:uid="{88B324F9-A1B8-4E8D-8F16-8061CD6214B6}"/>
    <cellStyle name="Normal 4 5" xfId="4279" xr:uid="{6788264C-B676-49FB-AF9B-96FC03E5502A}"/>
    <cellStyle name="Normal 4 5 2" xfId="4363" xr:uid="{22CF908F-408D-49D7-A6CC-C50608BD02A8}"/>
    <cellStyle name="Normal 4 6" xfId="4280" xr:uid="{BFC9F295-8C92-4D72-B34C-74A8976D6DCF}"/>
    <cellStyle name="Normal 4 7" xfId="3738" xr:uid="{97FDAE60-CC1A-4CC1-8E2E-1E9FD04E1A92}"/>
    <cellStyle name="Normal 4 8" xfId="4430" xr:uid="{124E8A1C-D33B-48AA-8FA5-45B5FA2EF8C8}"/>
    <cellStyle name="Normal 4 9" xfId="5326" xr:uid="{7695E551-D82B-4DBC-B895-F48C046F9AF9}"/>
    <cellStyle name="Normal 40" xfId="4365" xr:uid="{E5125D1E-7481-47C1-968E-B35C3B38DBA9}"/>
    <cellStyle name="Normal 40 2" xfId="4366" xr:uid="{6CDDAEBE-6ABA-460C-B3EC-4D0FFD0AC4E7}"/>
    <cellStyle name="Normal 40 2 2" xfId="4367" xr:uid="{C2F827A7-3FD3-4E77-8F4A-5738409B7D4D}"/>
    <cellStyle name="Normal 40 3" xfId="4368" xr:uid="{3FDF52D8-20B8-4E45-92F9-F8F2072AA6EB}"/>
    <cellStyle name="Normal 41" xfId="4369" xr:uid="{09941CAE-C19E-4307-BA31-9010E45C9885}"/>
    <cellStyle name="Normal 41 2" xfId="4370" xr:uid="{85921B8B-C89F-4076-834E-701B480BC8FD}"/>
    <cellStyle name="Normal 42" xfId="4371" xr:uid="{5B804343-40E5-4C2C-99AE-0EAFBEF64CA7}"/>
    <cellStyle name="Normal 42 2" xfId="4372" xr:uid="{D552435A-D7D8-4E1B-B33E-DC655D353D7B}"/>
    <cellStyle name="Normal 43" xfId="4373" xr:uid="{A8402C39-E8AB-4E83-80C6-42F76AC2350F}"/>
    <cellStyle name="Normal 43 2" xfId="4374" xr:uid="{8DC3C731-672B-4B9A-9637-10B85E86353C}"/>
    <cellStyle name="Normal 44" xfId="4384" xr:uid="{F2AC8F21-AD06-4517-A034-E86262A2F31F}"/>
    <cellStyle name="Normal 44 2" xfId="4385" xr:uid="{8A2131E3-DB27-4292-AF2C-84EC6979D546}"/>
    <cellStyle name="Normal 45" xfId="4598" xr:uid="{6E5C1B6A-9311-4BA1-9079-70F5658660AD}"/>
    <cellStyle name="Normal 45 2" xfId="5325" xr:uid="{C44FC20F-4445-4601-AFB6-C442A3499347}"/>
    <cellStyle name="Normal 5" xfId="79" xr:uid="{C3683E73-ADD7-4EC3-88E5-D7E177CEDC6D}"/>
    <cellStyle name="Normal 5 10" xfId="701" xr:uid="{70C4AD26-7700-46D7-BF8B-6173B7C1E9AE}"/>
    <cellStyle name="Normal 5 10 2" xfId="702" xr:uid="{7D77305A-97A4-4ACA-A302-3E34981923F7}"/>
    <cellStyle name="Normal 5 10 2 2" xfId="703" xr:uid="{33E92B74-498A-4F9A-9F3B-BC984A1911E1}"/>
    <cellStyle name="Normal 5 10 2 3" xfId="704" xr:uid="{A9347EE6-434D-418D-93EE-B143151D1012}"/>
    <cellStyle name="Normal 5 10 2 4" xfId="705" xr:uid="{948CB724-50EF-4EF3-A0E7-8C15347CDAF3}"/>
    <cellStyle name="Normal 5 10 3" xfId="706" xr:uid="{A5876595-ED67-4371-890B-C321EB16A180}"/>
    <cellStyle name="Normal 5 10 3 2" xfId="707" xr:uid="{05F88233-50B7-43DF-982B-9BCEEF0FB528}"/>
    <cellStyle name="Normal 5 10 3 3" xfId="708" xr:uid="{8A9BBE00-1A05-499C-9C17-1EAE00CBFD16}"/>
    <cellStyle name="Normal 5 10 3 4" xfId="709" xr:uid="{482BEFCF-BAE8-4542-A062-86304D90D455}"/>
    <cellStyle name="Normal 5 10 4" xfId="710" xr:uid="{C9D28C44-4786-45CB-8AB0-758657E8AE75}"/>
    <cellStyle name="Normal 5 10 5" xfId="711" xr:uid="{41E6735B-CF0D-4804-84C1-54E3814DC7C5}"/>
    <cellStyle name="Normal 5 10 6" xfId="712" xr:uid="{DD50BBB4-1A56-431D-81C6-34CD084856F1}"/>
    <cellStyle name="Normal 5 11" xfId="713" xr:uid="{61D2C98E-AF18-4F7D-B4B0-1990C4B5AEA1}"/>
    <cellStyle name="Normal 5 11 2" xfId="714" xr:uid="{E8F6A45B-5577-4A28-A39F-7602756D227E}"/>
    <cellStyle name="Normal 5 11 2 2" xfId="715" xr:uid="{36C3F304-87CC-41AB-8D9B-9BEAF29EEF70}"/>
    <cellStyle name="Normal 5 11 2 2 2" xfId="4375" xr:uid="{9B815A16-BD91-403D-BD75-B6434CC9DE93}"/>
    <cellStyle name="Normal 5 11 2 2 3" xfId="4605" xr:uid="{5D41AC2D-7140-4BC6-A7CD-E8A306AA3167}"/>
    <cellStyle name="Normal 5 11 2 3" xfId="716" xr:uid="{7C863C4D-C497-49D7-B1C9-6DD999755AD5}"/>
    <cellStyle name="Normal 5 11 2 4" xfId="717" xr:uid="{3F515AF1-8E07-4375-BED2-D48BBA923400}"/>
    <cellStyle name="Normal 5 11 3" xfId="718" xr:uid="{2945C8FE-AB64-4D0A-9BAD-2109B165540C}"/>
    <cellStyle name="Normal 5 11 4" xfId="719" xr:uid="{7E0BDF0E-4086-4669-ABFE-B2525C27F875}"/>
    <cellStyle name="Normal 5 11 4 2" xfId="4745" xr:uid="{3FEA1C8A-778D-40EA-A795-6DCEF061E490}"/>
    <cellStyle name="Normal 5 11 4 3" xfId="4606" xr:uid="{3AB9C4D5-31B5-43D3-97A7-F80A775868DF}"/>
    <cellStyle name="Normal 5 11 4 4" xfId="4463" xr:uid="{9A915000-2A21-4212-A580-F1B5967D1713}"/>
    <cellStyle name="Normal 5 11 5" xfId="720" xr:uid="{94CD30C8-DD1D-4A92-BD7F-E8DB6B83B687}"/>
    <cellStyle name="Normal 5 12" xfId="721" xr:uid="{220BF206-DB05-4B21-9179-957215B39FCC}"/>
    <cellStyle name="Normal 5 12 2" xfId="722" xr:uid="{A09592D7-5A3C-4E28-86BF-05313C783127}"/>
    <cellStyle name="Normal 5 12 3" xfId="723" xr:uid="{C8F38698-34C6-4B2B-ACB0-77B48F4609B8}"/>
    <cellStyle name="Normal 5 12 4" xfId="724" xr:uid="{0E76DECF-DF47-4600-B54C-6739B5C90608}"/>
    <cellStyle name="Normal 5 13" xfId="725" xr:uid="{EC68B456-232B-4C37-8B11-86E45090F9BD}"/>
    <cellStyle name="Normal 5 13 2" xfId="726" xr:uid="{96D2612C-D632-4655-979B-DED2076109E5}"/>
    <cellStyle name="Normal 5 13 3" xfId="727" xr:uid="{90DA32F0-A8C5-4C98-8548-C18AE21943AA}"/>
    <cellStyle name="Normal 5 13 4" xfId="728" xr:uid="{CED702EC-6634-471A-8738-0B168C2F9B5F}"/>
    <cellStyle name="Normal 5 14" xfId="729" xr:uid="{89EB6C6C-0B62-47E4-84CD-845F9F4133B7}"/>
    <cellStyle name="Normal 5 14 2" xfId="730" xr:uid="{44951EE5-1705-4B69-9C8D-A4AEFDA53C80}"/>
    <cellStyle name="Normal 5 15" xfId="731" xr:uid="{CC53A514-C60A-4885-8F9C-DF7A1E75BDCA}"/>
    <cellStyle name="Normal 5 16" xfId="732" xr:uid="{249A6D01-1569-4DD1-BF81-62A5312FF59F}"/>
    <cellStyle name="Normal 5 17" xfId="733" xr:uid="{C6735E63-98F2-44AC-B0CF-5FB4B346D0F5}"/>
    <cellStyle name="Normal 5 2" xfId="80" xr:uid="{A85A6736-20E3-454B-873E-F36D585F4F3D}"/>
    <cellStyle name="Normal 5 2 2" xfId="3728" xr:uid="{EB01247B-B849-4194-BB66-2E3143741435}"/>
    <cellStyle name="Normal 5 2 2 2" xfId="4405" xr:uid="{AB691F60-3704-4A40-BE50-7F75913573EC}"/>
    <cellStyle name="Normal 5 2 2 2 2" xfId="4406" xr:uid="{5F9E732B-DB25-4713-B7E8-1594FD8EC856}"/>
    <cellStyle name="Normal 5 2 2 2 2 2" xfId="4407" xr:uid="{C8B53909-BB36-435C-96B6-F5CDF5B62C62}"/>
    <cellStyle name="Normal 5 2 2 2 3" xfId="4408" xr:uid="{4AC81E4F-63C1-47AC-BB78-064FA984CC16}"/>
    <cellStyle name="Normal 5 2 2 2 4" xfId="4590" xr:uid="{E173D647-C823-46C1-AF2C-34FFC74C72AE}"/>
    <cellStyle name="Normal 5 2 2 2 5" xfId="5302" xr:uid="{CD2664D9-DDD1-46E9-92B2-F931827A612A}"/>
    <cellStyle name="Normal 5 2 2 3" xfId="4409" xr:uid="{01000CC4-90C4-49FD-9EC2-FD7B4769C874}"/>
    <cellStyle name="Normal 5 2 2 3 2" xfId="4410" xr:uid="{C7BDB7C4-8FD6-4A1D-AFDF-90F418B61927}"/>
    <cellStyle name="Normal 5 2 2 4" xfId="4411" xr:uid="{E5E4F3CF-131C-47F1-97C4-52A10E26642B}"/>
    <cellStyle name="Normal 5 2 2 5" xfId="4428" xr:uid="{7C460E6E-890A-4872-BB98-FECBBC128EB1}"/>
    <cellStyle name="Normal 5 2 2 6" xfId="4442" xr:uid="{4A5DAA7E-4626-403E-95BA-86F16DBFAA0B}"/>
    <cellStyle name="Normal 5 2 2 7" xfId="4404" xr:uid="{4955E399-D109-45B2-9E78-5E4E46C35D3B}"/>
    <cellStyle name="Normal 5 2 3" xfId="4376" xr:uid="{E64C95A5-B7C7-44A4-97E1-028C9E7838E8}"/>
    <cellStyle name="Normal 5 2 3 2" xfId="4413" xr:uid="{B109F78D-7F4B-48AB-BB90-DA15475647F6}"/>
    <cellStyle name="Normal 5 2 3 2 2" xfId="4414" xr:uid="{41B191A9-7B45-4341-A45A-59E3EFF16A3E}"/>
    <cellStyle name="Normal 5 2 3 2 3" xfId="4591" xr:uid="{2B2C7C72-05C1-4C9E-90E4-A3E45F605E8F}"/>
    <cellStyle name="Normal 5 2 3 2 4" xfId="5303" xr:uid="{90EAFF9C-8AA8-47D6-94FB-24F504E9C6DA}"/>
    <cellStyle name="Normal 5 2 3 3" xfId="4415" xr:uid="{DDA46973-9040-47FF-9F7E-FAAC7FA33AB3}"/>
    <cellStyle name="Normal 5 2 3 3 2" xfId="4734" xr:uid="{0D1E7863-373A-4EAB-962A-5E2497412B64}"/>
    <cellStyle name="Normal 5 2 3 4" xfId="4464" xr:uid="{082D863A-A046-4D9E-940C-0FE7A4EFEE9F}"/>
    <cellStyle name="Normal 5 2 3 4 2" xfId="4707" xr:uid="{B70D9B31-9D9B-47D3-841C-CAFC23594025}"/>
    <cellStyle name="Normal 5 2 3 5" xfId="4443" xr:uid="{EBD71C24-A858-48DB-9AAC-0BAAAFD4E71B}"/>
    <cellStyle name="Normal 5 2 3 6" xfId="4437" xr:uid="{61177B9C-11A5-40AA-9EBB-315583748D12}"/>
    <cellStyle name="Normal 5 2 3 7" xfId="4412" xr:uid="{4E27414A-665C-452A-A315-976B1C011A57}"/>
    <cellStyle name="Normal 5 2 4" xfId="4416" xr:uid="{5241ECAC-833C-479C-B057-ACA6CF769461}"/>
    <cellStyle name="Normal 5 2 4 2" xfId="4417" xr:uid="{C9683BB0-8524-4590-BB95-08924E26F821}"/>
    <cellStyle name="Normal 5 2 5" xfId="4418" xr:uid="{CD6F8ED7-DD99-46A8-93EF-804A8B299E91}"/>
    <cellStyle name="Normal 5 2 6" xfId="4403" xr:uid="{0F740B52-C0B4-42CF-ABC7-5C8B117D180A}"/>
    <cellStyle name="Normal 5 3" xfId="81" xr:uid="{5EE05356-827D-44B3-ADF2-03DEEDA62759}"/>
    <cellStyle name="Normal 5 3 2" xfId="4378" xr:uid="{00BAB882-4653-4BE5-9365-970AC77F61A4}"/>
    <cellStyle name="Normal 5 3 3" xfId="4377" xr:uid="{5A1B2B99-41D5-48CC-A41D-FB8C299451A5}"/>
    <cellStyle name="Normal 5 4" xfId="82" xr:uid="{E4F631B1-C2A6-4B78-93C6-98242C114632}"/>
    <cellStyle name="Normal 5 4 10" xfId="734" xr:uid="{666E8EC0-B580-4E29-B27F-B9EB4DAF0FC4}"/>
    <cellStyle name="Normal 5 4 11" xfId="735" xr:uid="{F1B7FEF3-FA85-4068-8E8C-88B9B7E89C7C}"/>
    <cellStyle name="Normal 5 4 2" xfId="736" xr:uid="{97EB1A2C-1D67-4F4E-BDB4-F9D0CAB6E540}"/>
    <cellStyle name="Normal 5 4 2 2" xfId="737" xr:uid="{EABA62EB-B6AE-440C-8544-37DBBFCFB66C}"/>
    <cellStyle name="Normal 5 4 2 2 2" xfId="738" xr:uid="{0A5C402B-A547-4DA4-B2BC-F408DFE31E98}"/>
    <cellStyle name="Normal 5 4 2 2 2 2" xfId="739" xr:uid="{2A4E1C29-EB5A-47C0-AD59-314B3FA8E795}"/>
    <cellStyle name="Normal 5 4 2 2 2 2 2" xfId="740" xr:uid="{C913D3ED-2375-4F78-99F4-4E53968BD482}"/>
    <cellStyle name="Normal 5 4 2 2 2 2 2 2" xfId="3831" xr:uid="{056EA69A-66FF-41E2-8C61-BA3DB557CF11}"/>
    <cellStyle name="Normal 5 4 2 2 2 2 2 2 2" xfId="3832" xr:uid="{B9544447-B137-4C14-BBCF-791DE8A3707D}"/>
    <cellStyle name="Normal 5 4 2 2 2 2 2 3" xfId="3833" xr:uid="{43E79FED-4AB3-4F18-8A79-E82BDF54EBBA}"/>
    <cellStyle name="Normal 5 4 2 2 2 2 3" xfId="741" xr:uid="{49FBE4C3-DF11-4272-97ED-E9CD7C33A8AD}"/>
    <cellStyle name="Normal 5 4 2 2 2 2 3 2" xfId="3834" xr:uid="{455011EE-FD4C-46DA-9111-25A59653C4B9}"/>
    <cellStyle name="Normal 5 4 2 2 2 2 4" xfId="742" xr:uid="{653100D7-5D7D-46E1-862E-67B710D60121}"/>
    <cellStyle name="Normal 5 4 2 2 2 3" xfId="743" xr:uid="{4F737231-C17A-4F98-9833-938ACDD32DD6}"/>
    <cellStyle name="Normal 5 4 2 2 2 3 2" xfId="744" xr:uid="{2BA1B16A-03C5-4311-BAE7-4394A27DCB33}"/>
    <cellStyle name="Normal 5 4 2 2 2 3 2 2" xfId="3835" xr:uid="{1969C140-3B11-45FF-8148-E75E8896BFEE}"/>
    <cellStyle name="Normal 5 4 2 2 2 3 3" xfId="745" xr:uid="{B65672A8-E942-4160-BF03-B9A48B33F6DA}"/>
    <cellStyle name="Normal 5 4 2 2 2 3 4" xfId="746" xr:uid="{C6F33DB0-AF32-4BD8-9053-783D9BBC305C}"/>
    <cellStyle name="Normal 5 4 2 2 2 4" xfId="747" xr:uid="{6C684846-BECB-433D-A7A7-3FF4FB9071AA}"/>
    <cellStyle name="Normal 5 4 2 2 2 4 2" xfId="3836" xr:uid="{84171E15-5B86-4C9C-9062-1E2E885A14B3}"/>
    <cellStyle name="Normal 5 4 2 2 2 5" xfId="748" xr:uid="{8F0588C0-9A89-4AE3-B26D-FEA061B27FBA}"/>
    <cellStyle name="Normal 5 4 2 2 2 6" xfId="749" xr:uid="{B5A71D63-1994-4F8F-9B6F-D27C58689CA0}"/>
    <cellStyle name="Normal 5 4 2 2 3" xfId="750" xr:uid="{F20C2417-3D6C-408E-BEF4-BB28E611E565}"/>
    <cellStyle name="Normal 5 4 2 2 3 2" xfId="751" xr:uid="{EABCCC52-1E6B-4850-B708-6A6FA99CF287}"/>
    <cellStyle name="Normal 5 4 2 2 3 2 2" xfId="752" xr:uid="{056F17E2-C28A-408D-9382-937D301C106A}"/>
    <cellStyle name="Normal 5 4 2 2 3 2 2 2" xfId="3837" xr:uid="{2E3B52DA-DE37-4861-AE86-F877F15C9234}"/>
    <cellStyle name="Normal 5 4 2 2 3 2 2 2 2" xfId="3838" xr:uid="{875B3480-95B7-4DBE-999E-FC55876DB2BB}"/>
    <cellStyle name="Normal 5 4 2 2 3 2 2 3" xfId="3839" xr:uid="{7A5832BF-3DE5-408F-8F65-CE5B239883D0}"/>
    <cellStyle name="Normal 5 4 2 2 3 2 3" xfId="753" xr:uid="{E7534A8C-3BC0-4892-8C8E-131F9C8155BB}"/>
    <cellStyle name="Normal 5 4 2 2 3 2 3 2" xfId="3840" xr:uid="{E9A454A5-2434-479D-8497-804071C36BCA}"/>
    <cellStyle name="Normal 5 4 2 2 3 2 4" xfId="754" xr:uid="{4126C302-7A85-4007-8894-63D8F2A94B23}"/>
    <cellStyle name="Normal 5 4 2 2 3 3" xfId="755" xr:uid="{5D08BCAD-E492-4FE8-BBBF-402D65D354F2}"/>
    <cellStyle name="Normal 5 4 2 2 3 3 2" xfId="3841" xr:uid="{E9B3B4D7-3159-4767-8375-4BDB6A9AD82B}"/>
    <cellStyle name="Normal 5 4 2 2 3 3 2 2" xfId="3842" xr:uid="{62C7495C-99EC-4BAD-BB1F-CBCE5876F0EB}"/>
    <cellStyle name="Normal 5 4 2 2 3 3 3" xfId="3843" xr:uid="{0B4EB148-DF69-4FA3-BE7F-24F3DD3B039A}"/>
    <cellStyle name="Normal 5 4 2 2 3 4" xfId="756" xr:uid="{01136B69-587C-440B-B662-1CE07DFDEB1E}"/>
    <cellStyle name="Normal 5 4 2 2 3 4 2" xfId="3844" xr:uid="{D59A7D03-2C77-4C01-8516-39093659AE9D}"/>
    <cellStyle name="Normal 5 4 2 2 3 5" xfId="757" xr:uid="{EEA6B8D8-06AC-4A8F-BCD0-3D887E453A2B}"/>
    <cellStyle name="Normal 5 4 2 2 4" xfId="758" xr:uid="{0E56623D-B5C5-489E-9FF1-2405A10AF0D8}"/>
    <cellStyle name="Normal 5 4 2 2 4 2" xfId="759" xr:uid="{9A2A6F47-7EC7-4299-8AD0-1C10F7AEB2C8}"/>
    <cellStyle name="Normal 5 4 2 2 4 2 2" xfId="3845" xr:uid="{3382EF8E-45F4-463D-A0DE-709D8DC5FF45}"/>
    <cellStyle name="Normal 5 4 2 2 4 2 2 2" xfId="3846" xr:uid="{C4BF6751-A470-48A1-859E-387583654A84}"/>
    <cellStyle name="Normal 5 4 2 2 4 2 3" xfId="3847" xr:uid="{36018FF3-44E9-48BC-9BE3-573F8696F5DB}"/>
    <cellStyle name="Normal 5 4 2 2 4 3" xfId="760" xr:uid="{79678F07-B051-432E-BFBE-CA1875A1C332}"/>
    <cellStyle name="Normal 5 4 2 2 4 3 2" xfId="3848" xr:uid="{32A6C6B8-ED6A-4EBA-9A32-B3E39CBE67B8}"/>
    <cellStyle name="Normal 5 4 2 2 4 4" xfId="761" xr:uid="{31F2B438-E45F-41EA-AF9C-E1B36D19D37C}"/>
    <cellStyle name="Normal 5 4 2 2 5" xfId="762" xr:uid="{ABB68E7C-E1AE-4665-93B4-160A5ACDE18B}"/>
    <cellStyle name="Normal 5 4 2 2 5 2" xfId="763" xr:uid="{9350AFFC-3BD8-4632-92AE-B4F9D30013F9}"/>
    <cellStyle name="Normal 5 4 2 2 5 2 2" xfId="3849" xr:uid="{C06C670D-9318-4AE6-A329-A5BFAD879E68}"/>
    <cellStyle name="Normal 5 4 2 2 5 3" xfId="764" xr:uid="{D29E3E20-1232-4BBA-A1AB-F9A558D64696}"/>
    <cellStyle name="Normal 5 4 2 2 5 4" xfId="765" xr:uid="{382C3FA0-8073-4412-ACDF-C7731A12FBD5}"/>
    <cellStyle name="Normal 5 4 2 2 6" xfId="766" xr:uid="{3831F922-3B60-4F80-9DE7-FEE1D995E3FC}"/>
    <cellStyle name="Normal 5 4 2 2 6 2" xfId="3850" xr:uid="{26D94443-EE3B-4452-9F6E-CC9788D835F2}"/>
    <cellStyle name="Normal 5 4 2 2 7" xfId="767" xr:uid="{C7028B34-DC97-48DA-9510-25CEF8184D8C}"/>
    <cellStyle name="Normal 5 4 2 2 8" xfId="768" xr:uid="{A3F4AD13-9E76-4C59-BA4D-2D41601C9EB8}"/>
    <cellStyle name="Normal 5 4 2 3" xfId="769" xr:uid="{01E3029F-9A50-4737-AD26-3CA5CE329BF0}"/>
    <cellStyle name="Normal 5 4 2 3 2" xfId="770" xr:uid="{DB9BB6E3-30BC-4498-B0EB-9E0B1E783AF9}"/>
    <cellStyle name="Normal 5 4 2 3 2 2" xfId="771" xr:uid="{23975F4D-6A08-4BC3-9318-7C84D1C54132}"/>
    <cellStyle name="Normal 5 4 2 3 2 2 2" xfId="3851" xr:uid="{5C217404-A06A-4802-82C8-F27E006EF2B0}"/>
    <cellStyle name="Normal 5 4 2 3 2 2 2 2" xfId="3852" xr:uid="{9F8E4BC1-6C2E-41C1-80ED-BCCB4F862D42}"/>
    <cellStyle name="Normal 5 4 2 3 2 2 3" xfId="3853" xr:uid="{50DACAA8-49D1-453F-8129-51A0F906A920}"/>
    <cellStyle name="Normal 5 4 2 3 2 3" xfId="772" xr:uid="{BEBC9CD7-59DC-4496-BE60-7A41F3569F0D}"/>
    <cellStyle name="Normal 5 4 2 3 2 3 2" xfId="3854" xr:uid="{5217B4CF-25E4-42DB-882A-E21CD41D9FBE}"/>
    <cellStyle name="Normal 5 4 2 3 2 4" xfId="773" xr:uid="{80539FA7-FDEB-4F14-864E-2B37DE5BF933}"/>
    <cellStyle name="Normal 5 4 2 3 3" xfId="774" xr:uid="{D7538925-11AE-405A-A722-E0CF2B1C645E}"/>
    <cellStyle name="Normal 5 4 2 3 3 2" xfId="775" xr:uid="{2B815E32-B1D1-4075-A14B-707FF361A112}"/>
    <cellStyle name="Normal 5 4 2 3 3 2 2" xfId="3855" xr:uid="{BCA92E78-5AD4-49C5-B380-C6F09A303A9A}"/>
    <cellStyle name="Normal 5 4 2 3 3 3" xfId="776" xr:uid="{D59E09B8-E8BD-4B10-ADAD-CF653E34A141}"/>
    <cellStyle name="Normal 5 4 2 3 3 4" xfId="777" xr:uid="{BB5D7A7F-A78E-420A-A2A7-3DE5B5DC7CA8}"/>
    <cellStyle name="Normal 5 4 2 3 4" xfId="778" xr:uid="{BD3504C2-9E7B-4E19-AB1D-C8943C1A1F2D}"/>
    <cellStyle name="Normal 5 4 2 3 4 2" xfId="3856" xr:uid="{A61BC7A5-C7C0-494E-BB44-B02F08960ABD}"/>
    <cellStyle name="Normal 5 4 2 3 5" xfId="779" xr:uid="{FF29E3CD-68A4-4872-8F6C-9F7EC3AD6550}"/>
    <cellStyle name="Normal 5 4 2 3 6" xfId="780" xr:uid="{021F275D-5148-4C0E-A12C-CBAE850EAAFF}"/>
    <cellStyle name="Normal 5 4 2 4" xfId="781" xr:uid="{20001629-17EB-4195-8857-569FC729CF12}"/>
    <cellStyle name="Normal 5 4 2 4 2" xfId="782" xr:uid="{6D10414A-FD01-4071-9C21-C08ACF0BF435}"/>
    <cellStyle name="Normal 5 4 2 4 2 2" xfId="783" xr:uid="{00CCF581-6839-4246-B5BD-1307C11FAC97}"/>
    <cellStyle name="Normal 5 4 2 4 2 2 2" xfId="3857" xr:uid="{6FB8C490-9723-4BB4-81BF-E8A4ADCC1B8B}"/>
    <cellStyle name="Normal 5 4 2 4 2 2 2 2" xfId="3858" xr:uid="{56893F98-16AA-42AB-8852-53922EB9DAC8}"/>
    <cellStyle name="Normal 5 4 2 4 2 2 3" xfId="3859" xr:uid="{6E909187-B7B7-434B-AE43-11169083A8BD}"/>
    <cellStyle name="Normal 5 4 2 4 2 3" xfId="784" xr:uid="{FF08C020-786B-45E1-9F17-CF4B9B2D6E11}"/>
    <cellStyle name="Normal 5 4 2 4 2 3 2" xfId="3860" xr:uid="{0956803C-FB73-4163-B4B0-6CA40645C296}"/>
    <cellStyle name="Normal 5 4 2 4 2 4" xfId="785" xr:uid="{7F040C13-1E82-4D4F-9289-799EB41AC5F1}"/>
    <cellStyle name="Normal 5 4 2 4 3" xfId="786" xr:uid="{957174CE-F882-4BB0-88AB-6D6E51D04143}"/>
    <cellStyle name="Normal 5 4 2 4 3 2" xfId="3861" xr:uid="{C4729C59-4920-4819-A252-7089C953E46B}"/>
    <cellStyle name="Normal 5 4 2 4 3 2 2" xfId="3862" xr:uid="{8B7E7F68-2714-43E6-9A7E-A2194F5E0914}"/>
    <cellStyle name="Normal 5 4 2 4 3 3" xfId="3863" xr:uid="{700B1299-7342-4A6A-8A74-D3B7A616E4F6}"/>
    <cellStyle name="Normal 5 4 2 4 4" xfId="787" xr:uid="{E2D6472C-E59C-4F50-BD01-08A345DB549D}"/>
    <cellStyle name="Normal 5 4 2 4 4 2" xfId="3864" xr:uid="{4295D467-E9C9-47B7-945F-EA632FA04A24}"/>
    <cellStyle name="Normal 5 4 2 4 5" xfId="788" xr:uid="{D8F7B96C-AF4D-4AA0-B398-8CE55BC687FE}"/>
    <cellStyle name="Normal 5 4 2 5" xfId="789" xr:uid="{7BA9AF95-D03C-4113-8F08-C55349C39B24}"/>
    <cellStyle name="Normal 5 4 2 5 2" xfId="790" xr:uid="{7D6975D6-73DC-4761-9508-F1360E76EEBD}"/>
    <cellStyle name="Normal 5 4 2 5 2 2" xfId="3865" xr:uid="{EC019D62-3378-4146-8D9E-AAB45DB8443F}"/>
    <cellStyle name="Normal 5 4 2 5 2 2 2" xfId="3866" xr:uid="{676CDBFE-4BA9-4B99-817E-81119CC98EFF}"/>
    <cellStyle name="Normal 5 4 2 5 2 3" xfId="3867" xr:uid="{8E76B61E-12A7-4994-95CB-303724E96683}"/>
    <cellStyle name="Normal 5 4 2 5 3" xfId="791" xr:uid="{660CD3AB-486C-4488-96C2-1E1FFFA27D3B}"/>
    <cellStyle name="Normal 5 4 2 5 3 2" xfId="3868" xr:uid="{40EA3565-6F76-4D09-AD70-E601C49B36FC}"/>
    <cellStyle name="Normal 5 4 2 5 4" xfId="792" xr:uid="{A4D5D95D-1D6A-47A5-876B-2B6D372376B0}"/>
    <cellStyle name="Normal 5 4 2 6" xfId="793" xr:uid="{1E6D15F5-2D50-4B5B-9F2C-80EE960EC516}"/>
    <cellStyle name="Normal 5 4 2 6 2" xfId="794" xr:uid="{D067EFB1-EE3D-4308-B127-6B30B4B0DF99}"/>
    <cellStyle name="Normal 5 4 2 6 2 2" xfId="3869" xr:uid="{B23765EC-1D44-464D-885C-30D5A33F7371}"/>
    <cellStyle name="Normal 5 4 2 6 2 3" xfId="4391" xr:uid="{2BFF7503-2CD3-4881-A794-BEAD9ED35BC2}"/>
    <cellStyle name="Normal 5 4 2 6 3" xfId="795" xr:uid="{6289C63A-B530-4AB9-B51B-F6B9556941D4}"/>
    <cellStyle name="Normal 5 4 2 6 4" xfId="796" xr:uid="{C10758C9-E313-4AD3-A999-F2EBB363472F}"/>
    <cellStyle name="Normal 5 4 2 6 4 2" xfId="4750" xr:uid="{EA0C94BF-EE7C-43F9-BD7C-33844A087D77}"/>
    <cellStyle name="Normal 5 4 2 6 4 3" xfId="4607" xr:uid="{27DEBFAB-D7B9-40B3-A529-AA7DE0311B5F}"/>
    <cellStyle name="Normal 5 4 2 6 4 4" xfId="4471" xr:uid="{97997B59-EBAE-42A1-A73F-A4E3288C660C}"/>
    <cellStyle name="Normal 5 4 2 7" xfId="797" xr:uid="{BA549091-24B7-4E1E-9470-1EA8C1989E0B}"/>
    <cellStyle name="Normal 5 4 2 7 2" xfId="3870" xr:uid="{800EA34C-9092-454E-8A3C-EADBED78EB0F}"/>
    <cellStyle name="Normal 5 4 2 8" xfId="798" xr:uid="{F8BF5D7B-81A5-4913-A551-A1869E7BC4F3}"/>
    <cellStyle name="Normal 5 4 2 9" xfId="799" xr:uid="{830BFDB1-18B2-463A-8321-944E58BDF6D0}"/>
    <cellStyle name="Normal 5 4 3" xfId="800" xr:uid="{08278FD4-C62C-4DDE-B80A-39335945F2E5}"/>
    <cellStyle name="Normal 5 4 3 2" xfId="801" xr:uid="{0FB956DB-031F-456E-81A1-1294194345C7}"/>
    <cellStyle name="Normal 5 4 3 2 2" xfId="802" xr:uid="{D5958582-EA73-4987-94C2-01F090847BBF}"/>
    <cellStyle name="Normal 5 4 3 2 2 2" xfId="803" xr:uid="{7ED862EE-2533-4D2E-911F-4A66305D9678}"/>
    <cellStyle name="Normal 5 4 3 2 2 2 2" xfId="3871" xr:uid="{9B83E206-24A9-4483-9F87-7B9BD006A770}"/>
    <cellStyle name="Normal 5 4 3 2 2 2 2 2" xfId="3872" xr:uid="{8ADFB4E4-314B-40EE-82CB-5FD2E74715FC}"/>
    <cellStyle name="Normal 5 4 3 2 2 2 3" xfId="3873" xr:uid="{AD29A45E-DD8A-47B5-8747-A5B2124F2752}"/>
    <cellStyle name="Normal 5 4 3 2 2 3" xfId="804" xr:uid="{CF5672EB-8DEA-49A0-B40E-CFB831361BA6}"/>
    <cellStyle name="Normal 5 4 3 2 2 3 2" xfId="3874" xr:uid="{6A23BDB6-6E0E-4882-B9D1-FBE79D9C6F65}"/>
    <cellStyle name="Normal 5 4 3 2 2 4" xfId="805" xr:uid="{C55FA87B-7074-4758-9E11-C60D61345FBF}"/>
    <cellStyle name="Normal 5 4 3 2 3" xfId="806" xr:uid="{71AE3D7E-9FEC-4153-8C30-C3D39E27AED5}"/>
    <cellStyle name="Normal 5 4 3 2 3 2" xfId="807" xr:uid="{FFB6D11E-2569-4ADB-9F00-CF277C4C2FFE}"/>
    <cellStyle name="Normal 5 4 3 2 3 2 2" xfId="3875" xr:uid="{33DAF329-FE0E-44F0-9D05-B806960624A8}"/>
    <cellStyle name="Normal 5 4 3 2 3 3" xfId="808" xr:uid="{EB58C54C-8E20-4FC9-87F1-AFA2BD804CB5}"/>
    <cellStyle name="Normal 5 4 3 2 3 4" xfId="809" xr:uid="{6E77C70F-2D4A-428D-ACC5-D79B384265A0}"/>
    <cellStyle name="Normal 5 4 3 2 4" xfId="810" xr:uid="{F169F84A-CB18-49CF-94AD-260100711C3D}"/>
    <cellStyle name="Normal 5 4 3 2 4 2" xfId="3876" xr:uid="{AB8878EA-17D4-4775-8AA4-E670D2CE2C65}"/>
    <cellStyle name="Normal 5 4 3 2 5" xfId="811" xr:uid="{FCC088FB-2E0B-48B9-830A-ADBD66007F18}"/>
    <cellStyle name="Normal 5 4 3 2 6" xfId="812" xr:uid="{A93A5910-DF08-4D81-A34C-E6FAC44E9010}"/>
    <cellStyle name="Normal 5 4 3 3" xfId="813" xr:uid="{7577A00A-06D0-41A9-A302-8F29A807DA0A}"/>
    <cellStyle name="Normal 5 4 3 3 2" xfId="814" xr:uid="{F588933C-B329-49DA-B151-C4095B2606B6}"/>
    <cellStyle name="Normal 5 4 3 3 2 2" xfId="815" xr:uid="{309B7EB6-66D1-45F9-919F-C4D705B485E2}"/>
    <cellStyle name="Normal 5 4 3 3 2 2 2" xfId="3877" xr:uid="{96BEACB4-6F8A-4984-A9F3-B7FDE64CC892}"/>
    <cellStyle name="Normal 5 4 3 3 2 2 2 2" xfId="3878" xr:uid="{A3D5BA93-2317-40D1-80C1-12BE8DDAEFB8}"/>
    <cellStyle name="Normal 5 4 3 3 2 2 3" xfId="3879" xr:uid="{704A70D4-43F3-4805-AFDE-80C499D2383A}"/>
    <cellStyle name="Normal 5 4 3 3 2 3" xfId="816" xr:uid="{D83070E9-6E2C-4390-9AC6-78A3CF9D6FE9}"/>
    <cellStyle name="Normal 5 4 3 3 2 3 2" xfId="3880" xr:uid="{72987F08-0122-4AA7-890D-B6F852DF5DA7}"/>
    <cellStyle name="Normal 5 4 3 3 2 4" xfId="817" xr:uid="{520A4CA0-D40A-49AB-8CAC-6A5988B8C2A1}"/>
    <cellStyle name="Normal 5 4 3 3 3" xfId="818" xr:uid="{67137F1E-23EF-400F-B896-D1B93EFDF6FD}"/>
    <cellStyle name="Normal 5 4 3 3 3 2" xfId="3881" xr:uid="{9FD9C08D-87B1-433C-A475-F38F10189265}"/>
    <cellStyle name="Normal 5 4 3 3 3 2 2" xfId="3882" xr:uid="{F62434CD-3D0B-4FF1-8E4C-D03128016AB4}"/>
    <cellStyle name="Normal 5 4 3 3 3 3" xfId="3883" xr:uid="{21375337-BAD3-43BE-BF8C-62918CCF7FDE}"/>
    <cellStyle name="Normal 5 4 3 3 4" xfId="819" xr:uid="{63A4FBFB-B06B-49C2-A21A-BC57C0CB5629}"/>
    <cellStyle name="Normal 5 4 3 3 4 2" xfId="3884" xr:uid="{D3E0154A-A23A-4D1E-8A3B-43CAF4BC60A9}"/>
    <cellStyle name="Normal 5 4 3 3 5" xfId="820" xr:uid="{53BEBB6C-F1B5-44D9-814B-7611C8B5495C}"/>
    <cellStyle name="Normal 5 4 3 4" xfId="821" xr:uid="{C5BC45F8-8464-47DB-982C-DACD80A87A97}"/>
    <cellStyle name="Normal 5 4 3 4 2" xfId="822" xr:uid="{17E6ED33-9394-4205-BC95-8AE00663EFFE}"/>
    <cellStyle name="Normal 5 4 3 4 2 2" xfId="3885" xr:uid="{CF423DE1-B813-416B-95E6-888750947C94}"/>
    <cellStyle name="Normal 5 4 3 4 2 2 2" xfId="3886" xr:uid="{FF57FCFE-2204-4A2B-AA0D-F6D731D54B7C}"/>
    <cellStyle name="Normal 5 4 3 4 2 3" xfId="3887" xr:uid="{80D804D9-01AC-49BA-8C06-4A20D0683FE9}"/>
    <cellStyle name="Normal 5 4 3 4 3" xfId="823" xr:uid="{EE735B37-B9DD-4CE4-9D55-CF7ED4E31D9D}"/>
    <cellStyle name="Normal 5 4 3 4 3 2" xfId="3888" xr:uid="{3ED81C19-6E8C-4DCE-8F50-4457AE87D474}"/>
    <cellStyle name="Normal 5 4 3 4 4" xfId="824" xr:uid="{C4E882F0-F6F6-4873-AE84-D9EE59287B19}"/>
    <cellStyle name="Normal 5 4 3 5" xfId="825" xr:uid="{5B5703F6-F9BC-46F4-BFA2-FC8831382D22}"/>
    <cellStyle name="Normal 5 4 3 5 2" xfId="826" xr:uid="{CF7CE8DE-9605-4517-92D2-2CFD90A5EF9B}"/>
    <cellStyle name="Normal 5 4 3 5 2 2" xfId="3889" xr:uid="{300EEB11-444B-4E9C-931C-E6E9EEA618AC}"/>
    <cellStyle name="Normal 5 4 3 5 3" xfId="827" xr:uid="{5A8B3EF6-F409-4D23-A372-3C27BD663DF8}"/>
    <cellStyle name="Normal 5 4 3 5 4" xfId="828" xr:uid="{FA84476A-E3A8-40FA-ACA5-A55252411D22}"/>
    <cellStyle name="Normal 5 4 3 6" xfId="829" xr:uid="{B54FB303-C542-4185-BC08-880B9A039F11}"/>
    <cellStyle name="Normal 5 4 3 6 2" xfId="3890" xr:uid="{38DE4D5B-BE32-4F52-8E2A-D4B35F959A7A}"/>
    <cellStyle name="Normal 5 4 3 7" xfId="830" xr:uid="{5AA78FE0-514B-4AC1-846C-FD8191C830DA}"/>
    <cellStyle name="Normal 5 4 3 8" xfId="831" xr:uid="{6F8B46E2-29D7-4B18-9CEE-D57A30F6F137}"/>
    <cellStyle name="Normal 5 4 4" xfId="832" xr:uid="{19227C84-F202-4F9A-A85F-4C17E37D768E}"/>
    <cellStyle name="Normal 5 4 4 2" xfId="833" xr:uid="{6649CD37-90AC-485A-90F0-CAF40C50A9DB}"/>
    <cellStyle name="Normal 5 4 4 2 2" xfId="834" xr:uid="{8EFDA957-2163-4DE4-BABB-27EBA28BCD04}"/>
    <cellStyle name="Normal 5 4 4 2 2 2" xfId="835" xr:uid="{5FFD4619-BCD5-4C56-959D-6910DA7DEDA3}"/>
    <cellStyle name="Normal 5 4 4 2 2 2 2" xfId="3891" xr:uid="{2F8D70F9-DE25-4D0B-94E9-F7E7EA986095}"/>
    <cellStyle name="Normal 5 4 4 2 2 3" xfId="836" xr:uid="{C37CF882-BEBC-4C20-98D1-27C87450155A}"/>
    <cellStyle name="Normal 5 4 4 2 2 4" xfId="837" xr:uid="{CFB38673-2906-4F49-9F5D-8AB75AE7614B}"/>
    <cellStyle name="Normal 5 4 4 2 3" xfId="838" xr:uid="{CE8CCCF6-327D-46AD-831E-91C76017475F}"/>
    <cellStyle name="Normal 5 4 4 2 3 2" xfId="3892" xr:uid="{D83B2B12-50FC-41ED-AF80-61F7025EA30E}"/>
    <cellStyle name="Normal 5 4 4 2 4" xfId="839" xr:uid="{C40202DC-0086-47A4-B34F-69CF83EA1DB8}"/>
    <cellStyle name="Normal 5 4 4 2 5" xfId="840" xr:uid="{1BDCDFEA-5459-4D2E-A4C0-9B7A6B23E3AB}"/>
    <cellStyle name="Normal 5 4 4 3" xfId="841" xr:uid="{3806FD5F-B9DF-4320-93C8-1B31F310781F}"/>
    <cellStyle name="Normal 5 4 4 3 2" xfId="842" xr:uid="{8FA55CF1-4AAF-4633-B79A-BE7DD9A3C99E}"/>
    <cellStyle name="Normal 5 4 4 3 2 2" xfId="3893" xr:uid="{A1795203-402C-46C3-BC2C-D77250D5A2E9}"/>
    <cellStyle name="Normal 5 4 4 3 3" xfId="843" xr:uid="{3D413C08-3DDD-4DC2-A765-6FAB2255CA25}"/>
    <cellStyle name="Normal 5 4 4 3 4" xfId="844" xr:uid="{B94ECB37-0E6D-49DC-984B-A71A124D7CB0}"/>
    <cellStyle name="Normal 5 4 4 4" xfId="845" xr:uid="{9F1B8BCB-B0F3-4283-B8D7-E4CB1937E95B}"/>
    <cellStyle name="Normal 5 4 4 4 2" xfId="846" xr:uid="{8FB81FA6-9808-4844-85D0-8681CC46FDBA}"/>
    <cellStyle name="Normal 5 4 4 4 3" xfId="847" xr:uid="{A51FA2B2-6227-4837-99FF-3D39BAF340CE}"/>
    <cellStyle name="Normal 5 4 4 4 4" xfId="848" xr:uid="{9E900768-B2C6-4CE4-B6C6-B98159E39853}"/>
    <cellStyle name="Normal 5 4 4 5" xfId="849" xr:uid="{2B635F00-161C-40A4-8E10-AA05A3695E20}"/>
    <cellStyle name="Normal 5 4 4 6" xfId="850" xr:uid="{21F3B426-72F9-4A49-9E43-0BA255C0ABDC}"/>
    <cellStyle name="Normal 5 4 4 7" xfId="851" xr:uid="{281516C0-F8DA-4B72-A8B0-48FD5FB37704}"/>
    <cellStyle name="Normal 5 4 5" xfId="852" xr:uid="{B98F550B-549A-4AEB-86A0-AB1CB8FBF5DD}"/>
    <cellStyle name="Normal 5 4 5 2" xfId="853" xr:uid="{DACAFC52-A09D-466D-850D-6BAE039A8A60}"/>
    <cellStyle name="Normal 5 4 5 2 2" xfId="854" xr:uid="{7AF81408-1BA7-42D2-90BD-08B1F848FCE8}"/>
    <cellStyle name="Normal 5 4 5 2 2 2" xfId="3894" xr:uid="{2A236AFA-99BE-4697-B216-686E7AF26288}"/>
    <cellStyle name="Normal 5 4 5 2 2 2 2" xfId="3895" xr:uid="{EA6C1C6D-1C39-4320-8F1D-A474D955ECF4}"/>
    <cellStyle name="Normal 5 4 5 2 2 3" xfId="3896" xr:uid="{BB52955D-8337-45EC-B637-C94F9918C69C}"/>
    <cellStyle name="Normal 5 4 5 2 3" xfId="855" xr:uid="{F684634A-68A2-458C-9EE9-FBCF4913162B}"/>
    <cellStyle name="Normal 5 4 5 2 3 2" xfId="3897" xr:uid="{9F8F5DDE-565C-4880-B4EE-F7A182DF240E}"/>
    <cellStyle name="Normal 5 4 5 2 4" xfId="856" xr:uid="{D0408843-299A-49B3-95AC-21C651BDE06C}"/>
    <cellStyle name="Normal 5 4 5 3" xfId="857" xr:uid="{36CCDFAD-86BF-4FF1-85F3-CBA5E784048D}"/>
    <cellStyle name="Normal 5 4 5 3 2" xfId="858" xr:uid="{DBFAA52D-4735-4289-A53F-919946D4024E}"/>
    <cellStyle name="Normal 5 4 5 3 2 2" xfId="3898" xr:uid="{5DDB581E-1321-4066-9CD0-E38FD4F90479}"/>
    <cellStyle name="Normal 5 4 5 3 3" xfId="859" xr:uid="{5873D891-6FED-4E17-A1C5-A111594C574D}"/>
    <cellStyle name="Normal 5 4 5 3 4" xfId="860" xr:uid="{20C882F8-8200-425A-9ED3-769FD0D71B8A}"/>
    <cellStyle name="Normal 5 4 5 4" xfId="861" xr:uid="{3CA076B9-8629-4E59-BA7A-21B59995983C}"/>
    <cellStyle name="Normal 5 4 5 4 2" xfId="3899" xr:uid="{6A4EC1C7-4F6A-46A3-90FC-EDE48413F614}"/>
    <cellStyle name="Normal 5 4 5 5" xfId="862" xr:uid="{832EAAD6-17D5-423E-A11F-C3A687C8F96E}"/>
    <cellStyle name="Normal 5 4 5 6" xfId="863" xr:uid="{4ABA5005-5215-402B-ADE2-49F54703F92E}"/>
    <cellStyle name="Normal 5 4 6" xfId="864" xr:uid="{C7EFFC91-79D3-4D34-81F3-7E5CDBAAFD96}"/>
    <cellStyle name="Normal 5 4 6 2" xfId="865" xr:uid="{054BB148-0AAC-4AD4-A285-06133A80270F}"/>
    <cellStyle name="Normal 5 4 6 2 2" xfId="866" xr:uid="{879042FF-F116-4B5A-88E4-FC80CACB1F55}"/>
    <cellStyle name="Normal 5 4 6 2 2 2" xfId="3900" xr:uid="{B0ED992E-0AEA-4CA3-A689-38D8C7D8B840}"/>
    <cellStyle name="Normal 5 4 6 2 3" xfId="867" xr:uid="{66E05DAD-F97C-4D33-8FAC-A5E77C3D7300}"/>
    <cellStyle name="Normal 5 4 6 2 4" xfId="868" xr:uid="{5C4B4D2D-0222-4A1A-A95B-B0CD68E52A58}"/>
    <cellStyle name="Normal 5 4 6 3" xfId="869" xr:uid="{7636B65F-9FBB-48FF-9034-EF5D3F517FB6}"/>
    <cellStyle name="Normal 5 4 6 3 2" xfId="3901" xr:uid="{F27E7BFD-66D0-468B-A04D-98646E3EC3E5}"/>
    <cellStyle name="Normal 5 4 6 4" xfId="870" xr:uid="{BCA59E0A-F235-4BF9-A57A-8E2FAFCBB9B4}"/>
    <cellStyle name="Normal 5 4 6 5" xfId="871" xr:uid="{267B528B-5778-4F18-A0A8-CFDAA7468E56}"/>
    <cellStyle name="Normal 5 4 7" xfId="872" xr:uid="{24ABA715-F05A-4421-9EE4-0304ED0D00D3}"/>
    <cellStyle name="Normal 5 4 7 2" xfId="873" xr:uid="{F47A7F61-5004-4EE0-BF4E-ACADEF2AB210}"/>
    <cellStyle name="Normal 5 4 7 2 2" xfId="3902" xr:uid="{1B18115B-2EDA-4A87-BB1D-94749853B194}"/>
    <cellStyle name="Normal 5 4 7 2 3" xfId="4390" xr:uid="{76BAFB34-E805-4F1A-97EA-FC2A06DE63F7}"/>
    <cellStyle name="Normal 5 4 7 3" xfId="874" xr:uid="{51D92207-8B40-4D00-86E4-74AA43D074D9}"/>
    <cellStyle name="Normal 5 4 7 4" xfId="875" xr:uid="{7A541441-1E3F-4B13-AABE-C3FB6D3D215B}"/>
    <cellStyle name="Normal 5 4 7 4 2" xfId="4749" xr:uid="{BC79B79A-5747-4B11-9FFD-ECF313AE8A6F}"/>
    <cellStyle name="Normal 5 4 7 4 3" xfId="4608" xr:uid="{F9784E10-A40B-454D-8C45-1EAE12AC46C6}"/>
    <cellStyle name="Normal 5 4 7 4 4" xfId="4470" xr:uid="{45FCAE83-2874-4A62-8058-0504C2DEA640}"/>
    <cellStyle name="Normal 5 4 8" xfId="876" xr:uid="{573D5656-3A81-4DB4-8589-A48AADFF3F8C}"/>
    <cellStyle name="Normal 5 4 8 2" xfId="877" xr:uid="{F0035119-7C7B-4DDD-8342-5A1A14DE56B1}"/>
    <cellStyle name="Normal 5 4 8 3" xfId="878" xr:uid="{EA3E744B-4C04-4E8A-9D43-8FC25D15DC21}"/>
    <cellStyle name="Normal 5 4 8 4" xfId="879" xr:uid="{5FF2DA8E-AF3A-43FC-A2D7-4018536882C5}"/>
    <cellStyle name="Normal 5 4 9" xfId="880" xr:uid="{01B17911-0682-4E3A-939D-8A97E14D8526}"/>
    <cellStyle name="Normal 5 5" xfId="881" xr:uid="{C94A5A14-F17B-4D8B-802F-142BBCCA3DD0}"/>
    <cellStyle name="Normal 5 5 10" xfId="882" xr:uid="{19BD40CC-9E01-4F55-86AE-9236AEFCF2D3}"/>
    <cellStyle name="Normal 5 5 11" xfId="883" xr:uid="{4245F97F-46EB-4350-874B-2E04ACE8C303}"/>
    <cellStyle name="Normal 5 5 2" xfId="884" xr:uid="{96F7D73A-77CA-43D6-9745-B00299859B65}"/>
    <cellStyle name="Normal 5 5 2 2" xfId="885" xr:uid="{37CFF2A6-1867-4501-9952-48D33E2478DB}"/>
    <cellStyle name="Normal 5 5 2 2 2" xfId="886" xr:uid="{DABC331A-DDF2-4A2C-997A-BAA0174A4BF7}"/>
    <cellStyle name="Normal 5 5 2 2 2 2" xfId="887" xr:uid="{505FF142-6351-44D8-89F4-093FA14896E0}"/>
    <cellStyle name="Normal 5 5 2 2 2 2 2" xfId="888" xr:uid="{266EC1E0-8829-459A-AE56-8F6193C403E1}"/>
    <cellStyle name="Normal 5 5 2 2 2 2 2 2" xfId="3903" xr:uid="{6729C54F-7CD3-4ECE-84F8-0BDE794B8197}"/>
    <cellStyle name="Normal 5 5 2 2 2 2 3" xfId="889" xr:uid="{E715D146-FAE2-4E6A-A48B-FF6CC5EDA2B3}"/>
    <cellStyle name="Normal 5 5 2 2 2 2 4" xfId="890" xr:uid="{A93D4472-3406-4A98-8E2D-F647592346A0}"/>
    <cellStyle name="Normal 5 5 2 2 2 3" xfId="891" xr:uid="{A8FBC49E-5C29-41C9-A8CE-44833B67E38D}"/>
    <cellStyle name="Normal 5 5 2 2 2 3 2" xfId="892" xr:uid="{9C3413C5-065C-4AF8-AB6B-CDB086B5AD44}"/>
    <cellStyle name="Normal 5 5 2 2 2 3 3" xfId="893" xr:uid="{4C0B0A1F-4CCD-4BB8-A5C4-6776CA24AA98}"/>
    <cellStyle name="Normal 5 5 2 2 2 3 4" xfId="894" xr:uid="{FE99F9EC-CFC7-4990-B309-CAC18E4C2BE4}"/>
    <cellStyle name="Normal 5 5 2 2 2 4" xfId="895" xr:uid="{7BB58344-C640-41A7-8B15-DA38BA9D972D}"/>
    <cellStyle name="Normal 5 5 2 2 2 5" xfId="896" xr:uid="{7D658010-DD9B-4762-93A5-2FF4DAE9D400}"/>
    <cellStyle name="Normal 5 5 2 2 2 6" xfId="897" xr:uid="{0670067D-BA37-42C3-8466-4ED7B3138327}"/>
    <cellStyle name="Normal 5 5 2 2 3" xfId="898" xr:uid="{3DE1D24F-D2D0-4E0D-9B8F-7F26EE50EC6B}"/>
    <cellStyle name="Normal 5 5 2 2 3 2" xfId="899" xr:uid="{4D43DB0F-416B-4921-803A-DA7A6B8BE76E}"/>
    <cellStyle name="Normal 5 5 2 2 3 2 2" xfId="900" xr:uid="{27956608-04BB-443C-8C4C-4F8AC57E5E26}"/>
    <cellStyle name="Normal 5 5 2 2 3 2 3" xfId="901" xr:uid="{6B2D8F48-9327-4E2B-B370-9B198C53C985}"/>
    <cellStyle name="Normal 5 5 2 2 3 2 4" xfId="902" xr:uid="{551EF089-3119-42B3-AE69-DB2F366E378D}"/>
    <cellStyle name="Normal 5 5 2 2 3 3" xfId="903" xr:uid="{1FB49FA2-9966-409E-B1F3-6AE748F16389}"/>
    <cellStyle name="Normal 5 5 2 2 3 4" xfId="904" xr:uid="{B3AB2C28-39BC-4550-9315-EBE8B58CA5E7}"/>
    <cellStyle name="Normal 5 5 2 2 3 5" xfId="905" xr:uid="{47FD5482-99B7-4AA5-94C2-5B394AA627BE}"/>
    <cellStyle name="Normal 5 5 2 2 4" xfId="906" xr:uid="{13F225B8-6018-46C3-A9E9-7082F3E32155}"/>
    <cellStyle name="Normal 5 5 2 2 4 2" xfId="907" xr:uid="{857A3331-3B07-49DB-B2AE-826559C17995}"/>
    <cellStyle name="Normal 5 5 2 2 4 3" xfId="908" xr:uid="{141A0337-7B7D-4944-B8BB-30B9DB3D5B67}"/>
    <cellStyle name="Normal 5 5 2 2 4 4" xfId="909" xr:uid="{FA875C74-08A5-4C5A-908F-F610C87984DE}"/>
    <cellStyle name="Normal 5 5 2 2 5" xfId="910" xr:uid="{43B58DCB-4B6F-40A0-9178-FF2F919B43F6}"/>
    <cellStyle name="Normal 5 5 2 2 5 2" xfId="911" xr:uid="{AF334C6D-3EBC-45DE-A737-AD842C61A2B0}"/>
    <cellStyle name="Normal 5 5 2 2 5 3" xfId="912" xr:uid="{97B75CB9-6D2A-445A-BAEF-DABE0C9CE7FD}"/>
    <cellStyle name="Normal 5 5 2 2 5 4" xfId="913" xr:uid="{62FE7138-CC7C-4EE2-B7F7-F93F11F0B6F7}"/>
    <cellStyle name="Normal 5 5 2 2 6" xfId="914" xr:uid="{08AC047E-5BA8-40F4-893F-AA0FEFB63F7F}"/>
    <cellStyle name="Normal 5 5 2 2 7" xfId="915" xr:uid="{84B26C2A-3E50-4124-90CD-02FFCD5363BC}"/>
    <cellStyle name="Normal 5 5 2 2 8" xfId="916" xr:uid="{4D026BE8-568B-479F-9621-F600CC6A2D45}"/>
    <cellStyle name="Normal 5 5 2 3" xfId="917" xr:uid="{A7902FE1-ADC3-476A-A0CB-5450CBCE949E}"/>
    <cellStyle name="Normal 5 5 2 3 2" xfId="918" xr:uid="{C5128F60-C841-45BA-B60F-C46030667E92}"/>
    <cellStyle name="Normal 5 5 2 3 2 2" xfId="919" xr:uid="{2619FA7B-463A-42C4-B36B-15632BF66EFB}"/>
    <cellStyle name="Normal 5 5 2 3 2 2 2" xfId="3904" xr:uid="{A6393A94-ECD2-46AC-A1B4-CD607699EBC7}"/>
    <cellStyle name="Normal 5 5 2 3 2 2 2 2" xfId="3905" xr:uid="{25335250-F976-431F-A1A5-B8DD684926B0}"/>
    <cellStyle name="Normal 5 5 2 3 2 2 3" xfId="3906" xr:uid="{04FE522A-528C-4041-8C36-1F39B409DD2E}"/>
    <cellStyle name="Normal 5 5 2 3 2 3" xfId="920" xr:uid="{6A8E691C-BA02-4428-99E6-FCD068BC7BEF}"/>
    <cellStyle name="Normal 5 5 2 3 2 3 2" xfId="3907" xr:uid="{DBCFA56E-2346-4404-8AA8-BA5A84E05448}"/>
    <cellStyle name="Normal 5 5 2 3 2 4" xfId="921" xr:uid="{4DD6AAA4-F9F7-4743-A7F8-E8F964868EB6}"/>
    <cellStyle name="Normal 5 5 2 3 3" xfId="922" xr:uid="{A962BF52-E752-4197-8FA2-7859408B249B}"/>
    <cellStyle name="Normal 5 5 2 3 3 2" xfId="923" xr:uid="{91222A1A-31BC-4C8D-B017-ECD99EB3D069}"/>
    <cellStyle name="Normal 5 5 2 3 3 2 2" xfId="3908" xr:uid="{E3EBBD38-4B2B-468B-9436-C5FFC1D0764D}"/>
    <cellStyle name="Normal 5 5 2 3 3 3" xfId="924" xr:uid="{A5E8E0B8-8065-4B34-974A-4D3B17957D41}"/>
    <cellStyle name="Normal 5 5 2 3 3 4" xfId="925" xr:uid="{756E24D3-5196-497F-A5D8-410BDE66D430}"/>
    <cellStyle name="Normal 5 5 2 3 4" xfId="926" xr:uid="{A558EB7B-1CE6-4142-ACFC-51FE3C8B7338}"/>
    <cellStyle name="Normal 5 5 2 3 4 2" xfId="3909" xr:uid="{C0B63546-AD9B-4F86-B19B-A50BA8661FE0}"/>
    <cellStyle name="Normal 5 5 2 3 5" xfId="927" xr:uid="{56751639-88B3-4F19-A20A-61C1A0C23AB5}"/>
    <cellStyle name="Normal 5 5 2 3 6" xfId="928" xr:uid="{8A7C7BB5-C60B-4DA1-8611-D64EAD3D2D9B}"/>
    <cellStyle name="Normal 5 5 2 4" xfId="929" xr:uid="{EFD2F896-04D4-4B4D-94F8-1CB0938C75E5}"/>
    <cellStyle name="Normal 5 5 2 4 2" xfId="930" xr:uid="{75409DA9-6E33-4904-9551-861D110C2605}"/>
    <cellStyle name="Normal 5 5 2 4 2 2" xfId="931" xr:uid="{BCAF2A61-6B3A-4AA5-B2FD-EBDAF5268080}"/>
    <cellStyle name="Normal 5 5 2 4 2 2 2" xfId="3910" xr:uid="{C5871282-2525-4AD4-AA9E-324E642A7C7F}"/>
    <cellStyle name="Normal 5 5 2 4 2 3" xfId="932" xr:uid="{5DCAEFB8-DFE2-4294-B694-BF79E8E630F5}"/>
    <cellStyle name="Normal 5 5 2 4 2 4" xfId="933" xr:uid="{14E9325F-0E27-48C6-8426-E8CC3BB840A2}"/>
    <cellStyle name="Normal 5 5 2 4 3" xfId="934" xr:uid="{648A5504-C957-45FE-A187-C8538E7A2603}"/>
    <cellStyle name="Normal 5 5 2 4 3 2" xfId="3911" xr:uid="{C79D446E-63D5-443D-8EF1-EC13D4CEC927}"/>
    <cellStyle name="Normal 5 5 2 4 4" xfId="935" xr:uid="{FB6CE0FA-2D0B-4277-9914-EDBC10C96310}"/>
    <cellStyle name="Normal 5 5 2 4 5" xfId="936" xr:uid="{47AE1F64-9621-4E15-93E1-B005A75968CA}"/>
    <cellStyle name="Normal 5 5 2 5" xfId="937" xr:uid="{69E283EE-3CC8-4945-953F-E894C7A57B0F}"/>
    <cellStyle name="Normal 5 5 2 5 2" xfId="938" xr:uid="{2B79EFA7-D10D-47EA-81AD-94B82EF95DC5}"/>
    <cellStyle name="Normal 5 5 2 5 2 2" xfId="3912" xr:uid="{586F6487-0E7B-4869-AD38-9A3A0170D671}"/>
    <cellStyle name="Normal 5 5 2 5 3" xfId="939" xr:uid="{110027AA-311C-41B3-8703-10FBC1DD8CAD}"/>
    <cellStyle name="Normal 5 5 2 5 4" xfId="940" xr:uid="{82970825-E3C1-4FB0-87BA-EB7051349EB2}"/>
    <cellStyle name="Normal 5 5 2 6" xfId="941" xr:uid="{0894E7C7-F13A-47CB-9332-863CF95F920D}"/>
    <cellStyle name="Normal 5 5 2 6 2" xfId="942" xr:uid="{00BF26DB-959C-4FA7-84AB-C9E379E9FEF2}"/>
    <cellStyle name="Normal 5 5 2 6 3" xfId="943" xr:uid="{6AE3BAAE-924A-4D62-B05B-865564F4807F}"/>
    <cellStyle name="Normal 5 5 2 6 4" xfId="944" xr:uid="{AFAF6864-5A80-4A0C-AEBF-73245CFB8E1E}"/>
    <cellStyle name="Normal 5 5 2 7" xfId="945" xr:uid="{2F509EBE-D896-47B3-92EC-DB733D76504A}"/>
    <cellStyle name="Normal 5 5 2 8" xfId="946" xr:uid="{343508AA-5473-44DA-BEF5-3B8A7872BA99}"/>
    <cellStyle name="Normal 5 5 2 9" xfId="947" xr:uid="{3AD5288D-E3E0-47E8-8524-C1F5AB40C985}"/>
    <cellStyle name="Normal 5 5 3" xfId="948" xr:uid="{05E5172F-7EA6-4EFF-979F-03AF760F74EE}"/>
    <cellStyle name="Normal 5 5 3 2" xfId="949" xr:uid="{1BC7B799-6D5D-4403-A956-3D77C791B35E}"/>
    <cellStyle name="Normal 5 5 3 2 2" xfId="950" xr:uid="{8AF52E62-EAE9-40B9-8E2F-42305757E183}"/>
    <cellStyle name="Normal 5 5 3 2 2 2" xfId="951" xr:uid="{30B1829B-666A-4774-8E04-49776FA5FA50}"/>
    <cellStyle name="Normal 5 5 3 2 2 2 2" xfId="3913" xr:uid="{A8A4838E-00B3-4910-901F-D615FA5ADDCB}"/>
    <cellStyle name="Normal 5 5 3 2 2 2 2 2" xfId="4640" xr:uid="{F08F56D0-338D-4B95-8E7A-F670E37D7067}"/>
    <cellStyle name="Normal 5 5 3 2 2 2 3" xfId="4641" xr:uid="{A2028442-B268-44D9-9247-9EB415B89406}"/>
    <cellStyle name="Normal 5 5 3 2 2 3" xfId="952" xr:uid="{07F47AF0-3DF3-45ED-AA08-26FAE24D90DA}"/>
    <cellStyle name="Normal 5 5 3 2 2 3 2" xfId="4642" xr:uid="{7FC98D4E-D1E8-49D8-B649-1FEE3C13BA11}"/>
    <cellStyle name="Normal 5 5 3 2 2 4" xfId="953" xr:uid="{B7978850-5F37-4839-89F3-F0C080C4EA2B}"/>
    <cellStyle name="Normal 5 5 3 2 3" xfId="954" xr:uid="{BCCAFE53-318E-4D6D-832A-5981392FF46D}"/>
    <cellStyle name="Normal 5 5 3 2 3 2" xfId="955" xr:uid="{642654A2-AD0A-429B-885D-9AFED239F9D7}"/>
    <cellStyle name="Normal 5 5 3 2 3 2 2" xfId="4643" xr:uid="{16849445-14F5-45D8-932B-EF017560E2AA}"/>
    <cellStyle name="Normal 5 5 3 2 3 3" xfId="956" xr:uid="{CD9B2248-AC5B-4692-89F6-545F6B3206DD}"/>
    <cellStyle name="Normal 5 5 3 2 3 4" xfId="957" xr:uid="{A50F30B3-6B49-4107-BD07-EEF540182E62}"/>
    <cellStyle name="Normal 5 5 3 2 4" xfId="958" xr:uid="{CF719CDE-4AD4-4154-8C9A-0839E30BD59A}"/>
    <cellStyle name="Normal 5 5 3 2 4 2" xfId="4644" xr:uid="{14D3787A-7DD5-439B-AAC9-3CD6417E8A24}"/>
    <cellStyle name="Normal 5 5 3 2 5" xfId="959" xr:uid="{AF0BAACF-09E2-41EB-A18E-370941D3F5E6}"/>
    <cellStyle name="Normal 5 5 3 2 6" xfId="960" xr:uid="{ECD854F8-D783-46CE-9CD3-760F1EE80705}"/>
    <cellStyle name="Normal 5 5 3 3" xfId="961" xr:uid="{3ADF2270-E38A-48EB-9CF1-ECE391925B3F}"/>
    <cellStyle name="Normal 5 5 3 3 2" xfId="962" xr:uid="{5F64CA0B-5AA1-4040-98F9-FF4B4FF61D8C}"/>
    <cellStyle name="Normal 5 5 3 3 2 2" xfId="963" xr:uid="{9151B4B9-C636-464E-B5BB-4B7F9C3B91EE}"/>
    <cellStyle name="Normal 5 5 3 3 2 2 2" xfId="4645" xr:uid="{D57EDF62-67E4-430D-8CE2-EB2CC0353D1F}"/>
    <cellStyle name="Normal 5 5 3 3 2 3" xfId="964" xr:uid="{1AB0E72C-227D-420C-8022-59CE323513D7}"/>
    <cellStyle name="Normal 5 5 3 3 2 4" xfId="965" xr:uid="{C6BD9C16-595B-47E0-822E-2DFF2714E1F1}"/>
    <cellStyle name="Normal 5 5 3 3 3" xfId="966" xr:uid="{92C08948-A380-4D06-ACD3-63DEBD58E6F3}"/>
    <cellStyle name="Normal 5 5 3 3 3 2" xfId="4646" xr:uid="{4B1DCCE0-6072-4BDB-B4C0-225094D435FA}"/>
    <cellStyle name="Normal 5 5 3 3 4" xfId="967" xr:uid="{1980B8B0-64D9-4223-9045-F94A1A2A86BC}"/>
    <cellStyle name="Normal 5 5 3 3 5" xfId="968" xr:uid="{B11D9B10-80F1-4865-BDD3-DD1C548ED230}"/>
    <cellStyle name="Normal 5 5 3 4" xfId="969" xr:uid="{49C884E8-610F-4E21-9DCE-D9776DB21089}"/>
    <cellStyle name="Normal 5 5 3 4 2" xfId="970" xr:uid="{1227B209-394A-4A6C-A709-3C993553576D}"/>
    <cellStyle name="Normal 5 5 3 4 2 2" xfId="4647" xr:uid="{04B6DFED-0357-463F-BA1F-AD92AFDCC0C5}"/>
    <cellStyle name="Normal 5 5 3 4 3" xfId="971" xr:uid="{881B1B2B-8EE2-4B4A-8CCF-AB4E5F4118A6}"/>
    <cellStyle name="Normal 5 5 3 4 4" xfId="972" xr:uid="{74825875-A341-4DD7-B318-DCFAC02D329E}"/>
    <cellStyle name="Normal 5 5 3 5" xfId="973" xr:uid="{7ACBAE14-B3BA-40BF-A2BE-32F311FD0EAF}"/>
    <cellStyle name="Normal 5 5 3 5 2" xfId="974" xr:uid="{739A57B3-8C19-47D1-9F6F-FF481E20F437}"/>
    <cellStyle name="Normal 5 5 3 5 3" xfId="975" xr:uid="{983F3B15-2A1B-4107-B3C7-0DF35E06A4A5}"/>
    <cellStyle name="Normal 5 5 3 5 4" xfId="976" xr:uid="{D84DDCEB-E822-473F-B77C-CF1A8CEA9170}"/>
    <cellStyle name="Normal 5 5 3 6" xfId="977" xr:uid="{3D98F16D-1DA5-4CF4-900C-CDAF4932654B}"/>
    <cellStyle name="Normal 5 5 3 7" xfId="978" xr:uid="{2FC86ABA-437B-47A0-8D2C-5621324D837C}"/>
    <cellStyle name="Normal 5 5 3 8" xfId="979" xr:uid="{78093064-2688-4C16-9AE9-0E19EA7B5EE3}"/>
    <cellStyle name="Normal 5 5 4" xfId="980" xr:uid="{F88D3D9A-E874-40AD-BBD8-8FB587E854C6}"/>
    <cellStyle name="Normal 5 5 4 2" xfId="981" xr:uid="{CAD63813-3B34-4679-9736-5249F0BE6CF2}"/>
    <cellStyle name="Normal 5 5 4 2 2" xfId="982" xr:uid="{8B39351F-F1AB-465C-BCEA-E3B1B0B1C9CE}"/>
    <cellStyle name="Normal 5 5 4 2 2 2" xfId="983" xr:uid="{CD132226-AAD7-466B-906D-7F569916C896}"/>
    <cellStyle name="Normal 5 5 4 2 2 2 2" xfId="3914" xr:uid="{5AE7B188-F5CF-4A44-BC89-EAF1DE6B1502}"/>
    <cellStyle name="Normal 5 5 4 2 2 3" xfId="984" xr:uid="{F9AAD95E-DEA4-4229-AEDF-663496D635B1}"/>
    <cellStyle name="Normal 5 5 4 2 2 4" xfId="985" xr:uid="{B14C4FDC-4224-4F45-8519-119E9E9E1111}"/>
    <cellStyle name="Normal 5 5 4 2 3" xfId="986" xr:uid="{15AC092C-4A65-426D-BDD6-7EA867AEDADB}"/>
    <cellStyle name="Normal 5 5 4 2 3 2" xfId="3915" xr:uid="{823D98B9-7344-402C-975F-9AEBA55BBDD0}"/>
    <cellStyle name="Normal 5 5 4 2 4" xfId="987" xr:uid="{7FD47FF8-C027-4B95-A282-F13A6DA08244}"/>
    <cellStyle name="Normal 5 5 4 2 5" xfId="988" xr:uid="{AC11D2E3-5CD6-4204-B052-4805C93240E9}"/>
    <cellStyle name="Normal 5 5 4 3" xfId="989" xr:uid="{84FDABA3-F934-4C68-8AF3-F322AD0341AD}"/>
    <cellStyle name="Normal 5 5 4 3 2" xfId="990" xr:uid="{62DEFBEE-2C04-4DEB-B705-9B92F6068C3E}"/>
    <cellStyle name="Normal 5 5 4 3 2 2" xfId="3916" xr:uid="{BEC21058-5ED0-4701-8177-374FF2E4DA2F}"/>
    <cellStyle name="Normal 5 5 4 3 3" xfId="991" xr:uid="{699776E9-6A52-494F-B429-262A4053CB28}"/>
    <cellStyle name="Normal 5 5 4 3 4" xfId="992" xr:uid="{BC273553-0B73-420A-942E-08DFEC8A224D}"/>
    <cellStyle name="Normal 5 5 4 4" xfId="993" xr:uid="{2960EC72-7A44-4664-A3FB-E2C69E28C8E6}"/>
    <cellStyle name="Normal 5 5 4 4 2" xfId="994" xr:uid="{E7C0364A-4FD0-4E31-B3CA-93642F8A7872}"/>
    <cellStyle name="Normal 5 5 4 4 3" xfId="995" xr:uid="{58641CBF-09B8-41CB-B06D-B070BFE89940}"/>
    <cellStyle name="Normal 5 5 4 4 4" xfId="996" xr:uid="{130ED6B8-7A7B-4FB6-A9B3-157A8836DBB9}"/>
    <cellStyle name="Normal 5 5 4 5" xfId="997" xr:uid="{AA52106A-0396-45FD-BFB1-63A6523D03AD}"/>
    <cellStyle name="Normal 5 5 4 6" xfId="998" xr:uid="{6571A6D2-FFDD-46D2-8405-E0A75D5AE5C3}"/>
    <cellStyle name="Normal 5 5 4 7" xfId="999" xr:uid="{B69A7EAC-CDCE-4774-9F4D-7E80514C8042}"/>
    <cellStyle name="Normal 5 5 5" xfId="1000" xr:uid="{C8D9A5E1-ED7D-4627-8A6C-397CB8D3C74D}"/>
    <cellStyle name="Normal 5 5 5 2" xfId="1001" xr:uid="{4EC7E82B-F6C1-4FCD-A870-CC779047A51A}"/>
    <cellStyle name="Normal 5 5 5 2 2" xfId="1002" xr:uid="{1A2A9057-A11E-4754-B00B-7366FB3306AB}"/>
    <cellStyle name="Normal 5 5 5 2 2 2" xfId="3917" xr:uid="{F36C4CD2-C428-41F5-862D-97AAE69C685A}"/>
    <cellStyle name="Normal 5 5 5 2 3" xfId="1003" xr:uid="{5D3414A2-EFF3-4C62-AC05-3B146CD89E47}"/>
    <cellStyle name="Normal 5 5 5 2 4" xfId="1004" xr:uid="{6FA3A1F2-4920-42B4-9379-840905DFFB72}"/>
    <cellStyle name="Normal 5 5 5 3" xfId="1005" xr:uid="{64B4D802-D346-4A29-A39C-11F251341A48}"/>
    <cellStyle name="Normal 5 5 5 3 2" xfId="1006" xr:uid="{5AB43CCB-68C2-4BC1-A569-DCE8F5E951A7}"/>
    <cellStyle name="Normal 5 5 5 3 3" xfId="1007" xr:uid="{941F3FDB-D553-4DBA-822B-5B8CC6F59185}"/>
    <cellStyle name="Normal 5 5 5 3 4" xfId="1008" xr:uid="{6313E398-5F94-4F30-A2F0-8D68C5CFB162}"/>
    <cellStyle name="Normal 5 5 5 4" xfId="1009" xr:uid="{FE89E059-DCB6-4607-9C24-7C1580435A95}"/>
    <cellStyle name="Normal 5 5 5 5" xfId="1010" xr:uid="{C655D766-1A57-4506-9C63-3E738FFC1835}"/>
    <cellStyle name="Normal 5 5 5 6" xfId="1011" xr:uid="{8F77CE4E-615D-4120-AF9F-79D0D74B6167}"/>
    <cellStyle name="Normal 5 5 6" xfId="1012" xr:uid="{1DFEF8B4-0816-4AC7-B4B9-D19221B0F26A}"/>
    <cellStyle name="Normal 5 5 6 2" xfId="1013" xr:uid="{E92D14C3-936C-475F-B629-339405D0B008}"/>
    <cellStyle name="Normal 5 5 6 2 2" xfId="1014" xr:uid="{67730610-6CB3-4466-8FBC-F2B392BA5DEC}"/>
    <cellStyle name="Normal 5 5 6 2 3" xfId="1015" xr:uid="{6203CDDF-3C09-407C-B7B6-E523EF28A4F0}"/>
    <cellStyle name="Normal 5 5 6 2 4" xfId="1016" xr:uid="{870CCC23-9F80-4021-A40E-3AB3E96259D7}"/>
    <cellStyle name="Normal 5 5 6 3" xfId="1017" xr:uid="{CA2CFAD2-042D-41E3-9A7D-4DEEA609B710}"/>
    <cellStyle name="Normal 5 5 6 4" xfId="1018" xr:uid="{DA50E962-F7D8-4B94-A516-476AB3A0DDA6}"/>
    <cellStyle name="Normal 5 5 6 5" xfId="1019" xr:uid="{A4AF00B1-F11A-4FF4-A2B2-0277409D18E1}"/>
    <cellStyle name="Normal 5 5 7" xfId="1020" xr:uid="{551A70F6-47F2-48ED-B2F8-3D9CB486600F}"/>
    <cellStyle name="Normal 5 5 7 2" xfId="1021" xr:uid="{186C461A-8E54-4CC7-BA15-E3FBC1EEEFFC}"/>
    <cellStyle name="Normal 5 5 7 3" xfId="1022" xr:uid="{7FBEDB00-9002-4BFC-9AA7-658BACC137E0}"/>
    <cellStyle name="Normal 5 5 7 4" xfId="1023" xr:uid="{9150DD98-657D-46AE-BCFA-799A8F755028}"/>
    <cellStyle name="Normal 5 5 8" xfId="1024" xr:uid="{1730550E-8EA8-410D-80B2-945091353855}"/>
    <cellStyle name="Normal 5 5 8 2" xfId="1025" xr:uid="{6B6A45AB-A209-4BEF-A0F8-BDC0409B7236}"/>
    <cellStyle name="Normal 5 5 8 3" xfId="1026" xr:uid="{A5A0F0F1-9B99-4957-ACF1-216E64E12387}"/>
    <cellStyle name="Normal 5 5 8 4" xfId="1027" xr:uid="{4CFF682C-F85A-4A98-9DC3-6A082E02AE55}"/>
    <cellStyle name="Normal 5 5 9" xfId="1028" xr:uid="{1CE8106F-4EF2-4B70-BD7A-2870B0C464BF}"/>
    <cellStyle name="Normal 5 6" xfId="1029" xr:uid="{184B22D5-A57C-48AB-92FE-D0E170811DED}"/>
    <cellStyle name="Normal 5 6 10" xfId="1030" xr:uid="{B79C4A65-D671-450C-8FC1-AFFDEF0CEAA0}"/>
    <cellStyle name="Normal 5 6 11" xfId="1031" xr:uid="{B74CA385-15E2-43B7-898F-036E1C4363D8}"/>
    <cellStyle name="Normal 5 6 2" xfId="1032" xr:uid="{EAAB71C1-8585-41FD-896A-227FEFB3F53A}"/>
    <cellStyle name="Normal 5 6 2 2" xfId="1033" xr:uid="{D35B8D53-A382-40C5-8D09-DFAFE2326A2D}"/>
    <cellStyle name="Normal 5 6 2 2 2" xfId="1034" xr:uid="{95384D6B-476E-473E-8B65-91B371B63EA2}"/>
    <cellStyle name="Normal 5 6 2 2 2 2" xfId="1035" xr:uid="{F7676FC2-7FC5-4E9E-9A89-6EA8EB19703D}"/>
    <cellStyle name="Normal 5 6 2 2 2 2 2" xfId="1036" xr:uid="{554B2115-8522-4455-8166-5335791F0B83}"/>
    <cellStyle name="Normal 5 6 2 2 2 2 3" xfId="1037" xr:uid="{30E77CC7-B247-4A68-AC09-70CAF7272A24}"/>
    <cellStyle name="Normal 5 6 2 2 2 2 4" xfId="1038" xr:uid="{15767F86-2A18-4499-A16B-DE36B2206445}"/>
    <cellStyle name="Normal 5 6 2 2 2 3" xfId="1039" xr:uid="{9643A770-4319-4656-8A3B-E6F2EE8DD076}"/>
    <cellStyle name="Normal 5 6 2 2 2 3 2" xfId="1040" xr:uid="{C563775E-4D56-4ABB-8075-3963B5AFCD85}"/>
    <cellStyle name="Normal 5 6 2 2 2 3 3" xfId="1041" xr:uid="{93C50722-5E78-4125-B442-41D8AC9CD3F7}"/>
    <cellStyle name="Normal 5 6 2 2 2 3 4" xfId="1042" xr:uid="{917C19F0-0499-4E16-A2A7-5B04F6C2D503}"/>
    <cellStyle name="Normal 5 6 2 2 2 4" xfId="1043" xr:uid="{AA56A2F8-8659-4A3E-BE2A-2F046527EFF2}"/>
    <cellStyle name="Normal 5 6 2 2 2 5" xfId="1044" xr:uid="{DEA15C00-EC6C-4140-A65E-591225CECE86}"/>
    <cellStyle name="Normal 5 6 2 2 2 6" xfId="1045" xr:uid="{F30F6BF0-5B4A-4CC5-9042-B5C48BC12C89}"/>
    <cellStyle name="Normal 5 6 2 2 3" xfId="1046" xr:uid="{7FE47ECE-AEA6-4EC8-9F2E-2286CF34F7DA}"/>
    <cellStyle name="Normal 5 6 2 2 3 2" xfId="1047" xr:uid="{91370667-EC5C-4D4E-A990-0AC7328AADCB}"/>
    <cellStyle name="Normal 5 6 2 2 3 2 2" xfId="1048" xr:uid="{35646D3A-320B-422F-8C50-BF1A2B13174B}"/>
    <cellStyle name="Normal 5 6 2 2 3 2 3" xfId="1049" xr:uid="{97271B44-B958-4825-94F0-567BF127D8D7}"/>
    <cellStyle name="Normal 5 6 2 2 3 2 4" xfId="1050" xr:uid="{B3F337EA-82F6-4033-A66D-69EAB38BBB92}"/>
    <cellStyle name="Normal 5 6 2 2 3 3" xfId="1051" xr:uid="{B506ECD1-6CBA-45B5-AF9B-2A8A054DCB4D}"/>
    <cellStyle name="Normal 5 6 2 2 3 4" xfId="1052" xr:uid="{80795651-CF35-4AF1-9F9E-AADDC5A7EBBF}"/>
    <cellStyle name="Normal 5 6 2 2 3 5" xfId="1053" xr:uid="{F0BA19C9-DC50-4151-ACC6-D3D28C3E4B5B}"/>
    <cellStyle name="Normal 5 6 2 2 4" xfId="1054" xr:uid="{B66E2373-720B-41A7-ADD5-9DB0DF77E339}"/>
    <cellStyle name="Normal 5 6 2 2 4 2" xfId="1055" xr:uid="{1631FC4A-F7C6-4F22-9051-9CF1B8579A3C}"/>
    <cellStyle name="Normal 5 6 2 2 4 3" xfId="1056" xr:uid="{A77D74AC-68A7-40B5-8E94-3B73BD4F0E50}"/>
    <cellStyle name="Normal 5 6 2 2 4 4" xfId="1057" xr:uid="{E1EFD125-8106-4436-9750-ECFB7A2CD7E2}"/>
    <cellStyle name="Normal 5 6 2 2 5" xfId="1058" xr:uid="{140DCB8C-AB41-40D8-9C9A-AAE120C16E51}"/>
    <cellStyle name="Normal 5 6 2 2 5 2" xfId="1059" xr:uid="{BE58D906-8693-4DCA-B43F-E3DF7E1FB813}"/>
    <cellStyle name="Normal 5 6 2 2 5 3" xfId="1060" xr:uid="{BF6F5205-5C07-4668-AE08-8ADE446A93F4}"/>
    <cellStyle name="Normal 5 6 2 2 5 4" xfId="1061" xr:uid="{4B1CCC52-9F0E-46A0-8298-9AA6A2226FE0}"/>
    <cellStyle name="Normal 5 6 2 2 6" xfId="1062" xr:uid="{97B07D27-36D3-4828-A52A-EE69AD6E2E79}"/>
    <cellStyle name="Normal 5 6 2 2 7" xfId="1063" xr:uid="{88A5CB5F-58AA-466F-A52F-70E61CFF685C}"/>
    <cellStyle name="Normal 5 6 2 2 8" xfId="1064" xr:uid="{4523717E-CAB9-4081-A774-4F81D515CC46}"/>
    <cellStyle name="Normal 5 6 2 3" xfId="1065" xr:uid="{C810FE56-40F2-41B9-97D2-98F21008B926}"/>
    <cellStyle name="Normal 5 6 2 3 2" xfId="1066" xr:uid="{169CF566-3990-44DF-AA7A-E935E4247BC8}"/>
    <cellStyle name="Normal 5 6 2 3 2 2" xfId="1067" xr:uid="{0735D153-CDF4-4919-B5F3-452521C1BD33}"/>
    <cellStyle name="Normal 5 6 2 3 2 3" xfId="1068" xr:uid="{CCE74150-6A67-48AF-8554-74C635A918C3}"/>
    <cellStyle name="Normal 5 6 2 3 2 4" xfId="1069" xr:uid="{6A27D693-EC91-45A3-9AA3-1458785B37D9}"/>
    <cellStyle name="Normal 5 6 2 3 3" xfId="1070" xr:uid="{280E5301-D442-4C7F-9E7F-5BFE7176D471}"/>
    <cellStyle name="Normal 5 6 2 3 3 2" xfId="1071" xr:uid="{96BA9936-EC57-4FD7-BF85-759E8E9F84EA}"/>
    <cellStyle name="Normal 5 6 2 3 3 3" xfId="1072" xr:uid="{AD41B43E-F024-42A0-ABE9-67B5F49AED4B}"/>
    <cellStyle name="Normal 5 6 2 3 3 4" xfId="1073" xr:uid="{47C61ED5-E2F8-47F5-ABFA-6FDE8A3D4666}"/>
    <cellStyle name="Normal 5 6 2 3 4" xfId="1074" xr:uid="{7E7FD8AA-99FC-4C54-B87B-4DC7D00515D9}"/>
    <cellStyle name="Normal 5 6 2 3 5" xfId="1075" xr:uid="{25946925-E527-4672-A583-14879CD50C73}"/>
    <cellStyle name="Normal 5 6 2 3 6" xfId="1076" xr:uid="{0CFF8E6E-6838-4DB3-BD11-6B17F3AD1E96}"/>
    <cellStyle name="Normal 5 6 2 4" xfId="1077" xr:uid="{7FD7B4C4-C7BD-4D8A-AA48-C216C784B704}"/>
    <cellStyle name="Normal 5 6 2 4 2" xfId="1078" xr:uid="{52B6BD94-02CB-4D9B-9FA4-A6AC58714D9A}"/>
    <cellStyle name="Normal 5 6 2 4 2 2" xfId="1079" xr:uid="{F50A2866-9FFE-4C8F-8D2C-B6A17E24B7DE}"/>
    <cellStyle name="Normal 5 6 2 4 2 3" xfId="1080" xr:uid="{64868037-BD6A-4DB6-A7A0-70951940839C}"/>
    <cellStyle name="Normal 5 6 2 4 2 4" xfId="1081" xr:uid="{FD1B35A9-40AE-44FE-9B02-7A9E50FFEE18}"/>
    <cellStyle name="Normal 5 6 2 4 3" xfId="1082" xr:uid="{59FAB581-8A98-47E5-AC82-1B8338EC3CB3}"/>
    <cellStyle name="Normal 5 6 2 4 4" xfId="1083" xr:uid="{42E8F38E-8597-488D-AFBB-061C80BEBBEF}"/>
    <cellStyle name="Normal 5 6 2 4 5" xfId="1084" xr:uid="{E5E166C8-2E5B-4718-A1D0-775E2CE19A76}"/>
    <cellStyle name="Normal 5 6 2 5" xfId="1085" xr:uid="{C5E231BE-FEDD-41FC-8EF4-643045902B35}"/>
    <cellStyle name="Normal 5 6 2 5 2" xfId="1086" xr:uid="{94A34041-9F8A-4A60-9CB7-04D9CFFC4186}"/>
    <cellStyle name="Normal 5 6 2 5 3" xfId="1087" xr:uid="{FBA024FD-B27D-450F-B370-079509131BE0}"/>
    <cellStyle name="Normal 5 6 2 5 4" xfId="1088" xr:uid="{9C565A1D-8CA6-4079-8E60-CEB403D4A192}"/>
    <cellStyle name="Normal 5 6 2 6" xfId="1089" xr:uid="{65E5A78A-E42C-4A8C-9324-7B20AD71DD17}"/>
    <cellStyle name="Normal 5 6 2 6 2" xfId="1090" xr:uid="{02FD1245-B2BA-4AF1-ABC2-F98D8EAACDAD}"/>
    <cellStyle name="Normal 5 6 2 6 3" xfId="1091" xr:uid="{EC8EB84C-9C29-4054-B537-62BE084577CF}"/>
    <cellStyle name="Normal 5 6 2 6 4" xfId="1092" xr:uid="{E77B9646-C6C3-41B9-9C80-B8208FE549B5}"/>
    <cellStyle name="Normal 5 6 2 7" xfId="1093" xr:uid="{B44D8754-8C03-4897-ACF1-D227CB1969D5}"/>
    <cellStyle name="Normal 5 6 2 8" xfId="1094" xr:uid="{1603FB23-7279-4953-9BCA-F2B2DE462FAD}"/>
    <cellStyle name="Normal 5 6 2 9" xfId="1095" xr:uid="{48D0F613-D37C-4386-BD58-5BDC769BB894}"/>
    <cellStyle name="Normal 5 6 3" xfId="1096" xr:uid="{BCDFD494-4FF5-4672-98AC-EE2D958846B9}"/>
    <cellStyle name="Normal 5 6 3 2" xfId="1097" xr:uid="{8CEE9040-4452-4A9E-BB0A-2FC132A5B648}"/>
    <cellStyle name="Normal 5 6 3 2 2" xfId="1098" xr:uid="{64B2DFEB-6BBA-4D94-93CB-0D056BD0367E}"/>
    <cellStyle name="Normal 5 6 3 2 2 2" xfId="1099" xr:uid="{C21BB302-12EE-4758-B263-1CD675A4CC4C}"/>
    <cellStyle name="Normal 5 6 3 2 2 2 2" xfId="3918" xr:uid="{50D6418F-A42C-49C1-BF0B-AE73372C426E}"/>
    <cellStyle name="Normal 5 6 3 2 2 3" xfId="1100" xr:uid="{CF3B48F5-9003-4914-B169-483EC5F9A5EF}"/>
    <cellStyle name="Normal 5 6 3 2 2 4" xfId="1101" xr:uid="{115C9A2F-345A-40FB-94A1-C58C412F6C90}"/>
    <cellStyle name="Normal 5 6 3 2 3" xfId="1102" xr:uid="{1353894C-0F64-493B-AE4D-4DE48DCCF729}"/>
    <cellStyle name="Normal 5 6 3 2 3 2" xfId="1103" xr:uid="{0181B98E-3B7F-4FB3-B38B-7BE4E936DCE9}"/>
    <cellStyle name="Normal 5 6 3 2 3 3" xfId="1104" xr:uid="{7798D31E-1E45-44D3-89D8-57F50E4F18C6}"/>
    <cellStyle name="Normal 5 6 3 2 3 4" xfId="1105" xr:uid="{986EC936-453B-424C-9063-C17CD783DEBD}"/>
    <cellStyle name="Normal 5 6 3 2 4" xfId="1106" xr:uid="{C3E928B2-F02A-4C36-AD40-2E862273A41E}"/>
    <cellStyle name="Normal 5 6 3 2 5" xfId="1107" xr:uid="{32B88BAD-5EC8-4979-A51E-6A2EF997CE8C}"/>
    <cellStyle name="Normal 5 6 3 2 6" xfId="1108" xr:uid="{FB485F99-83C1-4AC7-89ED-59E95094FC33}"/>
    <cellStyle name="Normal 5 6 3 3" xfId="1109" xr:uid="{E58C3EBD-01EC-4E85-8381-1BCBCEC9DECF}"/>
    <cellStyle name="Normal 5 6 3 3 2" xfId="1110" xr:uid="{0A0E11FC-DD3E-43F3-B848-14F34496006E}"/>
    <cellStyle name="Normal 5 6 3 3 2 2" xfId="1111" xr:uid="{B1BFBD99-3E57-4D0C-896D-F063BB589D8F}"/>
    <cellStyle name="Normal 5 6 3 3 2 3" xfId="1112" xr:uid="{BF8AFA8D-B387-435A-B7F0-9D66CEECF9C2}"/>
    <cellStyle name="Normal 5 6 3 3 2 4" xfId="1113" xr:uid="{63257B1C-561B-4DAC-B8A3-3F77ADC31082}"/>
    <cellStyle name="Normal 5 6 3 3 3" xfId="1114" xr:uid="{2BBF2779-7A3B-48BC-A3CE-A92990860027}"/>
    <cellStyle name="Normal 5 6 3 3 4" xfId="1115" xr:uid="{D2E797B1-B924-4380-BDA7-CBFD91BFB47C}"/>
    <cellStyle name="Normal 5 6 3 3 5" xfId="1116" xr:uid="{9F0D0494-0C56-4445-838E-497BB1FC0E86}"/>
    <cellStyle name="Normal 5 6 3 4" xfId="1117" xr:uid="{526479E1-88AC-4C54-85FD-FDCF8FD1A825}"/>
    <cellStyle name="Normal 5 6 3 4 2" xfId="1118" xr:uid="{75EC2D66-2B2C-4D55-A848-B6E5C35393E2}"/>
    <cellStyle name="Normal 5 6 3 4 3" xfId="1119" xr:uid="{97CB79E2-4D0A-451E-A116-CCD18163AA25}"/>
    <cellStyle name="Normal 5 6 3 4 4" xfId="1120" xr:uid="{0383D761-02DE-4E46-9FE9-A5A33472EC4A}"/>
    <cellStyle name="Normal 5 6 3 5" xfId="1121" xr:uid="{3DF38EBC-08A4-4889-B94C-4257C372E067}"/>
    <cellStyle name="Normal 5 6 3 5 2" xfId="1122" xr:uid="{BE4E1BCB-E43C-4231-8525-FE9747D43CC0}"/>
    <cellStyle name="Normal 5 6 3 5 3" xfId="1123" xr:uid="{889B28D2-1B4B-44C9-9D1D-D155A52C4242}"/>
    <cellStyle name="Normal 5 6 3 5 4" xfId="1124" xr:uid="{CF9AE188-7FC8-4B32-AF7E-E400EC4C8690}"/>
    <cellStyle name="Normal 5 6 3 6" xfId="1125" xr:uid="{BA67144B-37A3-4503-A7B8-433432399500}"/>
    <cellStyle name="Normal 5 6 3 7" xfId="1126" xr:uid="{20FF418F-9E01-4D80-8E58-BAF703FE5F36}"/>
    <cellStyle name="Normal 5 6 3 8" xfId="1127" xr:uid="{7050A0A8-80AA-4798-8017-44A23C0123AA}"/>
    <cellStyle name="Normal 5 6 4" xfId="1128" xr:uid="{28CED35B-A9B2-4DC1-9327-B5BA27720B6E}"/>
    <cellStyle name="Normal 5 6 4 2" xfId="1129" xr:uid="{2CD70682-118B-4E8F-A75F-0E3DEAC16377}"/>
    <cellStyle name="Normal 5 6 4 2 2" xfId="1130" xr:uid="{60972660-7ED6-498C-B8C5-198D89FDAA35}"/>
    <cellStyle name="Normal 5 6 4 2 2 2" xfId="1131" xr:uid="{FE55722D-D3F0-4234-93F4-B9C6B7C9D935}"/>
    <cellStyle name="Normal 5 6 4 2 2 3" xfId="1132" xr:uid="{535A8F84-FA32-4B24-96A2-6BE2DB38E6B5}"/>
    <cellStyle name="Normal 5 6 4 2 2 4" xfId="1133" xr:uid="{E48E1646-391B-43FD-B92B-1887E6F0728E}"/>
    <cellStyle name="Normal 5 6 4 2 3" xfId="1134" xr:uid="{FB7F1101-835A-40F9-BC6D-3735B0E82A6E}"/>
    <cellStyle name="Normal 5 6 4 2 4" xfId="1135" xr:uid="{CB3F019B-A272-4583-A1AB-54ABC03769E9}"/>
    <cellStyle name="Normal 5 6 4 2 5" xfId="1136" xr:uid="{AD81AD4C-CF73-4221-8226-2941A286D21F}"/>
    <cellStyle name="Normal 5 6 4 3" xfId="1137" xr:uid="{F9283371-B01A-4F99-BDD8-484FE9F9587A}"/>
    <cellStyle name="Normal 5 6 4 3 2" xfId="1138" xr:uid="{7EC4B9E0-A502-41D8-BA40-4187AC8AB1AA}"/>
    <cellStyle name="Normal 5 6 4 3 3" xfId="1139" xr:uid="{1CD7E8DD-B447-42F6-A715-C496149F2747}"/>
    <cellStyle name="Normal 5 6 4 3 4" xfId="1140" xr:uid="{27F1C8ED-0F84-424E-A925-B2B9286EF18A}"/>
    <cellStyle name="Normal 5 6 4 4" xfId="1141" xr:uid="{A52A68D4-38E8-48A5-B5C0-A060C0A3B9D0}"/>
    <cellStyle name="Normal 5 6 4 4 2" xfId="1142" xr:uid="{6FCED1D2-73A6-4843-B55F-9E0B662AEDFC}"/>
    <cellStyle name="Normal 5 6 4 4 3" xfId="1143" xr:uid="{F03EDDCE-1ECF-48CA-8A2B-31AAA2E8CE11}"/>
    <cellStyle name="Normal 5 6 4 4 4" xfId="1144" xr:uid="{D59E094A-EBBF-4510-888E-CEB5740E6456}"/>
    <cellStyle name="Normal 5 6 4 5" xfId="1145" xr:uid="{BDDCF3CF-D7C0-4289-8805-48E712431E37}"/>
    <cellStyle name="Normal 5 6 4 6" xfId="1146" xr:uid="{25264C09-9A2B-4E7E-B4F3-297E8D7F9B7F}"/>
    <cellStyle name="Normal 5 6 4 7" xfId="1147" xr:uid="{F399FFB1-B66E-4A4E-8919-00F71FB208C9}"/>
    <cellStyle name="Normal 5 6 5" xfId="1148" xr:uid="{DBAA36E1-BBCB-49C8-A2A9-7FC5F2D8070B}"/>
    <cellStyle name="Normal 5 6 5 2" xfId="1149" xr:uid="{A0642D8B-2441-4883-9DD2-F77704C2BE86}"/>
    <cellStyle name="Normal 5 6 5 2 2" xfId="1150" xr:uid="{A0DDEA82-CAAB-4AED-B9AA-8D0A280BD4C4}"/>
    <cellStyle name="Normal 5 6 5 2 3" xfId="1151" xr:uid="{2B27FD73-5BC9-4596-B52A-2CE51313C700}"/>
    <cellStyle name="Normal 5 6 5 2 4" xfId="1152" xr:uid="{7958B38E-980C-4F67-80B9-C3D175993643}"/>
    <cellStyle name="Normal 5 6 5 3" xfId="1153" xr:uid="{3BDBA38F-7F41-4A2E-96D8-D9B280A2916E}"/>
    <cellStyle name="Normal 5 6 5 3 2" xfId="1154" xr:uid="{E1CE812A-BC59-46BE-A6E2-C612C366BDBD}"/>
    <cellStyle name="Normal 5 6 5 3 3" xfId="1155" xr:uid="{9B0C38A2-4B38-4B4B-B64B-776643D90478}"/>
    <cellStyle name="Normal 5 6 5 3 4" xfId="1156" xr:uid="{E7AB2235-2921-4F96-8DB0-B7FFE3D29A39}"/>
    <cellStyle name="Normal 5 6 5 4" xfId="1157" xr:uid="{7DC3FED8-1024-467A-AB04-9D9E64ACA277}"/>
    <cellStyle name="Normal 5 6 5 5" xfId="1158" xr:uid="{18A7909A-56D3-497F-B644-771FB184C125}"/>
    <cellStyle name="Normal 5 6 5 6" xfId="1159" xr:uid="{4CADF173-8750-47C3-A037-DC3DF112D9FA}"/>
    <cellStyle name="Normal 5 6 6" xfId="1160" xr:uid="{A2C72E2A-3793-439D-BB0D-E635C783EBDC}"/>
    <cellStyle name="Normal 5 6 6 2" xfId="1161" xr:uid="{A244DADE-00C7-4D4A-9FE9-2E891CBF1FDC}"/>
    <cellStyle name="Normal 5 6 6 2 2" xfId="1162" xr:uid="{6A0F457E-DFDC-4EB6-AB7A-FE09788CE6BD}"/>
    <cellStyle name="Normal 5 6 6 2 3" xfId="1163" xr:uid="{64B80CFE-6881-48E9-8F00-02150F604664}"/>
    <cellStyle name="Normal 5 6 6 2 4" xfId="1164" xr:uid="{D1ED00EA-1AD2-4EB5-814C-03DB2205A80F}"/>
    <cellStyle name="Normal 5 6 6 3" xfId="1165" xr:uid="{DB38AB2B-BD90-4645-853A-39182D988FAB}"/>
    <cellStyle name="Normal 5 6 6 4" xfId="1166" xr:uid="{B1096828-BC3C-44B3-BC4B-0249764E6D2A}"/>
    <cellStyle name="Normal 5 6 6 5" xfId="1167" xr:uid="{DFD25341-DA0C-4C1C-A041-D22DA4122D13}"/>
    <cellStyle name="Normal 5 6 7" xfId="1168" xr:uid="{EE95BC47-FE25-4A6A-8D4F-AF3E2AE29EF3}"/>
    <cellStyle name="Normal 5 6 7 2" xfId="1169" xr:uid="{C3D307E0-5E9D-408D-A1AA-54F3E81B7380}"/>
    <cellStyle name="Normal 5 6 7 3" xfId="1170" xr:uid="{6EEB6F9D-92B0-4B63-A247-C8290070680D}"/>
    <cellStyle name="Normal 5 6 7 4" xfId="1171" xr:uid="{1B74B36C-7BC8-4FA5-B580-23D39D9A4678}"/>
    <cellStyle name="Normal 5 6 8" xfId="1172" xr:uid="{44FA9C48-A140-4082-940B-7E77DD12A6AE}"/>
    <cellStyle name="Normal 5 6 8 2" xfId="1173" xr:uid="{BC8CAFE6-43A9-4930-9F0C-5F4B5C736DCE}"/>
    <cellStyle name="Normal 5 6 8 3" xfId="1174" xr:uid="{1A29C715-360A-44C7-B78C-B6EAC4E41CDB}"/>
    <cellStyle name="Normal 5 6 8 4" xfId="1175" xr:uid="{32EB5409-D196-467C-B65C-D7BC3355CABB}"/>
    <cellStyle name="Normal 5 6 9" xfId="1176" xr:uid="{820CED50-11B4-4DAC-8271-17EE18C7FAFD}"/>
    <cellStyle name="Normal 5 7" xfId="1177" xr:uid="{AB596009-73B4-48A1-B50E-C9EA698C258F}"/>
    <cellStyle name="Normal 5 7 2" xfId="1178" xr:uid="{3BA23501-1ECE-4FC6-B487-A570934DFECE}"/>
    <cellStyle name="Normal 5 7 2 2" xfId="1179" xr:uid="{9509FB20-1309-4647-85D9-0D0F59F47713}"/>
    <cellStyle name="Normal 5 7 2 2 2" xfId="1180" xr:uid="{E23F2777-3BAB-4BEC-87D3-06F56CDFDFE9}"/>
    <cellStyle name="Normal 5 7 2 2 2 2" xfId="1181" xr:uid="{EC0B35D3-C989-45F0-A532-E60EA0F1DF13}"/>
    <cellStyle name="Normal 5 7 2 2 2 3" xfId="1182" xr:uid="{F213AF57-980E-4749-B6CD-85CF6C4186E5}"/>
    <cellStyle name="Normal 5 7 2 2 2 4" xfId="1183" xr:uid="{34E54A7C-31FF-419B-AA39-1DAD0AD12064}"/>
    <cellStyle name="Normal 5 7 2 2 3" xfId="1184" xr:uid="{7F56F8E7-413C-45D2-A04E-E749C45D37C0}"/>
    <cellStyle name="Normal 5 7 2 2 3 2" xfId="1185" xr:uid="{66836578-0E04-4363-9B69-E1CFF4EB95DB}"/>
    <cellStyle name="Normal 5 7 2 2 3 3" xfId="1186" xr:uid="{E9A41DA2-4B25-40D1-909D-ADB512ECA983}"/>
    <cellStyle name="Normal 5 7 2 2 3 4" xfId="1187" xr:uid="{ADFA85AC-4598-473C-BE89-FB30ED9BB877}"/>
    <cellStyle name="Normal 5 7 2 2 4" xfId="1188" xr:uid="{395AF8A5-13DA-4DCC-B266-5AB6E57C969B}"/>
    <cellStyle name="Normal 5 7 2 2 5" xfId="1189" xr:uid="{6F87E2BA-7AED-4DFB-8768-652E2B30C96C}"/>
    <cellStyle name="Normal 5 7 2 2 6" xfId="1190" xr:uid="{36EBD198-84B8-4F4E-BD53-441F3A7EF0EF}"/>
    <cellStyle name="Normal 5 7 2 3" xfId="1191" xr:uid="{6DF78F2F-A2BD-4C7C-B600-E5B0ACFDD749}"/>
    <cellStyle name="Normal 5 7 2 3 2" xfId="1192" xr:uid="{F50C88CA-8859-4C16-8F04-38A528FC9D91}"/>
    <cellStyle name="Normal 5 7 2 3 2 2" xfId="1193" xr:uid="{3029A949-0A5E-40CD-95AC-FB7E7CC3471F}"/>
    <cellStyle name="Normal 5 7 2 3 2 3" xfId="1194" xr:uid="{F8A58E34-D9EF-48E3-9F32-958C27F37BDE}"/>
    <cellStyle name="Normal 5 7 2 3 2 4" xfId="1195" xr:uid="{2B0ECA40-A255-4ABA-BD42-8B4C39366319}"/>
    <cellStyle name="Normal 5 7 2 3 3" xfId="1196" xr:uid="{0B4CFA50-D07F-4A90-8A29-4ACBB4A0E8B8}"/>
    <cellStyle name="Normal 5 7 2 3 4" xfId="1197" xr:uid="{47188444-F5F0-4FCA-8944-DE894C12EC06}"/>
    <cellStyle name="Normal 5 7 2 3 5" xfId="1198" xr:uid="{EBD14ACF-36B9-4EA7-A39D-9B452B4C07D9}"/>
    <cellStyle name="Normal 5 7 2 4" xfId="1199" xr:uid="{7894A117-8CEC-424B-BBA0-EE1EAE6B29C8}"/>
    <cellStyle name="Normal 5 7 2 4 2" xfId="1200" xr:uid="{D64413A6-9191-4D92-8DDD-EFC21FB1B844}"/>
    <cellStyle name="Normal 5 7 2 4 3" xfId="1201" xr:uid="{216C6211-910C-46D8-9139-668A3168F1B8}"/>
    <cellStyle name="Normal 5 7 2 4 4" xfId="1202" xr:uid="{8334D2E5-6987-4E74-9376-E1E7AD562FB6}"/>
    <cellStyle name="Normal 5 7 2 5" xfId="1203" xr:uid="{1F7EC56E-895C-4148-B55F-07CA19B273A8}"/>
    <cellStyle name="Normal 5 7 2 5 2" xfId="1204" xr:uid="{306B210B-9A39-49E7-BC8E-B0FE69B86860}"/>
    <cellStyle name="Normal 5 7 2 5 3" xfId="1205" xr:uid="{EC735CCF-68B8-41AB-8486-5EFACE947824}"/>
    <cellStyle name="Normal 5 7 2 5 4" xfId="1206" xr:uid="{FAB2C550-6A6D-4CAA-A3DE-B33302F5E0F3}"/>
    <cellStyle name="Normal 5 7 2 6" xfId="1207" xr:uid="{2A282F18-3108-4019-AFB0-172B7727BCBA}"/>
    <cellStyle name="Normal 5 7 2 7" xfId="1208" xr:uid="{52636D9E-9226-4F14-8840-3233560D67DA}"/>
    <cellStyle name="Normal 5 7 2 8" xfId="1209" xr:uid="{53BCDFCA-1F5B-4CF6-B4BC-4EE427292DFC}"/>
    <cellStyle name="Normal 5 7 3" xfId="1210" xr:uid="{449A439B-5597-4C2B-9025-9F34D04041F6}"/>
    <cellStyle name="Normal 5 7 3 2" xfId="1211" xr:uid="{4CA4BEB9-5897-440A-B7D0-F30AD14113CC}"/>
    <cellStyle name="Normal 5 7 3 2 2" xfId="1212" xr:uid="{110F7D6A-FBE0-459A-B5CB-570E0461D298}"/>
    <cellStyle name="Normal 5 7 3 2 3" xfId="1213" xr:uid="{A2178581-4869-4E78-BAC9-3CA074092C29}"/>
    <cellStyle name="Normal 5 7 3 2 4" xfId="1214" xr:uid="{2374615B-4A65-4436-9C30-112A500D352D}"/>
    <cellStyle name="Normal 5 7 3 3" xfId="1215" xr:uid="{CB481D9C-3D7F-4CE0-9A94-628A05ECFAA2}"/>
    <cellStyle name="Normal 5 7 3 3 2" xfId="1216" xr:uid="{8212FDB4-04B5-41F2-B2A9-9A73C4CD2714}"/>
    <cellStyle name="Normal 5 7 3 3 3" xfId="1217" xr:uid="{EBE5D2F7-5089-4FAC-8976-67FAB7CB4197}"/>
    <cellStyle name="Normal 5 7 3 3 4" xfId="1218" xr:uid="{CD8E3BC1-80FD-4431-ABDC-A9B53D392D15}"/>
    <cellStyle name="Normal 5 7 3 4" xfId="1219" xr:uid="{B553BC64-8804-4066-9A28-3924BC855259}"/>
    <cellStyle name="Normal 5 7 3 5" xfId="1220" xr:uid="{6CE35003-A596-4ED2-90A8-58B4C136E69F}"/>
    <cellStyle name="Normal 5 7 3 6" xfId="1221" xr:uid="{BC9F0BFB-77CB-46EA-856D-B4366D9CF5F1}"/>
    <cellStyle name="Normal 5 7 4" xfId="1222" xr:uid="{CD05ED37-A25F-415E-88EB-C084DB0E2EC6}"/>
    <cellStyle name="Normal 5 7 4 2" xfId="1223" xr:uid="{C5E4CADC-C847-4E3E-9D36-5A1D0EEA3F66}"/>
    <cellStyle name="Normal 5 7 4 2 2" xfId="1224" xr:uid="{29352B32-ADC6-4385-A8BA-BD2730878D80}"/>
    <cellStyle name="Normal 5 7 4 2 3" xfId="1225" xr:uid="{D9A20E58-F6F7-47FB-8165-8B7D916BAE5A}"/>
    <cellStyle name="Normal 5 7 4 2 4" xfId="1226" xr:uid="{DF4FFFE3-5C09-4B97-B4BE-CA9FD4945DCC}"/>
    <cellStyle name="Normal 5 7 4 3" xfId="1227" xr:uid="{F4A5E6AC-DA48-4AA4-BF86-8165383EAC1C}"/>
    <cellStyle name="Normal 5 7 4 4" xfId="1228" xr:uid="{B2678800-DC87-4C94-99D7-E5385CF2BFEF}"/>
    <cellStyle name="Normal 5 7 4 5" xfId="1229" xr:uid="{67C23826-8A1F-4BC0-9DDC-076F3395E1C5}"/>
    <cellStyle name="Normal 5 7 5" xfId="1230" xr:uid="{341B65EB-9369-4AB0-BECE-62987F9C8D47}"/>
    <cellStyle name="Normal 5 7 5 2" xfId="1231" xr:uid="{D44897A1-B9FB-4BD4-811D-D433B13AA388}"/>
    <cellStyle name="Normal 5 7 5 3" xfId="1232" xr:uid="{F9C534DC-38AC-4FE6-B6C1-B9019C82B494}"/>
    <cellStyle name="Normal 5 7 5 4" xfId="1233" xr:uid="{E314097B-E99F-47C7-BB55-68BCA2751DCC}"/>
    <cellStyle name="Normal 5 7 6" xfId="1234" xr:uid="{F400285B-7F68-44FB-9C16-EDA2D56E0F0B}"/>
    <cellStyle name="Normal 5 7 6 2" xfId="1235" xr:uid="{A82BF6C2-E409-4B62-82A7-0952A109C696}"/>
    <cellStyle name="Normal 5 7 6 3" xfId="1236" xr:uid="{A5779FFD-909D-427D-822B-9CCE6C5162F9}"/>
    <cellStyle name="Normal 5 7 6 4" xfId="1237" xr:uid="{F5711017-A0E1-4437-8F3A-DAD173A0212C}"/>
    <cellStyle name="Normal 5 7 7" xfId="1238" xr:uid="{A88450BE-A24A-46CE-A1CA-A365F00865A6}"/>
    <cellStyle name="Normal 5 7 8" xfId="1239" xr:uid="{CCA84500-8F43-4533-932F-D5DF506A34C3}"/>
    <cellStyle name="Normal 5 7 9" xfId="1240" xr:uid="{A625DA44-C50A-4ED3-AD72-946F4BC9B01A}"/>
    <cellStyle name="Normal 5 8" xfId="1241" xr:uid="{C7B66A03-35AB-4026-B237-8E525EE63099}"/>
    <cellStyle name="Normal 5 8 2" xfId="1242" xr:uid="{14712E9F-A50C-46EF-BF83-B02EB807612B}"/>
    <cellStyle name="Normal 5 8 2 2" xfId="1243" xr:uid="{7EC44C5A-C6F1-4BC7-B9E8-0D7B73078B33}"/>
    <cellStyle name="Normal 5 8 2 2 2" xfId="1244" xr:uid="{2BFD434E-36DD-469F-9475-8FCF178BB303}"/>
    <cellStyle name="Normal 5 8 2 2 2 2" xfId="3919" xr:uid="{436AC38D-F8CD-4C46-99BC-B72F273407EB}"/>
    <cellStyle name="Normal 5 8 2 2 3" xfId="1245" xr:uid="{7667DA18-C1FE-4FD6-BC60-93477C9569D5}"/>
    <cellStyle name="Normal 5 8 2 2 4" xfId="1246" xr:uid="{B13C5AF4-FF3F-422F-A114-148DA4397E93}"/>
    <cellStyle name="Normal 5 8 2 3" xfId="1247" xr:uid="{CCD6A16E-13FA-421A-B581-FFB39B239729}"/>
    <cellStyle name="Normal 5 8 2 3 2" xfId="1248" xr:uid="{97F0D590-A0B9-4DFB-B858-22C6EE8CF5E5}"/>
    <cellStyle name="Normal 5 8 2 3 3" xfId="1249" xr:uid="{1FBDDF12-6B9A-41EE-9AFD-818050C6D366}"/>
    <cellStyle name="Normal 5 8 2 3 4" xfId="1250" xr:uid="{F16E430D-19C2-46E6-AF81-217B7706DB45}"/>
    <cellStyle name="Normal 5 8 2 4" xfId="1251" xr:uid="{EA7D0927-5C7D-47CD-A040-D7F7727FB0BC}"/>
    <cellStyle name="Normal 5 8 2 5" xfId="1252" xr:uid="{185124AB-C3E2-480E-8359-D3809E9FE860}"/>
    <cellStyle name="Normal 5 8 2 6" xfId="1253" xr:uid="{D0B031A2-24D6-4049-B424-A130AC8C7A0A}"/>
    <cellStyle name="Normal 5 8 3" xfId="1254" xr:uid="{31E1A014-C921-4934-AC8B-D37F8ED95ACF}"/>
    <cellStyle name="Normal 5 8 3 2" xfId="1255" xr:uid="{1E5C0D10-49A8-44C4-B400-FF850AEBF83E}"/>
    <cellStyle name="Normal 5 8 3 2 2" xfId="1256" xr:uid="{64877A6C-62B6-4C08-8049-DF17ED8A308C}"/>
    <cellStyle name="Normal 5 8 3 2 3" xfId="1257" xr:uid="{91734C45-3672-4D90-B750-B4FA647EB941}"/>
    <cellStyle name="Normal 5 8 3 2 4" xfId="1258" xr:uid="{B04768FF-EFC0-400B-98FF-9372D425CE25}"/>
    <cellStyle name="Normal 5 8 3 3" xfId="1259" xr:uid="{CB47C9FA-1E44-404C-9988-C63ADCBCD63A}"/>
    <cellStyle name="Normal 5 8 3 4" xfId="1260" xr:uid="{53116F2A-6372-47A2-976E-0BCDF28D0DD6}"/>
    <cellStyle name="Normal 5 8 3 5" xfId="1261" xr:uid="{DE9C6BB7-26E3-4AA8-8E27-73B8A8C9CF88}"/>
    <cellStyle name="Normal 5 8 4" xfId="1262" xr:uid="{CD79FEF2-D40F-4A45-A524-E855CAA8DB43}"/>
    <cellStyle name="Normal 5 8 4 2" xfId="1263" xr:uid="{D14EC970-2335-4623-AAE9-071C04FFF864}"/>
    <cellStyle name="Normal 5 8 4 3" xfId="1264" xr:uid="{C3D74BED-D120-4869-9B5A-CC6122010C2D}"/>
    <cellStyle name="Normal 5 8 4 4" xfId="1265" xr:uid="{64AAA005-F102-49E4-88C9-681F1E61A55C}"/>
    <cellStyle name="Normal 5 8 5" xfId="1266" xr:uid="{A57681F5-332F-4894-B587-FBF1E521D908}"/>
    <cellStyle name="Normal 5 8 5 2" xfId="1267" xr:uid="{6BED4DC3-8822-4A7F-8CEF-A52511B9EAA5}"/>
    <cellStyle name="Normal 5 8 5 3" xfId="1268" xr:uid="{E63917CA-2009-42B3-8ABC-9CCC41C65CE6}"/>
    <cellStyle name="Normal 5 8 5 4" xfId="1269" xr:uid="{6FDC7BB0-7137-43C5-9AF2-2EF760CDD22F}"/>
    <cellStyle name="Normal 5 8 6" xfId="1270" xr:uid="{27FF7B87-264A-4C35-A213-369C587DFFB9}"/>
    <cellStyle name="Normal 5 8 7" xfId="1271" xr:uid="{084C20CC-BBB2-4E68-BC6F-5B4A105976CF}"/>
    <cellStyle name="Normal 5 8 8" xfId="1272" xr:uid="{F16159DD-01E6-4D54-AC8C-25CDFA1CA9D2}"/>
    <cellStyle name="Normal 5 9" xfId="1273" xr:uid="{A7EF109D-F4DF-42A3-A1C0-0A4F0123B628}"/>
    <cellStyle name="Normal 5 9 2" xfId="1274" xr:uid="{F4D9DC4F-3C33-4EAD-80F0-0D70367E851D}"/>
    <cellStyle name="Normal 5 9 2 2" xfId="1275" xr:uid="{5FC4D7DC-8ADB-435D-B66B-C7B5A5880CEC}"/>
    <cellStyle name="Normal 5 9 2 2 2" xfId="1276" xr:uid="{298AB454-273F-414E-B610-5AE41434FE6D}"/>
    <cellStyle name="Normal 5 9 2 2 3" xfId="1277" xr:uid="{9F403C45-EB78-4462-89CF-2243AA325C99}"/>
    <cellStyle name="Normal 5 9 2 2 4" xfId="1278" xr:uid="{9A7480A4-0405-4A8E-9C21-CB58F1EF993D}"/>
    <cellStyle name="Normal 5 9 2 3" xfId="1279" xr:uid="{C6CF264D-4C54-434D-A2AC-706289F1E4BF}"/>
    <cellStyle name="Normal 5 9 2 4" xfId="1280" xr:uid="{42B7B0D5-A8B7-4D75-91D0-290D58D1096B}"/>
    <cellStyle name="Normal 5 9 2 5" xfId="1281" xr:uid="{EA694D05-7E7F-42F9-A67F-E1E3A77E5F25}"/>
    <cellStyle name="Normal 5 9 3" xfId="1282" xr:uid="{A603EC1B-0E20-421A-AAC6-EB7921B50B06}"/>
    <cellStyle name="Normal 5 9 3 2" xfId="1283" xr:uid="{06743BC2-57E3-4438-90EB-137CE25FFCED}"/>
    <cellStyle name="Normal 5 9 3 3" xfId="1284" xr:uid="{7EABFD0E-0992-4D2E-A5D6-84E67228F29D}"/>
    <cellStyle name="Normal 5 9 3 4" xfId="1285" xr:uid="{CEA16362-8A02-4CD2-8319-715E397B987B}"/>
    <cellStyle name="Normal 5 9 4" xfId="1286" xr:uid="{B3C34BFD-E7B8-4B58-8CD6-73150670C890}"/>
    <cellStyle name="Normal 5 9 4 2" xfId="1287" xr:uid="{76101761-11A2-4630-9823-109FB87432FC}"/>
    <cellStyle name="Normal 5 9 4 3" xfId="1288" xr:uid="{58DB4875-ED75-462A-AC70-D0F75CECF8B4}"/>
    <cellStyle name="Normal 5 9 4 4" xfId="1289" xr:uid="{54A9B085-733D-4B7D-B578-ED374D0D5D9D}"/>
    <cellStyle name="Normal 5 9 5" xfId="1290" xr:uid="{72430732-969B-45D5-824F-DCB1B559E35D}"/>
    <cellStyle name="Normal 5 9 6" xfId="1291" xr:uid="{E77B816A-A185-4083-ABDB-211F2500F979}"/>
    <cellStyle name="Normal 5 9 7" xfId="1292" xr:uid="{4FE6D032-8CEC-4DE7-BA62-BB343AE5F1CE}"/>
    <cellStyle name="Normal 6" xfId="83" xr:uid="{81BF9397-D00C-49CE-ABF5-BB16DA70C082}"/>
    <cellStyle name="Normal 6 10" xfId="1293" xr:uid="{0167B41A-E214-4FB2-B3F0-5790602BC979}"/>
    <cellStyle name="Normal 6 10 2" xfId="1294" xr:uid="{8AEA857E-B990-4A26-846B-CA575A683B0C}"/>
    <cellStyle name="Normal 6 10 2 2" xfId="1295" xr:uid="{B9BA3E60-ACAA-472F-AED6-B49EB6CA38CB}"/>
    <cellStyle name="Normal 6 10 2 3" xfId="1296" xr:uid="{903E30DB-F35B-4518-A204-D14272134499}"/>
    <cellStyle name="Normal 6 10 2 4" xfId="1297" xr:uid="{D02CA95A-D915-4CB0-A36C-DA328BC0B87B}"/>
    <cellStyle name="Normal 6 10 3" xfId="1298" xr:uid="{25D26B8A-4B8A-4BC5-B1AD-4B624490CE47}"/>
    <cellStyle name="Normal 6 10 4" xfId="1299" xr:uid="{9BFE8D78-A8FB-4A4F-A372-5E755DCE5DFF}"/>
    <cellStyle name="Normal 6 10 5" xfId="1300" xr:uid="{B0ABA90F-F0E4-48B1-9CC2-72BDB5BEE2BE}"/>
    <cellStyle name="Normal 6 11" xfId="1301" xr:uid="{E76CE481-C73F-4E40-ADF0-F71DA10AFF04}"/>
    <cellStyle name="Normal 6 11 2" xfId="1302" xr:uid="{4A07C6F5-ED17-4E4D-90CF-478D9BCADF4D}"/>
    <cellStyle name="Normal 6 11 3" xfId="1303" xr:uid="{8CB21B44-0310-4063-AE23-7B8555FB3A53}"/>
    <cellStyle name="Normal 6 11 4" xfId="1304" xr:uid="{C94F57DC-295B-4920-A660-E8CD6E758830}"/>
    <cellStyle name="Normal 6 12" xfId="1305" xr:uid="{0BF84542-EA84-4C07-9391-A961BC3B6DF9}"/>
    <cellStyle name="Normal 6 12 2" xfId="1306" xr:uid="{D6F951D9-2E5A-4CCF-806B-4C7B5E0FF983}"/>
    <cellStyle name="Normal 6 12 3" xfId="1307" xr:uid="{9CD702D5-E124-4827-942D-DFCEC3D69E72}"/>
    <cellStyle name="Normal 6 12 4" xfId="1308" xr:uid="{59ABCF82-70D0-4E37-B383-F54DFAC44389}"/>
    <cellStyle name="Normal 6 13" xfId="1309" xr:uid="{95E8159A-22E4-4C82-9C27-BF75062CED2A}"/>
    <cellStyle name="Normal 6 13 2" xfId="1310" xr:uid="{518EC7EB-DAB5-44B6-A55A-3F6774D37BEB}"/>
    <cellStyle name="Normal 6 13 3" xfId="3737" xr:uid="{ABFEA051-BB1E-4ACB-9021-C967D54AB6A8}"/>
    <cellStyle name="Normal 6 13 4" xfId="4609" xr:uid="{54DE9552-9661-4717-9E31-0BEC4F7B6CBF}"/>
    <cellStyle name="Normal 6 13 5" xfId="4435" xr:uid="{0D3F1331-66AF-4FCF-AD92-4AAD5C7FA6DC}"/>
    <cellStyle name="Normal 6 14" xfId="1311" xr:uid="{20ADDB02-5050-44F8-946C-9D81FA6E9BCD}"/>
    <cellStyle name="Normal 6 15" xfId="1312" xr:uid="{BCA3F1C2-F86E-430A-AEB9-9AE3F745FF40}"/>
    <cellStyle name="Normal 6 16" xfId="1313" xr:uid="{56B94272-87CD-4D85-BC97-C9CC91A3572E}"/>
    <cellStyle name="Normal 6 2" xfId="84" xr:uid="{F39A25EF-08EF-4D10-B5F0-D786C5F85854}"/>
    <cellStyle name="Normal 6 2 2" xfId="3729" xr:uid="{F3A6C851-C591-4B44-82F4-1D923EC8733E}"/>
    <cellStyle name="Normal 6 2 2 2" xfId="4592" xr:uid="{74448DD0-5C46-4C80-A44F-D3A84595F2FA}"/>
    <cellStyle name="Normal 6 2 3" xfId="4593" xr:uid="{68D34138-7148-450A-B43B-4EBBC6F9AAD8}"/>
    <cellStyle name="Normal 6 3" xfId="85" xr:uid="{60D0D699-9F53-41AB-8090-01467384650C}"/>
    <cellStyle name="Normal 6 3 10" xfId="1314" xr:uid="{BDF5782A-3576-4656-A15C-BDBD0A07B7AC}"/>
    <cellStyle name="Normal 6 3 11" xfId="1315" xr:uid="{08602B1C-9EB9-4C27-ADE6-224096159061}"/>
    <cellStyle name="Normal 6 3 2" xfId="1316" xr:uid="{ED694CDF-7637-45D4-B948-6227F5FFC0C0}"/>
    <cellStyle name="Normal 6 3 2 2" xfId="1317" xr:uid="{98E5854A-0220-422D-BF74-BA1B0C21C44E}"/>
    <cellStyle name="Normal 6 3 2 2 2" xfId="1318" xr:uid="{46BBA07C-BAA7-4176-B480-FA89641427E3}"/>
    <cellStyle name="Normal 6 3 2 2 2 2" xfId="1319" xr:uid="{B6E1DEBC-8F9C-47C1-96B1-3A7542478486}"/>
    <cellStyle name="Normal 6 3 2 2 2 2 2" xfId="1320" xr:uid="{A93C3686-DE5C-4E11-97E1-64DB4690E897}"/>
    <cellStyle name="Normal 6 3 2 2 2 2 2 2" xfId="3920" xr:uid="{F931305E-987C-4396-9812-608D58D6CF6A}"/>
    <cellStyle name="Normal 6 3 2 2 2 2 2 2 2" xfId="3921" xr:uid="{340229B1-A627-43DF-AC49-7D978AF94F64}"/>
    <cellStyle name="Normal 6 3 2 2 2 2 2 3" xfId="3922" xr:uid="{59D59FDF-85F2-446C-89C4-38A02CC494B6}"/>
    <cellStyle name="Normal 6 3 2 2 2 2 3" xfId="1321" xr:uid="{304A8533-C26D-4E5A-B582-244AB9C09F27}"/>
    <cellStyle name="Normal 6 3 2 2 2 2 3 2" xfId="3923" xr:uid="{764FED4E-5C34-4D92-B7FD-4928AB161752}"/>
    <cellStyle name="Normal 6 3 2 2 2 2 4" xfId="1322" xr:uid="{C5A249C7-D262-43C5-AD01-634C14E042DB}"/>
    <cellStyle name="Normal 6 3 2 2 2 3" xfId="1323" xr:uid="{0A190990-057B-44B8-915A-D4A6106192E2}"/>
    <cellStyle name="Normal 6 3 2 2 2 3 2" xfId="1324" xr:uid="{040CD040-5F8D-475E-805F-36801417D3D7}"/>
    <cellStyle name="Normal 6 3 2 2 2 3 2 2" xfId="3924" xr:uid="{DDC68643-C0D8-4C26-9EFF-FDA9603B4E2C}"/>
    <cellStyle name="Normal 6 3 2 2 2 3 3" xfId="1325" xr:uid="{BC35FF39-E234-4A90-B8A0-64A52F837DB3}"/>
    <cellStyle name="Normal 6 3 2 2 2 3 4" xfId="1326" xr:uid="{44C91948-7E72-45EB-AEA5-8B584D42AE4F}"/>
    <cellStyle name="Normal 6 3 2 2 2 4" xfId="1327" xr:uid="{1907D26E-776B-48E4-9234-003B55857F25}"/>
    <cellStyle name="Normal 6 3 2 2 2 4 2" xfId="3925" xr:uid="{C1B8E47D-6984-499E-AC10-71DD1815C23F}"/>
    <cellStyle name="Normal 6 3 2 2 2 5" xfId="1328" xr:uid="{5C403862-F968-41DE-914A-E1EB0C2BB68E}"/>
    <cellStyle name="Normal 6 3 2 2 2 6" xfId="1329" xr:uid="{F4FCD59A-41FC-430E-A8F0-4D3AF0EF3DBB}"/>
    <cellStyle name="Normal 6 3 2 2 3" xfId="1330" xr:uid="{4A8EBFBD-4C40-4E0A-AD12-B3534229F394}"/>
    <cellStyle name="Normal 6 3 2 2 3 2" xfId="1331" xr:uid="{F617B9CE-31B9-4403-92D3-8B5F4A4A81B9}"/>
    <cellStyle name="Normal 6 3 2 2 3 2 2" xfId="1332" xr:uid="{B90B3AF0-78D5-427D-8880-BC3D646EC222}"/>
    <cellStyle name="Normal 6 3 2 2 3 2 2 2" xfId="3926" xr:uid="{BF6646DE-E8E0-4B3F-B4AE-FCD7E3EA8DCE}"/>
    <cellStyle name="Normal 6 3 2 2 3 2 2 2 2" xfId="3927" xr:uid="{2AD7170F-A56D-484E-83D6-CCC072346598}"/>
    <cellStyle name="Normal 6 3 2 2 3 2 2 3" xfId="3928" xr:uid="{A089C12A-DA4B-419C-BBD9-9F6E84196275}"/>
    <cellStyle name="Normal 6 3 2 2 3 2 3" xfId="1333" xr:uid="{52939C95-C625-46CD-9470-62C971F9F589}"/>
    <cellStyle name="Normal 6 3 2 2 3 2 3 2" xfId="3929" xr:uid="{9954DA4C-3A28-4DD7-BF5A-F661FA36278B}"/>
    <cellStyle name="Normal 6 3 2 2 3 2 4" xfId="1334" xr:uid="{3EDA63A0-2CBF-4EAD-8F3E-E9258E77B542}"/>
    <cellStyle name="Normal 6 3 2 2 3 3" xfId="1335" xr:uid="{BD9A0081-A321-4287-B1D4-CDED4E826C54}"/>
    <cellStyle name="Normal 6 3 2 2 3 3 2" xfId="3930" xr:uid="{7784C216-AFD6-4ED2-B09A-444B89F6DFD4}"/>
    <cellStyle name="Normal 6 3 2 2 3 3 2 2" xfId="3931" xr:uid="{05CFECC0-9EA2-4C5E-9CAE-177E389DFDE4}"/>
    <cellStyle name="Normal 6 3 2 2 3 3 3" xfId="3932" xr:uid="{AE079F23-4FC9-4449-A0C2-D00209A0D5D1}"/>
    <cellStyle name="Normal 6 3 2 2 3 4" xfId="1336" xr:uid="{83A0CDCC-146A-4C44-BE6D-CE56D4B38392}"/>
    <cellStyle name="Normal 6 3 2 2 3 4 2" xfId="3933" xr:uid="{FA6F608C-C2DE-4CD0-90BC-CAFCE4328968}"/>
    <cellStyle name="Normal 6 3 2 2 3 5" xfId="1337" xr:uid="{01A83D1F-8F10-4A57-AEAD-AC63A031CD28}"/>
    <cellStyle name="Normal 6 3 2 2 4" xfId="1338" xr:uid="{EEF0F575-E45E-475F-9D1D-453018A5D28A}"/>
    <cellStyle name="Normal 6 3 2 2 4 2" xfId="1339" xr:uid="{536A3AA1-D5C2-42D3-8179-C6652936A4ED}"/>
    <cellStyle name="Normal 6 3 2 2 4 2 2" xfId="3934" xr:uid="{87A21531-025C-4DE0-A834-57D238BCEC5A}"/>
    <cellStyle name="Normal 6 3 2 2 4 2 2 2" xfId="3935" xr:uid="{FE83074D-F520-446D-89A9-0CAE9FC7A30C}"/>
    <cellStyle name="Normal 6 3 2 2 4 2 3" xfId="3936" xr:uid="{8F93C9E1-93F3-4C0F-853A-E40879F7C14E}"/>
    <cellStyle name="Normal 6 3 2 2 4 3" xfId="1340" xr:uid="{09DBA445-B756-483B-8278-13C0164CEF01}"/>
    <cellStyle name="Normal 6 3 2 2 4 3 2" xfId="3937" xr:uid="{9C871CEF-7521-43BE-86D2-FA4AF28F120C}"/>
    <cellStyle name="Normal 6 3 2 2 4 4" xfId="1341" xr:uid="{A2168EE6-123C-46AE-B9BB-3976F5E6BF29}"/>
    <cellStyle name="Normal 6 3 2 2 5" xfId="1342" xr:uid="{584F83F1-BD23-47AF-9619-EE12A0BF3DFA}"/>
    <cellStyle name="Normal 6 3 2 2 5 2" xfId="1343" xr:uid="{9C4A7008-9C8F-4566-99DB-D6AAF9434990}"/>
    <cellStyle name="Normal 6 3 2 2 5 2 2" xfId="3938" xr:uid="{C2C02680-FCCD-4102-9459-2409F71497DD}"/>
    <cellStyle name="Normal 6 3 2 2 5 3" xfId="1344" xr:uid="{6BAA0081-D80C-4A18-82C9-235C2295C907}"/>
    <cellStyle name="Normal 6 3 2 2 5 4" xfId="1345" xr:uid="{E45DC79D-AE9C-4D3F-8BDB-5FE3781AA1F9}"/>
    <cellStyle name="Normal 6 3 2 2 6" xfId="1346" xr:uid="{24FCB940-E197-4019-A1B9-431AABFC8397}"/>
    <cellStyle name="Normal 6 3 2 2 6 2" xfId="3939" xr:uid="{D745C29B-B67E-4E1E-BB6F-D15CA9B45781}"/>
    <cellStyle name="Normal 6 3 2 2 7" xfId="1347" xr:uid="{CB45A15D-93D2-4F78-BD91-C49495F0AB45}"/>
    <cellStyle name="Normal 6 3 2 2 8" xfId="1348" xr:uid="{BB18CF81-B6DF-4780-946A-9B8644EA41B8}"/>
    <cellStyle name="Normal 6 3 2 3" xfId="1349" xr:uid="{6136134F-D556-4F59-A12E-89D6EA243487}"/>
    <cellStyle name="Normal 6 3 2 3 2" xfId="1350" xr:uid="{3156A319-2E63-434F-AF5C-533E4D6E9F30}"/>
    <cellStyle name="Normal 6 3 2 3 2 2" xfId="1351" xr:uid="{A01955C8-46D8-4CA6-95C0-3CC89206947F}"/>
    <cellStyle name="Normal 6 3 2 3 2 2 2" xfId="3940" xr:uid="{03B5D9CF-59FE-4263-828D-BC8470C0251D}"/>
    <cellStyle name="Normal 6 3 2 3 2 2 2 2" xfId="3941" xr:uid="{B78DF77A-EBAF-45B3-BFC0-4E6AD19F3484}"/>
    <cellStyle name="Normal 6 3 2 3 2 2 3" xfId="3942" xr:uid="{568B5E5F-1894-42C5-89B9-9D8780D24E5D}"/>
    <cellStyle name="Normal 6 3 2 3 2 3" xfId="1352" xr:uid="{0D941A93-A714-41B2-A0F9-6FE5F0521770}"/>
    <cellStyle name="Normal 6 3 2 3 2 3 2" xfId="3943" xr:uid="{40EF5E25-804E-4C83-9144-1A3147C8EB98}"/>
    <cellStyle name="Normal 6 3 2 3 2 4" xfId="1353" xr:uid="{B6F7981E-8732-422D-B630-014C880EAB1A}"/>
    <cellStyle name="Normal 6 3 2 3 3" xfId="1354" xr:uid="{F91286B4-5FD2-46D1-9C46-46F9B0EB4109}"/>
    <cellStyle name="Normal 6 3 2 3 3 2" xfId="1355" xr:uid="{9955C63E-468C-40A2-9C0C-23C92EF3872C}"/>
    <cellStyle name="Normal 6 3 2 3 3 2 2" xfId="3944" xr:uid="{BC559E1D-B629-41DB-92B8-05D9E7D2E344}"/>
    <cellStyle name="Normal 6 3 2 3 3 3" xfId="1356" xr:uid="{4F0374F8-47A6-464D-BB5D-AE0C615AE399}"/>
    <cellStyle name="Normal 6 3 2 3 3 4" xfId="1357" xr:uid="{ED86F21B-8A23-43CE-88A0-A7A01B2FF40D}"/>
    <cellStyle name="Normal 6 3 2 3 4" xfId="1358" xr:uid="{8852C8CB-DE96-44D3-8841-39BF8D389926}"/>
    <cellStyle name="Normal 6 3 2 3 4 2" xfId="3945" xr:uid="{66EAD84D-89C5-47A0-9E9C-A380C7DBE9E8}"/>
    <cellStyle name="Normal 6 3 2 3 5" xfId="1359" xr:uid="{C2AD0557-7573-4D0C-8B93-DB90C4A6182B}"/>
    <cellStyle name="Normal 6 3 2 3 6" xfId="1360" xr:uid="{9CBAC460-7FE5-4C14-A605-7AC8D73059B2}"/>
    <cellStyle name="Normal 6 3 2 4" xfId="1361" xr:uid="{9ECFE0BC-A241-4925-A4E1-28A213E9E821}"/>
    <cellStyle name="Normal 6 3 2 4 2" xfId="1362" xr:uid="{436AF7A1-8D10-4450-BB0E-7DDE44320E0C}"/>
    <cellStyle name="Normal 6 3 2 4 2 2" xfId="1363" xr:uid="{EA1551BE-BFCB-4497-8976-A6168E54EB6F}"/>
    <cellStyle name="Normal 6 3 2 4 2 2 2" xfId="3946" xr:uid="{7B8DCABB-D6BE-443C-B6CD-6D491F6F35EA}"/>
    <cellStyle name="Normal 6 3 2 4 2 2 2 2" xfId="3947" xr:uid="{F68542A2-D1EB-4301-A5CF-192F35E7507E}"/>
    <cellStyle name="Normal 6 3 2 4 2 2 3" xfId="3948" xr:uid="{CBE6EDEB-6B7D-4979-BE1E-E32FEFE202E7}"/>
    <cellStyle name="Normal 6 3 2 4 2 3" xfId="1364" xr:uid="{F5E44C51-B687-4B3E-9DC1-69B2A2EDC3B0}"/>
    <cellStyle name="Normal 6 3 2 4 2 3 2" xfId="3949" xr:uid="{C5C47EFD-EC9A-4A39-A681-3F0BFA2DE1C6}"/>
    <cellStyle name="Normal 6 3 2 4 2 4" xfId="1365" xr:uid="{E39FE3CC-21BA-4B42-BF05-171C4EBB3FF5}"/>
    <cellStyle name="Normal 6 3 2 4 3" xfId="1366" xr:uid="{17461011-4ED7-4215-AA72-77DF93712CB5}"/>
    <cellStyle name="Normal 6 3 2 4 3 2" xfId="3950" xr:uid="{91F01C37-B3DC-40FC-9B81-595F33EAA69E}"/>
    <cellStyle name="Normal 6 3 2 4 3 2 2" xfId="3951" xr:uid="{3DB2D7EB-F8E6-41D4-87CE-0BC0D80F4456}"/>
    <cellStyle name="Normal 6 3 2 4 3 3" xfId="3952" xr:uid="{39278D2E-2C49-4BF4-A00B-20883D38121C}"/>
    <cellStyle name="Normal 6 3 2 4 4" xfId="1367" xr:uid="{23338AB3-ED68-4540-B528-DAA444FBD0E0}"/>
    <cellStyle name="Normal 6 3 2 4 4 2" xfId="3953" xr:uid="{0BCEB394-72AB-4286-8E4B-19ECC50E510E}"/>
    <cellStyle name="Normal 6 3 2 4 5" xfId="1368" xr:uid="{975F631E-1E51-4E74-894D-17AFA366EC7C}"/>
    <cellStyle name="Normal 6 3 2 5" xfId="1369" xr:uid="{DD52B0C9-D58B-4C17-8B77-493198D2CAF6}"/>
    <cellStyle name="Normal 6 3 2 5 2" xfId="1370" xr:uid="{2B1D7A09-EFAD-48C9-8DEC-964FAD7FA618}"/>
    <cellStyle name="Normal 6 3 2 5 2 2" xfId="3954" xr:uid="{560D1550-FBC8-4862-BD48-BF53EA0F02A5}"/>
    <cellStyle name="Normal 6 3 2 5 2 2 2" xfId="3955" xr:uid="{4ABA9CD1-E219-4089-9E14-11325F0DB2A7}"/>
    <cellStyle name="Normal 6 3 2 5 2 3" xfId="3956" xr:uid="{B21C5BF9-9550-413C-8A18-EC01BC155B0D}"/>
    <cellStyle name="Normal 6 3 2 5 3" xfId="1371" xr:uid="{34AD439F-0E73-40F1-AEB2-938C4BAED0E0}"/>
    <cellStyle name="Normal 6 3 2 5 3 2" xfId="3957" xr:uid="{071E23D4-C6AF-42B2-B988-3F6062A3D7C2}"/>
    <cellStyle name="Normal 6 3 2 5 4" xfId="1372" xr:uid="{D753BD5A-4BA2-43E0-98DB-789672F0CE94}"/>
    <cellStyle name="Normal 6 3 2 6" xfId="1373" xr:uid="{6859E7F7-00E2-4F53-BACF-346CEAD28E72}"/>
    <cellStyle name="Normal 6 3 2 6 2" xfId="1374" xr:uid="{FA0699AE-DF42-4857-A4A6-3CF9FE9F926D}"/>
    <cellStyle name="Normal 6 3 2 6 2 2" xfId="3958" xr:uid="{535F1A81-F62F-4FCA-87E2-2707062528D1}"/>
    <cellStyle name="Normal 6 3 2 6 3" xfId="1375" xr:uid="{1C61DD4D-2F7A-49EF-B59C-5199F8C33C59}"/>
    <cellStyle name="Normal 6 3 2 6 4" xfId="1376" xr:uid="{2194DA8E-6B8A-40E3-84A6-481D5F9BC53C}"/>
    <cellStyle name="Normal 6 3 2 7" xfId="1377" xr:uid="{B165D193-A444-4860-8F20-EA49A858C516}"/>
    <cellStyle name="Normal 6 3 2 7 2" xfId="3959" xr:uid="{41FEA74F-2276-40EF-920D-0BFF263A853A}"/>
    <cellStyle name="Normal 6 3 2 8" xfId="1378" xr:uid="{D60CEC4C-24BC-45C8-833F-26673A836267}"/>
    <cellStyle name="Normal 6 3 2 9" xfId="1379" xr:uid="{8143BDD3-E036-4A0B-A737-25A53040526F}"/>
    <cellStyle name="Normal 6 3 3" xfId="1380" xr:uid="{08736FD0-2764-49CB-AD98-B6B02BB4C9D8}"/>
    <cellStyle name="Normal 6 3 3 2" xfId="1381" xr:uid="{2EA5BB5B-E723-4072-B434-092DC96FBE2C}"/>
    <cellStyle name="Normal 6 3 3 2 2" xfId="1382" xr:uid="{2A59D26B-28FB-4571-8576-05511D5E55D7}"/>
    <cellStyle name="Normal 6 3 3 2 2 2" xfId="1383" xr:uid="{B665359E-AAF9-41ED-BE51-361373B74BF4}"/>
    <cellStyle name="Normal 6 3 3 2 2 2 2" xfId="3960" xr:uid="{5A36E2C7-A6FC-46CE-8D3D-F089B7B5E857}"/>
    <cellStyle name="Normal 6 3 3 2 2 2 2 2" xfId="3961" xr:uid="{B34CCF31-DFC3-4AF8-9F8E-13340A921A14}"/>
    <cellStyle name="Normal 6 3 3 2 2 2 3" xfId="3962" xr:uid="{AE8288D1-A852-4F72-90AD-9A39507774BC}"/>
    <cellStyle name="Normal 6 3 3 2 2 3" xfId="1384" xr:uid="{5D424228-7D3F-49EF-8818-5E211598AB46}"/>
    <cellStyle name="Normal 6 3 3 2 2 3 2" xfId="3963" xr:uid="{D1DC1035-DF14-4C28-8243-F29FA68589DA}"/>
    <cellStyle name="Normal 6 3 3 2 2 4" xfId="1385" xr:uid="{33BEA734-19FB-4627-B0CE-040F850545E7}"/>
    <cellStyle name="Normal 6 3 3 2 3" xfId="1386" xr:uid="{B7D1FB2D-D954-46F9-8A25-820916F9BACE}"/>
    <cellStyle name="Normal 6 3 3 2 3 2" xfId="1387" xr:uid="{77098966-F81E-4C27-9363-08F4FDD292C6}"/>
    <cellStyle name="Normal 6 3 3 2 3 2 2" xfId="3964" xr:uid="{4F3AA682-DC37-4AAA-A572-DF63162CE201}"/>
    <cellStyle name="Normal 6 3 3 2 3 3" xfId="1388" xr:uid="{7A9C1275-1AD9-4CC8-A43F-B6F7ED7C0E6E}"/>
    <cellStyle name="Normal 6 3 3 2 3 4" xfId="1389" xr:uid="{9A2C7DE9-A692-4B15-A2E2-D8C38DB31D3A}"/>
    <cellStyle name="Normal 6 3 3 2 4" xfId="1390" xr:uid="{DAED196D-A83B-49B0-AD8F-A0E1E6F2E144}"/>
    <cellStyle name="Normal 6 3 3 2 4 2" xfId="3965" xr:uid="{4BBA2CFF-2A0E-4C9F-BFA7-80B7BA375E11}"/>
    <cellStyle name="Normal 6 3 3 2 5" xfId="1391" xr:uid="{6239B543-28AD-4308-8603-738CFBB823B9}"/>
    <cellStyle name="Normal 6 3 3 2 6" xfId="1392" xr:uid="{91F1FD19-7456-4B9C-960D-0D1145E4CEF2}"/>
    <cellStyle name="Normal 6 3 3 3" xfId="1393" xr:uid="{5BFCDE44-B877-4C0D-ACC6-149D913CDBEC}"/>
    <cellStyle name="Normal 6 3 3 3 2" xfId="1394" xr:uid="{9FDB7E11-CFFD-44B7-A200-E5912C47F3EE}"/>
    <cellStyle name="Normal 6 3 3 3 2 2" xfId="1395" xr:uid="{A9EC3504-294E-4FC4-A245-F2DD050A99DD}"/>
    <cellStyle name="Normal 6 3 3 3 2 2 2" xfId="3966" xr:uid="{F83C5594-CBC7-4D8A-BE69-741D5638FEDC}"/>
    <cellStyle name="Normal 6 3 3 3 2 2 2 2" xfId="3967" xr:uid="{4F920595-F8AD-4A0E-846E-C35E4EF66939}"/>
    <cellStyle name="Normal 6 3 3 3 2 2 3" xfId="3968" xr:uid="{6DDDBC19-A995-49A1-A208-57E059D5F691}"/>
    <cellStyle name="Normal 6 3 3 3 2 3" xfId="1396" xr:uid="{5705E1CA-3D5F-4B53-89E8-94AB2C0174DB}"/>
    <cellStyle name="Normal 6 3 3 3 2 3 2" xfId="3969" xr:uid="{571B1726-5E1C-43A4-80E9-F85BD162FF03}"/>
    <cellStyle name="Normal 6 3 3 3 2 4" xfId="1397" xr:uid="{CFDC18F3-6835-4950-9A64-C541FC608D02}"/>
    <cellStyle name="Normal 6 3 3 3 3" xfId="1398" xr:uid="{BB6E71FE-1CAF-4589-9E47-FE2E15DD609F}"/>
    <cellStyle name="Normal 6 3 3 3 3 2" xfId="3970" xr:uid="{50F18354-A5E8-4E8D-996C-4F180D0CDD4F}"/>
    <cellStyle name="Normal 6 3 3 3 3 2 2" xfId="3971" xr:uid="{CA80D153-B5CE-476F-B15F-132BE0249B0F}"/>
    <cellStyle name="Normal 6 3 3 3 3 3" xfId="3972" xr:uid="{0EC548E5-DF6C-4426-B45B-A7D331EC5946}"/>
    <cellStyle name="Normal 6 3 3 3 4" xfId="1399" xr:uid="{E9F6CF2D-1B5E-4DE0-8DEF-EFF21D9173E2}"/>
    <cellStyle name="Normal 6 3 3 3 4 2" xfId="3973" xr:uid="{E76D9E51-F0F6-40BD-9BC3-EFA684681D31}"/>
    <cellStyle name="Normal 6 3 3 3 5" xfId="1400" xr:uid="{A77C4A80-0140-4B54-9661-0C78A954F6CB}"/>
    <cellStyle name="Normal 6 3 3 4" xfId="1401" xr:uid="{7B5C9BA2-A761-47A2-A950-216D9DF0C96C}"/>
    <cellStyle name="Normal 6 3 3 4 2" xfId="1402" xr:uid="{D12C86E5-9DB2-4D4F-8C01-447290CE170E}"/>
    <cellStyle name="Normal 6 3 3 4 2 2" xfId="3974" xr:uid="{D698FB45-9A9E-43B7-9F7C-8544506C7E6C}"/>
    <cellStyle name="Normal 6 3 3 4 2 2 2" xfId="3975" xr:uid="{3AB88C15-4EDD-44B6-8E7E-9B1644C969F1}"/>
    <cellStyle name="Normal 6 3 3 4 2 3" xfId="3976" xr:uid="{0BFA8189-B079-4926-9E16-22011156AE31}"/>
    <cellStyle name="Normal 6 3 3 4 3" xfId="1403" xr:uid="{264B2077-0BB5-4A43-9A67-FABBE818742C}"/>
    <cellStyle name="Normal 6 3 3 4 3 2" xfId="3977" xr:uid="{A645BDC9-3483-412D-A515-0B2872E3E0FE}"/>
    <cellStyle name="Normal 6 3 3 4 4" xfId="1404" xr:uid="{1400D1EA-F87E-4CAF-A6D1-913689656926}"/>
    <cellStyle name="Normal 6 3 3 5" xfId="1405" xr:uid="{243A871E-8F2F-48B7-A5D6-358F297B24A2}"/>
    <cellStyle name="Normal 6 3 3 5 2" xfId="1406" xr:uid="{FCC0F87A-3F6C-4EF2-82F2-109229CB39E3}"/>
    <cellStyle name="Normal 6 3 3 5 2 2" xfId="3978" xr:uid="{9FA78ED3-80C4-40E2-9C54-A96A857F4C42}"/>
    <cellStyle name="Normal 6 3 3 5 3" xfId="1407" xr:uid="{5A6B5696-BB42-4DEC-8943-A85E37C542B1}"/>
    <cellStyle name="Normal 6 3 3 5 4" xfId="1408" xr:uid="{74F9ED39-37DB-4823-AB76-41677DDF541E}"/>
    <cellStyle name="Normal 6 3 3 6" xfId="1409" xr:uid="{652B3D1E-C653-43BB-95E5-92C1E0DE4A5B}"/>
    <cellStyle name="Normal 6 3 3 6 2" xfId="3979" xr:uid="{7460BA98-7E3E-4CDE-AEED-AE1045C3E662}"/>
    <cellStyle name="Normal 6 3 3 7" xfId="1410" xr:uid="{2B937E27-A3E2-43D8-961B-27ABA2D50476}"/>
    <cellStyle name="Normal 6 3 3 8" xfId="1411" xr:uid="{DDFFF423-0CF3-4144-B86F-E097CA775CDB}"/>
    <cellStyle name="Normal 6 3 4" xfId="1412" xr:uid="{6711F42E-60A6-4A52-B184-761527EBE5C0}"/>
    <cellStyle name="Normal 6 3 4 2" xfId="1413" xr:uid="{E34C8F70-79CF-4109-B114-1238A40BE596}"/>
    <cellStyle name="Normal 6 3 4 2 2" xfId="1414" xr:uid="{3901DB02-6560-4CA0-ABF7-D4A6EA0AA3A8}"/>
    <cellStyle name="Normal 6 3 4 2 2 2" xfId="1415" xr:uid="{8F18CA20-C272-454B-B486-01A869EA792D}"/>
    <cellStyle name="Normal 6 3 4 2 2 2 2" xfId="3980" xr:uid="{7B359723-B09A-4C9D-8D83-EAA95C0472A5}"/>
    <cellStyle name="Normal 6 3 4 2 2 3" xfId="1416" xr:uid="{E00B01A0-E681-4827-A785-5D99F03A635F}"/>
    <cellStyle name="Normal 6 3 4 2 2 4" xfId="1417" xr:uid="{39CB39D5-57F7-4AB3-B842-381FE58F7380}"/>
    <cellStyle name="Normal 6 3 4 2 3" xfId="1418" xr:uid="{B9C6CD5B-591D-43C4-A4A2-1F66022B3C90}"/>
    <cellStyle name="Normal 6 3 4 2 3 2" xfId="3981" xr:uid="{70BDB45E-A264-411F-98D2-B2CDB3AFB694}"/>
    <cellStyle name="Normal 6 3 4 2 4" xfId="1419" xr:uid="{8435D5C3-0A99-46B9-9FE9-DC684C3CB31B}"/>
    <cellStyle name="Normal 6 3 4 2 5" xfId="1420" xr:uid="{105FA82B-9D6E-45BF-A7DB-2D87BC402699}"/>
    <cellStyle name="Normal 6 3 4 3" xfId="1421" xr:uid="{D21AEED5-5E47-4B75-8A6F-BB2A62999F06}"/>
    <cellStyle name="Normal 6 3 4 3 2" xfId="1422" xr:uid="{F1A5079A-E99E-4532-BD01-BB873017856B}"/>
    <cellStyle name="Normal 6 3 4 3 2 2" xfId="3982" xr:uid="{E5B5A2F5-BC7F-4003-B13B-A633CB561F23}"/>
    <cellStyle name="Normal 6 3 4 3 3" xfId="1423" xr:uid="{4088193F-BC2F-43F1-B66C-3C1688E30935}"/>
    <cellStyle name="Normal 6 3 4 3 4" xfId="1424" xr:uid="{C1E2263B-56EE-42FC-9867-DDA673F18EB3}"/>
    <cellStyle name="Normal 6 3 4 4" xfId="1425" xr:uid="{63342FF3-BBA1-4DC0-A2F1-BB9E4181546D}"/>
    <cellStyle name="Normal 6 3 4 4 2" xfId="1426" xr:uid="{C34C40E8-60EF-4962-AF03-609128A1FF41}"/>
    <cellStyle name="Normal 6 3 4 4 3" xfId="1427" xr:uid="{C18CB729-984F-4DD3-A47D-E85DD34C436C}"/>
    <cellStyle name="Normal 6 3 4 4 4" xfId="1428" xr:uid="{AFDDFC10-AE5B-4C36-886A-CC0279529B80}"/>
    <cellStyle name="Normal 6 3 4 5" xfId="1429" xr:uid="{3C518C61-E244-418B-88B8-5817630097B4}"/>
    <cellStyle name="Normal 6 3 4 6" xfId="1430" xr:uid="{BC5061CA-3383-4DCD-8A38-B068330347B0}"/>
    <cellStyle name="Normal 6 3 4 7" xfId="1431" xr:uid="{10FCEDE6-0B15-461D-87B1-4C53DEAF32D6}"/>
    <cellStyle name="Normal 6 3 5" xfId="1432" xr:uid="{98F109A7-0171-4E58-A485-4381B31F34AF}"/>
    <cellStyle name="Normal 6 3 5 2" xfId="1433" xr:uid="{B611588F-FAAB-49F4-A884-94DBBE997443}"/>
    <cellStyle name="Normal 6 3 5 2 2" xfId="1434" xr:uid="{D425CC07-1B56-4A74-83D1-DEDBA3558D7A}"/>
    <cellStyle name="Normal 6 3 5 2 2 2" xfId="3983" xr:uid="{A97EA0AE-97F9-4A2E-A150-AE740EF84015}"/>
    <cellStyle name="Normal 6 3 5 2 2 2 2" xfId="3984" xr:uid="{0774CA01-A355-4B0C-A095-7088D0DB00E3}"/>
    <cellStyle name="Normal 6 3 5 2 2 3" xfId="3985" xr:uid="{507EDF84-090E-4D18-A327-981E62094F5C}"/>
    <cellStyle name="Normal 6 3 5 2 3" xfId="1435" xr:uid="{9C7DB24A-7D59-4A8C-ADCF-13BECE6089BB}"/>
    <cellStyle name="Normal 6 3 5 2 3 2" xfId="3986" xr:uid="{8E6B17AB-0304-46F4-A4F5-6A3C5C005B62}"/>
    <cellStyle name="Normal 6 3 5 2 4" xfId="1436" xr:uid="{676D0A07-29BE-40FB-B4B6-A035D3464AA1}"/>
    <cellStyle name="Normal 6 3 5 3" xfId="1437" xr:uid="{D2624B03-C2E9-471E-A25C-F60092917AF9}"/>
    <cellStyle name="Normal 6 3 5 3 2" xfId="1438" xr:uid="{79CB21A6-34ED-4D7C-8AC7-EE8DA732182F}"/>
    <cellStyle name="Normal 6 3 5 3 2 2" xfId="3987" xr:uid="{67D85877-2D75-4694-933C-0681D5CDB90E}"/>
    <cellStyle name="Normal 6 3 5 3 3" xfId="1439" xr:uid="{A158C92E-6B3D-4E6A-A4BD-4A7008F215EF}"/>
    <cellStyle name="Normal 6 3 5 3 4" xfId="1440" xr:uid="{CB60FBC4-FC67-46C9-93A3-1A72CF36D87A}"/>
    <cellStyle name="Normal 6 3 5 4" xfId="1441" xr:uid="{E4079E87-F1CB-4F3D-9C00-5B6B2ACB75A9}"/>
    <cellStyle name="Normal 6 3 5 4 2" xfId="3988" xr:uid="{6428C5A4-133E-4E9C-966D-455F74B2223F}"/>
    <cellStyle name="Normal 6 3 5 5" xfId="1442" xr:uid="{194758C5-EA34-4E47-A532-C9476BD5466E}"/>
    <cellStyle name="Normal 6 3 5 6" xfId="1443" xr:uid="{3B84417C-5FB4-47FB-A19E-927DCCB40D4E}"/>
    <cellStyle name="Normal 6 3 6" xfId="1444" xr:uid="{A585C30B-CE1C-4E9E-A3AA-BB909826BF7F}"/>
    <cellStyle name="Normal 6 3 6 2" xfId="1445" xr:uid="{51AB3463-9BE0-4711-B27E-8E2113A49CE5}"/>
    <cellStyle name="Normal 6 3 6 2 2" xfId="1446" xr:uid="{292ABC4C-326D-4063-84B9-929CB037784C}"/>
    <cellStyle name="Normal 6 3 6 2 2 2" xfId="3989" xr:uid="{A3FC02DE-EF46-4E49-9B06-0C77FB266D15}"/>
    <cellStyle name="Normal 6 3 6 2 3" xfId="1447" xr:uid="{C2CA97AE-669B-4ABD-8529-E314C825E7B5}"/>
    <cellStyle name="Normal 6 3 6 2 4" xfId="1448" xr:uid="{A53FF068-E21D-48F8-BB1D-D5714270BDDD}"/>
    <cellStyle name="Normal 6 3 6 3" xfId="1449" xr:uid="{12B0B4A4-AF7F-418E-877E-0B27518E4BB5}"/>
    <cellStyle name="Normal 6 3 6 3 2" xfId="3990" xr:uid="{DF85AFBA-32D9-43CB-B91C-752F28AF8CC2}"/>
    <cellStyle name="Normal 6 3 6 4" xfId="1450" xr:uid="{CD244DCC-001E-4EFE-B22C-E2A447CCA975}"/>
    <cellStyle name="Normal 6 3 6 5" xfId="1451" xr:uid="{BC95E880-124F-40A0-9BF6-6E5CFCB8F0F8}"/>
    <cellStyle name="Normal 6 3 7" xfId="1452" xr:uid="{86188A00-5914-4481-A7AF-FDD0FC43EA77}"/>
    <cellStyle name="Normal 6 3 7 2" xfId="1453" xr:uid="{5A5889F4-F8E0-4AFB-A0FA-85CEE1E39AE8}"/>
    <cellStyle name="Normal 6 3 7 2 2" xfId="3991" xr:uid="{4C568166-E96E-4F23-9CF9-81FC8BDC591B}"/>
    <cellStyle name="Normal 6 3 7 3" xfId="1454" xr:uid="{4A344D44-69E0-4361-A574-3ECB68B7F1BA}"/>
    <cellStyle name="Normal 6 3 7 4" xfId="1455" xr:uid="{A074F381-4348-4333-8F64-9EF1CD8D0C5D}"/>
    <cellStyle name="Normal 6 3 8" xfId="1456" xr:uid="{33C9E9C0-694A-4718-8685-94C86EC7BB7E}"/>
    <cellStyle name="Normal 6 3 8 2" xfId="1457" xr:uid="{9C95063F-3C6E-47EF-904D-AFB75D410964}"/>
    <cellStyle name="Normal 6 3 8 3" xfId="1458" xr:uid="{EE027BAE-B240-48B5-A0F6-20B74DF76E81}"/>
    <cellStyle name="Normal 6 3 8 4" xfId="1459" xr:uid="{D16C4D36-866B-47F3-95FE-C3DA70B2351A}"/>
    <cellStyle name="Normal 6 3 9" xfId="1460" xr:uid="{18C2DB03-0A46-42D2-9903-93D697490F09}"/>
    <cellStyle name="Normal 6 3 9 2" xfId="4710" xr:uid="{A02F1364-FAC2-4758-82C7-C6444ABE09BF}"/>
    <cellStyle name="Normal 6 4" xfId="1461" xr:uid="{B459446A-398C-4020-A01E-AA9D442E5A93}"/>
    <cellStyle name="Normal 6 4 10" xfId="1462" xr:uid="{7ED7FAFA-BAC0-4FA0-B7C6-A233ACC878A2}"/>
    <cellStyle name="Normal 6 4 11" xfId="1463" xr:uid="{8FA82B20-63E0-4600-B2F4-4A0E660B9543}"/>
    <cellStyle name="Normal 6 4 2" xfId="1464" xr:uid="{B36B89A4-A87E-4C7F-9B90-ED777C3BF596}"/>
    <cellStyle name="Normal 6 4 2 2" xfId="1465" xr:uid="{44B38D41-BDF9-46B3-B557-D972FDB3CBC9}"/>
    <cellStyle name="Normal 6 4 2 2 2" xfId="1466" xr:uid="{9B6EC5F1-E9BA-4E7D-900F-76B88C7CBD5C}"/>
    <cellStyle name="Normal 6 4 2 2 2 2" xfId="1467" xr:uid="{33384004-C6DB-4825-87B4-1ED016FBDC7E}"/>
    <cellStyle name="Normal 6 4 2 2 2 2 2" xfId="1468" xr:uid="{3EC078AA-E1B9-439A-A9EE-25FF5983E227}"/>
    <cellStyle name="Normal 6 4 2 2 2 2 2 2" xfId="3992" xr:uid="{A0B6BE30-DA59-4905-B32A-46B241AF0369}"/>
    <cellStyle name="Normal 6 4 2 2 2 2 3" xfId="1469" xr:uid="{DC39CB43-1F40-43ED-A70F-978FD68093FD}"/>
    <cellStyle name="Normal 6 4 2 2 2 2 4" xfId="1470" xr:uid="{656C8F45-2C58-4BCB-BE2E-F718282112DD}"/>
    <cellStyle name="Normal 6 4 2 2 2 3" xfId="1471" xr:uid="{C87EE008-329A-411E-96C9-6E7B153BD5AC}"/>
    <cellStyle name="Normal 6 4 2 2 2 3 2" xfId="1472" xr:uid="{62DA6964-18FF-43D2-BD5C-1D8BBCEED75D}"/>
    <cellStyle name="Normal 6 4 2 2 2 3 3" xfId="1473" xr:uid="{9FFCF93C-26B7-4D5D-9094-F1782CF984E0}"/>
    <cellStyle name="Normal 6 4 2 2 2 3 4" xfId="1474" xr:uid="{80AB733B-8C65-489A-B86F-08AD6019628E}"/>
    <cellStyle name="Normal 6 4 2 2 2 4" xfId="1475" xr:uid="{619EC16A-B064-420A-8629-9F27DDDD26EF}"/>
    <cellStyle name="Normal 6 4 2 2 2 5" xfId="1476" xr:uid="{64AE31BE-3896-4CE0-ADA6-0933863C3F39}"/>
    <cellStyle name="Normal 6 4 2 2 2 6" xfId="1477" xr:uid="{46658B42-1D97-4FFA-A687-9947A4051363}"/>
    <cellStyle name="Normal 6 4 2 2 3" xfId="1478" xr:uid="{9D022354-C7A0-4669-82FE-5C3BCF804BA3}"/>
    <cellStyle name="Normal 6 4 2 2 3 2" xfId="1479" xr:uid="{013FEB6B-9649-4ACB-B52A-1EF401730D7A}"/>
    <cellStyle name="Normal 6 4 2 2 3 2 2" xfId="1480" xr:uid="{10B81E42-C5DA-4B6B-AC58-B183AFE26D45}"/>
    <cellStyle name="Normal 6 4 2 2 3 2 3" xfId="1481" xr:uid="{0DA294F1-45D6-4D0A-8B54-D191F4D5412D}"/>
    <cellStyle name="Normal 6 4 2 2 3 2 4" xfId="1482" xr:uid="{47991B3F-F074-4AB8-B9A3-BAD332B2DD08}"/>
    <cellStyle name="Normal 6 4 2 2 3 3" xfId="1483" xr:uid="{2848CCAC-72D5-4EF5-9EA0-0E91AC45C53C}"/>
    <cellStyle name="Normal 6 4 2 2 3 4" xfId="1484" xr:uid="{E6E7FE24-0523-4CFD-B1E1-C229AB79649E}"/>
    <cellStyle name="Normal 6 4 2 2 3 5" xfId="1485" xr:uid="{9993609A-7F69-404C-9622-5A2ABBBB6E71}"/>
    <cellStyle name="Normal 6 4 2 2 4" xfId="1486" xr:uid="{3072827A-4901-4BD8-B496-2894FE2C19DB}"/>
    <cellStyle name="Normal 6 4 2 2 4 2" xfId="1487" xr:uid="{CE81E3DB-6C9A-40AA-B85F-E31D0C3409F5}"/>
    <cellStyle name="Normal 6 4 2 2 4 3" xfId="1488" xr:uid="{C03A09DB-33D6-4D66-9F3D-447E59D9AE2D}"/>
    <cellStyle name="Normal 6 4 2 2 4 4" xfId="1489" xr:uid="{81690C92-5A39-45BC-981B-0052E79D6382}"/>
    <cellStyle name="Normal 6 4 2 2 5" xfId="1490" xr:uid="{649EAF4F-76DE-45AD-B243-801E1ACA0D3A}"/>
    <cellStyle name="Normal 6 4 2 2 5 2" xfId="1491" xr:uid="{12A58EEB-1618-4EDB-A38D-22D4261B51C8}"/>
    <cellStyle name="Normal 6 4 2 2 5 3" xfId="1492" xr:uid="{A28DFA61-4C2E-457E-B45D-8B9734FE38BB}"/>
    <cellStyle name="Normal 6 4 2 2 5 4" xfId="1493" xr:uid="{BFE3AE6F-50FA-4869-82C7-F629AE00A10D}"/>
    <cellStyle name="Normal 6 4 2 2 6" xfId="1494" xr:uid="{4034EC2A-0AA6-4C83-A03B-EC8C533C9917}"/>
    <cellStyle name="Normal 6 4 2 2 7" xfId="1495" xr:uid="{0F1EFAE1-BD30-4AEB-815D-7667B08930A4}"/>
    <cellStyle name="Normal 6 4 2 2 8" xfId="1496" xr:uid="{F153CD1D-E2DC-48D7-B017-A9EBC86C9702}"/>
    <cellStyle name="Normal 6 4 2 3" xfId="1497" xr:uid="{788220EE-94C2-4822-B8D7-0518C323A6D6}"/>
    <cellStyle name="Normal 6 4 2 3 2" xfId="1498" xr:uid="{A807DBB9-05A5-4E20-BC14-AB87D6AE9CD9}"/>
    <cellStyle name="Normal 6 4 2 3 2 2" xfId="1499" xr:uid="{FE830B67-4563-4851-BB76-33D9FEB012C5}"/>
    <cellStyle name="Normal 6 4 2 3 2 2 2" xfId="3993" xr:uid="{963245C0-6CE3-4F78-8516-AFBD96653F68}"/>
    <cellStyle name="Normal 6 4 2 3 2 2 2 2" xfId="3994" xr:uid="{D0659CF9-CAC0-4030-A336-23D5CE62397D}"/>
    <cellStyle name="Normal 6 4 2 3 2 2 3" xfId="3995" xr:uid="{713B2F33-A16E-458A-8509-3BEBA4648FC2}"/>
    <cellStyle name="Normal 6 4 2 3 2 3" xfId="1500" xr:uid="{37DE12FA-B9D8-4491-B607-169EC35F12A9}"/>
    <cellStyle name="Normal 6 4 2 3 2 3 2" xfId="3996" xr:uid="{705C222A-B7B4-4509-8B40-8536903719BA}"/>
    <cellStyle name="Normal 6 4 2 3 2 4" xfId="1501" xr:uid="{0EFB0F6B-AB10-40A2-9861-F5286A6744DB}"/>
    <cellStyle name="Normal 6 4 2 3 3" xfId="1502" xr:uid="{3A0C7261-7964-4CF6-87D1-27B141896D7E}"/>
    <cellStyle name="Normal 6 4 2 3 3 2" xfId="1503" xr:uid="{D0B43F88-13FB-4E1F-958E-32B67FB9D20B}"/>
    <cellStyle name="Normal 6 4 2 3 3 2 2" xfId="3997" xr:uid="{0C87F70D-92F3-482F-BD80-D8763E62F934}"/>
    <cellStyle name="Normal 6 4 2 3 3 3" xfId="1504" xr:uid="{ACC0E88F-874A-4231-AD2F-68ED581346CB}"/>
    <cellStyle name="Normal 6 4 2 3 3 4" xfId="1505" xr:uid="{EF3C9691-762B-4FB6-A3EB-E9AA23E3013B}"/>
    <cellStyle name="Normal 6 4 2 3 4" xfId="1506" xr:uid="{AB676B1B-1A31-4DE1-9324-8ED0F513CB4F}"/>
    <cellStyle name="Normal 6 4 2 3 4 2" xfId="3998" xr:uid="{CAD94DA7-CB61-4022-93F8-4CE1A61FB310}"/>
    <cellStyle name="Normal 6 4 2 3 5" xfId="1507" xr:uid="{A641C3E0-FF23-4E41-8BB7-63BF212D0DE2}"/>
    <cellStyle name="Normal 6 4 2 3 6" xfId="1508" xr:uid="{07B3E212-8779-4FE9-BC27-13C7FB31A4F0}"/>
    <cellStyle name="Normal 6 4 2 4" xfId="1509" xr:uid="{75DDC9AB-5A8D-4A9B-9EF9-5DF0130C6A31}"/>
    <cellStyle name="Normal 6 4 2 4 2" xfId="1510" xr:uid="{94260A2E-F18C-49E0-94D5-7190709106A1}"/>
    <cellStyle name="Normal 6 4 2 4 2 2" xfId="1511" xr:uid="{08BE8D05-43E0-41A7-8050-083C3CD341A9}"/>
    <cellStyle name="Normal 6 4 2 4 2 2 2" xfId="3999" xr:uid="{D0E74923-2274-41EC-A623-6764E9670EE9}"/>
    <cellStyle name="Normal 6 4 2 4 2 3" xfId="1512" xr:uid="{1F0CAA3D-46CE-4616-8CBE-95C3CF782BF7}"/>
    <cellStyle name="Normal 6 4 2 4 2 4" xfId="1513" xr:uid="{752C6BEB-8C8F-4C3A-B5BF-9F018E2A9D3C}"/>
    <cellStyle name="Normal 6 4 2 4 3" xfId="1514" xr:uid="{4CEE8F45-762A-44AD-BE97-C3D4045C0BAD}"/>
    <cellStyle name="Normal 6 4 2 4 3 2" xfId="4000" xr:uid="{E9782CAA-9BAD-40E5-806D-2392191439FF}"/>
    <cellStyle name="Normal 6 4 2 4 4" xfId="1515" xr:uid="{B0507409-8BE3-4038-82AE-7B7E38D8D38E}"/>
    <cellStyle name="Normal 6 4 2 4 5" xfId="1516" xr:uid="{73DE3431-611B-458A-BDD2-B29263528F13}"/>
    <cellStyle name="Normal 6 4 2 5" xfId="1517" xr:uid="{C28DD5A8-4C9F-431E-9FCE-2CF428D7A609}"/>
    <cellStyle name="Normal 6 4 2 5 2" xfId="1518" xr:uid="{88591786-60E0-40EF-AD48-FE03C2C521FF}"/>
    <cellStyle name="Normal 6 4 2 5 2 2" xfId="4001" xr:uid="{A5B41108-60E6-4D67-9E26-BE5D39D6EB1B}"/>
    <cellStyle name="Normal 6 4 2 5 3" xfId="1519" xr:uid="{4F9AE405-F0FF-40B5-BFF7-6EC8D7EA21B0}"/>
    <cellStyle name="Normal 6 4 2 5 4" xfId="1520" xr:uid="{604B10B1-CFC5-4DB5-896D-F63F73BA0A13}"/>
    <cellStyle name="Normal 6 4 2 6" xfId="1521" xr:uid="{99915727-1704-4410-B202-6CEC3FA22330}"/>
    <cellStyle name="Normal 6 4 2 6 2" xfId="1522" xr:uid="{3AD38010-0B4A-496D-9891-7E80A8BE564D}"/>
    <cellStyle name="Normal 6 4 2 6 3" xfId="1523" xr:uid="{3A5A1615-151B-46EC-A024-D6E48086BA09}"/>
    <cellStyle name="Normal 6 4 2 6 4" xfId="1524" xr:uid="{471681E6-7730-45E9-83D6-A42A7CD3EAA0}"/>
    <cellStyle name="Normal 6 4 2 7" xfId="1525" xr:uid="{21B133F2-5D0E-472E-AE99-B50DD23631E1}"/>
    <cellStyle name="Normal 6 4 2 8" xfId="1526" xr:uid="{DE6E531D-6CB5-412C-A8E6-0EA95CF9469E}"/>
    <cellStyle name="Normal 6 4 2 9" xfId="1527" xr:uid="{BF51619F-C53C-4020-8ADC-425C3BB3E70F}"/>
    <cellStyle name="Normal 6 4 3" xfId="1528" xr:uid="{1B8D6590-C553-44B1-AF0A-CDBC8381A271}"/>
    <cellStyle name="Normal 6 4 3 2" xfId="1529" xr:uid="{F82E4FA2-01E2-4F8E-A2B5-A21A672FBDB9}"/>
    <cellStyle name="Normal 6 4 3 2 2" xfId="1530" xr:uid="{9FD9A9E4-08BD-4CB4-862B-0DBCC63BD620}"/>
    <cellStyle name="Normal 6 4 3 2 2 2" xfId="1531" xr:uid="{F1EC2DF6-886E-4D68-8EE4-DDB54E26F992}"/>
    <cellStyle name="Normal 6 4 3 2 2 2 2" xfId="4002" xr:uid="{074A4F44-D675-4839-8D4B-A1074E336EF6}"/>
    <cellStyle name="Normal 6 4 3 2 2 2 2 2" xfId="4648" xr:uid="{96DD4804-B5FD-4AB7-98D5-FABC4037B270}"/>
    <cellStyle name="Normal 6 4 3 2 2 2 3" xfId="4649" xr:uid="{F1F40C8C-5A2E-41DC-93CF-139E04CF467B}"/>
    <cellStyle name="Normal 6 4 3 2 2 3" xfId="1532" xr:uid="{FC9FA3C4-F552-4507-8F9B-63D265600494}"/>
    <cellStyle name="Normal 6 4 3 2 2 3 2" xfId="4650" xr:uid="{545B7426-6040-41A5-B533-F80FBA65B380}"/>
    <cellStyle name="Normal 6 4 3 2 2 4" xfId="1533" xr:uid="{F225A637-7B75-407B-BD85-9B91FC620477}"/>
    <cellStyle name="Normal 6 4 3 2 3" xfId="1534" xr:uid="{DFA63B3C-B2D1-40F1-B417-EAC65A4F4133}"/>
    <cellStyle name="Normal 6 4 3 2 3 2" xfId="1535" xr:uid="{5665F921-518F-4FCF-B818-F137B9DDC90B}"/>
    <cellStyle name="Normal 6 4 3 2 3 2 2" xfId="4651" xr:uid="{68BB669E-438D-49CD-9E3A-6E6838BA3C86}"/>
    <cellStyle name="Normal 6 4 3 2 3 3" xfId="1536" xr:uid="{3AF37F75-3950-420B-B89C-C2797A7A8E51}"/>
    <cellStyle name="Normal 6 4 3 2 3 4" xfId="1537" xr:uid="{0D19E1B3-1C99-40B5-A377-5E247A938565}"/>
    <cellStyle name="Normal 6 4 3 2 4" xfId="1538" xr:uid="{EB21EDC4-9705-43D8-940F-E6DD8BD90BB0}"/>
    <cellStyle name="Normal 6 4 3 2 4 2" xfId="4652" xr:uid="{BE86BAE1-BE14-40B7-9513-67790DEB4144}"/>
    <cellStyle name="Normal 6 4 3 2 5" xfId="1539" xr:uid="{C641593F-437E-478E-9C59-FC173636475E}"/>
    <cellStyle name="Normal 6 4 3 2 6" xfId="1540" xr:uid="{91B5594F-82FA-4E7E-B9BE-85D99163F376}"/>
    <cellStyle name="Normal 6 4 3 3" xfId="1541" xr:uid="{E1058B17-4D09-4B84-B143-4A61546E0B41}"/>
    <cellStyle name="Normal 6 4 3 3 2" xfId="1542" xr:uid="{1B7DDBD8-49EC-4503-B73B-C1C91B0B8A52}"/>
    <cellStyle name="Normal 6 4 3 3 2 2" xfId="1543" xr:uid="{F878BCE5-032C-41EE-A010-10E7F78BB3DC}"/>
    <cellStyle name="Normal 6 4 3 3 2 2 2" xfId="4653" xr:uid="{2129742E-E8D2-47B3-AA9F-3168F5FC9D89}"/>
    <cellStyle name="Normal 6 4 3 3 2 3" xfId="1544" xr:uid="{71022CFB-1202-4045-A773-3FD6DB3301EA}"/>
    <cellStyle name="Normal 6 4 3 3 2 4" xfId="1545" xr:uid="{FB639101-8702-42F7-A1D4-4F2D56392CE3}"/>
    <cellStyle name="Normal 6 4 3 3 3" xfId="1546" xr:uid="{0B199409-F9A2-49E2-BA34-5C36012DA0C2}"/>
    <cellStyle name="Normal 6 4 3 3 3 2" xfId="4654" xr:uid="{3161C9ED-E72F-4F88-A3EA-9BA1B3B7F8A3}"/>
    <cellStyle name="Normal 6 4 3 3 4" xfId="1547" xr:uid="{75095943-2B34-4E8A-B4E6-55376733A848}"/>
    <cellStyle name="Normal 6 4 3 3 5" xfId="1548" xr:uid="{B9679C49-3B9B-498F-AE74-608E83DA8C04}"/>
    <cellStyle name="Normal 6 4 3 4" xfId="1549" xr:uid="{D6E36257-AB74-4A28-9134-79C924B54D61}"/>
    <cellStyle name="Normal 6 4 3 4 2" xfId="1550" xr:uid="{41C5C155-9ED8-4AB5-8F9C-E49C189661CC}"/>
    <cellStyle name="Normal 6 4 3 4 2 2" xfId="4655" xr:uid="{AF20A9AE-D79D-4A44-80CF-506C1E0555ED}"/>
    <cellStyle name="Normal 6 4 3 4 3" xfId="1551" xr:uid="{6583A07F-78CA-4F7A-AB09-E31925BA6BED}"/>
    <cellStyle name="Normal 6 4 3 4 4" xfId="1552" xr:uid="{B78CCC1E-2E15-4745-8563-A37C8161ECF5}"/>
    <cellStyle name="Normal 6 4 3 5" xfId="1553" xr:uid="{FDD2EDF3-3E7F-44F4-BD21-A59800C26AE4}"/>
    <cellStyle name="Normal 6 4 3 5 2" xfId="1554" xr:uid="{4FBE80EE-DCF7-42B0-B469-C564FE763E0D}"/>
    <cellStyle name="Normal 6 4 3 5 3" xfId="1555" xr:uid="{830F1E0E-3DCF-4DAF-B52B-A3ECE4BBF2C7}"/>
    <cellStyle name="Normal 6 4 3 5 4" xfId="1556" xr:uid="{FCDA369E-5FEB-429E-97E1-A2DCDC1395AC}"/>
    <cellStyle name="Normal 6 4 3 6" xfId="1557" xr:uid="{D89BB835-E840-4D02-ADE3-670C041CAF3D}"/>
    <cellStyle name="Normal 6 4 3 7" xfId="1558" xr:uid="{0DBB908C-9888-4DC1-BCA9-B0CDCE268675}"/>
    <cellStyle name="Normal 6 4 3 8" xfId="1559" xr:uid="{B6E1CBE9-9AAA-470A-9E70-717D1CBD486A}"/>
    <cellStyle name="Normal 6 4 4" xfId="1560" xr:uid="{7CDAA397-CCD5-4E43-9E49-4E12C88CCD9B}"/>
    <cellStyle name="Normal 6 4 4 2" xfId="1561" xr:uid="{B839017B-A9D4-4D93-B536-7A364F97719B}"/>
    <cellStyle name="Normal 6 4 4 2 2" xfId="1562" xr:uid="{FA688EEE-4064-4CB1-9E37-882134A9E24C}"/>
    <cellStyle name="Normal 6 4 4 2 2 2" xfId="1563" xr:uid="{E1810EE4-6C20-4D59-9296-D8AD1C4FFE8B}"/>
    <cellStyle name="Normal 6 4 4 2 2 2 2" xfId="4003" xr:uid="{9B8806CF-EEA9-40C6-A0BB-B729065F86DD}"/>
    <cellStyle name="Normal 6 4 4 2 2 3" xfId="1564" xr:uid="{05071BBA-7287-42A0-BE11-7AF961D2D9EA}"/>
    <cellStyle name="Normal 6 4 4 2 2 4" xfId="1565" xr:uid="{1AF08C07-ACE1-49EC-AE36-6B074A401C40}"/>
    <cellStyle name="Normal 6 4 4 2 3" xfId="1566" xr:uid="{CDF8BA33-3549-4E30-80D1-A352D9CC9384}"/>
    <cellStyle name="Normal 6 4 4 2 3 2" xfId="4004" xr:uid="{2C1D9EA8-7673-45D6-AD81-460AEBC23FA9}"/>
    <cellStyle name="Normal 6 4 4 2 4" xfId="1567" xr:uid="{4379C055-A59B-40A4-8B28-536F6894A313}"/>
    <cellStyle name="Normal 6 4 4 2 5" xfId="1568" xr:uid="{DAF71D85-430E-4728-B2D2-1F2E43DA0440}"/>
    <cellStyle name="Normal 6 4 4 3" xfId="1569" xr:uid="{A60D854E-8F53-43B6-B770-FC4D79F3934D}"/>
    <cellStyle name="Normal 6 4 4 3 2" xfId="1570" xr:uid="{868729C3-3149-4CFB-8195-09D0E0DBCCD2}"/>
    <cellStyle name="Normal 6 4 4 3 2 2" xfId="4005" xr:uid="{41A63E28-B00C-452C-BC1A-D7D4A07E9CCE}"/>
    <cellStyle name="Normal 6 4 4 3 3" xfId="1571" xr:uid="{40C03269-D015-4D56-9B75-E9F8440600EF}"/>
    <cellStyle name="Normal 6 4 4 3 4" xfId="1572" xr:uid="{4042B9F2-BA64-49A1-B68D-CE50183B1CDA}"/>
    <cellStyle name="Normal 6 4 4 4" xfId="1573" xr:uid="{DB330C66-5943-441B-B424-025A2A4672E2}"/>
    <cellStyle name="Normal 6 4 4 4 2" xfId="1574" xr:uid="{3A2B9564-8DB5-46A3-BDDB-092A759939F7}"/>
    <cellStyle name="Normal 6 4 4 4 3" xfId="1575" xr:uid="{9EDCDD48-255D-4EC0-B160-1F64DD1B25D5}"/>
    <cellStyle name="Normal 6 4 4 4 4" xfId="1576" xr:uid="{7E869DA9-93A9-4628-A552-2070855272FD}"/>
    <cellStyle name="Normal 6 4 4 5" xfId="1577" xr:uid="{12470BEB-371B-488B-A400-C02C62D9FE35}"/>
    <cellStyle name="Normal 6 4 4 6" xfId="1578" xr:uid="{C6904A8F-79FA-48D9-B470-8547041F9DCE}"/>
    <cellStyle name="Normal 6 4 4 7" xfId="1579" xr:uid="{2D4EED15-4430-4D94-81BB-EB2553877D21}"/>
    <cellStyle name="Normal 6 4 5" xfId="1580" xr:uid="{1529A024-0D37-4B06-A098-0CFE5494F062}"/>
    <cellStyle name="Normal 6 4 5 2" xfId="1581" xr:uid="{46B6018E-8BDB-4B52-BFBC-081633B5B546}"/>
    <cellStyle name="Normal 6 4 5 2 2" xfId="1582" xr:uid="{05A5CBDC-D750-46EE-B913-C03B537AC31D}"/>
    <cellStyle name="Normal 6 4 5 2 2 2" xfId="4006" xr:uid="{1E6959E4-D2F1-4393-8B6F-21A073DDF7B2}"/>
    <cellStyle name="Normal 6 4 5 2 3" xfId="1583" xr:uid="{5246BFC2-F188-4310-92EC-8320D191833E}"/>
    <cellStyle name="Normal 6 4 5 2 4" xfId="1584" xr:uid="{87506DF6-1F23-4617-ADE6-835CEFD5F885}"/>
    <cellStyle name="Normal 6 4 5 3" xfId="1585" xr:uid="{2B16DBEB-15BF-4E29-87B1-B646D1A8FA15}"/>
    <cellStyle name="Normal 6 4 5 3 2" xfId="1586" xr:uid="{D6B5B2B2-B895-4DE7-99E1-7B837A7E7CDF}"/>
    <cellStyle name="Normal 6 4 5 3 3" xfId="1587" xr:uid="{570F09D4-E1B9-4315-8833-44A72C9E26EE}"/>
    <cellStyle name="Normal 6 4 5 3 4" xfId="1588" xr:uid="{BA572943-E2AC-4200-A293-1680FC4285D9}"/>
    <cellStyle name="Normal 6 4 5 4" xfId="1589" xr:uid="{BE048B41-4300-4EF6-B035-5BDAD33849D2}"/>
    <cellStyle name="Normal 6 4 5 5" xfId="1590" xr:uid="{8C0869A6-0D31-4067-B4A8-9FFE47507ADF}"/>
    <cellStyle name="Normal 6 4 5 6" xfId="1591" xr:uid="{822E835C-43A6-478F-87A3-A6C6DBD92E56}"/>
    <cellStyle name="Normal 6 4 6" xfId="1592" xr:uid="{A696E631-7284-4202-8E0D-1E53B2914247}"/>
    <cellStyle name="Normal 6 4 6 2" xfId="1593" xr:uid="{DCAA10C8-7954-4EAD-851E-8C49DBD96C94}"/>
    <cellStyle name="Normal 6 4 6 2 2" xfId="1594" xr:uid="{F412D37D-AE41-4180-AB55-4B865FF491E5}"/>
    <cellStyle name="Normal 6 4 6 2 3" xfId="1595" xr:uid="{E16075FF-DAA0-42D1-8A6F-88318A8BD095}"/>
    <cellStyle name="Normal 6 4 6 2 4" xfId="1596" xr:uid="{635C7D13-1645-45B3-8E50-A6416A7C33E9}"/>
    <cellStyle name="Normal 6 4 6 3" xfId="1597" xr:uid="{00A65E89-0B7B-4897-B626-3FA1CD868156}"/>
    <cellStyle name="Normal 6 4 6 4" xfId="1598" xr:uid="{DC20C2DF-EA55-4A55-9F05-A9822313BE48}"/>
    <cellStyle name="Normal 6 4 6 5" xfId="1599" xr:uid="{B84AD34D-7D0E-4063-88B8-17E5D39CD876}"/>
    <cellStyle name="Normal 6 4 7" xfId="1600" xr:uid="{BAFC8D82-01A2-433B-83EE-812AA1E60FA1}"/>
    <cellStyle name="Normal 6 4 7 2" xfId="1601" xr:uid="{C413D416-4AA4-4887-BF79-B50788E8D24F}"/>
    <cellStyle name="Normal 6 4 7 3" xfId="1602" xr:uid="{1798C384-0110-47BB-AD3D-925A5A8D9928}"/>
    <cellStyle name="Normal 6 4 7 3 2" xfId="4379" xr:uid="{7A8E4BA5-108B-4FE0-ABCA-5A35A3FE6969}"/>
    <cellStyle name="Normal 6 4 7 3 3" xfId="4610" xr:uid="{A43EA6B9-1208-4B5C-90B1-814D63C945E5}"/>
    <cellStyle name="Normal 6 4 7 4" xfId="1603" xr:uid="{D54F88B0-5681-4F76-86C5-9D1411E951D6}"/>
    <cellStyle name="Normal 6 4 8" xfId="1604" xr:uid="{46C9F550-53E3-4C7E-86FB-9A1EFFE28E1D}"/>
    <cellStyle name="Normal 6 4 8 2" xfId="1605" xr:uid="{1DF6D711-FFCB-462D-9A74-A687C003FA38}"/>
    <cellStyle name="Normal 6 4 8 3" xfId="1606" xr:uid="{BE82389B-43DF-4ABD-AA8F-2B68442E54E1}"/>
    <cellStyle name="Normal 6 4 8 4" xfId="1607" xr:uid="{1E05901F-A4C1-4F94-A524-931A75497940}"/>
    <cellStyle name="Normal 6 4 9" xfId="1608" xr:uid="{4C27FB99-BA15-4E3C-A9B0-C3A972BDDA0D}"/>
    <cellStyle name="Normal 6 5" xfId="1609" xr:uid="{7C99F2C2-493C-42A8-9966-85989E6573CF}"/>
    <cellStyle name="Normal 6 5 10" xfId="1610" xr:uid="{5F0D8793-5AD2-4EEF-AEE2-EF6DE911D197}"/>
    <cellStyle name="Normal 6 5 11" xfId="1611" xr:uid="{E27C47DB-88A7-4895-8798-09B84E66AD2F}"/>
    <cellStyle name="Normal 6 5 2" xfId="1612" xr:uid="{BC17F4FB-C371-45E1-93CC-A0EB23A4B107}"/>
    <cellStyle name="Normal 6 5 2 2" xfId="1613" xr:uid="{7AB2CC27-61AB-4257-8CC0-83646730523A}"/>
    <cellStyle name="Normal 6 5 2 2 2" xfId="1614" xr:uid="{CD83B5B5-C892-4D0B-AE1C-1D723C2F55EB}"/>
    <cellStyle name="Normal 6 5 2 2 2 2" xfId="1615" xr:uid="{22F9A9BC-8EDE-4AC5-8155-5E5682D2193D}"/>
    <cellStyle name="Normal 6 5 2 2 2 2 2" xfId="1616" xr:uid="{8354A3AF-A2A5-484E-B0FC-19BD937FEE80}"/>
    <cellStyle name="Normal 6 5 2 2 2 2 3" xfId="1617" xr:uid="{C7C7B323-4C61-480B-AC1B-6692474120A0}"/>
    <cellStyle name="Normal 6 5 2 2 2 2 4" xfId="1618" xr:uid="{71934BA8-4837-4A47-BCFD-0F0A24DF5070}"/>
    <cellStyle name="Normal 6 5 2 2 2 3" xfId="1619" xr:uid="{9663C4E8-8706-4A02-A16E-6CBD2AAEE008}"/>
    <cellStyle name="Normal 6 5 2 2 2 3 2" xfId="1620" xr:uid="{A13745B8-0C28-4F83-A0A1-4006E88BE340}"/>
    <cellStyle name="Normal 6 5 2 2 2 3 3" xfId="1621" xr:uid="{6A79C48D-6F7D-4843-B8F2-FBF8AA5A03D7}"/>
    <cellStyle name="Normal 6 5 2 2 2 3 4" xfId="1622" xr:uid="{A1C133B4-936B-403F-88B0-5951BE412993}"/>
    <cellStyle name="Normal 6 5 2 2 2 4" xfId="1623" xr:uid="{616098A3-E5A9-49BD-8ECF-2FC734AD7D7B}"/>
    <cellStyle name="Normal 6 5 2 2 2 5" xfId="1624" xr:uid="{DD390B27-F5B3-4893-85E0-97D9FF073889}"/>
    <cellStyle name="Normal 6 5 2 2 2 6" xfId="1625" xr:uid="{908ED736-1AD1-4BC2-8EFF-BA06A06F132C}"/>
    <cellStyle name="Normal 6 5 2 2 3" xfId="1626" xr:uid="{5B0B2214-F431-4E05-A97E-4B9EA71A6EF9}"/>
    <cellStyle name="Normal 6 5 2 2 3 2" xfId="1627" xr:uid="{EE6EE4EE-4DAD-4463-8CF3-7F2897FC98CA}"/>
    <cellStyle name="Normal 6 5 2 2 3 2 2" xfId="1628" xr:uid="{B1A5CEB5-25FE-44DE-A006-4F935B0A54B6}"/>
    <cellStyle name="Normal 6 5 2 2 3 2 3" xfId="1629" xr:uid="{C3A0424A-4CB6-489B-9227-18734D93895C}"/>
    <cellStyle name="Normal 6 5 2 2 3 2 4" xfId="1630" xr:uid="{FA8B7460-7933-4B96-89A8-AF7D416E40B8}"/>
    <cellStyle name="Normal 6 5 2 2 3 3" xfId="1631" xr:uid="{25DCD6ED-4416-495D-A0DF-4035AC4BDCFB}"/>
    <cellStyle name="Normal 6 5 2 2 3 4" xfId="1632" xr:uid="{98038E5F-04F0-4BDA-B81E-E3B3D5C29998}"/>
    <cellStyle name="Normal 6 5 2 2 3 5" xfId="1633" xr:uid="{84DAEF40-9683-49DB-B4C1-8860A993FB7B}"/>
    <cellStyle name="Normal 6 5 2 2 4" xfId="1634" xr:uid="{F8402F58-711C-4167-9AF6-C38C859CC11B}"/>
    <cellStyle name="Normal 6 5 2 2 4 2" xfId="1635" xr:uid="{6BB67CCD-0D08-41A9-9F41-E2E80337B962}"/>
    <cellStyle name="Normal 6 5 2 2 4 3" xfId="1636" xr:uid="{614A6DD2-3E00-49FB-B6DF-D0CB9C0F25AF}"/>
    <cellStyle name="Normal 6 5 2 2 4 4" xfId="1637" xr:uid="{F5734F87-8DBF-4EEA-AD56-5847676777E6}"/>
    <cellStyle name="Normal 6 5 2 2 5" xfId="1638" xr:uid="{A838DAD9-8148-4EC8-9371-22E9AA66B075}"/>
    <cellStyle name="Normal 6 5 2 2 5 2" xfId="1639" xr:uid="{9E2E4B65-F34A-4A29-A500-4B57180B6F03}"/>
    <cellStyle name="Normal 6 5 2 2 5 3" xfId="1640" xr:uid="{53975621-326D-4970-A999-A8AD796B7A95}"/>
    <cellStyle name="Normal 6 5 2 2 5 4" xfId="1641" xr:uid="{782C43CB-5D0C-4565-8149-8328443917FF}"/>
    <cellStyle name="Normal 6 5 2 2 6" xfId="1642" xr:uid="{E65F3811-A6DF-49A9-8BC3-F624BB497481}"/>
    <cellStyle name="Normal 6 5 2 2 7" xfId="1643" xr:uid="{01AD1169-8722-4649-9708-130A787CF340}"/>
    <cellStyle name="Normal 6 5 2 2 8" xfId="1644" xr:uid="{2200F063-9956-4BA7-B6E7-2ABC27168FA6}"/>
    <cellStyle name="Normal 6 5 2 3" xfId="1645" xr:uid="{C7E6BE81-95EA-4154-9888-20EAD1E17465}"/>
    <cellStyle name="Normal 6 5 2 3 2" xfId="1646" xr:uid="{B1ADFFCC-861B-4AE7-88BF-6D7295A9E2DD}"/>
    <cellStyle name="Normal 6 5 2 3 2 2" xfId="1647" xr:uid="{52B465EC-1EA0-4A6B-B0CE-F864317D46D9}"/>
    <cellStyle name="Normal 6 5 2 3 2 3" xfId="1648" xr:uid="{AA2FF666-6DE5-45D1-B2FA-BE84BE39A2C6}"/>
    <cellStyle name="Normal 6 5 2 3 2 4" xfId="1649" xr:uid="{F1C81BC6-6A3A-49E9-BFC7-6C169AB36B08}"/>
    <cellStyle name="Normal 6 5 2 3 3" xfId="1650" xr:uid="{DFE042D5-F93E-440E-853F-7D5655FAE499}"/>
    <cellStyle name="Normal 6 5 2 3 3 2" xfId="1651" xr:uid="{65B429E8-2C31-4FDF-8B94-FBF04AF66F2D}"/>
    <cellStyle name="Normal 6 5 2 3 3 3" xfId="1652" xr:uid="{E162EC2F-40F4-4409-914C-761285986FF0}"/>
    <cellStyle name="Normal 6 5 2 3 3 4" xfId="1653" xr:uid="{F8BC2F73-E9EC-46C7-B97E-B8CA350B8600}"/>
    <cellStyle name="Normal 6 5 2 3 4" xfId="1654" xr:uid="{9B0EE9AD-33E0-418B-B750-FE8F66FB524C}"/>
    <cellStyle name="Normal 6 5 2 3 5" xfId="1655" xr:uid="{5BD3D084-6BAC-4731-961E-AD01E54C1163}"/>
    <cellStyle name="Normal 6 5 2 3 6" xfId="1656" xr:uid="{FE9026E5-6F22-4ED0-87BB-3974F3BB8025}"/>
    <cellStyle name="Normal 6 5 2 4" xfId="1657" xr:uid="{D910E004-5289-49C3-A048-2428EFBFBF1D}"/>
    <cellStyle name="Normal 6 5 2 4 2" xfId="1658" xr:uid="{3C6A6754-9B81-4E90-AFA4-A120F9913B2E}"/>
    <cellStyle name="Normal 6 5 2 4 2 2" xfId="1659" xr:uid="{8F0D08AE-F4F4-4673-8413-C9E18413BE66}"/>
    <cellStyle name="Normal 6 5 2 4 2 3" xfId="1660" xr:uid="{3ADC9C88-6B8A-4F7C-B691-8ADE6EFD0704}"/>
    <cellStyle name="Normal 6 5 2 4 2 4" xfId="1661" xr:uid="{CA99C097-E7B6-41A1-AA18-E89F7DE0FD8E}"/>
    <cellStyle name="Normal 6 5 2 4 3" xfId="1662" xr:uid="{AD4FB4D0-3596-4CF7-B6BC-F6D80EF65EAA}"/>
    <cellStyle name="Normal 6 5 2 4 4" xfId="1663" xr:uid="{C9AFF09C-6165-4F19-A8BE-AB4B200BE665}"/>
    <cellStyle name="Normal 6 5 2 4 5" xfId="1664" xr:uid="{7EEA5D82-34BA-40B7-AC6A-A2502023342B}"/>
    <cellStyle name="Normal 6 5 2 5" xfId="1665" xr:uid="{76ED90A6-462D-4481-BD88-8B438065F11F}"/>
    <cellStyle name="Normal 6 5 2 5 2" xfId="1666" xr:uid="{2D9D47D1-814A-4688-B1E5-417A7D9E8D99}"/>
    <cellStyle name="Normal 6 5 2 5 3" xfId="1667" xr:uid="{6DBAA7B9-E2FC-4DB8-AEFB-6EAC853DE07B}"/>
    <cellStyle name="Normal 6 5 2 5 4" xfId="1668" xr:uid="{DF0D1ECB-7632-4981-8F62-34B7D4EA68E1}"/>
    <cellStyle name="Normal 6 5 2 6" xfId="1669" xr:uid="{2C94C8E6-B20F-4ABB-A87E-FB801BD69CF7}"/>
    <cellStyle name="Normal 6 5 2 6 2" xfId="1670" xr:uid="{2EE2FFB2-BE91-4454-B2FE-52766DCDD6BA}"/>
    <cellStyle name="Normal 6 5 2 6 3" xfId="1671" xr:uid="{A3201260-F1EA-4D65-A34B-14B1DD21D707}"/>
    <cellStyle name="Normal 6 5 2 6 4" xfId="1672" xr:uid="{22DCE593-FCB7-49A2-9F5E-413DE5E920CD}"/>
    <cellStyle name="Normal 6 5 2 7" xfId="1673" xr:uid="{7589D818-46EC-4D6A-8B8D-D55A78413496}"/>
    <cellStyle name="Normal 6 5 2 8" xfId="1674" xr:uid="{68F24268-63F4-4FB1-B06B-74C964C9BA4A}"/>
    <cellStyle name="Normal 6 5 2 9" xfId="1675" xr:uid="{C6A48A90-137B-495B-A2EA-9E6D5B3B1BF9}"/>
    <cellStyle name="Normal 6 5 3" xfId="1676" xr:uid="{60EEA05A-0FC7-420E-A4FA-174A684DD094}"/>
    <cellStyle name="Normal 6 5 3 2" xfId="1677" xr:uid="{BAA8CEEC-B233-4998-8326-AF2AC3E9C225}"/>
    <cellStyle name="Normal 6 5 3 2 2" xfId="1678" xr:uid="{4A0849B9-D39D-422A-B85D-D6AC33C90C81}"/>
    <cellStyle name="Normal 6 5 3 2 2 2" xfId="1679" xr:uid="{A21D9ABD-A03B-492A-A234-CFDDBA74388A}"/>
    <cellStyle name="Normal 6 5 3 2 2 2 2" xfId="4007" xr:uid="{20A0CBD3-DD03-4AB3-8C26-CA220BEF544F}"/>
    <cellStyle name="Normal 6 5 3 2 2 3" xfId="1680" xr:uid="{23919BDF-1ECF-4CB5-9BC6-A1B6B9671943}"/>
    <cellStyle name="Normal 6 5 3 2 2 4" xfId="1681" xr:uid="{6A35C73E-5F4C-4479-9066-F96878A0BE06}"/>
    <cellStyle name="Normal 6 5 3 2 3" xfId="1682" xr:uid="{A15A5F6A-BB6A-4608-BADE-00EB23A8A316}"/>
    <cellStyle name="Normal 6 5 3 2 3 2" xfId="1683" xr:uid="{4E5AF564-4634-4DEE-8171-E73AD029794A}"/>
    <cellStyle name="Normal 6 5 3 2 3 3" xfId="1684" xr:uid="{80860992-1587-4716-A385-2C1FB2B33C7E}"/>
    <cellStyle name="Normal 6 5 3 2 3 4" xfId="1685" xr:uid="{CD0E3E4E-EF08-4314-92DB-63812293769D}"/>
    <cellStyle name="Normal 6 5 3 2 4" xfId="1686" xr:uid="{C69D7E6C-5092-41AF-A115-D07545DD4839}"/>
    <cellStyle name="Normal 6 5 3 2 5" xfId="1687" xr:uid="{4536F7D8-7AC4-415F-96A3-2CC545517CB1}"/>
    <cellStyle name="Normal 6 5 3 2 6" xfId="1688" xr:uid="{7F6F2FB6-C0A9-4B55-8A74-78B9348947AD}"/>
    <cellStyle name="Normal 6 5 3 3" xfId="1689" xr:uid="{40283608-0210-4C41-A2A1-CB1B7FC8D573}"/>
    <cellStyle name="Normal 6 5 3 3 2" xfId="1690" xr:uid="{D3B53D46-D312-4DEC-9E2D-E2C230C18C2C}"/>
    <cellStyle name="Normal 6 5 3 3 2 2" xfId="1691" xr:uid="{6D9CA074-D859-405C-96EB-CC45407B6885}"/>
    <cellStyle name="Normal 6 5 3 3 2 3" xfId="1692" xr:uid="{1FF0A7DA-767A-47C5-98B8-6CD288CF2921}"/>
    <cellStyle name="Normal 6 5 3 3 2 4" xfId="1693" xr:uid="{784B5303-620C-4B29-87CA-310D3A4F36A1}"/>
    <cellStyle name="Normal 6 5 3 3 3" xfId="1694" xr:uid="{43B7E123-B27B-4506-90AA-12CACDFFC044}"/>
    <cellStyle name="Normal 6 5 3 3 4" xfId="1695" xr:uid="{C981D3CB-E4F1-422C-A0D9-1A7D9B732CD5}"/>
    <cellStyle name="Normal 6 5 3 3 5" xfId="1696" xr:uid="{E0BAE39D-C76E-4B2B-AEAE-31B072BB4622}"/>
    <cellStyle name="Normal 6 5 3 4" xfId="1697" xr:uid="{9CEC1219-B940-462D-AABB-A527869CDF82}"/>
    <cellStyle name="Normal 6 5 3 4 2" xfId="1698" xr:uid="{93EE9B41-4AAE-439D-945B-582FC7E06A26}"/>
    <cellStyle name="Normal 6 5 3 4 3" xfId="1699" xr:uid="{A688B2CB-033A-408F-ABCF-EDD78EBDDCD1}"/>
    <cellStyle name="Normal 6 5 3 4 4" xfId="1700" xr:uid="{9FB99829-21B9-4B77-BF60-E45DEC5A1EC2}"/>
    <cellStyle name="Normal 6 5 3 5" xfId="1701" xr:uid="{794584C9-B6F8-46A6-89EC-B1F10F032AB0}"/>
    <cellStyle name="Normal 6 5 3 5 2" xfId="1702" xr:uid="{8FEE43A2-A626-47FD-8138-97CF835048A7}"/>
    <cellStyle name="Normal 6 5 3 5 3" xfId="1703" xr:uid="{19E14489-0D91-4214-B0B9-1E16DA2DD73A}"/>
    <cellStyle name="Normal 6 5 3 5 4" xfId="1704" xr:uid="{31EAC4F3-8D3E-4F15-A53F-8C215639D6E8}"/>
    <cellStyle name="Normal 6 5 3 6" xfId="1705" xr:uid="{69FA0DDF-0229-47A6-A178-17538188EB15}"/>
    <cellStyle name="Normal 6 5 3 7" xfId="1706" xr:uid="{21A025A4-738B-475E-8D74-79066A875B20}"/>
    <cellStyle name="Normal 6 5 3 8" xfId="1707" xr:uid="{B87AD501-6A3B-4145-95C9-20D2090C1A8F}"/>
    <cellStyle name="Normal 6 5 4" xfId="1708" xr:uid="{35684258-0CEA-48DF-8060-712AAE375CA5}"/>
    <cellStyle name="Normal 6 5 4 2" xfId="1709" xr:uid="{F333C74C-DADE-41E3-A507-37C2FC3098C5}"/>
    <cellStyle name="Normal 6 5 4 2 2" xfId="1710" xr:uid="{B3C846E3-F4BA-48BB-A9BC-8B4E521D10F0}"/>
    <cellStyle name="Normal 6 5 4 2 2 2" xfId="1711" xr:uid="{39FBF371-0623-40B2-86B2-40394E0DF0C3}"/>
    <cellStyle name="Normal 6 5 4 2 2 3" xfId="1712" xr:uid="{E092DD29-9EAC-4DDC-8400-B6C17554B264}"/>
    <cellStyle name="Normal 6 5 4 2 2 4" xfId="1713" xr:uid="{2A02A196-961F-494F-9BFA-1B30E8647346}"/>
    <cellStyle name="Normal 6 5 4 2 3" xfId="1714" xr:uid="{636F086B-2D95-4195-BDA2-D151D79A6DB4}"/>
    <cellStyle name="Normal 6 5 4 2 4" xfId="1715" xr:uid="{5ABAE270-E604-4556-8BE5-293759FE1020}"/>
    <cellStyle name="Normal 6 5 4 2 5" xfId="1716" xr:uid="{4550138B-5856-4C2B-BDE9-F05B2BDDBF98}"/>
    <cellStyle name="Normal 6 5 4 3" xfId="1717" xr:uid="{B00B71DB-901C-45F7-912A-B11466101EE3}"/>
    <cellStyle name="Normal 6 5 4 3 2" xfId="1718" xr:uid="{B90F1BBF-0320-4887-BD0C-433D4B9164D6}"/>
    <cellStyle name="Normal 6 5 4 3 3" xfId="1719" xr:uid="{C9A73C6F-CEE2-45E4-977B-A0DAAFD1933D}"/>
    <cellStyle name="Normal 6 5 4 3 4" xfId="1720" xr:uid="{AF1CD31E-2F38-493C-A021-D3CFFCDD756C}"/>
    <cellStyle name="Normal 6 5 4 4" xfId="1721" xr:uid="{C3716EFD-981D-405C-92D8-A132948BB133}"/>
    <cellStyle name="Normal 6 5 4 4 2" xfId="1722" xr:uid="{ABDF44CA-B9C1-49AE-B6B8-EB4F310AD81C}"/>
    <cellStyle name="Normal 6 5 4 4 3" xfId="1723" xr:uid="{1976F5EB-FC8F-4E90-A3B5-27E5F8151F1B}"/>
    <cellStyle name="Normal 6 5 4 4 4" xfId="1724" xr:uid="{D5B24E5D-5BE7-4330-B8A2-C53AC91AFBAB}"/>
    <cellStyle name="Normal 6 5 4 5" xfId="1725" xr:uid="{BBBD62B2-61AC-4A7E-9C67-AE458DA1CB10}"/>
    <cellStyle name="Normal 6 5 4 6" xfId="1726" xr:uid="{F68DD690-EAF8-478B-8847-856D96AC0DA5}"/>
    <cellStyle name="Normal 6 5 4 7" xfId="1727" xr:uid="{D8FF05CC-6E66-470D-A0F7-5098E85794B0}"/>
    <cellStyle name="Normal 6 5 5" xfId="1728" xr:uid="{AD0B8E3B-3738-48C5-855F-40C5CA7D48BC}"/>
    <cellStyle name="Normal 6 5 5 2" xfId="1729" xr:uid="{C294B069-B604-470C-8CDA-97F673BE1D74}"/>
    <cellStyle name="Normal 6 5 5 2 2" xfId="1730" xr:uid="{BF13AC5A-C818-4AA8-9D9B-EB0234FD35D1}"/>
    <cellStyle name="Normal 6 5 5 2 3" xfId="1731" xr:uid="{8AA408AD-57C2-4376-8BD8-F1E1C4A25E2C}"/>
    <cellStyle name="Normal 6 5 5 2 4" xfId="1732" xr:uid="{B1636E0F-3EC7-4ADD-9A4A-75C9A8993530}"/>
    <cellStyle name="Normal 6 5 5 3" xfId="1733" xr:uid="{30E462BD-4DFF-45DE-997D-C4940E2D9254}"/>
    <cellStyle name="Normal 6 5 5 3 2" xfId="1734" xr:uid="{57DF3A12-0D69-4112-8FDA-4278A447F718}"/>
    <cellStyle name="Normal 6 5 5 3 3" xfId="1735" xr:uid="{6085A9F5-ABCE-4518-812B-A50825DFBBC1}"/>
    <cellStyle name="Normal 6 5 5 3 4" xfId="1736" xr:uid="{62F54206-AB47-42B9-9EC1-D4B48C04C44A}"/>
    <cellStyle name="Normal 6 5 5 4" xfId="1737" xr:uid="{8094E1C3-137B-4328-B9C0-93A4F71AD251}"/>
    <cellStyle name="Normal 6 5 5 5" xfId="1738" xr:uid="{5D76759E-BAC1-4051-B2C3-9A9E9DAF5E81}"/>
    <cellStyle name="Normal 6 5 5 6" xfId="1739" xr:uid="{6542981A-D340-4D30-A671-D752E6490F5C}"/>
    <cellStyle name="Normal 6 5 6" xfId="1740" xr:uid="{52B34810-BBA2-4027-A445-C1C80F128904}"/>
    <cellStyle name="Normal 6 5 6 2" xfId="1741" xr:uid="{57E90CAC-A9B9-4DC4-B1C2-F42FFA3BB17C}"/>
    <cellStyle name="Normal 6 5 6 2 2" xfId="1742" xr:uid="{8FD64270-7464-47C9-BAC3-33B3ABAB1DCC}"/>
    <cellStyle name="Normal 6 5 6 2 3" xfId="1743" xr:uid="{74AB257F-6BD7-4A1C-B82E-D4475F92A560}"/>
    <cellStyle name="Normal 6 5 6 2 4" xfId="1744" xr:uid="{9AB1BB93-3073-4F84-9029-3FD8D9CE8B90}"/>
    <cellStyle name="Normal 6 5 6 3" xfId="1745" xr:uid="{CB63C9A8-7D70-4A59-B73B-B9C451027591}"/>
    <cellStyle name="Normal 6 5 6 4" xfId="1746" xr:uid="{8DB73934-7F69-4F52-9EED-E21DE8C91172}"/>
    <cellStyle name="Normal 6 5 6 5" xfId="1747" xr:uid="{6B33CEF6-C4A7-4D4C-AA67-AA9C391A3178}"/>
    <cellStyle name="Normal 6 5 7" xfId="1748" xr:uid="{7AAC5ACA-2E23-4211-BF7F-69BD22DC16FA}"/>
    <cellStyle name="Normal 6 5 7 2" xfId="1749" xr:uid="{37C98B47-1432-40E0-A35B-774F5AC2F734}"/>
    <cellStyle name="Normal 6 5 7 3" xfId="1750" xr:uid="{C25A10F1-50A3-48B7-8E8F-5DC999380107}"/>
    <cellStyle name="Normal 6 5 7 4" xfId="1751" xr:uid="{92A160A0-5FC7-4995-803F-E68CAC49B2E3}"/>
    <cellStyle name="Normal 6 5 8" xfId="1752" xr:uid="{F951CC5F-8F2D-4F88-9745-095942E760E7}"/>
    <cellStyle name="Normal 6 5 8 2" xfId="1753" xr:uid="{117E3C75-F482-44AD-812A-793414CD2E88}"/>
    <cellStyle name="Normal 6 5 8 3" xfId="1754" xr:uid="{FC2B67A5-9406-4AB9-B6C6-9B08CDEB90C9}"/>
    <cellStyle name="Normal 6 5 8 4" xfId="1755" xr:uid="{709DB553-51F6-4974-9C02-51B70CF392F4}"/>
    <cellStyle name="Normal 6 5 9" xfId="1756" xr:uid="{6C4CED19-EF6B-4C9B-A4B1-B3100121EBB7}"/>
    <cellStyle name="Normal 6 6" xfId="1757" xr:uid="{F84DB0A5-466C-4027-AF48-01FD6511A84B}"/>
    <cellStyle name="Normal 6 6 2" xfId="1758" xr:uid="{67E55750-C037-489E-B84E-3C9FAC36AF50}"/>
    <cellStyle name="Normal 6 6 2 2" xfId="1759" xr:uid="{ACA606AF-4788-42DD-892C-B4B6D9A40E4F}"/>
    <cellStyle name="Normal 6 6 2 2 2" xfId="1760" xr:uid="{1967E52C-9A12-4C83-9F86-A035055BFF61}"/>
    <cellStyle name="Normal 6 6 2 2 2 2" xfId="1761" xr:uid="{E31A6432-7D4F-4251-9391-6B4D4B09ADBA}"/>
    <cellStyle name="Normal 6 6 2 2 2 3" xfId="1762" xr:uid="{1C366296-8602-4853-9BAD-93B383D1CD99}"/>
    <cellStyle name="Normal 6 6 2 2 2 4" xfId="1763" xr:uid="{D76B0BEC-2D03-4C97-A7FE-4F804C43B20F}"/>
    <cellStyle name="Normal 6 6 2 2 3" xfId="1764" xr:uid="{433EEE3D-C822-4248-8042-0D87034A5B1F}"/>
    <cellStyle name="Normal 6 6 2 2 3 2" xfId="1765" xr:uid="{6084F4FF-D7F9-4C33-96DE-EA4CFED22ADC}"/>
    <cellStyle name="Normal 6 6 2 2 3 3" xfId="1766" xr:uid="{BC384B97-8629-4965-B1F1-4B947FD71B58}"/>
    <cellStyle name="Normal 6 6 2 2 3 4" xfId="1767" xr:uid="{F8EB723A-4464-4BD3-BF94-09DECC522ADB}"/>
    <cellStyle name="Normal 6 6 2 2 4" xfId="1768" xr:uid="{21C1DDD3-12D5-40A6-8018-EADA0458D28C}"/>
    <cellStyle name="Normal 6 6 2 2 5" xfId="1769" xr:uid="{05E48F81-D3A0-4FA4-80EE-AFA00F89B530}"/>
    <cellStyle name="Normal 6 6 2 2 6" xfId="1770" xr:uid="{66429B9F-A91A-4E06-8235-86981272B9DE}"/>
    <cellStyle name="Normal 6 6 2 3" xfId="1771" xr:uid="{BF30E420-A575-4476-B1CF-9C3280B7BAA8}"/>
    <cellStyle name="Normal 6 6 2 3 2" xfId="1772" xr:uid="{08B15523-9AD1-4DF4-B352-2FD825D8BEAC}"/>
    <cellStyle name="Normal 6 6 2 3 2 2" xfId="1773" xr:uid="{5F1EA3AC-2C05-49AE-A1ED-CEA919214D59}"/>
    <cellStyle name="Normal 6 6 2 3 2 3" xfId="1774" xr:uid="{CE665E51-B185-4084-8775-2B57907E4562}"/>
    <cellStyle name="Normal 6 6 2 3 2 4" xfId="1775" xr:uid="{84EF3AB7-FDE3-454D-89B9-6BDCC72B1C61}"/>
    <cellStyle name="Normal 6 6 2 3 3" xfId="1776" xr:uid="{1E405CE5-A66E-40BA-963E-C2E3FF61C39A}"/>
    <cellStyle name="Normal 6 6 2 3 4" xfId="1777" xr:uid="{8426BF2A-5700-42A1-AE22-8315687A754B}"/>
    <cellStyle name="Normal 6 6 2 3 5" xfId="1778" xr:uid="{83A3C1F0-2D80-441C-B055-CBCA9F2375BB}"/>
    <cellStyle name="Normal 6 6 2 4" xfId="1779" xr:uid="{801EC982-C46B-49A9-AF62-2C5BE5B8FE65}"/>
    <cellStyle name="Normal 6 6 2 4 2" xfId="1780" xr:uid="{62510247-CE57-4545-A111-E2C79E97358E}"/>
    <cellStyle name="Normal 6 6 2 4 3" xfId="1781" xr:uid="{52C42846-7B92-4DD5-BCB9-7D695D19E819}"/>
    <cellStyle name="Normal 6 6 2 4 4" xfId="1782" xr:uid="{4FDDCB7E-80FB-45CD-841B-D2441454E8E5}"/>
    <cellStyle name="Normal 6 6 2 5" xfId="1783" xr:uid="{CA5ACAE6-8628-447C-9987-16C4F3D69534}"/>
    <cellStyle name="Normal 6 6 2 5 2" xfId="1784" xr:uid="{AD9638D7-CBD9-46AF-BCFE-65B8280BAF1B}"/>
    <cellStyle name="Normal 6 6 2 5 3" xfId="1785" xr:uid="{9C3C059A-07B7-45D8-B787-17F0CC38E0C3}"/>
    <cellStyle name="Normal 6 6 2 5 4" xfId="1786" xr:uid="{F432775E-11FF-4A10-B984-A032F689C275}"/>
    <cellStyle name="Normal 6 6 2 6" xfId="1787" xr:uid="{6270AFD9-138E-4B09-BCE8-04D47294E9F1}"/>
    <cellStyle name="Normal 6 6 2 7" xfId="1788" xr:uid="{61296E60-857A-4A66-96A0-7A221D28BF77}"/>
    <cellStyle name="Normal 6 6 2 8" xfId="1789" xr:uid="{862FCD88-80B1-413F-9D25-46DA5AEC0BE6}"/>
    <cellStyle name="Normal 6 6 3" xfId="1790" xr:uid="{A1D71A69-E705-4791-A149-4D256594AAD1}"/>
    <cellStyle name="Normal 6 6 3 2" xfId="1791" xr:uid="{A9CA3893-AD71-473A-A11F-E96C0EB5DBE4}"/>
    <cellStyle name="Normal 6 6 3 2 2" xfId="1792" xr:uid="{DFC63A3A-1B2D-42D3-B9B2-412071AB1C2A}"/>
    <cellStyle name="Normal 6 6 3 2 3" xfId="1793" xr:uid="{D5D9A9FF-7266-4B44-B0FA-11400E30E4A4}"/>
    <cellStyle name="Normal 6 6 3 2 4" xfId="1794" xr:uid="{DD8ADF7A-AA0B-4259-98A4-594AEC05903E}"/>
    <cellStyle name="Normal 6 6 3 3" xfId="1795" xr:uid="{063B12E3-6790-4734-B27E-2274F67687B0}"/>
    <cellStyle name="Normal 6 6 3 3 2" xfId="1796" xr:uid="{CA7A3C36-5E1E-4B1B-B0B1-C4D0EA847DC3}"/>
    <cellStyle name="Normal 6 6 3 3 3" xfId="1797" xr:uid="{D8D92056-960C-47F6-99FF-C1FE4AE85B1D}"/>
    <cellStyle name="Normal 6 6 3 3 4" xfId="1798" xr:uid="{83ACA23E-0C36-4BB7-9414-3CD06560BB34}"/>
    <cellStyle name="Normal 6 6 3 4" xfId="1799" xr:uid="{BF3B90A3-0F48-4638-A2FA-D037B3CD553C}"/>
    <cellStyle name="Normal 6 6 3 5" xfId="1800" xr:uid="{8E10155E-2CF9-4F0A-B45E-AD6D8FAFDA4D}"/>
    <cellStyle name="Normal 6 6 3 6" xfId="1801" xr:uid="{F1220C90-5A71-4E25-B920-DA97DAB77D23}"/>
    <cellStyle name="Normal 6 6 4" xfId="1802" xr:uid="{EBE862DF-7512-4386-B0EF-D98FA690B46F}"/>
    <cellStyle name="Normal 6 6 4 2" xfId="1803" xr:uid="{D5D495C4-825E-4978-B4F0-1C8CE4696A5A}"/>
    <cellStyle name="Normal 6 6 4 2 2" xfId="1804" xr:uid="{FB02878E-8ACC-4EA1-97A6-3B83AA3A67A9}"/>
    <cellStyle name="Normal 6 6 4 2 3" xfId="1805" xr:uid="{CD64A16F-F197-41D9-A4B4-E15374A630C6}"/>
    <cellStyle name="Normal 6 6 4 2 4" xfId="1806" xr:uid="{DD63D734-2AC8-40D7-9ED6-45018880AF60}"/>
    <cellStyle name="Normal 6 6 4 3" xfId="1807" xr:uid="{E1E0612D-8D08-4F3D-9118-28E91F570470}"/>
    <cellStyle name="Normal 6 6 4 4" xfId="1808" xr:uid="{DC2951C2-E107-42FE-B137-15BED699464C}"/>
    <cellStyle name="Normal 6 6 4 5" xfId="1809" xr:uid="{1D89803E-2392-494F-B5D5-EF0C69DBA13C}"/>
    <cellStyle name="Normal 6 6 5" xfId="1810" xr:uid="{A78FFDF0-4BC1-4336-8F7B-CD8B602A513B}"/>
    <cellStyle name="Normal 6 6 5 2" xfId="1811" xr:uid="{31EA80E2-2222-47B2-A956-407600E16481}"/>
    <cellStyle name="Normal 6 6 5 3" xfId="1812" xr:uid="{14EB39DB-2090-43A0-BA48-5DF5D6569E03}"/>
    <cellStyle name="Normal 6 6 5 4" xfId="1813" xr:uid="{7348ECD4-098A-4753-92C6-4D2A8CA431A5}"/>
    <cellStyle name="Normal 6 6 6" xfId="1814" xr:uid="{30D0AF5A-6315-47A5-8D94-FCF532079AB3}"/>
    <cellStyle name="Normal 6 6 6 2" xfId="1815" xr:uid="{BADE6F41-2C5E-4F1B-AD8C-680678291687}"/>
    <cellStyle name="Normal 6 6 6 3" xfId="1816" xr:uid="{2ED39B91-A1E4-4FEB-960E-DB854DE40E4C}"/>
    <cellStyle name="Normal 6 6 6 4" xfId="1817" xr:uid="{8D8CD674-DDA7-47D8-A3FD-FDE36015D8AB}"/>
    <cellStyle name="Normal 6 6 7" xfId="1818" xr:uid="{876D2010-25E3-42D0-BB37-3A0D30D91D37}"/>
    <cellStyle name="Normal 6 6 8" xfId="1819" xr:uid="{2085002E-1ECE-44C4-BAE1-7135007A6964}"/>
    <cellStyle name="Normal 6 6 9" xfId="1820" xr:uid="{AB142171-2544-4B51-B66A-2360C107C981}"/>
    <cellStyle name="Normal 6 7" xfId="1821" xr:uid="{5AC19B04-E1AC-4FF6-8DE8-06DF6FA7EAE2}"/>
    <cellStyle name="Normal 6 7 2" xfId="1822" xr:uid="{14E4D900-8612-4CB7-9893-B0324A70B482}"/>
    <cellStyle name="Normal 6 7 2 2" xfId="1823" xr:uid="{FC2FB5ED-584B-4F64-BCB3-BA1978A1408A}"/>
    <cellStyle name="Normal 6 7 2 2 2" xfId="1824" xr:uid="{56A9A14C-8C9E-4574-BB34-170C522D6700}"/>
    <cellStyle name="Normal 6 7 2 2 2 2" xfId="4008" xr:uid="{CC7A46C1-3EC4-4A81-AC2F-FD9BFF653959}"/>
    <cellStyle name="Normal 6 7 2 2 3" xfId="1825" xr:uid="{2C852524-52D7-401B-A8D8-900B03751B22}"/>
    <cellStyle name="Normal 6 7 2 2 4" xfId="1826" xr:uid="{616D07E9-4598-4B05-AEA8-E84EEC158AE8}"/>
    <cellStyle name="Normal 6 7 2 3" xfId="1827" xr:uid="{E59226F1-ADB6-4B43-82E3-9DF76F555EC4}"/>
    <cellStyle name="Normal 6 7 2 3 2" xfId="1828" xr:uid="{D542DDD9-B941-4216-BD7E-58C353FF6119}"/>
    <cellStyle name="Normal 6 7 2 3 3" xfId="1829" xr:uid="{52183F58-9847-41BB-9519-1B6CF0DD5EDD}"/>
    <cellStyle name="Normal 6 7 2 3 4" xfId="1830" xr:uid="{C5907064-8C22-473D-8FED-8ABAD18FF572}"/>
    <cellStyle name="Normal 6 7 2 4" xfId="1831" xr:uid="{71465B22-AAC0-4FC9-884B-EBBAED325382}"/>
    <cellStyle name="Normal 6 7 2 5" xfId="1832" xr:uid="{34466677-F865-48D8-A723-0C766F2E54A1}"/>
    <cellStyle name="Normal 6 7 2 6" xfId="1833" xr:uid="{4A67B875-C48A-400D-8945-434B074D9484}"/>
    <cellStyle name="Normal 6 7 3" xfId="1834" xr:uid="{76FAA65B-C891-4CBB-82EB-9DB2DD6E7F11}"/>
    <cellStyle name="Normal 6 7 3 2" xfId="1835" xr:uid="{F518752F-7F95-4FDB-BB06-381318D0BE39}"/>
    <cellStyle name="Normal 6 7 3 2 2" xfId="1836" xr:uid="{821C49B0-164D-48D1-8F07-70AEF7F1E6B6}"/>
    <cellStyle name="Normal 6 7 3 2 3" xfId="1837" xr:uid="{0D6AF278-38EB-4BD7-A3FC-B5D0AAA09D50}"/>
    <cellStyle name="Normal 6 7 3 2 4" xfId="1838" xr:uid="{D5BFAA75-DDCC-472C-8FAD-F8EBE05B229B}"/>
    <cellStyle name="Normal 6 7 3 3" xfId="1839" xr:uid="{86E4137E-A189-4134-859A-696E9C66561E}"/>
    <cellStyle name="Normal 6 7 3 4" xfId="1840" xr:uid="{BB03265D-B904-440B-B831-A57CC4CBAF43}"/>
    <cellStyle name="Normal 6 7 3 5" xfId="1841" xr:uid="{AFF7C7E6-ED06-45E6-AD84-9BF4D5DF2CB2}"/>
    <cellStyle name="Normal 6 7 4" xfId="1842" xr:uid="{742FD271-10CC-46C5-9079-5A8D705FDF69}"/>
    <cellStyle name="Normal 6 7 4 2" xfId="1843" xr:uid="{80B3407D-755F-4062-8BAA-108B3B88E073}"/>
    <cellStyle name="Normal 6 7 4 3" xfId="1844" xr:uid="{C67A9237-4D55-4AF9-9862-8EAAA425E920}"/>
    <cellStyle name="Normal 6 7 4 4" xfId="1845" xr:uid="{E017484B-51B2-4595-9155-BAC78ED40533}"/>
    <cellStyle name="Normal 6 7 5" xfId="1846" xr:uid="{D996371C-ADB3-41EF-AB0B-4DCCEB22E6B5}"/>
    <cellStyle name="Normal 6 7 5 2" xfId="1847" xr:uid="{8CF15EE6-4CBD-49BF-9C07-FEABB8B6B435}"/>
    <cellStyle name="Normal 6 7 5 3" xfId="1848" xr:uid="{3DB5F744-2AB1-4318-A6BE-ABA4BC94DDC9}"/>
    <cellStyle name="Normal 6 7 5 4" xfId="1849" xr:uid="{B01B79E6-31CB-4BAD-9D37-B096F8BE682E}"/>
    <cellStyle name="Normal 6 7 6" xfId="1850" xr:uid="{2A24EB50-65F2-4752-B11A-8C4C542C5166}"/>
    <cellStyle name="Normal 6 7 7" xfId="1851" xr:uid="{4E411E90-C6E5-469F-9F5D-9C7B28CEF852}"/>
    <cellStyle name="Normal 6 7 8" xfId="1852" xr:uid="{FBF7A5F8-C149-4B2B-83AC-2E9D01ED8246}"/>
    <cellStyle name="Normal 6 8" xfId="1853" xr:uid="{CCA38E38-983F-4F98-AD32-10F2770CEB0A}"/>
    <cellStyle name="Normal 6 8 2" xfId="1854" xr:uid="{E1C61926-D44A-4309-87D3-F97C872CE271}"/>
    <cellStyle name="Normal 6 8 2 2" xfId="1855" xr:uid="{29056B13-C8E7-4B37-AEE5-147FEBF65DF1}"/>
    <cellStyle name="Normal 6 8 2 2 2" xfId="1856" xr:uid="{C600830D-10C9-4AAD-9706-DF2E870CF6B7}"/>
    <cellStyle name="Normal 6 8 2 2 3" xfId="1857" xr:uid="{022204EE-095A-4B13-A9B1-867F3D9B0B77}"/>
    <cellStyle name="Normal 6 8 2 2 4" xfId="1858" xr:uid="{38946C5E-E2BB-4D12-8553-3216FF325FB7}"/>
    <cellStyle name="Normal 6 8 2 3" xfId="1859" xr:uid="{73037796-AE6D-469F-81EC-A82C3B30E89C}"/>
    <cellStyle name="Normal 6 8 2 4" xfId="1860" xr:uid="{8F2CF730-5F1A-478C-B786-83E8A60CA400}"/>
    <cellStyle name="Normal 6 8 2 5" xfId="1861" xr:uid="{842F406D-00F4-4044-A159-E3C2A251B334}"/>
    <cellStyle name="Normal 6 8 3" xfId="1862" xr:uid="{7816353B-3D24-4B77-8E2F-CB90E51FB838}"/>
    <cellStyle name="Normal 6 8 3 2" xfId="1863" xr:uid="{6BACF7BA-63AF-4E7B-A91C-555DA022E879}"/>
    <cellStyle name="Normal 6 8 3 3" xfId="1864" xr:uid="{2E339DC7-4040-4882-84E7-109CDA296890}"/>
    <cellStyle name="Normal 6 8 3 4" xfId="1865" xr:uid="{32F4F809-4F75-4601-AC63-5832BC0BE130}"/>
    <cellStyle name="Normal 6 8 4" xfId="1866" xr:uid="{E8B98294-4B41-4C0D-BF1E-F8D351117372}"/>
    <cellStyle name="Normal 6 8 4 2" xfId="1867" xr:uid="{8AC6E27A-13CB-482E-BFFF-2486D858BC6B}"/>
    <cellStyle name="Normal 6 8 4 3" xfId="1868" xr:uid="{4B56962B-0884-4DBC-9048-AB7216433DFC}"/>
    <cellStyle name="Normal 6 8 4 4" xfId="1869" xr:uid="{BFB24F49-DC23-4992-BF95-E90D7FA5B9E7}"/>
    <cellStyle name="Normal 6 8 5" xfId="1870" xr:uid="{AF2DA71E-319B-4BD0-A601-368CE409F991}"/>
    <cellStyle name="Normal 6 8 6" xfId="1871" xr:uid="{D3746AC4-5939-4977-8F4B-6728D8C52026}"/>
    <cellStyle name="Normal 6 8 7" xfId="1872" xr:uid="{33545D48-3A97-4220-8854-6FC7374BC0EF}"/>
    <cellStyle name="Normal 6 9" xfId="1873" xr:uid="{487624C6-1E3B-489C-8676-0D603995AAF1}"/>
    <cellStyle name="Normal 6 9 2" xfId="1874" xr:uid="{57609C6C-ADB0-4FD5-95CC-94E8523EBACC}"/>
    <cellStyle name="Normal 6 9 2 2" xfId="1875" xr:uid="{A3DFEDA5-1CF6-46FE-9409-3DFA149CFF5C}"/>
    <cellStyle name="Normal 6 9 2 3" xfId="1876" xr:uid="{FCED06BA-6F6B-4E83-96C3-8608E624E480}"/>
    <cellStyle name="Normal 6 9 2 4" xfId="1877" xr:uid="{66602BF6-28B7-4C14-8EB1-92556D1FB09D}"/>
    <cellStyle name="Normal 6 9 3" xfId="1878" xr:uid="{358D7EC0-B45A-4170-AF9A-143069E67D37}"/>
    <cellStyle name="Normal 6 9 3 2" xfId="1879" xr:uid="{B6AABA45-B3FA-45EF-914A-6089DA3B00FB}"/>
    <cellStyle name="Normal 6 9 3 3" xfId="1880" xr:uid="{B019B3EC-9138-4AB8-A1FD-5A5BFE47AC8E}"/>
    <cellStyle name="Normal 6 9 3 4" xfId="1881" xr:uid="{8A42B564-33B9-478A-AA5B-0114079BD130}"/>
    <cellStyle name="Normal 6 9 4" xfId="1882" xr:uid="{BCCC0EA2-4530-473E-AFEB-CA37F97D51FB}"/>
    <cellStyle name="Normal 6 9 5" xfId="1883" xr:uid="{7698FD29-E79C-40C3-B5C0-D22F272B3FDD}"/>
    <cellStyle name="Normal 6 9 6" xfId="1884" xr:uid="{CD55564A-6782-4920-ADD4-10116F947C5F}"/>
    <cellStyle name="Normal 7" xfId="86" xr:uid="{A070F959-F83B-4DBF-AF70-563A2C42AD86}"/>
    <cellStyle name="Normal 7 10" xfId="1885" xr:uid="{041612FA-0D6F-4DD0-A90C-2D2142EDBE65}"/>
    <cellStyle name="Normal 7 10 2" xfId="1886" xr:uid="{4B15C53A-DBB9-4A78-844C-1FBA311A378D}"/>
    <cellStyle name="Normal 7 10 3" xfId="1887" xr:uid="{922AD1C4-DB76-4311-B4FD-11E934CFD8C5}"/>
    <cellStyle name="Normal 7 10 4" xfId="1888" xr:uid="{E6F681A5-52E0-4168-B1DD-8822932AA08F}"/>
    <cellStyle name="Normal 7 11" xfId="1889" xr:uid="{1BE64F2A-C5C2-4F67-80DA-D95CA7B6F19F}"/>
    <cellStyle name="Normal 7 11 2" xfId="1890" xr:uid="{62D33367-2FEF-4D75-BD51-83C8F7A6E166}"/>
    <cellStyle name="Normal 7 11 3" xfId="1891" xr:uid="{8A10DCD4-7510-4483-89A2-5F986CE5B26A}"/>
    <cellStyle name="Normal 7 11 4" xfId="1892" xr:uid="{7D0D4E69-4A33-49F2-BDC3-E5B1243AE021}"/>
    <cellStyle name="Normal 7 12" xfId="1893" xr:uid="{05199CA3-9C9D-40C2-8DE8-639152422AD3}"/>
    <cellStyle name="Normal 7 12 2" xfId="1894" xr:uid="{4F0C1DC8-AE6E-496B-B00D-2572DE6EBF9E}"/>
    <cellStyle name="Normal 7 13" xfId="1895" xr:uid="{BACBDA7B-6450-42F0-A6BD-56F7886DDD58}"/>
    <cellStyle name="Normal 7 14" xfId="1896" xr:uid="{246C7055-26A8-4C9A-BE0C-B5950AF8A237}"/>
    <cellStyle name="Normal 7 15" xfId="1897" xr:uid="{56412EC4-B464-4981-BB64-9D75F41BF595}"/>
    <cellStyle name="Normal 7 2" xfId="87" xr:uid="{89397330-A4D2-4AE8-9767-730FA16901C5}"/>
    <cellStyle name="Normal 7 2 10" xfId="1898" xr:uid="{D55DE1E6-1419-459D-832E-68EC0B21FB7E}"/>
    <cellStyle name="Normal 7 2 11" xfId="1899" xr:uid="{CE3B9B3A-52CB-414B-8B63-F311E54AD2D0}"/>
    <cellStyle name="Normal 7 2 2" xfId="1900" xr:uid="{4BF77547-A517-4F43-BDDA-557CF389E6C1}"/>
    <cellStyle name="Normal 7 2 2 2" xfId="1901" xr:uid="{E98353E7-139E-417C-9ADA-5F4DF969D991}"/>
    <cellStyle name="Normal 7 2 2 2 2" xfId="1902" xr:uid="{35F1026A-EAE4-453D-85F8-E58E93CCA4CE}"/>
    <cellStyle name="Normal 7 2 2 2 2 2" xfId="1903" xr:uid="{94F111B2-F86F-4526-844B-5D8E3DDD0ABA}"/>
    <cellStyle name="Normal 7 2 2 2 2 2 2" xfId="1904" xr:uid="{BA9AFC90-04FB-423A-B7BE-EABB6278A7CE}"/>
    <cellStyle name="Normal 7 2 2 2 2 2 2 2" xfId="4009" xr:uid="{8EB88D26-DD52-4B17-B1E6-19C44C1EB5B0}"/>
    <cellStyle name="Normal 7 2 2 2 2 2 2 2 2" xfId="4010" xr:uid="{B9A47D65-13D5-41ED-BD78-B7CC656CED15}"/>
    <cellStyle name="Normal 7 2 2 2 2 2 2 3" xfId="4011" xr:uid="{6FB9521F-BDE5-490D-A282-2480E2B609C8}"/>
    <cellStyle name="Normal 7 2 2 2 2 2 3" xfId="1905" xr:uid="{C609FF73-7FB1-42CD-849D-837A3A87FD16}"/>
    <cellStyle name="Normal 7 2 2 2 2 2 3 2" xfId="4012" xr:uid="{ADDDFAA4-2CA1-4113-8A2E-A5D9E7F26B71}"/>
    <cellStyle name="Normal 7 2 2 2 2 2 4" xfId="1906" xr:uid="{7354805D-238D-4381-A10D-286B82B51AD4}"/>
    <cellStyle name="Normal 7 2 2 2 2 3" xfId="1907" xr:uid="{ABE4ED36-9C87-4E2D-BF31-301B10FDC18E}"/>
    <cellStyle name="Normal 7 2 2 2 2 3 2" xfId="1908" xr:uid="{2C099949-BA6D-481E-BFFD-0A5E762E495F}"/>
    <cellStyle name="Normal 7 2 2 2 2 3 2 2" xfId="4013" xr:uid="{04AE9821-77B2-4C3B-AF44-80F4C600A96A}"/>
    <cellStyle name="Normal 7 2 2 2 2 3 3" xfId="1909" xr:uid="{0577CE78-5076-4D55-AED1-BE4C0800F528}"/>
    <cellStyle name="Normal 7 2 2 2 2 3 4" xfId="1910" xr:uid="{F6ADA16F-F6C1-4C55-969F-C9B57D6323B1}"/>
    <cellStyle name="Normal 7 2 2 2 2 4" xfId="1911" xr:uid="{B8B40F6A-9101-4DBC-80A2-C2CD79C57965}"/>
    <cellStyle name="Normal 7 2 2 2 2 4 2" xfId="4014" xr:uid="{5A294618-B6F4-4E2B-A27A-166692B40329}"/>
    <cellStyle name="Normal 7 2 2 2 2 5" xfId="1912" xr:uid="{C61F9077-75B0-43FF-87AE-0B04D24E1FB6}"/>
    <cellStyle name="Normal 7 2 2 2 2 6" xfId="1913" xr:uid="{FA9CC741-41B7-4B9A-9A81-B9B6123E94E6}"/>
    <cellStyle name="Normal 7 2 2 2 3" xfId="1914" xr:uid="{E0A8B96E-79A2-44D0-ABB1-3734B50B45BF}"/>
    <cellStyle name="Normal 7 2 2 2 3 2" xfId="1915" xr:uid="{BC9D4B98-D644-4465-9034-E4DD597B2268}"/>
    <cellStyle name="Normal 7 2 2 2 3 2 2" xfId="1916" xr:uid="{F4BBBF17-9281-4DFC-A2F8-0758B6153E0F}"/>
    <cellStyle name="Normal 7 2 2 2 3 2 2 2" xfId="4015" xr:uid="{8669F9EC-66D8-417E-B689-923E1C28780D}"/>
    <cellStyle name="Normal 7 2 2 2 3 2 2 2 2" xfId="4016" xr:uid="{C553B8FE-701F-4395-87B3-88CD4A08423C}"/>
    <cellStyle name="Normal 7 2 2 2 3 2 2 3" xfId="4017" xr:uid="{F4B52677-164F-4227-83FA-B7CE9A2D7644}"/>
    <cellStyle name="Normal 7 2 2 2 3 2 3" xfId="1917" xr:uid="{7377BDC5-E5C2-451B-B5E7-FDC52AB7F9CA}"/>
    <cellStyle name="Normal 7 2 2 2 3 2 3 2" xfId="4018" xr:uid="{E2FD97E8-734E-47C6-9A8D-BB5BFF8FC7E3}"/>
    <cellStyle name="Normal 7 2 2 2 3 2 4" xfId="1918" xr:uid="{51077BA9-4C5F-4B33-A79B-A427137383DD}"/>
    <cellStyle name="Normal 7 2 2 2 3 3" xfId="1919" xr:uid="{CA737E5C-A639-45F3-BF17-3722BA3343C1}"/>
    <cellStyle name="Normal 7 2 2 2 3 3 2" xfId="4019" xr:uid="{03634375-C214-4F9A-8139-A6A5F504FE33}"/>
    <cellStyle name="Normal 7 2 2 2 3 3 2 2" xfId="4020" xr:uid="{3A09A873-3780-42DC-BFE2-553123868C8C}"/>
    <cellStyle name="Normal 7 2 2 2 3 3 3" xfId="4021" xr:uid="{8244D8E4-A3A6-40B1-9FFB-27F30B280A82}"/>
    <cellStyle name="Normal 7 2 2 2 3 4" xfId="1920" xr:uid="{94747D57-88AD-4FCB-A3AB-B8495DC4A072}"/>
    <cellStyle name="Normal 7 2 2 2 3 4 2" xfId="4022" xr:uid="{6264C9B9-17C9-478C-8790-4333BB664824}"/>
    <cellStyle name="Normal 7 2 2 2 3 5" xfId="1921" xr:uid="{1714AE75-7CB0-41BC-B3D8-97E738E19C45}"/>
    <cellStyle name="Normal 7 2 2 2 4" xfId="1922" xr:uid="{065EE7BB-B3E6-4CC2-8C5A-70D6B247BEC5}"/>
    <cellStyle name="Normal 7 2 2 2 4 2" xfId="1923" xr:uid="{81C27980-62B5-4DEE-B34E-7280D7BC182B}"/>
    <cellStyle name="Normal 7 2 2 2 4 2 2" xfId="4023" xr:uid="{29E0CBB6-0842-420A-95B6-91FB0D0921BE}"/>
    <cellStyle name="Normal 7 2 2 2 4 2 2 2" xfId="4024" xr:uid="{ABE67D7C-AF3D-444F-86CE-E671B08D12EC}"/>
    <cellStyle name="Normal 7 2 2 2 4 2 3" xfId="4025" xr:uid="{6995A781-0F23-452C-BADB-CB729CFD5B4E}"/>
    <cellStyle name="Normal 7 2 2 2 4 3" xfId="1924" xr:uid="{35FED4C2-D3DC-4EDF-A2B9-8C9981330606}"/>
    <cellStyle name="Normal 7 2 2 2 4 3 2" xfId="4026" xr:uid="{B73AEB3D-1965-4AAB-9CF6-9AA74F68F8DA}"/>
    <cellStyle name="Normal 7 2 2 2 4 4" xfId="1925" xr:uid="{F8C27098-0657-407C-B5F6-70EFB5917769}"/>
    <cellStyle name="Normal 7 2 2 2 5" xfId="1926" xr:uid="{486162CE-669A-41C5-B05B-1D88F3C89D00}"/>
    <cellStyle name="Normal 7 2 2 2 5 2" xfId="1927" xr:uid="{3359B235-2EA2-4755-9DF5-D329AB80DC49}"/>
    <cellStyle name="Normal 7 2 2 2 5 2 2" xfId="4027" xr:uid="{02F194D9-C479-4EC3-B3DA-CACA5C58114C}"/>
    <cellStyle name="Normal 7 2 2 2 5 3" xfId="1928" xr:uid="{BEC2E4DE-44E5-4A5D-B63B-29CB5B7A0F92}"/>
    <cellStyle name="Normal 7 2 2 2 5 4" xfId="1929" xr:uid="{E825E388-9887-40F6-81EB-8AE24CABA48A}"/>
    <cellStyle name="Normal 7 2 2 2 6" xfId="1930" xr:uid="{1830E1AA-C25B-4923-AF89-6A7E23F7AB18}"/>
    <cellStyle name="Normal 7 2 2 2 6 2" xfId="4028" xr:uid="{23CAED94-1BAE-44C0-A030-4687A725240B}"/>
    <cellStyle name="Normal 7 2 2 2 7" xfId="1931" xr:uid="{FB16BE50-739A-4E59-95B6-3C44A3605F0B}"/>
    <cellStyle name="Normal 7 2 2 2 8" xfId="1932" xr:uid="{41FE23D1-1C82-43AB-82C8-DFBD6F03520A}"/>
    <cellStyle name="Normal 7 2 2 3" xfId="1933" xr:uid="{09C339A1-B4CA-4E6F-8D77-C93C23CC7654}"/>
    <cellStyle name="Normal 7 2 2 3 2" xfId="1934" xr:uid="{41CA69A1-343A-40DF-A869-8DCFA4195181}"/>
    <cellStyle name="Normal 7 2 2 3 2 2" xfId="1935" xr:uid="{F9593D0A-A80C-4D5B-9D06-10871BF1ABDA}"/>
    <cellStyle name="Normal 7 2 2 3 2 2 2" xfId="4029" xr:uid="{C3C66C84-A708-45A8-A9DB-FDC5F98EAFA5}"/>
    <cellStyle name="Normal 7 2 2 3 2 2 2 2" xfId="4030" xr:uid="{528FA35A-A3C4-4290-8D87-6A8681B9FBD6}"/>
    <cellStyle name="Normal 7 2 2 3 2 2 3" xfId="4031" xr:uid="{C78F509D-06B4-4058-8B15-84DFFE86AFE0}"/>
    <cellStyle name="Normal 7 2 2 3 2 3" xfId="1936" xr:uid="{8B6D0248-0F34-4D06-9156-DA7DEA793F2C}"/>
    <cellStyle name="Normal 7 2 2 3 2 3 2" xfId="4032" xr:uid="{A76465D9-01E0-41E2-B51A-2214CC57E057}"/>
    <cellStyle name="Normal 7 2 2 3 2 4" xfId="1937" xr:uid="{9AA31E33-B351-408A-8666-C8E2CFED26BE}"/>
    <cellStyle name="Normal 7 2 2 3 3" xfId="1938" xr:uid="{453C58C8-6E16-417E-91D1-2C8B15A75AB4}"/>
    <cellStyle name="Normal 7 2 2 3 3 2" xfId="1939" xr:uid="{49EC1E7E-2818-4392-BAFB-905926C4E705}"/>
    <cellStyle name="Normal 7 2 2 3 3 2 2" xfId="4033" xr:uid="{E163B298-D9F5-416A-8105-602F2EBD6E34}"/>
    <cellStyle name="Normal 7 2 2 3 3 3" xfId="1940" xr:uid="{97ECE4AE-EC88-4E55-A1DF-52B05FD93330}"/>
    <cellStyle name="Normal 7 2 2 3 3 4" xfId="1941" xr:uid="{AF4CA83B-78E0-47F6-8678-2D9848D42913}"/>
    <cellStyle name="Normal 7 2 2 3 4" xfId="1942" xr:uid="{6E83B008-5598-43F3-9BDD-F0A7828129F6}"/>
    <cellStyle name="Normal 7 2 2 3 4 2" xfId="4034" xr:uid="{EFE6D37F-1909-4316-87E3-5367AE1AADAA}"/>
    <cellStyle name="Normal 7 2 2 3 5" xfId="1943" xr:uid="{6D122E3E-C2E3-4581-B47B-509C82F6A90D}"/>
    <cellStyle name="Normal 7 2 2 3 6" xfId="1944" xr:uid="{561204E0-2A9F-4B10-8BF9-45EFBBA48917}"/>
    <cellStyle name="Normal 7 2 2 4" xfId="1945" xr:uid="{5AC524A0-5E79-4D9E-A2FC-DED2C3780B1B}"/>
    <cellStyle name="Normal 7 2 2 4 2" xfId="1946" xr:uid="{BE041115-7A82-4013-B3C3-0496B7AACC0F}"/>
    <cellStyle name="Normal 7 2 2 4 2 2" xfId="1947" xr:uid="{C4AADBDB-F6DC-4185-A147-664AD5DBE055}"/>
    <cellStyle name="Normal 7 2 2 4 2 2 2" xfId="4035" xr:uid="{8F931155-EB3C-4D5F-AE02-8A56F8D7AA72}"/>
    <cellStyle name="Normal 7 2 2 4 2 2 2 2" xfId="4036" xr:uid="{CBB00984-848B-46E9-90B5-C0AC7B409249}"/>
    <cellStyle name="Normal 7 2 2 4 2 2 3" xfId="4037" xr:uid="{CC948EF3-67DE-46B0-B55F-7C3BF087B0A2}"/>
    <cellStyle name="Normal 7 2 2 4 2 3" xfId="1948" xr:uid="{06F8A090-4422-4122-BC92-ED62508D7584}"/>
    <cellStyle name="Normal 7 2 2 4 2 3 2" xfId="4038" xr:uid="{73A62DE8-1AA6-4A60-AE25-55086E45BDC4}"/>
    <cellStyle name="Normal 7 2 2 4 2 4" xfId="1949" xr:uid="{C3DD5FDC-CD50-45A0-9C3C-47E6A0627D98}"/>
    <cellStyle name="Normal 7 2 2 4 3" xfId="1950" xr:uid="{95E4F75E-3E0D-4BD9-80F9-467EBABAC96F}"/>
    <cellStyle name="Normal 7 2 2 4 3 2" xfId="4039" xr:uid="{73077352-4385-4804-BC37-E8BC54274AFA}"/>
    <cellStyle name="Normal 7 2 2 4 3 2 2" xfId="4040" xr:uid="{BB4976E9-88DE-461D-8CBB-F7F400ED7FE5}"/>
    <cellStyle name="Normal 7 2 2 4 3 3" xfId="4041" xr:uid="{2F41CD78-0612-42C0-A2FC-342E042FFBE8}"/>
    <cellStyle name="Normal 7 2 2 4 4" xfId="1951" xr:uid="{2EAD80CB-01E9-4189-9531-18D8674041F1}"/>
    <cellStyle name="Normal 7 2 2 4 4 2" xfId="4042" xr:uid="{82978FB4-6226-485C-A967-47378E9D41B6}"/>
    <cellStyle name="Normal 7 2 2 4 5" xfId="1952" xr:uid="{C162B180-21D3-4327-92D4-4BFFA8C39295}"/>
    <cellStyle name="Normal 7 2 2 5" xfId="1953" xr:uid="{E50FBDF8-F57A-49BC-965A-1B6004D18413}"/>
    <cellStyle name="Normal 7 2 2 5 2" xfId="1954" xr:uid="{A0519F0B-9A83-4810-AEE1-9596D02601D9}"/>
    <cellStyle name="Normal 7 2 2 5 2 2" xfId="4043" xr:uid="{E3EB750C-67A7-414E-BEF1-76365E6C760E}"/>
    <cellStyle name="Normal 7 2 2 5 2 2 2" xfId="4044" xr:uid="{CDB57B56-8EEE-4DA7-ABBE-116F4370F12D}"/>
    <cellStyle name="Normal 7 2 2 5 2 3" xfId="4045" xr:uid="{539D46E0-F256-4313-B8A9-41B0CC5BD135}"/>
    <cellStyle name="Normal 7 2 2 5 3" xfId="1955" xr:uid="{5E378AE0-E589-4EFD-96BE-F0F68D616B9A}"/>
    <cellStyle name="Normal 7 2 2 5 3 2" xfId="4046" xr:uid="{FCB889FE-301A-47FA-B9A6-641642D44965}"/>
    <cellStyle name="Normal 7 2 2 5 4" xfId="1956" xr:uid="{ADCE72E7-C0E5-4DD4-B7C0-D4E519E6421E}"/>
    <cellStyle name="Normal 7 2 2 6" xfId="1957" xr:uid="{8FB1CA09-D6E3-46F5-8067-CF2DABFF5552}"/>
    <cellStyle name="Normal 7 2 2 6 2" xfId="1958" xr:uid="{F6508759-A227-4E73-AE01-20E118EA5ADE}"/>
    <cellStyle name="Normal 7 2 2 6 2 2" xfId="4047" xr:uid="{0D8C6675-A678-472F-8764-1164CB1A2D53}"/>
    <cellStyle name="Normal 7 2 2 6 3" xfId="1959" xr:uid="{C581A2FA-9FE7-43A3-96C4-A18A0FE378E1}"/>
    <cellStyle name="Normal 7 2 2 6 4" xfId="1960" xr:uid="{808CFE64-3471-44AE-BEE1-E99A199FBD0F}"/>
    <cellStyle name="Normal 7 2 2 7" xfId="1961" xr:uid="{5FA29718-5FFA-4AEF-B14B-06B57324C84A}"/>
    <cellStyle name="Normal 7 2 2 7 2" xfId="4048" xr:uid="{6EF8A6A1-88AA-4EDC-A413-A3DAB8477991}"/>
    <cellStyle name="Normal 7 2 2 8" xfId="1962" xr:uid="{5D655FD9-A805-44EC-8D45-77037643F17E}"/>
    <cellStyle name="Normal 7 2 2 9" xfId="1963" xr:uid="{192A7F0F-CD96-4B81-85DC-D69CB7043365}"/>
    <cellStyle name="Normal 7 2 3" xfId="1964" xr:uid="{58CCD079-AD82-4919-AC2A-A78BF6F623AA}"/>
    <cellStyle name="Normal 7 2 3 2" xfId="1965" xr:uid="{BC41C1A8-7A5A-4697-833C-F2A0E6FC5220}"/>
    <cellStyle name="Normal 7 2 3 2 2" xfId="1966" xr:uid="{7AF62320-9964-40B3-8B98-E2DE9918D7B7}"/>
    <cellStyle name="Normal 7 2 3 2 2 2" xfId="1967" xr:uid="{A61078FC-7300-4FD3-BD51-36E618A150D7}"/>
    <cellStyle name="Normal 7 2 3 2 2 2 2" xfId="4049" xr:uid="{B721182B-D6FB-44AF-ADAE-C9B09E78DD40}"/>
    <cellStyle name="Normal 7 2 3 2 2 2 2 2" xfId="4050" xr:uid="{FCD0D44A-DAC2-44D3-89C5-E315FCB39F92}"/>
    <cellStyle name="Normal 7 2 3 2 2 2 3" xfId="4051" xr:uid="{36F62E49-5623-438D-A98D-371EA899C7B7}"/>
    <cellStyle name="Normal 7 2 3 2 2 3" xfId="1968" xr:uid="{D82344F0-6A99-49BA-88E6-E1AB67ABE3CE}"/>
    <cellStyle name="Normal 7 2 3 2 2 3 2" xfId="4052" xr:uid="{FA3DDDD8-5553-43BB-9BF8-FEF4374F162D}"/>
    <cellStyle name="Normal 7 2 3 2 2 4" xfId="1969" xr:uid="{4047ADE2-05EE-4654-BD14-2ACBA90EFFA9}"/>
    <cellStyle name="Normal 7 2 3 2 3" xfId="1970" xr:uid="{B051C652-EE96-4461-9C1D-6898F5FA88FB}"/>
    <cellStyle name="Normal 7 2 3 2 3 2" xfId="1971" xr:uid="{31C7FBF1-7F38-4E6E-A086-EEE7421B9D84}"/>
    <cellStyle name="Normal 7 2 3 2 3 2 2" xfId="4053" xr:uid="{EC7AC29D-7F27-4281-A478-B012A3B8EAA8}"/>
    <cellStyle name="Normal 7 2 3 2 3 3" xfId="1972" xr:uid="{F161FAE4-4AD2-4593-8C56-846569C9F93E}"/>
    <cellStyle name="Normal 7 2 3 2 3 4" xfId="1973" xr:uid="{5B56F831-4B8B-41F1-BCDD-EA8D53D641B5}"/>
    <cellStyle name="Normal 7 2 3 2 4" xfId="1974" xr:uid="{A28587A3-A0C2-4BFB-8A9B-022C959BC48C}"/>
    <cellStyle name="Normal 7 2 3 2 4 2" xfId="4054" xr:uid="{4948AE70-3317-46C0-A8F3-12D761B66AC5}"/>
    <cellStyle name="Normal 7 2 3 2 5" xfId="1975" xr:uid="{7870C64C-EEC2-41B2-B132-D6874128E43D}"/>
    <cellStyle name="Normal 7 2 3 2 6" xfId="1976" xr:uid="{084F0861-079F-4A86-9ED4-E4481A2F7D03}"/>
    <cellStyle name="Normal 7 2 3 3" xfId="1977" xr:uid="{CA3F9C8A-B533-4721-AC05-742F9F9E2BDB}"/>
    <cellStyle name="Normal 7 2 3 3 2" xfId="1978" xr:uid="{01A9CC30-0081-4BA2-B979-EFD0084917A9}"/>
    <cellStyle name="Normal 7 2 3 3 2 2" xfId="1979" xr:uid="{E8A2ADC6-10F0-42D8-BE4C-AEA8AE0477B7}"/>
    <cellStyle name="Normal 7 2 3 3 2 2 2" xfId="4055" xr:uid="{5576491F-3EC0-41A4-8DC7-DDC757998FC3}"/>
    <cellStyle name="Normal 7 2 3 3 2 2 2 2" xfId="4056" xr:uid="{A3E726FE-D23F-4083-BC90-7712C5AD6752}"/>
    <cellStyle name="Normal 7 2 3 3 2 2 3" xfId="4057" xr:uid="{11D371A0-77F8-439C-940F-0365D46EDDF2}"/>
    <cellStyle name="Normal 7 2 3 3 2 3" xfId="1980" xr:uid="{21120B1E-8A50-409F-A158-96074029894A}"/>
    <cellStyle name="Normal 7 2 3 3 2 3 2" xfId="4058" xr:uid="{BDD4A6AD-A46C-4CAA-BB52-CE0192521B27}"/>
    <cellStyle name="Normal 7 2 3 3 2 4" xfId="1981" xr:uid="{AD16A358-92F2-4B8A-B3A1-3AAE95AC2CBC}"/>
    <cellStyle name="Normal 7 2 3 3 3" xfId="1982" xr:uid="{CA4A4CFE-5590-4EF1-9106-C2D500E986BF}"/>
    <cellStyle name="Normal 7 2 3 3 3 2" xfId="4059" xr:uid="{69A2029F-1F4E-4C39-8FD4-7EA5E59BD06D}"/>
    <cellStyle name="Normal 7 2 3 3 3 2 2" xfId="4060" xr:uid="{AA9339EC-A822-4044-B13D-9FD6990AFAD4}"/>
    <cellStyle name="Normal 7 2 3 3 3 3" xfId="4061" xr:uid="{B3EE34CC-29CE-4DD5-8267-2FEC243CA882}"/>
    <cellStyle name="Normal 7 2 3 3 4" xfId="1983" xr:uid="{E4AE89A6-1CB3-4944-B23D-E01B96BA0FD8}"/>
    <cellStyle name="Normal 7 2 3 3 4 2" xfId="4062" xr:uid="{CF740B21-4688-4580-A70A-D2F96A3EC076}"/>
    <cellStyle name="Normal 7 2 3 3 5" xfId="1984" xr:uid="{DFE0F101-1518-44FA-9131-EB39217B9BB7}"/>
    <cellStyle name="Normal 7 2 3 4" xfId="1985" xr:uid="{FEE9743F-24AD-4C4B-8ED8-27915B6F61EA}"/>
    <cellStyle name="Normal 7 2 3 4 2" xfId="1986" xr:uid="{529AE706-BE4E-4BB4-B746-DA77CA3C7A19}"/>
    <cellStyle name="Normal 7 2 3 4 2 2" xfId="4063" xr:uid="{F1CA1F0E-C588-4B43-88E7-6EBA214FED49}"/>
    <cellStyle name="Normal 7 2 3 4 2 2 2" xfId="4064" xr:uid="{1E4AC6BA-2A3C-49D6-AFEB-5DAF714CED73}"/>
    <cellStyle name="Normal 7 2 3 4 2 3" xfId="4065" xr:uid="{E0FFB45D-F3E9-41A6-AB68-5B0305DCFEBC}"/>
    <cellStyle name="Normal 7 2 3 4 3" xfId="1987" xr:uid="{D91CF872-63FC-44D8-8FAB-26FB9A387D78}"/>
    <cellStyle name="Normal 7 2 3 4 3 2" xfId="4066" xr:uid="{67E363BA-BCC0-42E4-85D1-4B77A8D31FF4}"/>
    <cellStyle name="Normal 7 2 3 4 4" xfId="1988" xr:uid="{03FBD4C4-92B1-4201-B822-09633E626D11}"/>
    <cellStyle name="Normal 7 2 3 5" xfId="1989" xr:uid="{3A5EF53C-251A-4E58-BE05-D799AB2F2206}"/>
    <cellStyle name="Normal 7 2 3 5 2" xfId="1990" xr:uid="{B598631A-F390-452B-A592-AC5A32ACA0FA}"/>
    <cellStyle name="Normal 7 2 3 5 2 2" xfId="4067" xr:uid="{15C932A8-4411-4BDB-A460-9447707D2A20}"/>
    <cellStyle name="Normal 7 2 3 5 3" xfId="1991" xr:uid="{81E5A39E-181B-485A-A330-62E636D5444D}"/>
    <cellStyle name="Normal 7 2 3 5 4" xfId="1992" xr:uid="{3B8C9C70-6F7C-4199-9190-462F0E2087FC}"/>
    <cellStyle name="Normal 7 2 3 6" xfId="1993" xr:uid="{E7FE4E35-74B0-41E2-BAED-FEC9B5802C9C}"/>
    <cellStyle name="Normal 7 2 3 6 2" xfId="4068" xr:uid="{07534CC4-EB37-402A-A12A-32D319CFB420}"/>
    <cellStyle name="Normal 7 2 3 7" xfId="1994" xr:uid="{EC830A26-4FA7-4BDA-ABB2-3E0A9FCAC1C0}"/>
    <cellStyle name="Normal 7 2 3 8" xfId="1995" xr:uid="{0741EBA0-17C0-4A2C-9605-70EAC4A5E1D3}"/>
    <cellStyle name="Normal 7 2 4" xfId="1996" xr:uid="{730A225B-2850-4F73-A021-638EA0BFE903}"/>
    <cellStyle name="Normal 7 2 4 2" xfId="1997" xr:uid="{DC137FD4-4CC9-4AB8-8911-E5230FCBADA5}"/>
    <cellStyle name="Normal 7 2 4 2 2" xfId="1998" xr:uid="{1EBA1525-27FC-42C2-AD6D-C3614763009B}"/>
    <cellStyle name="Normal 7 2 4 2 2 2" xfId="1999" xr:uid="{07E638CD-3A1A-4FD4-BDBF-9A08FA1BBE48}"/>
    <cellStyle name="Normal 7 2 4 2 2 2 2" xfId="4069" xr:uid="{9139D833-EE7E-469A-A7F2-A7DDE7C89884}"/>
    <cellStyle name="Normal 7 2 4 2 2 3" xfId="2000" xr:uid="{451E3E93-F87F-4F90-BA6D-CA5735E39A16}"/>
    <cellStyle name="Normal 7 2 4 2 2 4" xfId="2001" xr:uid="{512F05B0-E419-45C0-89F6-A1D66BD610C4}"/>
    <cellStyle name="Normal 7 2 4 2 3" xfId="2002" xr:uid="{944A8A3E-9C8C-4500-AF0D-2845E1E30318}"/>
    <cellStyle name="Normal 7 2 4 2 3 2" xfId="4070" xr:uid="{261C32A4-AB4A-468E-8A1F-A213039E1AF1}"/>
    <cellStyle name="Normal 7 2 4 2 4" xfId="2003" xr:uid="{4A5690C5-D963-4543-9E54-C6A63C608AEA}"/>
    <cellStyle name="Normal 7 2 4 2 5" xfId="2004" xr:uid="{69A31513-CBDF-41E9-8EBB-1E09FC9886D2}"/>
    <cellStyle name="Normal 7 2 4 3" xfId="2005" xr:uid="{3F4E1FBD-7D09-4999-A652-AE708CEEC7EF}"/>
    <cellStyle name="Normal 7 2 4 3 2" xfId="2006" xr:uid="{707FDB71-00AA-48D9-8231-61EAB8D7884F}"/>
    <cellStyle name="Normal 7 2 4 3 2 2" xfId="4071" xr:uid="{2132730B-9A74-4DDC-A8A9-3B7631C22372}"/>
    <cellStyle name="Normal 7 2 4 3 3" xfId="2007" xr:uid="{DE0E537A-2B60-4C25-B14A-D08897BB12FC}"/>
    <cellStyle name="Normal 7 2 4 3 4" xfId="2008" xr:uid="{E2E83EDD-B5CC-452F-81C3-72D366BA141E}"/>
    <cellStyle name="Normal 7 2 4 4" xfId="2009" xr:uid="{5487B530-AD5D-47B1-8B0C-7E551F669F78}"/>
    <cellStyle name="Normal 7 2 4 4 2" xfId="2010" xr:uid="{2D2460D1-45D6-448D-8F16-D06AA799AEAA}"/>
    <cellStyle name="Normal 7 2 4 4 3" xfId="2011" xr:uid="{9FE55098-91BC-450D-99B5-5EA3B1A06465}"/>
    <cellStyle name="Normal 7 2 4 4 4" xfId="2012" xr:uid="{E34EFA24-504A-4944-9C52-33A72DCC3F52}"/>
    <cellStyle name="Normal 7 2 4 5" xfId="2013" xr:uid="{A59EF592-2476-406A-87BC-4E21514BD2F6}"/>
    <cellStyle name="Normal 7 2 4 6" xfId="2014" xr:uid="{7A0C5D3A-6D3A-42BF-8104-EE6C03DBC659}"/>
    <cellStyle name="Normal 7 2 4 7" xfId="2015" xr:uid="{C087BD9E-E6FC-42B4-8961-4387C324FFF5}"/>
    <cellStyle name="Normal 7 2 5" xfId="2016" xr:uid="{475ADA85-65B7-4C78-B355-26129103ABA1}"/>
    <cellStyle name="Normal 7 2 5 2" xfId="2017" xr:uid="{B998CD4F-AA46-44C6-84A9-D431F8F56F82}"/>
    <cellStyle name="Normal 7 2 5 2 2" xfId="2018" xr:uid="{75715871-C3F6-408A-996C-29FD12421673}"/>
    <cellStyle name="Normal 7 2 5 2 2 2" xfId="4072" xr:uid="{2F461C2C-1F37-4732-819F-00187608F455}"/>
    <cellStyle name="Normal 7 2 5 2 2 2 2" xfId="4073" xr:uid="{4DFE9B14-A69F-419D-93D4-DE4E7B634E69}"/>
    <cellStyle name="Normal 7 2 5 2 2 3" xfId="4074" xr:uid="{03B3D5F4-336C-4FBF-AB09-7EC6DEE54202}"/>
    <cellStyle name="Normal 7 2 5 2 3" xfId="2019" xr:uid="{32A23B99-1556-48C1-9005-213EC8C75E90}"/>
    <cellStyle name="Normal 7 2 5 2 3 2" xfId="4075" xr:uid="{35FE4746-9269-41DF-B470-F03110452248}"/>
    <cellStyle name="Normal 7 2 5 2 4" xfId="2020" xr:uid="{FD0EC566-302C-4504-97F3-B2013C4CF2DE}"/>
    <cellStyle name="Normal 7 2 5 3" xfId="2021" xr:uid="{17E27884-22CF-43D0-8307-E9266FD1CDB9}"/>
    <cellStyle name="Normal 7 2 5 3 2" xfId="2022" xr:uid="{CAC37AA4-E9C6-48F3-8A7C-F761829AE5B8}"/>
    <cellStyle name="Normal 7 2 5 3 2 2" xfId="4076" xr:uid="{DCFC1364-A7EA-4086-969B-280211925003}"/>
    <cellStyle name="Normal 7 2 5 3 3" xfId="2023" xr:uid="{931E2BBB-D793-49DE-8C4A-A716AF20CD94}"/>
    <cellStyle name="Normal 7 2 5 3 4" xfId="2024" xr:uid="{8EE90CD3-37F9-4EF8-A4F4-956CD824540F}"/>
    <cellStyle name="Normal 7 2 5 4" xfId="2025" xr:uid="{C29F695B-8545-4D18-BAE2-98F4233669BE}"/>
    <cellStyle name="Normal 7 2 5 4 2" xfId="4077" xr:uid="{7DFBE913-28B9-4AC5-A27B-EB288766B5C2}"/>
    <cellStyle name="Normal 7 2 5 5" xfId="2026" xr:uid="{54DB295A-84E3-45FE-A3AC-09C3F322D2B5}"/>
    <cellStyle name="Normal 7 2 5 6" xfId="2027" xr:uid="{2F7B1DC8-670A-4236-A4F4-02452F44EF11}"/>
    <cellStyle name="Normal 7 2 6" xfId="2028" xr:uid="{256C21E5-8298-4785-B1FF-12ACDC4873A7}"/>
    <cellStyle name="Normal 7 2 6 2" xfId="2029" xr:uid="{7A954CAF-3DD1-4E14-936E-F548CA940D1B}"/>
    <cellStyle name="Normal 7 2 6 2 2" xfId="2030" xr:uid="{EB7DA550-5A14-4EA3-93AA-D2675D5AADB8}"/>
    <cellStyle name="Normal 7 2 6 2 2 2" xfId="4078" xr:uid="{BEF89233-40D2-4B02-B551-4FDD751A7C95}"/>
    <cellStyle name="Normal 7 2 6 2 3" xfId="2031" xr:uid="{3368674A-5083-4AC4-8AF3-653C686FC915}"/>
    <cellStyle name="Normal 7 2 6 2 4" xfId="2032" xr:uid="{32FC3BD8-201B-4354-A4DE-644B85A26A13}"/>
    <cellStyle name="Normal 7 2 6 3" xfId="2033" xr:uid="{486B21DB-800B-4969-AC97-FE824A4E08D8}"/>
    <cellStyle name="Normal 7 2 6 3 2" xfId="4079" xr:uid="{34DED5D9-65AC-4A42-8B74-521BCC0AEE7F}"/>
    <cellStyle name="Normal 7 2 6 4" xfId="2034" xr:uid="{7C2D2FD2-12DA-4365-BE8D-ED540FA0A4ED}"/>
    <cellStyle name="Normal 7 2 6 5" xfId="2035" xr:uid="{35702171-4ECB-46DC-9DBB-DA3F3917D7FE}"/>
    <cellStyle name="Normal 7 2 7" xfId="2036" xr:uid="{9ECC73B1-E89C-4CF6-8DEF-F8A6E79D5220}"/>
    <cellStyle name="Normal 7 2 7 2" xfId="2037" xr:uid="{E7670DCC-3CA2-4A17-A072-0EEB954E9F7F}"/>
    <cellStyle name="Normal 7 2 7 2 2" xfId="4080" xr:uid="{D4E5CF24-6B9F-4BB2-86B3-68516589C5C2}"/>
    <cellStyle name="Normal 7 2 7 2 3" xfId="4381" xr:uid="{D5FC4C29-3829-4F92-AC8A-A0F809A384C7}"/>
    <cellStyle name="Normal 7 2 7 3" xfId="2038" xr:uid="{B5FF44A9-9487-4666-96A2-7B218FF671F3}"/>
    <cellStyle name="Normal 7 2 7 4" xfId="2039" xr:uid="{0CDCC57C-984C-4624-B86E-D09E56565547}"/>
    <cellStyle name="Normal 7 2 7 4 2" xfId="4747" xr:uid="{C1ABFCB1-E8EB-4B82-8D49-0D7709972C6E}"/>
    <cellStyle name="Normal 7 2 7 4 3" xfId="4611" xr:uid="{D315FD4D-9D5C-4449-A122-2D92D52F0D9C}"/>
    <cellStyle name="Normal 7 2 7 4 4" xfId="4466" xr:uid="{F38A532B-F662-463A-8CB2-EC932D6F34CC}"/>
    <cellStyle name="Normal 7 2 8" xfId="2040" xr:uid="{F276DA2D-81B2-4A5D-967F-7B84A3CF33E8}"/>
    <cellStyle name="Normal 7 2 8 2" xfId="2041" xr:uid="{EC85480C-9D53-4583-A962-1C55B4770800}"/>
    <cellStyle name="Normal 7 2 8 3" xfId="2042" xr:uid="{D8578CF9-F4CA-43B1-892E-3BBC551629C0}"/>
    <cellStyle name="Normal 7 2 8 4" xfId="2043" xr:uid="{46DDC70C-3CB8-45D0-9ED0-A24664DF0798}"/>
    <cellStyle name="Normal 7 2 9" xfId="2044" xr:uid="{82A05954-DC17-42AD-A127-63A04EDDB16A}"/>
    <cellStyle name="Normal 7 3" xfId="2045" xr:uid="{29824601-815C-401A-B0CA-8F15DAB7ACD2}"/>
    <cellStyle name="Normal 7 3 10" xfId="2046" xr:uid="{901E89FC-335A-477D-BA21-0DF83FA7E5B8}"/>
    <cellStyle name="Normal 7 3 11" xfId="2047" xr:uid="{F02886E6-CAB8-4D53-8817-A66EDCB59848}"/>
    <cellStyle name="Normal 7 3 2" xfId="2048" xr:uid="{0A290C0D-1591-42A4-9530-9C34C15716E6}"/>
    <cellStyle name="Normal 7 3 2 2" xfId="2049" xr:uid="{7106233B-D274-4513-941D-D8DA80BA9D58}"/>
    <cellStyle name="Normal 7 3 2 2 2" xfId="2050" xr:uid="{528B5B1B-F482-474C-A149-3F0E208DD746}"/>
    <cellStyle name="Normal 7 3 2 2 2 2" xfId="2051" xr:uid="{7B417877-096C-4AF6-89F4-54DFAD90C6A6}"/>
    <cellStyle name="Normal 7 3 2 2 2 2 2" xfId="2052" xr:uid="{565681E4-7248-4E7C-9D1A-0CA67790B5C0}"/>
    <cellStyle name="Normal 7 3 2 2 2 2 2 2" xfId="4081" xr:uid="{C1CE587D-CC0B-41E0-A384-3CFBBF466B69}"/>
    <cellStyle name="Normal 7 3 2 2 2 2 3" xfId="2053" xr:uid="{55E1077E-9243-4E55-98B8-95937C728DFA}"/>
    <cellStyle name="Normal 7 3 2 2 2 2 4" xfId="2054" xr:uid="{78815DAD-56A5-4547-8983-6BDF285B655B}"/>
    <cellStyle name="Normal 7 3 2 2 2 3" xfId="2055" xr:uid="{ECC811D9-2B0B-4899-88D0-CF490FFE7513}"/>
    <cellStyle name="Normal 7 3 2 2 2 3 2" xfId="2056" xr:uid="{C6B09A2E-14F0-4460-A593-2F506226A469}"/>
    <cellStyle name="Normal 7 3 2 2 2 3 3" xfId="2057" xr:uid="{55B26151-50A8-4547-926B-86A86BE24F2A}"/>
    <cellStyle name="Normal 7 3 2 2 2 3 4" xfId="2058" xr:uid="{E31CC9BC-6FDD-4499-929D-B6525C4053B8}"/>
    <cellStyle name="Normal 7 3 2 2 2 4" xfId="2059" xr:uid="{C15A3E69-8F5F-4A78-94B4-61EE390867E8}"/>
    <cellStyle name="Normal 7 3 2 2 2 5" xfId="2060" xr:uid="{48CCCD89-7563-4618-963C-5A06BE8199F7}"/>
    <cellStyle name="Normal 7 3 2 2 2 6" xfId="2061" xr:uid="{AFD70B83-A17F-4FB8-967C-1060C4B8900D}"/>
    <cellStyle name="Normal 7 3 2 2 3" xfId="2062" xr:uid="{EF5E9304-3C01-4EC7-BEB4-CB33BD68875C}"/>
    <cellStyle name="Normal 7 3 2 2 3 2" xfId="2063" xr:uid="{48F60CFC-8314-4CA9-83FC-8C9EC2C2CC68}"/>
    <cellStyle name="Normal 7 3 2 2 3 2 2" xfId="2064" xr:uid="{7103C67C-19EC-43BF-A11F-842BAC11C3EE}"/>
    <cellStyle name="Normal 7 3 2 2 3 2 3" xfId="2065" xr:uid="{4AC5E9A6-C6D7-482A-8C24-57CC2C3D1C87}"/>
    <cellStyle name="Normal 7 3 2 2 3 2 4" xfId="2066" xr:uid="{6440862A-0ECC-4A5A-B2BB-1E23B1FBE4D8}"/>
    <cellStyle name="Normal 7 3 2 2 3 3" xfId="2067" xr:uid="{B9D59ECD-2EC4-448F-B140-02DAEB7E14EE}"/>
    <cellStyle name="Normal 7 3 2 2 3 4" xfId="2068" xr:uid="{117B0FD4-716A-4905-8298-7C8CD06351C3}"/>
    <cellStyle name="Normal 7 3 2 2 3 5" xfId="2069" xr:uid="{37A26E6E-63C4-47F5-978B-3E8BF1A6EA1E}"/>
    <cellStyle name="Normal 7 3 2 2 4" xfId="2070" xr:uid="{FB999FEF-1E13-4127-B1B6-A4B62B14F5BB}"/>
    <cellStyle name="Normal 7 3 2 2 4 2" xfId="2071" xr:uid="{E4802459-D462-4064-9595-3224F8A4E397}"/>
    <cellStyle name="Normal 7 3 2 2 4 3" xfId="2072" xr:uid="{909CE16B-EA44-4FEF-8110-3035D5373D96}"/>
    <cellStyle name="Normal 7 3 2 2 4 4" xfId="2073" xr:uid="{3A8DB5C8-C2AE-494B-A70D-64FA1A612329}"/>
    <cellStyle name="Normal 7 3 2 2 5" xfId="2074" xr:uid="{0F3F92FD-C158-44FC-B7A1-C639916AA4BE}"/>
    <cellStyle name="Normal 7 3 2 2 5 2" xfId="2075" xr:uid="{FCEE80A1-2A95-4AC8-98B8-6ABCED6B5AF9}"/>
    <cellStyle name="Normal 7 3 2 2 5 3" xfId="2076" xr:uid="{77B58D57-FAA2-44EC-B5D1-A997F7EEB91B}"/>
    <cellStyle name="Normal 7 3 2 2 5 4" xfId="2077" xr:uid="{A8C1D5CB-E0E1-40A4-BFD1-F94E0E98DF44}"/>
    <cellStyle name="Normal 7 3 2 2 6" xfId="2078" xr:uid="{E6BEAB22-90CB-4A65-BA08-88991B1E102C}"/>
    <cellStyle name="Normal 7 3 2 2 7" xfId="2079" xr:uid="{CB3A12C7-7DBE-4093-8D98-632E5B824F20}"/>
    <cellStyle name="Normal 7 3 2 2 8" xfId="2080" xr:uid="{D0F4C4C4-0D80-4943-BFB9-940A25A3C7E7}"/>
    <cellStyle name="Normal 7 3 2 3" xfId="2081" xr:uid="{A988E40D-30A0-416F-874F-6B4B85CFFFB7}"/>
    <cellStyle name="Normal 7 3 2 3 2" xfId="2082" xr:uid="{BAE2C2A4-490A-42DD-95DD-DB658AB864CA}"/>
    <cellStyle name="Normal 7 3 2 3 2 2" xfId="2083" xr:uid="{56B5867D-05F5-42DD-A598-B9F2E034218E}"/>
    <cellStyle name="Normal 7 3 2 3 2 2 2" xfId="4082" xr:uid="{8FC04D02-C476-48E7-AB3E-8950A4CE44BE}"/>
    <cellStyle name="Normal 7 3 2 3 2 2 2 2" xfId="4083" xr:uid="{71B730DA-50F0-4E40-95EE-D42C383A2D9F}"/>
    <cellStyle name="Normal 7 3 2 3 2 2 3" xfId="4084" xr:uid="{18C02A61-2277-4E60-9A12-D99ED0ACD10D}"/>
    <cellStyle name="Normal 7 3 2 3 2 3" xfId="2084" xr:uid="{602BC84E-DDF7-4D06-A547-0368DE363DD3}"/>
    <cellStyle name="Normal 7 3 2 3 2 3 2" xfId="4085" xr:uid="{6FC3FB24-71E7-4CB0-89D0-05C8E6A3917B}"/>
    <cellStyle name="Normal 7 3 2 3 2 4" xfId="2085" xr:uid="{5733C38C-1B24-4AE5-8D7B-3F0EFE3E2ABD}"/>
    <cellStyle name="Normal 7 3 2 3 3" xfId="2086" xr:uid="{57F4F577-412C-4BA0-9AA9-B03A21FADCE2}"/>
    <cellStyle name="Normal 7 3 2 3 3 2" xfId="2087" xr:uid="{1C67D105-682B-497C-9479-22761E3D7A6D}"/>
    <cellStyle name="Normal 7 3 2 3 3 2 2" xfId="4086" xr:uid="{D8ACAEC0-C5C6-4C6F-BA71-465829363222}"/>
    <cellStyle name="Normal 7 3 2 3 3 3" xfId="2088" xr:uid="{9ED5EBE1-C884-41F4-8A8D-ECCF27E5A2BF}"/>
    <cellStyle name="Normal 7 3 2 3 3 4" xfId="2089" xr:uid="{CB16DACE-0253-4BDC-B28E-A793B0337F8A}"/>
    <cellStyle name="Normal 7 3 2 3 4" xfId="2090" xr:uid="{D58A05DB-86B6-434D-B9E5-F23968A642C6}"/>
    <cellStyle name="Normal 7 3 2 3 4 2" xfId="4087" xr:uid="{960CEC71-0730-4CAD-853C-6AF23BE8C44B}"/>
    <cellStyle name="Normal 7 3 2 3 5" xfId="2091" xr:uid="{F9371EE1-69D3-4365-9ADA-10CA828982A6}"/>
    <cellStyle name="Normal 7 3 2 3 6" xfId="2092" xr:uid="{AF869A86-227F-453B-A3D6-768D134F6A81}"/>
    <cellStyle name="Normal 7 3 2 4" xfId="2093" xr:uid="{5E5E08F3-4026-433C-B707-BF949866894D}"/>
    <cellStyle name="Normal 7 3 2 4 2" xfId="2094" xr:uid="{96B3B53E-5402-43E6-ACA8-31E82A113123}"/>
    <cellStyle name="Normal 7 3 2 4 2 2" xfId="2095" xr:uid="{81530CAD-7092-4BC4-B528-DD4C1A42CB44}"/>
    <cellStyle name="Normal 7 3 2 4 2 2 2" xfId="4088" xr:uid="{D045CCD1-EC88-4564-A546-346EB2B09388}"/>
    <cellStyle name="Normal 7 3 2 4 2 3" xfId="2096" xr:uid="{B1ADECCD-6490-44CC-BE5B-6E22B3543B36}"/>
    <cellStyle name="Normal 7 3 2 4 2 4" xfId="2097" xr:uid="{0C98B5A3-9CED-45FD-8289-71A3534BE8E0}"/>
    <cellStyle name="Normal 7 3 2 4 3" xfId="2098" xr:uid="{877B41C0-901A-442C-94FB-651AF164491D}"/>
    <cellStyle name="Normal 7 3 2 4 3 2" xfId="4089" xr:uid="{630CCBDB-466A-4076-87E7-0E240F9C6A3C}"/>
    <cellStyle name="Normal 7 3 2 4 4" xfId="2099" xr:uid="{273CB9D9-799D-4A0D-A357-F231F1F3481F}"/>
    <cellStyle name="Normal 7 3 2 4 5" xfId="2100" xr:uid="{48FD26FF-E99B-4398-9161-26CD7A712CB4}"/>
    <cellStyle name="Normal 7 3 2 5" xfId="2101" xr:uid="{2EB806F4-41BF-4598-8402-83770CA8DCDB}"/>
    <cellStyle name="Normal 7 3 2 5 2" xfId="2102" xr:uid="{A689AB6F-054A-406C-AF4F-C66152E69D7D}"/>
    <cellStyle name="Normal 7 3 2 5 2 2" xfId="4090" xr:uid="{47F2AA96-D0A9-4B20-98E1-F5AD7EEF6D80}"/>
    <cellStyle name="Normal 7 3 2 5 3" xfId="2103" xr:uid="{F6BA7BCF-5DB0-4717-B562-83E53AA18C7C}"/>
    <cellStyle name="Normal 7 3 2 5 4" xfId="2104" xr:uid="{4763109A-1072-4351-A238-E090F68B16F8}"/>
    <cellStyle name="Normal 7 3 2 6" xfId="2105" xr:uid="{F399C112-6066-4140-98B4-732D52596EEB}"/>
    <cellStyle name="Normal 7 3 2 6 2" xfId="2106" xr:uid="{8CD33348-D51B-4F65-9EAE-BF0D9C7681B9}"/>
    <cellStyle name="Normal 7 3 2 6 3" xfId="2107" xr:uid="{EB4453B1-23E8-4E37-A96E-4A7404A1FE34}"/>
    <cellStyle name="Normal 7 3 2 6 4" xfId="2108" xr:uid="{485AEB91-46B2-4821-BB07-297E532F6D71}"/>
    <cellStyle name="Normal 7 3 2 7" xfId="2109" xr:uid="{2C51C0A6-6FAE-402D-A158-8CC7C6B31208}"/>
    <cellStyle name="Normal 7 3 2 8" xfId="2110" xr:uid="{D9B001B2-7837-4CE5-8F2D-7B3ED4D4D466}"/>
    <cellStyle name="Normal 7 3 2 9" xfId="2111" xr:uid="{19C2CC5E-C59B-4E38-8321-DBFD612C9FA7}"/>
    <cellStyle name="Normal 7 3 3" xfId="2112" xr:uid="{7B80F3DE-984D-4552-8D3E-A7650AD248EC}"/>
    <cellStyle name="Normal 7 3 3 2" xfId="2113" xr:uid="{95CF733C-7577-4D81-BA8B-CA1E2EB39680}"/>
    <cellStyle name="Normal 7 3 3 2 2" xfId="2114" xr:uid="{D9D16F93-33CA-43F3-BF93-54F6D041FF07}"/>
    <cellStyle name="Normal 7 3 3 2 2 2" xfId="2115" xr:uid="{F954D3AE-2B95-450F-A9D9-1E8696214651}"/>
    <cellStyle name="Normal 7 3 3 2 2 2 2" xfId="4091" xr:uid="{E4EBD151-8853-45DF-ABF8-94FA2D3DBCA1}"/>
    <cellStyle name="Normal 7 3 3 2 2 2 2 2" xfId="4656" xr:uid="{E09BA0F7-A92F-420A-A161-EEAB825DA2DF}"/>
    <cellStyle name="Normal 7 3 3 2 2 2 3" xfId="4657" xr:uid="{D7BC1B54-85FB-4807-8B2F-102650BAF26B}"/>
    <cellStyle name="Normal 7 3 3 2 2 3" xfId="2116" xr:uid="{800F146A-EC62-4355-9DBA-025784CB62B6}"/>
    <cellStyle name="Normal 7 3 3 2 2 3 2" xfId="4658" xr:uid="{8E51D7B4-44CA-467F-82C5-CED701A0FFF5}"/>
    <cellStyle name="Normal 7 3 3 2 2 4" xfId="2117" xr:uid="{8E7E777E-0F19-4C6E-BEF2-D897FC04CFCA}"/>
    <cellStyle name="Normal 7 3 3 2 3" xfId="2118" xr:uid="{3387661F-1BF6-4DE6-8F41-B54CF1C4E79A}"/>
    <cellStyle name="Normal 7 3 3 2 3 2" xfId="2119" xr:uid="{5B5F6BBA-A060-481C-A312-BB9CE29982E5}"/>
    <cellStyle name="Normal 7 3 3 2 3 2 2" xfId="4659" xr:uid="{3416F5AF-8B70-4A77-B301-627834ACD620}"/>
    <cellStyle name="Normal 7 3 3 2 3 3" xfId="2120" xr:uid="{17703CE8-D69D-41AF-BE9F-4287E49CDADC}"/>
    <cellStyle name="Normal 7 3 3 2 3 4" xfId="2121" xr:uid="{590E9FA4-DD1A-48EC-B20A-8EFD9B083263}"/>
    <cellStyle name="Normal 7 3 3 2 4" xfId="2122" xr:uid="{26FA79CB-546E-4169-9305-3F964EB60CEA}"/>
    <cellStyle name="Normal 7 3 3 2 4 2" xfId="4660" xr:uid="{DC9011F1-D6F2-4057-8BEC-3DB08EFB0F49}"/>
    <cellStyle name="Normal 7 3 3 2 5" xfId="2123" xr:uid="{F9B750DA-2156-456E-96B1-E62E5FE2252A}"/>
    <cellStyle name="Normal 7 3 3 2 6" xfId="2124" xr:uid="{CC62EB2C-07F2-4A6B-B927-A8D1C1A5A127}"/>
    <cellStyle name="Normal 7 3 3 3" xfId="2125" xr:uid="{55FD96A7-90AB-4EA3-A968-62C8C2758A58}"/>
    <cellStyle name="Normal 7 3 3 3 2" xfId="2126" xr:uid="{C8206548-2A7D-4C17-8B5E-672CF4A4C9BA}"/>
    <cellStyle name="Normal 7 3 3 3 2 2" xfId="2127" xr:uid="{0ED97B46-BC0B-41AD-B326-84F7D12A5496}"/>
    <cellStyle name="Normal 7 3 3 3 2 2 2" xfId="4661" xr:uid="{A870F8B8-D9BE-47A2-B1C0-0FC3BB529A43}"/>
    <cellStyle name="Normal 7 3 3 3 2 3" xfId="2128" xr:uid="{BBA96F21-3AB0-418F-B880-78A0F9CDC073}"/>
    <cellStyle name="Normal 7 3 3 3 2 4" xfId="2129" xr:uid="{D96317B8-DF0E-470C-A47A-49752E78B90F}"/>
    <cellStyle name="Normal 7 3 3 3 3" xfId="2130" xr:uid="{5923C9BF-142C-4859-BD34-FE9812B8A440}"/>
    <cellStyle name="Normal 7 3 3 3 3 2" xfId="4662" xr:uid="{6E6AFD83-F429-4AEA-B48D-4B7D2B6DF199}"/>
    <cellStyle name="Normal 7 3 3 3 4" xfId="2131" xr:uid="{0A5DE203-F0D4-487E-A415-4D197C16A403}"/>
    <cellStyle name="Normal 7 3 3 3 5" xfId="2132" xr:uid="{4102BAA7-B5F7-4ED4-9CA7-DB872A6837BF}"/>
    <cellStyle name="Normal 7 3 3 4" xfId="2133" xr:uid="{E4228F92-6FA8-45BF-8F88-966C2770E4B7}"/>
    <cellStyle name="Normal 7 3 3 4 2" xfId="2134" xr:uid="{9489DB2A-EC1E-40E3-92A2-672C2087CEF5}"/>
    <cellStyle name="Normal 7 3 3 4 2 2" xfId="4663" xr:uid="{DE0C7671-DF09-4127-BE6B-B69691B410BF}"/>
    <cellStyle name="Normal 7 3 3 4 3" xfId="2135" xr:uid="{292B9664-8B24-4CEE-957B-7CC867448AEF}"/>
    <cellStyle name="Normal 7 3 3 4 4" xfId="2136" xr:uid="{5E72AAF2-F1D9-4ECE-905B-B02F65181E4C}"/>
    <cellStyle name="Normal 7 3 3 5" xfId="2137" xr:uid="{834D5D3C-08CE-4BD6-86B2-04DDF3AF446D}"/>
    <cellStyle name="Normal 7 3 3 5 2" xfId="2138" xr:uid="{4CE6756C-50B2-42FF-84B0-0CBD989CCB15}"/>
    <cellStyle name="Normal 7 3 3 5 3" xfId="2139" xr:uid="{4894F0BA-7D44-4FC5-8F97-F324363789CF}"/>
    <cellStyle name="Normal 7 3 3 5 4" xfId="2140" xr:uid="{73DF1902-AB35-4002-AEEB-F0FDD07942C8}"/>
    <cellStyle name="Normal 7 3 3 6" xfId="2141" xr:uid="{7B07418D-20B3-485F-99E8-04AEA85EFEAB}"/>
    <cellStyle name="Normal 7 3 3 7" xfId="2142" xr:uid="{7417ED57-23BC-49B4-BAF0-0101B67C16D3}"/>
    <cellStyle name="Normal 7 3 3 8" xfId="2143" xr:uid="{506D59CB-B731-4550-9FC4-0B74F7DE9953}"/>
    <cellStyle name="Normal 7 3 4" xfId="2144" xr:uid="{826E7590-9A9E-4C28-A3BB-2EBE826BB8E0}"/>
    <cellStyle name="Normal 7 3 4 2" xfId="2145" xr:uid="{7AD4C617-FBFE-4F22-8DE4-067D13F967D9}"/>
    <cellStyle name="Normal 7 3 4 2 2" xfId="2146" xr:uid="{F53494CC-7676-4A70-8910-0D3217887720}"/>
    <cellStyle name="Normal 7 3 4 2 2 2" xfId="2147" xr:uid="{2562204B-F1CF-4664-98D8-561A06AFCFB4}"/>
    <cellStyle name="Normal 7 3 4 2 2 2 2" xfId="4092" xr:uid="{E53F0192-1CD9-4C65-AC99-F6BCCD8E834E}"/>
    <cellStyle name="Normal 7 3 4 2 2 3" xfId="2148" xr:uid="{47E91DC6-301B-41D0-8555-B928DF87AEBD}"/>
    <cellStyle name="Normal 7 3 4 2 2 4" xfId="2149" xr:uid="{9AC71AE8-4B2D-410D-B411-5EF0BFE8D87E}"/>
    <cellStyle name="Normal 7 3 4 2 3" xfId="2150" xr:uid="{5A81EC5D-1A2A-4487-BA36-5B1C50F59F68}"/>
    <cellStyle name="Normal 7 3 4 2 3 2" xfId="4093" xr:uid="{74513FF7-5F6E-44C6-AF86-90C8C9272FF2}"/>
    <cellStyle name="Normal 7 3 4 2 4" xfId="2151" xr:uid="{B558FBE9-09A4-41C2-92DE-B4F9F53CCBF7}"/>
    <cellStyle name="Normal 7 3 4 2 5" xfId="2152" xr:uid="{E3D911BB-E9A0-45E4-AAED-BAD3DBC8D41E}"/>
    <cellStyle name="Normal 7 3 4 3" xfId="2153" xr:uid="{41085DD1-C0A2-4332-B995-9767146B4197}"/>
    <cellStyle name="Normal 7 3 4 3 2" xfId="2154" xr:uid="{84BA5DD4-EC6D-4DF5-B91E-63358788F58B}"/>
    <cellStyle name="Normal 7 3 4 3 2 2" xfId="4094" xr:uid="{1AF1804E-69C5-43C7-8D04-2F1D2B797792}"/>
    <cellStyle name="Normal 7 3 4 3 3" xfId="2155" xr:uid="{B3F098C9-554B-48CD-9AD9-B7C25CFD5EC7}"/>
    <cellStyle name="Normal 7 3 4 3 4" xfId="2156" xr:uid="{B3979C71-4111-47DD-BE3B-BA42F1CC8008}"/>
    <cellStyle name="Normal 7 3 4 4" xfId="2157" xr:uid="{C81C043E-6DD9-4171-B590-EA6E9870C3D6}"/>
    <cellStyle name="Normal 7 3 4 4 2" xfId="2158" xr:uid="{886A590C-064D-4B13-86F8-22B02341155A}"/>
    <cellStyle name="Normal 7 3 4 4 3" xfId="2159" xr:uid="{42E857A8-1DD0-4C64-A659-196CF08FEDCF}"/>
    <cellStyle name="Normal 7 3 4 4 4" xfId="2160" xr:uid="{C2D4998C-4510-4C59-A137-3B95C4C73AA1}"/>
    <cellStyle name="Normal 7 3 4 5" xfId="2161" xr:uid="{C8E88E7F-091F-4E85-803B-8B6BA4F1F9F8}"/>
    <cellStyle name="Normal 7 3 4 6" xfId="2162" xr:uid="{09165483-80AE-4A6A-B0B3-220F4757F2CE}"/>
    <cellStyle name="Normal 7 3 4 7" xfId="2163" xr:uid="{FC051878-C354-47D0-AC07-670836AA05BE}"/>
    <cellStyle name="Normal 7 3 5" xfId="2164" xr:uid="{A0723CDA-7307-43B4-B10C-A20AC88FF87A}"/>
    <cellStyle name="Normal 7 3 5 2" xfId="2165" xr:uid="{BCAE7EB6-9AE0-449B-A2DC-11237101340A}"/>
    <cellStyle name="Normal 7 3 5 2 2" xfId="2166" xr:uid="{B0241389-19E2-4E3D-B51C-61FED62B898B}"/>
    <cellStyle name="Normal 7 3 5 2 2 2" xfId="4095" xr:uid="{F0B65846-3AEA-452D-8D01-9669DDBFE5B9}"/>
    <cellStyle name="Normal 7 3 5 2 3" xfId="2167" xr:uid="{21F8D49E-A8AC-41AE-A474-7D08826EFB31}"/>
    <cellStyle name="Normal 7 3 5 2 4" xfId="2168" xr:uid="{3CD3CDAE-8A4F-42FE-971D-352889CBE619}"/>
    <cellStyle name="Normal 7 3 5 3" xfId="2169" xr:uid="{5FF167ED-96FB-404A-B7C5-E8B2E6ADB628}"/>
    <cellStyle name="Normal 7 3 5 3 2" xfId="2170" xr:uid="{68FEE867-919D-4881-9756-36D88FD1ECFC}"/>
    <cellStyle name="Normal 7 3 5 3 3" xfId="2171" xr:uid="{04880F46-FCDB-4E78-A3B1-9D6E905FF6A2}"/>
    <cellStyle name="Normal 7 3 5 3 4" xfId="2172" xr:uid="{54EB8671-3638-4554-8D10-99828275BD41}"/>
    <cellStyle name="Normal 7 3 5 4" xfId="2173" xr:uid="{EFC6F157-83D6-4FE2-8DFD-9FB528F95D33}"/>
    <cellStyle name="Normal 7 3 5 5" xfId="2174" xr:uid="{2949F2F6-12EB-4017-82DB-4EEDDE09EB06}"/>
    <cellStyle name="Normal 7 3 5 6" xfId="2175" xr:uid="{C22E64EC-89F3-41F8-A302-F193FD9869B6}"/>
    <cellStyle name="Normal 7 3 6" xfId="2176" xr:uid="{92F42F5B-3C4B-4F76-AA1B-E6ECF5D8F1F1}"/>
    <cellStyle name="Normal 7 3 6 2" xfId="2177" xr:uid="{8A5BF3F0-6EF9-42A3-9BE5-9A26E32EC5B1}"/>
    <cellStyle name="Normal 7 3 6 2 2" xfId="2178" xr:uid="{D4FF54D9-9D16-4080-A04D-C6E8F8EE195D}"/>
    <cellStyle name="Normal 7 3 6 2 3" xfId="2179" xr:uid="{FA0AE704-06DB-492D-B8C7-B2E3BBD30810}"/>
    <cellStyle name="Normal 7 3 6 2 4" xfId="2180" xr:uid="{7E59139C-4F92-462F-ABDD-7A03FE327DE6}"/>
    <cellStyle name="Normal 7 3 6 3" xfId="2181" xr:uid="{952EEF47-43F1-419A-85B3-A95BAF8EAD75}"/>
    <cellStyle name="Normal 7 3 6 4" xfId="2182" xr:uid="{0FCAB3AA-F09E-425B-9757-B1AAA3AF49D2}"/>
    <cellStyle name="Normal 7 3 6 5" xfId="2183" xr:uid="{C187B592-08AF-4F1C-AB6A-750042304254}"/>
    <cellStyle name="Normal 7 3 7" xfId="2184" xr:uid="{A044EC17-673B-4893-B34D-64263D1243B5}"/>
    <cellStyle name="Normal 7 3 7 2" xfId="2185" xr:uid="{DCCB3508-3BFD-409C-9FE0-F7D08CE59581}"/>
    <cellStyle name="Normal 7 3 7 3" xfId="2186" xr:uid="{877FE29F-7F3E-42BF-9BEC-1A1FA4BAC220}"/>
    <cellStyle name="Normal 7 3 7 4" xfId="2187" xr:uid="{A3E0D97E-0AF3-4D81-B387-7EC19CC99292}"/>
    <cellStyle name="Normal 7 3 8" xfId="2188" xr:uid="{3D615B2B-8F4C-4B9A-A1B7-015093DDEB47}"/>
    <cellStyle name="Normal 7 3 8 2" xfId="2189" xr:uid="{1734A19E-1F9B-4B29-B574-635E5AE09081}"/>
    <cellStyle name="Normal 7 3 8 3" xfId="2190" xr:uid="{0CEEBD45-5047-4708-9F36-660293ADCDA9}"/>
    <cellStyle name="Normal 7 3 8 4" xfId="2191" xr:uid="{A529325A-8D41-4AA3-BAAB-4014AC151006}"/>
    <cellStyle name="Normal 7 3 9" xfId="2192" xr:uid="{4D7962F4-3B99-4826-9219-666E629C0575}"/>
    <cellStyle name="Normal 7 4" xfId="2193" xr:uid="{F7A37BC1-8CE1-4D7E-9FB5-442383732040}"/>
    <cellStyle name="Normal 7 4 10" xfId="2194" xr:uid="{B81D2E80-125F-46DA-9C51-B1503EC46AB5}"/>
    <cellStyle name="Normal 7 4 11" xfId="2195" xr:uid="{0C5975C2-A38F-4725-A6F6-53EB1B003DC1}"/>
    <cellStyle name="Normal 7 4 2" xfId="2196" xr:uid="{25823379-94E4-4D6C-BBFE-98091E7A55E2}"/>
    <cellStyle name="Normal 7 4 2 2" xfId="2197" xr:uid="{9AD07FB8-3AB9-4890-ADB1-4AAFAE34D735}"/>
    <cellStyle name="Normal 7 4 2 2 2" xfId="2198" xr:uid="{16A4AF8F-82A4-43F6-8EF4-80454F78F8E0}"/>
    <cellStyle name="Normal 7 4 2 2 2 2" xfId="2199" xr:uid="{087BA2C9-C757-430D-8F10-A6ACA1654EF0}"/>
    <cellStyle name="Normal 7 4 2 2 2 2 2" xfId="2200" xr:uid="{1E887571-3BEA-4FBD-B6CD-2CA0FBBDE030}"/>
    <cellStyle name="Normal 7 4 2 2 2 2 3" xfId="2201" xr:uid="{E5DB95CC-A237-4A5A-87AD-26AEB4E868CB}"/>
    <cellStyle name="Normal 7 4 2 2 2 2 4" xfId="2202" xr:uid="{05AA1ECA-3D80-4B4C-BF00-159609419915}"/>
    <cellStyle name="Normal 7 4 2 2 2 3" xfId="2203" xr:uid="{6D369ADD-DB27-4D82-9262-73A9A3A7AEF6}"/>
    <cellStyle name="Normal 7 4 2 2 2 3 2" xfId="2204" xr:uid="{BC524F9C-1E5A-4BDB-9785-4BA0ECBA54F2}"/>
    <cellStyle name="Normal 7 4 2 2 2 3 3" xfId="2205" xr:uid="{7CC75EEC-5637-4575-87C8-9FA4075419CA}"/>
    <cellStyle name="Normal 7 4 2 2 2 3 4" xfId="2206" xr:uid="{FE25809F-0D51-4B28-84F0-E6DCBA515759}"/>
    <cellStyle name="Normal 7 4 2 2 2 4" xfId="2207" xr:uid="{F33875E6-D3E9-428F-90BC-6524D7CAFDA3}"/>
    <cellStyle name="Normal 7 4 2 2 2 5" xfId="2208" xr:uid="{887771F3-B8A4-4777-95AE-371656815A51}"/>
    <cellStyle name="Normal 7 4 2 2 2 6" xfId="2209" xr:uid="{8A0F2479-7328-491E-87C8-90EF7683855D}"/>
    <cellStyle name="Normal 7 4 2 2 3" xfId="2210" xr:uid="{090EB761-FA30-4ADB-B192-BF6BA93A1709}"/>
    <cellStyle name="Normal 7 4 2 2 3 2" xfId="2211" xr:uid="{13374B41-5C00-4FCA-B0EF-F81D4AEA03C8}"/>
    <cellStyle name="Normal 7 4 2 2 3 2 2" xfId="2212" xr:uid="{F32EDD56-18C6-4982-AB39-1327E49E06C6}"/>
    <cellStyle name="Normal 7 4 2 2 3 2 3" xfId="2213" xr:uid="{3E77CCAF-DB72-4C81-BFA0-D65A5AB9DF10}"/>
    <cellStyle name="Normal 7 4 2 2 3 2 4" xfId="2214" xr:uid="{172B7FE5-8D4E-495C-9BC0-3348A98A0397}"/>
    <cellStyle name="Normal 7 4 2 2 3 3" xfId="2215" xr:uid="{5057183F-3063-45C9-A127-8E22743BE932}"/>
    <cellStyle name="Normal 7 4 2 2 3 4" xfId="2216" xr:uid="{4B864575-BC78-422C-9210-94C0D6BDD297}"/>
    <cellStyle name="Normal 7 4 2 2 3 5" xfId="2217" xr:uid="{F9653800-D1DF-49D4-8D71-006D2408B44B}"/>
    <cellStyle name="Normal 7 4 2 2 4" xfId="2218" xr:uid="{CBC8B9BF-BDE7-42DA-9CFD-55AC39A2F707}"/>
    <cellStyle name="Normal 7 4 2 2 4 2" xfId="2219" xr:uid="{24F798FD-8337-4F51-99F7-81ECE77FF44D}"/>
    <cellStyle name="Normal 7 4 2 2 4 3" xfId="2220" xr:uid="{73D487C1-5425-48EB-9C6D-FB12010DB15E}"/>
    <cellStyle name="Normal 7 4 2 2 4 4" xfId="2221" xr:uid="{3B844BA5-4787-4E1C-9D41-79B3E71AE245}"/>
    <cellStyle name="Normal 7 4 2 2 5" xfId="2222" xr:uid="{9E1EC46D-E2A8-481E-AB7F-2016E413BB15}"/>
    <cellStyle name="Normal 7 4 2 2 5 2" xfId="2223" xr:uid="{9BA9EBB8-9C9E-42A3-861B-8F6AD2603328}"/>
    <cellStyle name="Normal 7 4 2 2 5 3" xfId="2224" xr:uid="{03F76C6D-2164-49D1-BE18-C5CC48875513}"/>
    <cellStyle name="Normal 7 4 2 2 5 4" xfId="2225" xr:uid="{FA3A290A-D213-4E1A-A80A-0DED5BD18B1D}"/>
    <cellStyle name="Normal 7 4 2 2 6" xfId="2226" xr:uid="{04F62127-C732-4A4B-93C2-197E552C8D81}"/>
    <cellStyle name="Normal 7 4 2 2 7" xfId="2227" xr:uid="{CB2377FA-641E-483C-8505-276229C0ADF5}"/>
    <cellStyle name="Normal 7 4 2 2 8" xfId="2228" xr:uid="{00D63DCC-8C30-4352-9A7C-DF708B6A2358}"/>
    <cellStyle name="Normal 7 4 2 3" xfId="2229" xr:uid="{2DDD43C0-455F-4005-B18A-ED8FFD429AEC}"/>
    <cellStyle name="Normal 7 4 2 3 2" xfId="2230" xr:uid="{C47C5AA4-A279-47A0-A71F-C1E2D7C88A89}"/>
    <cellStyle name="Normal 7 4 2 3 2 2" xfId="2231" xr:uid="{F296DC31-0AFD-42D1-AF7B-A849A8C87A34}"/>
    <cellStyle name="Normal 7 4 2 3 2 3" xfId="2232" xr:uid="{FFEE9678-4708-44C3-B841-10F9B0927B9A}"/>
    <cellStyle name="Normal 7 4 2 3 2 4" xfId="2233" xr:uid="{750EE3E0-E0C2-4AB7-A66A-4D54CC2E9F54}"/>
    <cellStyle name="Normal 7 4 2 3 3" xfId="2234" xr:uid="{7F00CE06-8F0D-4C4C-84B1-2CBCE3B41575}"/>
    <cellStyle name="Normal 7 4 2 3 3 2" xfId="2235" xr:uid="{970F3925-3747-44A0-8BBD-A809E2050B09}"/>
    <cellStyle name="Normal 7 4 2 3 3 3" xfId="2236" xr:uid="{3374A8CB-6399-4585-8F77-1C7DE26626E5}"/>
    <cellStyle name="Normal 7 4 2 3 3 4" xfId="2237" xr:uid="{BC33E53A-F9CD-4644-A11D-143527E17529}"/>
    <cellStyle name="Normal 7 4 2 3 4" xfId="2238" xr:uid="{8566896E-7833-4A24-B181-66A3AF02BA13}"/>
    <cellStyle name="Normal 7 4 2 3 5" xfId="2239" xr:uid="{3A910883-66EA-4817-A8FD-BC63263EA010}"/>
    <cellStyle name="Normal 7 4 2 3 6" xfId="2240" xr:uid="{CC3F6959-E044-4B0E-B183-65545E5C34B1}"/>
    <cellStyle name="Normal 7 4 2 4" xfId="2241" xr:uid="{475F4D25-175F-42A6-983E-E2907A639E5A}"/>
    <cellStyle name="Normal 7 4 2 4 2" xfId="2242" xr:uid="{9217C905-567B-4452-B62A-21EE673841F9}"/>
    <cellStyle name="Normal 7 4 2 4 2 2" xfId="2243" xr:uid="{340463B6-646A-49D6-8B88-CEF552CDE4D4}"/>
    <cellStyle name="Normal 7 4 2 4 2 3" xfId="2244" xr:uid="{B55FE85C-CBEA-49F6-8608-79334487C88B}"/>
    <cellStyle name="Normal 7 4 2 4 2 4" xfId="2245" xr:uid="{3FABB2AB-FE3D-49BD-A4F6-37C716654FF0}"/>
    <cellStyle name="Normal 7 4 2 4 3" xfId="2246" xr:uid="{3360EBF9-6919-4E17-BA85-DBD9A5786B25}"/>
    <cellStyle name="Normal 7 4 2 4 4" xfId="2247" xr:uid="{D341671E-7A5E-421F-AB38-B274151A62F9}"/>
    <cellStyle name="Normal 7 4 2 4 5" xfId="2248" xr:uid="{DE521DAC-87BE-49BF-A776-0786B0DC9C53}"/>
    <cellStyle name="Normal 7 4 2 5" xfId="2249" xr:uid="{0008DF72-9FEC-4924-BFD5-F69F18D2E84E}"/>
    <cellStyle name="Normal 7 4 2 5 2" xfId="2250" xr:uid="{ED1F875D-2377-428D-B020-FBC8DBD2F2A2}"/>
    <cellStyle name="Normal 7 4 2 5 3" xfId="2251" xr:uid="{A1E5CA11-1A3C-4A20-ADAC-A9E3ECF931C5}"/>
    <cellStyle name="Normal 7 4 2 5 4" xfId="2252" xr:uid="{CEA23D6C-CC2B-416B-B74B-F9C472A2A508}"/>
    <cellStyle name="Normal 7 4 2 6" xfId="2253" xr:uid="{7FD74CAA-C065-464F-BBBE-90577D25D2A0}"/>
    <cellStyle name="Normal 7 4 2 6 2" xfId="2254" xr:uid="{87E77A34-D390-481D-A84D-C62C137D512A}"/>
    <cellStyle name="Normal 7 4 2 6 3" xfId="2255" xr:uid="{C8CBB19C-5772-41EE-ABD1-812429EF2DD9}"/>
    <cellStyle name="Normal 7 4 2 6 4" xfId="2256" xr:uid="{F85E3AD8-1F32-49BF-8D88-0A9AC078F414}"/>
    <cellStyle name="Normal 7 4 2 7" xfId="2257" xr:uid="{FBD513FA-6BD4-4F34-A2A4-CD8891A7138F}"/>
    <cellStyle name="Normal 7 4 2 8" xfId="2258" xr:uid="{E0E8254D-1BFF-42B1-B655-38216158AB39}"/>
    <cellStyle name="Normal 7 4 2 9" xfId="2259" xr:uid="{B5900481-5F0D-4584-96EF-F8179685082C}"/>
    <cellStyle name="Normal 7 4 3" xfId="2260" xr:uid="{7A74AE74-241C-4760-BE45-BB76399F1262}"/>
    <cellStyle name="Normal 7 4 3 2" xfId="2261" xr:uid="{A6FCDCC1-4251-4BC1-81B4-56FB6A065360}"/>
    <cellStyle name="Normal 7 4 3 2 2" xfId="2262" xr:uid="{306D1A90-C30F-4CCC-9972-5A1E4877E60A}"/>
    <cellStyle name="Normal 7 4 3 2 2 2" xfId="2263" xr:uid="{742144EC-873D-44B3-A5ED-7859BB4C8607}"/>
    <cellStyle name="Normal 7 4 3 2 2 2 2" xfId="4096" xr:uid="{D99456B2-A1E3-4D56-ACFE-40A8900218A5}"/>
    <cellStyle name="Normal 7 4 3 2 2 3" xfId="2264" xr:uid="{834BF80D-2751-4366-97D2-CF50FD8EAC66}"/>
    <cellStyle name="Normal 7 4 3 2 2 4" xfId="2265" xr:uid="{19D85349-8A9E-4A77-AE72-8C0B5F74F87A}"/>
    <cellStyle name="Normal 7 4 3 2 3" xfId="2266" xr:uid="{D1EB3786-CD32-4482-BAE9-65FED653B3CE}"/>
    <cellStyle name="Normal 7 4 3 2 3 2" xfId="2267" xr:uid="{7924FECD-CF30-47CD-BF73-5C65441C00DD}"/>
    <cellStyle name="Normal 7 4 3 2 3 3" xfId="2268" xr:uid="{27995242-3D0E-4427-9549-1046E0B220B8}"/>
    <cellStyle name="Normal 7 4 3 2 3 4" xfId="2269" xr:uid="{909215CF-3E70-4746-83EA-56DBDE7141DF}"/>
    <cellStyle name="Normal 7 4 3 2 4" xfId="2270" xr:uid="{006FC135-CFBE-48D3-BB71-DEA267E42CFB}"/>
    <cellStyle name="Normal 7 4 3 2 5" xfId="2271" xr:uid="{4C1FC0B4-981D-474D-9318-71E5C067009F}"/>
    <cellStyle name="Normal 7 4 3 2 6" xfId="2272" xr:uid="{F8DBE620-F0B6-46D7-BCD7-2EFB30706D4A}"/>
    <cellStyle name="Normal 7 4 3 3" xfId="2273" xr:uid="{7801FE64-B41B-4759-92EB-ED18FD183FD1}"/>
    <cellStyle name="Normal 7 4 3 3 2" xfId="2274" xr:uid="{ED70555E-6706-445C-B8F0-4939E901BAFA}"/>
    <cellStyle name="Normal 7 4 3 3 2 2" xfId="2275" xr:uid="{5474B3C5-61FA-4B33-9D99-F1728BD1BF68}"/>
    <cellStyle name="Normal 7 4 3 3 2 3" xfId="2276" xr:uid="{6BF72281-86E9-4AA6-8CBE-EBDC72062C2D}"/>
    <cellStyle name="Normal 7 4 3 3 2 4" xfId="2277" xr:uid="{8C4E6990-4E7D-419D-8210-291B8F8F0EA2}"/>
    <cellStyle name="Normal 7 4 3 3 3" xfId="2278" xr:uid="{F294BB35-A066-40ED-98D2-03B52966E95F}"/>
    <cellStyle name="Normal 7 4 3 3 4" xfId="2279" xr:uid="{4694ACF4-223C-42C9-B64E-116870464A80}"/>
    <cellStyle name="Normal 7 4 3 3 5" xfId="2280" xr:uid="{E48AA140-D1EE-4DD5-9BBA-80F8FDC0AB59}"/>
    <cellStyle name="Normal 7 4 3 4" xfId="2281" xr:uid="{B7CCA298-BF88-4D86-9A7E-B6ED056E42F1}"/>
    <cellStyle name="Normal 7 4 3 4 2" xfId="2282" xr:uid="{452FAF70-804F-4D87-BFED-6B604A42A249}"/>
    <cellStyle name="Normal 7 4 3 4 3" xfId="2283" xr:uid="{EA5C6127-9F02-4C38-972F-7A0DE04752F7}"/>
    <cellStyle name="Normal 7 4 3 4 4" xfId="2284" xr:uid="{2C49D6CB-EA41-4097-B5BC-7C3218D7A36C}"/>
    <cellStyle name="Normal 7 4 3 5" xfId="2285" xr:uid="{2F8A6FF2-7D67-4FB1-9EFA-7B540D5EF4E7}"/>
    <cellStyle name="Normal 7 4 3 5 2" xfId="2286" xr:uid="{44D1E2C1-967C-488C-B134-0FD603390488}"/>
    <cellStyle name="Normal 7 4 3 5 3" xfId="2287" xr:uid="{DB9B3B4E-72C8-4E04-B580-FE6242810BDF}"/>
    <cellStyle name="Normal 7 4 3 5 4" xfId="2288" xr:uid="{9358E4A9-BCFB-4988-9203-42AC60804ECD}"/>
    <cellStyle name="Normal 7 4 3 6" xfId="2289" xr:uid="{491091EC-0CF7-4414-9555-5C2CE011B7B0}"/>
    <cellStyle name="Normal 7 4 3 7" xfId="2290" xr:uid="{0AA06636-F8BE-4176-9BFA-4F56D97BAD70}"/>
    <cellStyle name="Normal 7 4 3 8" xfId="2291" xr:uid="{ED9C44D0-0155-45E2-A82C-939857531D41}"/>
    <cellStyle name="Normal 7 4 4" xfId="2292" xr:uid="{DE406EFF-BF53-4701-9F9D-E23FE724A6D7}"/>
    <cellStyle name="Normal 7 4 4 2" xfId="2293" xr:uid="{B404BA7F-81EE-4393-86A4-FB61128C4AA5}"/>
    <cellStyle name="Normal 7 4 4 2 2" xfId="2294" xr:uid="{B41A8627-1CF7-42DF-83A9-9150FB32C2C6}"/>
    <cellStyle name="Normal 7 4 4 2 2 2" xfId="2295" xr:uid="{039C70E1-1A91-4B85-BFFE-C0A9EE1FE595}"/>
    <cellStyle name="Normal 7 4 4 2 2 3" xfId="2296" xr:uid="{0D2B24D0-1F1D-46D8-9A1F-92B070A41575}"/>
    <cellStyle name="Normal 7 4 4 2 2 4" xfId="2297" xr:uid="{7364401A-7373-46B4-B81D-9EEE48F22087}"/>
    <cellStyle name="Normal 7 4 4 2 3" xfId="2298" xr:uid="{03698DAF-099D-4A37-B603-057DD03165AC}"/>
    <cellStyle name="Normal 7 4 4 2 4" xfId="2299" xr:uid="{1EBF9784-59FE-45DD-9253-A49D06662590}"/>
    <cellStyle name="Normal 7 4 4 2 5" xfId="2300" xr:uid="{08E47DE5-B2F1-4876-BAE0-6C4CBDC6584B}"/>
    <cellStyle name="Normal 7 4 4 3" xfId="2301" xr:uid="{0CBB4BFF-DF40-4314-B82F-54F1BD3556A9}"/>
    <cellStyle name="Normal 7 4 4 3 2" xfId="2302" xr:uid="{252438EA-A965-4405-B1FC-0DD9EA14B3AD}"/>
    <cellStyle name="Normal 7 4 4 3 3" xfId="2303" xr:uid="{CF596C82-CC80-409A-B941-BC94B1E4D2D8}"/>
    <cellStyle name="Normal 7 4 4 3 4" xfId="2304" xr:uid="{03DCC344-2E28-457F-9767-65DB07DDCDDD}"/>
    <cellStyle name="Normal 7 4 4 4" xfId="2305" xr:uid="{F1DCE079-C468-4DBD-95EE-3289D7E1B182}"/>
    <cellStyle name="Normal 7 4 4 4 2" xfId="2306" xr:uid="{B158C1D4-AE36-433C-BCB1-85A2D44A3CEA}"/>
    <cellStyle name="Normal 7 4 4 4 3" xfId="2307" xr:uid="{C6D6BDDF-C859-446D-B30E-FE5B38018468}"/>
    <cellStyle name="Normal 7 4 4 4 4" xfId="2308" xr:uid="{E28BD7F4-3203-4A25-BC0E-59FF47981D1B}"/>
    <cellStyle name="Normal 7 4 4 5" xfId="2309" xr:uid="{D39FC0A1-F1AE-4B6C-AA4D-DC4C83117457}"/>
    <cellStyle name="Normal 7 4 4 6" xfId="2310" xr:uid="{3AC23AB6-E334-40A2-93AA-5FED8A92B677}"/>
    <cellStyle name="Normal 7 4 4 7" xfId="2311" xr:uid="{BC4AE206-773E-4648-98C4-13A20D977454}"/>
    <cellStyle name="Normal 7 4 5" xfId="2312" xr:uid="{B66069D7-19D6-4F02-9CC4-2BE91C1BF0DF}"/>
    <cellStyle name="Normal 7 4 5 2" xfId="2313" xr:uid="{A02EEE54-4055-4E8A-ACB5-7D5D41A1674D}"/>
    <cellStyle name="Normal 7 4 5 2 2" xfId="2314" xr:uid="{8F50CA64-A3E9-483E-A173-B1DF40C10AFE}"/>
    <cellStyle name="Normal 7 4 5 2 3" xfId="2315" xr:uid="{F785099A-4E23-406B-BF07-A2283ABAF854}"/>
    <cellStyle name="Normal 7 4 5 2 4" xfId="2316" xr:uid="{3063B012-6670-4657-B75C-041C1867E72C}"/>
    <cellStyle name="Normal 7 4 5 3" xfId="2317" xr:uid="{19144FBA-BF4B-40C9-A865-A5966AD584A1}"/>
    <cellStyle name="Normal 7 4 5 3 2" xfId="2318" xr:uid="{E4597191-C0BA-4847-9D1E-E85DA1A8991F}"/>
    <cellStyle name="Normal 7 4 5 3 3" xfId="2319" xr:uid="{2B8C34AE-56CF-4AC1-8E93-4BBC2D4DFEBF}"/>
    <cellStyle name="Normal 7 4 5 3 4" xfId="2320" xr:uid="{8A5C9409-DC6E-4CD1-857F-8243DA1D05DF}"/>
    <cellStyle name="Normal 7 4 5 4" xfId="2321" xr:uid="{96937586-BB61-41B1-B307-96EFCEADE925}"/>
    <cellStyle name="Normal 7 4 5 5" xfId="2322" xr:uid="{B84BB286-C33C-49FF-941F-EE134073CB11}"/>
    <cellStyle name="Normal 7 4 5 6" xfId="2323" xr:uid="{D7F77234-D1BD-4D29-BF5E-139E5A85BACD}"/>
    <cellStyle name="Normal 7 4 6" xfId="2324" xr:uid="{DBD1D86F-72C4-4671-B794-75FF3799DC46}"/>
    <cellStyle name="Normal 7 4 6 2" xfId="2325" xr:uid="{5F459633-8F95-4668-9CC5-AAFA6B4913A4}"/>
    <cellStyle name="Normal 7 4 6 2 2" xfId="2326" xr:uid="{5193F740-39C4-43D1-9985-8A6D76EDA957}"/>
    <cellStyle name="Normal 7 4 6 2 3" xfId="2327" xr:uid="{524DDF0C-0137-4E95-A9E3-D000B7A46830}"/>
    <cellStyle name="Normal 7 4 6 2 4" xfId="2328" xr:uid="{584333A5-73D2-44BC-A346-748E02F95027}"/>
    <cellStyle name="Normal 7 4 6 3" xfId="2329" xr:uid="{506B814F-FB89-48AC-8DE6-DEDEC107ED86}"/>
    <cellStyle name="Normal 7 4 6 4" xfId="2330" xr:uid="{24AABE3D-8B52-4DE0-9942-5722F9190B25}"/>
    <cellStyle name="Normal 7 4 6 5" xfId="2331" xr:uid="{5EFD8A75-3FD6-4BB9-AC5B-B490E3729AA5}"/>
    <cellStyle name="Normal 7 4 7" xfId="2332" xr:uid="{B161B78B-A8AD-4928-A2A8-2A3FE0FA083A}"/>
    <cellStyle name="Normal 7 4 7 2" xfId="2333" xr:uid="{53E0D095-06EE-430E-9F3A-4D0793CF0972}"/>
    <cellStyle name="Normal 7 4 7 3" xfId="2334" xr:uid="{C58DA32E-1AE0-4313-95FA-A12AF5FD7665}"/>
    <cellStyle name="Normal 7 4 7 4" xfId="2335" xr:uid="{152EE59F-40C1-4A03-81EA-B9150C7DD4AC}"/>
    <cellStyle name="Normal 7 4 8" xfId="2336" xr:uid="{4ABEA722-00C0-415A-9F3A-48E7BDDF49EA}"/>
    <cellStyle name="Normal 7 4 8 2" xfId="2337" xr:uid="{60FAEBCC-8340-4A5F-8771-39788FFBF2B0}"/>
    <cellStyle name="Normal 7 4 8 3" xfId="2338" xr:uid="{542CD637-F3EA-4E95-8AEA-CAFD13C8B267}"/>
    <cellStyle name="Normal 7 4 8 4" xfId="2339" xr:uid="{E56AB75C-EFD7-4276-B17A-12ACC7A371FF}"/>
    <cellStyle name="Normal 7 4 9" xfId="2340" xr:uid="{C047D6CF-6C71-4FE2-B34C-88DBC3DE14A7}"/>
    <cellStyle name="Normal 7 5" xfId="2341" xr:uid="{AAE705B1-44B2-4C6B-B12F-167E22C58A31}"/>
    <cellStyle name="Normal 7 5 2" xfId="2342" xr:uid="{4306A5DE-E1BC-43D6-B725-EE58CA7FF381}"/>
    <cellStyle name="Normal 7 5 2 2" xfId="2343" xr:uid="{2E1182FC-97D3-4AD7-BFF4-B6B47A9D3823}"/>
    <cellStyle name="Normal 7 5 2 2 2" xfId="2344" xr:uid="{8E90A2F5-80BF-496B-B35C-CDFDF9ED5840}"/>
    <cellStyle name="Normal 7 5 2 2 2 2" xfId="2345" xr:uid="{1AFFB672-DE80-45E9-8D10-09C1C7EE9DF8}"/>
    <cellStyle name="Normal 7 5 2 2 2 3" xfId="2346" xr:uid="{2AD34871-DDCE-46FB-9DDF-F96A7ED25A9B}"/>
    <cellStyle name="Normal 7 5 2 2 2 4" xfId="2347" xr:uid="{8C8BAA5C-BBA0-4E4A-ADF5-813C14779F7B}"/>
    <cellStyle name="Normal 7 5 2 2 3" xfId="2348" xr:uid="{724CF449-DDBC-4D08-B160-68F27D09FA63}"/>
    <cellStyle name="Normal 7 5 2 2 3 2" xfId="2349" xr:uid="{99BE617E-3099-4A5D-937C-B132B7646C82}"/>
    <cellStyle name="Normal 7 5 2 2 3 3" xfId="2350" xr:uid="{59D56A17-7A53-4A7F-BE4C-9DE66261D098}"/>
    <cellStyle name="Normal 7 5 2 2 3 4" xfId="2351" xr:uid="{61915E54-943E-4D6B-A09D-EEF8056DFC6B}"/>
    <cellStyle name="Normal 7 5 2 2 4" xfId="2352" xr:uid="{BC03B14B-89BC-4203-8C6F-0C12953C6539}"/>
    <cellStyle name="Normal 7 5 2 2 5" xfId="2353" xr:uid="{2EEB4A63-0399-4685-A197-7651ADC0D6A2}"/>
    <cellStyle name="Normal 7 5 2 2 6" xfId="2354" xr:uid="{99676DBE-09E6-413C-B7F6-A89DEBA43764}"/>
    <cellStyle name="Normal 7 5 2 3" xfId="2355" xr:uid="{90EB7BA1-8CF8-4069-8B4D-9B43003ED92F}"/>
    <cellStyle name="Normal 7 5 2 3 2" xfId="2356" xr:uid="{EE6BA634-5590-493F-9DDD-4B718E3409DA}"/>
    <cellStyle name="Normal 7 5 2 3 2 2" xfId="2357" xr:uid="{52881911-8BE9-4080-B218-4D27148862CD}"/>
    <cellStyle name="Normal 7 5 2 3 2 3" xfId="2358" xr:uid="{C3C390E2-A61D-4C60-B2FC-432E723FC2D9}"/>
    <cellStyle name="Normal 7 5 2 3 2 4" xfId="2359" xr:uid="{82A155BD-FE11-46C3-B27C-CEB9489F4688}"/>
    <cellStyle name="Normal 7 5 2 3 3" xfId="2360" xr:uid="{9B2CCD17-742D-46A6-BB18-72FAD55ACC63}"/>
    <cellStyle name="Normal 7 5 2 3 4" xfId="2361" xr:uid="{2398C4B1-79BC-4D82-9340-B4F1D54F375A}"/>
    <cellStyle name="Normal 7 5 2 3 5" xfId="2362" xr:uid="{5500AC24-585A-48E3-8613-C371F1EF09A1}"/>
    <cellStyle name="Normal 7 5 2 4" xfId="2363" xr:uid="{A1B5118E-18AA-436E-AEFB-4816B0D80176}"/>
    <cellStyle name="Normal 7 5 2 4 2" xfId="2364" xr:uid="{7B84D70B-B6FC-4608-B635-F4988BD38A42}"/>
    <cellStyle name="Normal 7 5 2 4 3" xfId="2365" xr:uid="{4F1457B7-BF3D-4EEF-995C-425AD76DEE51}"/>
    <cellStyle name="Normal 7 5 2 4 4" xfId="2366" xr:uid="{C579222F-F34C-4533-B259-E377E4761616}"/>
    <cellStyle name="Normal 7 5 2 5" xfId="2367" xr:uid="{47AE0AF7-244B-4CF9-985B-5ACE86439DE7}"/>
    <cellStyle name="Normal 7 5 2 5 2" xfId="2368" xr:uid="{4C2BB5ED-9BB0-4325-A61F-1C9C3791113A}"/>
    <cellStyle name="Normal 7 5 2 5 3" xfId="2369" xr:uid="{3DBCB40A-021C-43B6-B43A-3D3005E5B570}"/>
    <cellStyle name="Normal 7 5 2 5 4" xfId="2370" xr:uid="{C4917D11-F00A-47B5-90D0-C439055DD70F}"/>
    <cellStyle name="Normal 7 5 2 6" xfId="2371" xr:uid="{99F9B4CC-46F3-4997-B124-4C5BDFAB0264}"/>
    <cellStyle name="Normal 7 5 2 7" xfId="2372" xr:uid="{14F47938-7770-41EC-B369-31B62B91CA3B}"/>
    <cellStyle name="Normal 7 5 2 8" xfId="2373" xr:uid="{FB2A9A1A-CBF3-4108-B025-3D9ED1FA1217}"/>
    <cellStyle name="Normal 7 5 3" xfId="2374" xr:uid="{F9F3100A-87CC-48CB-B700-E2A21E18B9D0}"/>
    <cellStyle name="Normal 7 5 3 2" xfId="2375" xr:uid="{30CC3A56-4254-4C62-B5A1-584161B63895}"/>
    <cellStyle name="Normal 7 5 3 2 2" xfId="2376" xr:uid="{2FADF1B1-BF22-4C67-A6BB-3472798DE79B}"/>
    <cellStyle name="Normal 7 5 3 2 3" xfId="2377" xr:uid="{A86C64D2-1DD9-413A-A625-2DE4D6EDD7B1}"/>
    <cellStyle name="Normal 7 5 3 2 4" xfId="2378" xr:uid="{E2ED4BEA-8071-442A-BE4B-FBA0ACE6BEB3}"/>
    <cellStyle name="Normal 7 5 3 3" xfId="2379" xr:uid="{A05C7D6D-5702-4364-B417-C35BC7D48BCF}"/>
    <cellStyle name="Normal 7 5 3 3 2" xfId="2380" xr:uid="{07233EE2-D61C-42B6-8D90-69400EFFF68C}"/>
    <cellStyle name="Normal 7 5 3 3 3" xfId="2381" xr:uid="{DE1153D0-C9EF-4324-B56D-38C637C6DEB3}"/>
    <cellStyle name="Normal 7 5 3 3 4" xfId="2382" xr:uid="{6CFED4B9-4843-47C9-B2F6-54058F053F63}"/>
    <cellStyle name="Normal 7 5 3 4" xfId="2383" xr:uid="{4F9391E0-29F3-4DB6-9544-7A9743648243}"/>
    <cellStyle name="Normal 7 5 3 5" xfId="2384" xr:uid="{F2135FF0-8E77-4379-A631-B27CC638335F}"/>
    <cellStyle name="Normal 7 5 3 6" xfId="2385" xr:uid="{D5D4E7D1-D6FF-49AE-B262-8B541BE0CD61}"/>
    <cellStyle name="Normal 7 5 4" xfId="2386" xr:uid="{AF6C2C8D-BBE2-4318-877C-035B2BF33F2B}"/>
    <cellStyle name="Normal 7 5 4 2" xfId="2387" xr:uid="{75B37518-2D18-4525-BE9F-9E17D43EB9BD}"/>
    <cellStyle name="Normal 7 5 4 2 2" xfId="2388" xr:uid="{3D0FE150-80E8-4EB3-99FC-A3C86F3CACF6}"/>
    <cellStyle name="Normal 7 5 4 2 3" xfId="2389" xr:uid="{065839EA-F7AC-4AFC-B721-173C8941D634}"/>
    <cellStyle name="Normal 7 5 4 2 4" xfId="2390" xr:uid="{3E3D9ADF-93C7-4C95-A4D7-7E89DF699F7A}"/>
    <cellStyle name="Normal 7 5 4 3" xfId="2391" xr:uid="{4EA70681-6E18-4915-BC5E-E5A2A72274B9}"/>
    <cellStyle name="Normal 7 5 4 4" xfId="2392" xr:uid="{CE15000C-6A0E-4509-86F3-D84D65B7EC56}"/>
    <cellStyle name="Normal 7 5 4 5" xfId="2393" xr:uid="{E82AD613-E2AC-4C51-A383-2134164E5155}"/>
    <cellStyle name="Normal 7 5 5" xfId="2394" xr:uid="{1AD829A5-4E04-44A1-A44C-EACFC15DEE10}"/>
    <cellStyle name="Normal 7 5 5 2" xfId="2395" xr:uid="{31A95B35-9915-4B87-804A-A996895BD9EF}"/>
    <cellStyle name="Normal 7 5 5 3" xfId="2396" xr:uid="{2E58316D-4CC1-4042-84E1-970A11E21E31}"/>
    <cellStyle name="Normal 7 5 5 4" xfId="2397" xr:uid="{4A6B2DB5-BE27-48CA-96C3-BA5612E8A655}"/>
    <cellStyle name="Normal 7 5 6" xfId="2398" xr:uid="{49D628BB-4F7C-46BC-8163-1CA68567434D}"/>
    <cellStyle name="Normal 7 5 6 2" xfId="2399" xr:uid="{32E6EF27-007B-4358-AB5A-20FB1D17DAA5}"/>
    <cellStyle name="Normal 7 5 6 3" xfId="2400" xr:uid="{349E1BC6-8CB8-4D9C-8521-75870964EB2E}"/>
    <cellStyle name="Normal 7 5 6 4" xfId="2401" xr:uid="{8EB7D074-8E87-49CE-AD8B-88343DDC8C63}"/>
    <cellStyle name="Normal 7 5 7" xfId="2402" xr:uid="{E4DF7398-6E9C-4987-8FAC-87A7D4B47E6C}"/>
    <cellStyle name="Normal 7 5 8" xfId="2403" xr:uid="{4198BD96-C3BC-4370-A04A-C6F90FD3AB0C}"/>
    <cellStyle name="Normal 7 5 9" xfId="2404" xr:uid="{725A31B9-409A-4050-A205-FE2AF530F72D}"/>
    <cellStyle name="Normal 7 6" xfId="2405" xr:uid="{25DF2903-3E0E-4D14-8CCC-0451304AED6A}"/>
    <cellStyle name="Normal 7 6 2" xfId="2406" xr:uid="{E608FE5F-9379-4536-A683-F29CF2AC97D5}"/>
    <cellStyle name="Normal 7 6 2 2" xfId="2407" xr:uid="{4B0425C7-E8B9-4853-9AEA-030BEFB820CA}"/>
    <cellStyle name="Normal 7 6 2 2 2" xfId="2408" xr:uid="{0C0A49E3-419C-4CAF-ABA0-02A5F186284A}"/>
    <cellStyle name="Normal 7 6 2 2 2 2" xfId="4097" xr:uid="{E34C9AFC-3718-438F-A63A-9A22250FFF74}"/>
    <cellStyle name="Normal 7 6 2 2 3" xfId="2409" xr:uid="{1056AED2-A6A2-4AB1-B26D-BCF615BF4BDD}"/>
    <cellStyle name="Normal 7 6 2 2 4" xfId="2410" xr:uid="{0509FD8C-39D9-47CF-8E51-82AC57E1EEF4}"/>
    <cellStyle name="Normal 7 6 2 3" xfId="2411" xr:uid="{EAF704BB-9054-43AF-8B37-E015FD388A70}"/>
    <cellStyle name="Normal 7 6 2 3 2" xfId="2412" xr:uid="{8AFE5DC5-E548-4E91-9B6A-BF29FCDE97CA}"/>
    <cellStyle name="Normal 7 6 2 3 3" xfId="2413" xr:uid="{8049FB95-176B-47F4-8E2A-CA4D428B53DB}"/>
    <cellStyle name="Normal 7 6 2 3 4" xfId="2414" xr:uid="{E7A3D89A-2A0A-4F3D-8B55-A0EF24313A46}"/>
    <cellStyle name="Normal 7 6 2 4" xfId="2415" xr:uid="{48ABF263-101B-420F-A4C5-D5211E28EE11}"/>
    <cellStyle name="Normal 7 6 2 5" xfId="2416" xr:uid="{8745AC91-C235-483E-B38A-BE60ADF35CB2}"/>
    <cellStyle name="Normal 7 6 2 6" xfId="2417" xr:uid="{750BF473-44D5-4583-B361-7F7961565686}"/>
    <cellStyle name="Normal 7 6 3" xfId="2418" xr:uid="{F668D699-8DED-4B04-852E-D80105AFA966}"/>
    <cellStyle name="Normal 7 6 3 2" xfId="2419" xr:uid="{96DA53D5-EF87-4AAE-9804-0133F1F1217B}"/>
    <cellStyle name="Normal 7 6 3 2 2" xfId="2420" xr:uid="{AA0E94F8-DE5B-467D-A44E-86CB849357DB}"/>
    <cellStyle name="Normal 7 6 3 2 3" xfId="2421" xr:uid="{65B06E9E-78BC-413B-A2B8-5D2CCD99647A}"/>
    <cellStyle name="Normal 7 6 3 2 4" xfId="2422" xr:uid="{3B23E079-35A9-4E06-8CA5-F24F52FADEF3}"/>
    <cellStyle name="Normal 7 6 3 3" xfId="2423" xr:uid="{8D1C46D8-EB97-4FB2-90A8-F5FF779306CE}"/>
    <cellStyle name="Normal 7 6 3 4" xfId="2424" xr:uid="{790D83A7-913D-4F19-B19E-EADF72103E7F}"/>
    <cellStyle name="Normal 7 6 3 5" xfId="2425" xr:uid="{13B86470-2E44-43A5-8728-AF0552B74DE9}"/>
    <cellStyle name="Normal 7 6 4" xfId="2426" xr:uid="{09DC4DD3-7732-4A4A-9D84-E70DDF821C72}"/>
    <cellStyle name="Normal 7 6 4 2" xfId="2427" xr:uid="{A9AD236A-2C8F-4657-92D8-CF96B8154450}"/>
    <cellStyle name="Normal 7 6 4 3" xfId="2428" xr:uid="{8A6A78D3-3DBD-46FF-9739-056E532302D7}"/>
    <cellStyle name="Normal 7 6 4 4" xfId="2429" xr:uid="{A046B299-70AA-4B2E-B94E-A8CC76F2B62B}"/>
    <cellStyle name="Normal 7 6 5" xfId="2430" xr:uid="{C5F82BCF-5F4B-4F44-9947-DBA6A28183BF}"/>
    <cellStyle name="Normal 7 6 5 2" xfId="2431" xr:uid="{AA71D417-1D77-45EC-BCBF-91457A07FFF9}"/>
    <cellStyle name="Normal 7 6 5 3" xfId="2432" xr:uid="{D75A2F44-7295-46FC-872A-20C89D797CA0}"/>
    <cellStyle name="Normal 7 6 5 4" xfId="2433" xr:uid="{FCA6947E-7AAE-4511-95D0-BE4CE12EDF12}"/>
    <cellStyle name="Normal 7 6 6" xfId="2434" xr:uid="{70CC4352-7731-4BB5-B916-D30E7316FCB8}"/>
    <cellStyle name="Normal 7 6 7" xfId="2435" xr:uid="{8E10AE01-30F6-46E6-B990-0667B07C2A06}"/>
    <cellStyle name="Normal 7 6 8" xfId="2436" xr:uid="{A7CAFACC-0D4C-4414-B0AC-B7672DB138ED}"/>
    <cellStyle name="Normal 7 7" xfId="2437" xr:uid="{FD9A3813-8B47-4D48-820C-FFAE0F686622}"/>
    <cellStyle name="Normal 7 7 2" xfId="2438" xr:uid="{EFAF4281-474D-447D-A747-584BC38EC978}"/>
    <cellStyle name="Normal 7 7 2 2" xfId="2439" xr:uid="{2D5D7BA7-E2F5-41EA-A398-06BDE6B2F61B}"/>
    <cellStyle name="Normal 7 7 2 2 2" xfId="2440" xr:uid="{0F7FBD14-B3B7-45F3-B5C1-20C2CD126026}"/>
    <cellStyle name="Normal 7 7 2 2 3" xfId="2441" xr:uid="{81BE5181-8D40-4C27-BD2E-4E1DD7B627C7}"/>
    <cellStyle name="Normal 7 7 2 2 4" xfId="2442" xr:uid="{D78E33B1-3558-431F-B825-81B34C50A155}"/>
    <cellStyle name="Normal 7 7 2 3" xfId="2443" xr:uid="{7D1F8AEE-05B5-4D49-A8EC-114D338A3B83}"/>
    <cellStyle name="Normal 7 7 2 4" xfId="2444" xr:uid="{69F3D2B1-D9F2-4651-B488-3850803B29BC}"/>
    <cellStyle name="Normal 7 7 2 5" xfId="2445" xr:uid="{658A7107-A7B6-4DBE-9F59-55C747FC906B}"/>
    <cellStyle name="Normal 7 7 3" xfId="2446" xr:uid="{CC329F15-B3F2-4E79-9901-636A87D7D42B}"/>
    <cellStyle name="Normal 7 7 3 2" xfId="2447" xr:uid="{B3354057-74D1-478F-8A79-24CECF2F86A5}"/>
    <cellStyle name="Normal 7 7 3 3" xfId="2448" xr:uid="{047ECF89-FF5D-47E4-8E5E-8190E017639D}"/>
    <cellStyle name="Normal 7 7 3 4" xfId="2449" xr:uid="{8EB7DE37-EA2B-452E-8FED-F3829E4ACB29}"/>
    <cellStyle name="Normal 7 7 4" xfId="2450" xr:uid="{632E4E05-1023-4A50-BC6C-B0AEA4E4AB86}"/>
    <cellStyle name="Normal 7 7 4 2" xfId="2451" xr:uid="{97882947-3BC7-46E2-B955-39222C21F6C9}"/>
    <cellStyle name="Normal 7 7 4 3" xfId="2452" xr:uid="{149B87A6-6FDE-4E9F-A359-BA12690D57B7}"/>
    <cellStyle name="Normal 7 7 4 4" xfId="2453" xr:uid="{C26A8FCD-DD84-4AF1-AD44-44170EE300DD}"/>
    <cellStyle name="Normal 7 7 5" xfId="2454" xr:uid="{0E20A645-D48D-4DB3-B957-07BC514D736D}"/>
    <cellStyle name="Normal 7 7 6" xfId="2455" xr:uid="{CED6D0E6-515A-4A73-8C2E-4B1C97888CF7}"/>
    <cellStyle name="Normal 7 7 7" xfId="2456" xr:uid="{9D24CB4E-0706-451B-B56E-FB891D7D735F}"/>
    <cellStyle name="Normal 7 8" xfId="2457" xr:uid="{763359A0-02A6-4B72-A2BA-33D5D3B9139F}"/>
    <cellStyle name="Normal 7 8 2" xfId="2458" xr:uid="{74057ACC-91A0-460D-9881-DB67585E05A7}"/>
    <cellStyle name="Normal 7 8 2 2" xfId="2459" xr:uid="{07F50232-C81D-4F31-B3E2-0F32FA6A5E0F}"/>
    <cellStyle name="Normal 7 8 2 3" xfId="2460" xr:uid="{880946A9-4BB3-4D1D-AD6A-B0D9C56B6EBE}"/>
    <cellStyle name="Normal 7 8 2 4" xfId="2461" xr:uid="{22D90FF1-9BAA-4441-A7A2-6EB2F0A78F97}"/>
    <cellStyle name="Normal 7 8 3" xfId="2462" xr:uid="{D88EF1BA-14C9-495B-A130-BAC61D4E4818}"/>
    <cellStyle name="Normal 7 8 3 2" xfId="2463" xr:uid="{46050CC3-1430-468B-83C3-969F47F17244}"/>
    <cellStyle name="Normal 7 8 3 3" xfId="2464" xr:uid="{504F211E-44C8-4591-9057-81CCB6E8EE9A}"/>
    <cellStyle name="Normal 7 8 3 4" xfId="2465" xr:uid="{99F82FDE-FEAD-4835-BF74-31A22C968E6E}"/>
    <cellStyle name="Normal 7 8 4" xfId="2466" xr:uid="{32F65B71-F92C-4779-A6A4-0705AF59626E}"/>
    <cellStyle name="Normal 7 8 5" xfId="2467" xr:uid="{C5FAAEAF-96D2-42C0-86E0-58D584008930}"/>
    <cellStyle name="Normal 7 8 6" xfId="2468" xr:uid="{DDCCE7CC-C06B-43C7-AC62-3FF404213C88}"/>
    <cellStyle name="Normal 7 9" xfId="2469" xr:uid="{D881AE22-1AC2-455C-ACED-EB9AEFD77237}"/>
    <cellStyle name="Normal 7 9 2" xfId="2470" xr:uid="{8AC33189-A1B2-4078-8F0E-AF3EF1E76E99}"/>
    <cellStyle name="Normal 7 9 2 2" xfId="2471" xr:uid="{AEDC6885-A7AF-45D2-B8D0-295374C8EE4B}"/>
    <cellStyle name="Normal 7 9 2 2 2" xfId="4380" xr:uid="{89746155-76A7-4A68-BA45-F30060AB6A6C}"/>
    <cellStyle name="Normal 7 9 2 2 3" xfId="4612" xr:uid="{D5C7D1E2-0617-406B-B1C0-FF8ECF0218C8}"/>
    <cellStyle name="Normal 7 9 2 3" xfId="2472" xr:uid="{8E5B7727-70B5-4824-B536-877DC4A34115}"/>
    <cellStyle name="Normal 7 9 2 4" xfId="2473" xr:uid="{F9BD3786-B862-4192-8994-43F6425F4DAB}"/>
    <cellStyle name="Normal 7 9 3" xfId="2474" xr:uid="{3EA33C0F-0CEF-4D89-A7FF-9228AA5A605E}"/>
    <cellStyle name="Normal 7 9 4" xfId="2475" xr:uid="{D80D0E3D-B48A-494A-9646-F19437A4F749}"/>
    <cellStyle name="Normal 7 9 4 2" xfId="4746" xr:uid="{2C577AF2-021F-421D-A6DC-C90368A4869E}"/>
    <cellStyle name="Normal 7 9 4 3" xfId="4613" xr:uid="{D0B2FAE0-9862-4589-97C1-8841EF77CFFB}"/>
    <cellStyle name="Normal 7 9 4 4" xfId="4465" xr:uid="{D5212BA5-A4F9-4059-8F55-9689CBE7F258}"/>
    <cellStyle name="Normal 7 9 5" xfId="2476" xr:uid="{81C35AF3-D470-47CE-9198-B30D2D05A24C}"/>
    <cellStyle name="Normal 8" xfId="88" xr:uid="{065827CD-F115-4965-8691-5744B6FDA953}"/>
    <cellStyle name="Normal 8 10" xfId="2477" xr:uid="{625666DE-C54C-45EF-B266-A6FB1BE39A5E}"/>
    <cellStyle name="Normal 8 10 2" xfId="2478" xr:uid="{B7C7877A-06AE-4909-8AC4-69C8748C39F3}"/>
    <cellStyle name="Normal 8 10 3" xfId="2479" xr:uid="{A0042D3E-D9CE-4C1C-A0D6-6B033A9A8940}"/>
    <cellStyle name="Normal 8 10 4" xfId="2480" xr:uid="{13991CCB-9304-43D8-B8AF-21B97FCF73E3}"/>
    <cellStyle name="Normal 8 11" xfId="2481" xr:uid="{7C51DC5E-3D46-4FD1-9674-33DA873B7DF4}"/>
    <cellStyle name="Normal 8 11 2" xfId="2482" xr:uid="{16BAE58A-4266-4CC1-87D0-36445694E704}"/>
    <cellStyle name="Normal 8 11 3" xfId="2483" xr:uid="{5A876E19-4758-4050-918C-9A5D50566644}"/>
    <cellStyle name="Normal 8 11 4" xfId="2484" xr:uid="{DA4B63A0-3EB8-4442-BF2C-F4075B64756D}"/>
    <cellStyle name="Normal 8 12" xfId="2485" xr:uid="{EB4A0B31-0C5A-488F-B63E-20001993E76D}"/>
    <cellStyle name="Normal 8 12 2" xfId="2486" xr:uid="{27FF9591-D9F4-4CBD-8A93-136B2D9088F6}"/>
    <cellStyle name="Normal 8 13" xfId="2487" xr:uid="{6E7490A5-22F9-4C97-8653-BBA750A82D03}"/>
    <cellStyle name="Normal 8 14" xfId="2488" xr:uid="{8382CE1E-ABC0-4248-81A0-7564C8155FAB}"/>
    <cellStyle name="Normal 8 15" xfId="2489" xr:uid="{518F8FE1-7296-4554-ACE2-AA86EE45E82B}"/>
    <cellStyle name="Normal 8 2" xfId="89" xr:uid="{E10B1933-B51F-4C70-B0C5-685AF7CD106C}"/>
    <cellStyle name="Normal 8 2 10" xfId="2490" xr:uid="{EF10C394-05B8-45CF-891C-608B53B6A11E}"/>
    <cellStyle name="Normal 8 2 11" xfId="2491" xr:uid="{B1BF1243-6FA1-477A-85BD-E353F92838A3}"/>
    <cellStyle name="Normal 8 2 2" xfId="2492" xr:uid="{61C97ED1-E950-4D48-93B9-05E9E228917C}"/>
    <cellStyle name="Normal 8 2 2 2" xfId="2493" xr:uid="{FB3CB422-497C-4E9D-9E5D-28460FD0C543}"/>
    <cellStyle name="Normal 8 2 2 2 2" xfId="2494" xr:uid="{F12B24FB-505A-4AD5-BF09-CE965001AD0E}"/>
    <cellStyle name="Normal 8 2 2 2 2 2" xfId="2495" xr:uid="{FC590861-ECCC-40A3-9B1D-BC92ED75871D}"/>
    <cellStyle name="Normal 8 2 2 2 2 2 2" xfId="2496" xr:uid="{45056A83-443F-43B3-8A38-540D05919223}"/>
    <cellStyle name="Normal 8 2 2 2 2 2 2 2" xfId="4098" xr:uid="{732EFBDD-1521-41CB-9EA4-D2346D4AC069}"/>
    <cellStyle name="Normal 8 2 2 2 2 2 2 2 2" xfId="4099" xr:uid="{B898FB8A-F150-4506-A344-E9C4A7802B02}"/>
    <cellStyle name="Normal 8 2 2 2 2 2 2 3" xfId="4100" xr:uid="{6FCA105B-4609-47F1-B770-321D511762FC}"/>
    <cellStyle name="Normal 8 2 2 2 2 2 3" xfId="2497" xr:uid="{247DF036-A350-48BD-8FF0-BBDF206F6BEA}"/>
    <cellStyle name="Normal 8 2 2 2 2 2 3 2" xfId="4101" xr:uid="{F5578AEF-8F01-49AA-A624-1D80C3F23F7E}"/>
    <cellStyle name="Normal 8 2 2 2 2 2 4" xfId="2498" xr:uid="{BDAD3DDC-0F82-469B-9BFF-6A6BF339E712}"/>
    <cellStyle name="Normal 8 2 2 2 2 3" xfId="2499" xr:uid="{EB842DF3-83D2-434C-A012-2DC79A0EAC4A}"/>
    <cellStyle name="Normal 8 2 2 2 2 3 2" xfId="2500" xr:uid="{AF2EF0D9-2A62-4D05-8A6F-DB7781341E2C}"/>
    <cellStyle name="Normal 8 2 2 2 2 3 2 2" xfId="4102" xr:uid="{F40E72D6-455A-4827-9A1C-6840BBC94004}"/>
    <cellStyle name="Normal 8 2 2 2 2 3 3" xfId="2501" xr:uid="{600E369C-C125-48C6-B426-AC22EB135FFF}"/>
    <cellStyle name="Normal 8 2 2 2 2 3 4" xfId="2502" xr:uid="{E61137E1-5D75-4060-8B1C-012F959126FA}"/>
    <cellStyle name="Normal 8 2 2 2 2 4" xfId="2503" xr:uid="{5D8F7C03-7EE5-4295-9840-03A48C89B496}"/>
    <cellStyle name="Normal 8 2 2 2 2 4 2" xfId="4103" xr:uid="{8C257EF1-DCBF-4567-83FA-8AA9B362D488}"/>
    <cellStyle name="Normal 8 2 2 2 2 5" xfId="2504" xr:uid="{EC11909B-B025-439A-9AE7-BC54C4B707F4}"/>
    <cellStyle name="Normal 8 2 2 2 2 6" xfId="2505" xr:uid="{5C52C54F-1B79-4466-B059-E88CAE7FB5F2}"/>
    <cellStyle name="Normal 8 2 2 2 3" xfId="2506" xr:uid="{EC1EE62A-FB74-4BC2-8E43-FC7BE541DB33}"/>
    <cellStyle name="Normal 8 2 2 2 3 2" xfId="2507" xr:uid="{838FF8CC-6F97-47D5-B6BA-3F32893DDAE9}"/>
    <cellStyle name="Normal 8 2 2 2 3 2 2" xfId="2508" xr:uid="{C0763349-C898-4C2E-A70C-BEC7975CA736}"/>
    <cellStyle name="Normal 8 2 2 2 3 2 2 2" xfId="4104" xr:uid="{C4CF8E77-2AF5-44EA-AB72-A7CE7F178498}"/>
    <cellStyle name="Normal 8 2 2 2 3 2 2 2 2" xfId="4105" xr:uid="{EA8A9482-5FC3-4CFA-B8F0-B6689268C689}"/>
    <cellStyle name="Normal 8 2 2 2 3 2 2 3" xfId="4106" xr:uid="{574A2473-80C1-4460-A4DC-8A38A265C08B}"/>
    <cellStyle name="Normal 8 2 2 2 3 2 3" xfId="2509" xr:uid="{6C8ACC0B-B518-4C0C-859B-8EE757C1BBDE}"/>
    <cellStyle name="Normal 8 2 2 2 3 2 3 2" xfId="4107" xr:uid="{3B0C973B-CB90-4E42-935C-794410CCEAE2}"/>
    <cellStyle name="Normal 8 2 2 2 3 2 4" xfId="2510" xr:uid="{C79C1656-05F9-4F83-8BFD-DD7A8BC90E46}"/>
    <cellStyle name="Normal 8 2 2 2 3 3" xfId="2511" xr:uid="{18076CA1-28C6-484B-B854-8600D8E6066F}"/>
    <cellStyle name="Normal 8 2 2 2 3 3 2" xfId="4108" xr:uid="{65B0A9FE-10D6-4048-8AF1-F1105F9877F8}"/>
    <cellStyle name="Normal 8 2 2 2 3 3 2 2" xfId="4109" xr:uid="{F0F74942-6E33-4960-AF03-4FFDDC8590D4}"/>
    <cellStyle name="Normal 8 2 2 2 3 3 3" xfId="4110" xr:uid="{4A1835B7-BA38-4FB2-9FFD-F8BC3F3F4046}"/>
    <cellStyle name="Normal 8 2 2 2 3 4" xfId="2512" xr:uid="{D0FB179D-0433-4920-8971-4E48E0BEA72A}"/>
    <cellStyle name="Normal 8 2 2 2 3 4 2" xfId="4111" xr:uid="{03A04288-AA10-4014-A4FF-FD5ADABD3944}"/>
    <cellStyle name="Normal 8 2 2 2 3 5" xfId="2513" xr:uid="{86047148-F901-4D51-95BB-46E3FE42FA44}"/>
    <cellStyle name="Normal 8 2 2 2 4" xfId="2514" xr:uid="{BAE28803-86D2-4DEE-989B-E0A5339867F4}"/>
    <cellStyle name="Normal 8 2 2 2 4 2" xfId="2515" xr:uid="{C9746C67-F450-497F-AB86-462A389DA238}"/>
    <cellStyle name="Normal 8 2 2 2 4 2 2" xfId="4112" xr:uid="{87C6F966-30F6-4FFA-995C-1E378499A850}"/>
    <cellStyle name="Normal 8 2 2 2 4 2 2 2" xfId="4113" xr:uid="{50FB664E-471B-49E8-9F73-E1F6484EA045}"/>
    <cellStyle name="Normal 8 2 2 2 4 2 3" xfId="4114" xr:uid="{504B3B52-B568-4404-B2E1-F1459EEC8C0A}"/>
    <cellStyle name="Normal 8 2 2 2 4 3" xfId="2516" xr:uid="{33268BAA-A1A3-4A6C-99ED-147620BB07EC}"/>
    <cellStyle name="Normal 8 2 2 2 4 3 2" xfId="4115" xr:uid="{B329D805-4576-423A-9EF5-B9DEA9982EA4}"/>
    <cellStyle name="Normal 8 2 2 2 4 4" xfId="2517" xr:uid="{C3F4EB58-2C8F-4717-A4E3-2EF55D2E2068}"/>
    <cellStyle name="Normal 8 2 2 2 5" xfId="2518" xr:uid="{22754BC8-A641-45EC-AE3B-096A405DE4F1}"/>
    <cellStyle name="Normal 8 2 2 2 5 2" xfId="2519" xr:uid="{E78AB90C-4656-4B1F-AC7C-0C6253565E75}"/>
    <cellStyle name="Normal 8 2 2 2 5 2 2" xfId="4116" xr:uid="{B9862200-A6ED-4375-B5BD-B60E9D3AC7E7}"/>
    <cellStyle name="Normal 8 2 2 2 5 3" xfId="2520" xr:uid="{060849C8-19BA-4CA2-8431-1DFA8DFAE89F}"/>
    <cellStyle name="Normal 8 2 2 2 5 4" xfId="2521" xr:uid="{5CAE5BB9-111B-4227-88A1-B4EA0D2A82DD}"/>
    <cellStyle name="Normal 8 2 2 2 6" xfId="2522" xr:uid="{99E53DBD-EDDE-4042-93AE-B3952EDE1C07}"/>
    <cellStyle name="Normal 8 2 2 2 6 2" xfId="4117" xr:uid="{7C225293-BA55-4E2A-8DD2-52E3786301EC}"/>
    <cellStyle name="Normal 8 2 2 2 7" xfId="2523" xr:uid="{C18177F0-B84E-4896-BE4A-584CEB3567E8}"/>
    <cellStyle name="Normal 8 2 2 2 8" xfId="2524" xr:uid="{9608AF01-BC82-46B6-8305-A3B3DF7EE0C8}"/>
    <cellStyle name="Normal 8 2 2 3" xfId="2525" xr:uid="{8CD08525-DB33-4E18-BB32-65BDE364B189}"/>
    <cellStyle name="Normal 8 2 2 3 2" xfId="2526" xr:uid="{DD7BC5D7-A3AD-4D54-BF4D-0E3A4EB8F8D8}"/>
    <cellStyle name="Normal 8 2 2 3 2 2" xfId="2527" xr:uid="{A59DF6C7-17AF-4520-954E-39455F8A6346}"/>
    <cellStyle name="Normal 8 2 2 3 2 2 2" xfId="4118" xr:uid="{1316227F-7C31-4CA5-9408-1E51B63E9BA9}"/>
    <cellStyle name="Normal 8 2 2 3 2 2 2 2" xfId="4119" xr:uid="{5BE56D54-E102-4EA3-AA20-D6CF8F8F33A1}"/>
    <cellStyle name="Normal 8 2 2 3 2 2 3" xfId="4120" xr:uid="{F8040AA2-947C-4EC4-BDE6-D7A3BA05A3AB}"/>
    <cellStyle name="Normal 8 2 2 3 2 3" xfId="2528" xr:uid="{4F79E9A0-17E8-485B-B66B-547C08122560}"/>
    <cellStyle name="Normal 8 2 2 3 2 3 2" xfId="4121" xr:uid="{2D18AE48-E676-4030-AF9C-04089FA8C40C}"/>
    <cellStyle name="Normal 8 2 2 3 2 4" xfId="2529" xr:uid="{8B495995-C2B3-4485-8862-6A01F84790D2}"/>
    <cellStyle name="Normal 8 2 2 3 3" xfId="2530" xr:uid="{8BC656A5-D5CE-4A0B-A4F2-819A9CBDD5B7}"/>
    <cellStyle name="Normal 8 2 2 3 3 2" xfId="2531" xr:uid="{7B89B895-491B-4DFD-8FA3-1D01407D42AD}"/>
    <cellStyle name="Normal 8 2 2 3 3 2 2" xfId="4122" xr:uid="{309D5B97-7985-4802-826F-917972BF1486}"/>
    <cellStyle name="Normal 8 2 2 3 3 3" xfId="2532" xr:uid="{A81FEB55-2515-4F6B-8E72-22E7E3C4B803}"/>
    <cellStyle name="Normal 8 2 2 3 3 4" xfId="2533" xr:uid="{B89DD629-447C-41E7-AF28-D228479F0698}"/>
    <cellStyle name="Normal 8 2 2 3 4" xfId="2534" xr:uid="{592C79F9-8D24-47CF-B76B-2447E130753B}"/>
    <cellStyle name="Normal 8 2 2 3 4 2" xfId="4123" xr:uid="{A8D3DE8E-83EB-4C4B-92B3-5314B3F5E8CE}"/>
    <cellStyle name="Normal 8 2 2 3 5" xfId="2535" xr:uid="{C6B314E2-E55A-486A-A821-450435C2E48C}"/>
    <cellStyle name="Normal 8 2 2 3 6" xfId="2536" xr:uid="{410B1CB8-43B8-4105-8B21-AC936B452E3D}"/>
    <cellStyle name="Normal 8 2 2 4" xfId="2537" xr:uid="{B31B0F29-DA4F-4035-A8D9-2E422BC17FF1}"/>
    <cellStyle name="Normal 8 2 2 4 2" xfId="2538" xr:uid="{94A3BC4E-59CF-476D-BEC1-2819717D0699}"/>
    <cellStyle name="Normal 8 2 2 4 2 2" xfId="2539" xr:uid="{D500245B-E762-4574-B7CD-8B9F16129EE2}"/>
    <cellStyle name="Normal 8 2 2 4 2 2 2" xfId="4124" xr:uid="{8916E75D-DB75-4DEB-B6E6-504708943034}"/>
    <cellStyle name="Normal 8 2 2 4 2 2 2 2" xfId="4125" xr:uid="{EA10CB8D-4BF8-4142-A522-4D762A6C1C50}"/>
    <cellStyle name="Normal 8 2 2 4 2 2 3" xfId="4126" xr:uid="{DBC6C3F1-8F1A-4012-8A47-8D1D9AEED002}"/>
    <cellStyle name="Normal 8 2 2 4 2 3" xfId="2540" xr:uid="{E6EA0803-DA74-4798-B031-B4CEA3251814}"/>
    <cellStyle name="Normal 8 2 2 4 2 3 2" xfId="4127" xr:uid="{EE971139-F96C-41BB-AC9A-5E4C5A29CED1}"/>
    <cellStyle name="Normal 8 2 2 4 2 4" xfId="2541" xr:uid="{F7C60CA7-7C65-4108-A97D-8ABE83C42906}"/>
    <cellStyle name="Normal 8 2 2 4 3" xfId="2542" xr:uid="{D1177167-50F0-4870-B7DD-A2727DFC0027}"/>
    <cellStyle name="Normal 8 2 2 4 3 2" xfId="4128" xr:uid="{F6CE5725-94A3-4C47-AC74-77280CCF9CC0}"/>
    <cellStyle name="Normal 8 2 2 4 3 2 2" xfId="4129" xr:uid="{CB50FD18-542C-4A2C-A24B-2E8E60C3F3BE}"/>
    <cellStyle name="Normal 8 2 2 4 3 3" xfId="4130" xr:uid="{23EB2A03-9AC1-44B1-9B11-3D116A845C6D}"/>
    <cellStyle name="Normal 8 2 2 4 4" xfId="2543" xr:uid="{CAFDC701-CB32-45DF-B8C8-02291D42277E}"/>
    <cellStyle name="Normal 8 2 2 4 4 2" xfId="4131" xr:uid="{6DF7E507-678B-4AB6-A094-BDA43E4CA0A0}"/>
    <cellStyle name="Normal 8 2 2 4 5" xfId="2544" xr:uid="{081458D2-B44F-40BD-897D-83BA98A20429}"/>
    <cellStyle name="Normal 8 2 2 5" xfId="2545" xr:uid="{EED236F0-7625-4A9B-90CB-462A5E9C547B}"/>
    <cellStyle name="Normal 8 2 2 5 2" xfId="2546" xr:uid="{B427E3D2-1F14-4CA7-AB38-0D358343C1EC}"/>
    <cellStyle name="Normal 8 2 2 5 2 2" xfId="4132" xr:uid="{320F576C-F46F-441E-828C-83A0E0A0695B}"/>
    <cellStyle name="Normal 8 2 2 5 2 2 2" xfId="4133" xr:uid="{70F888A3-A203-41E2-BFF0-3CE150077E4D}"/>
    <cellStyle name="Normal 8 2 2 5 2 3" xfId="4134" xr:uid="{3C6936FE-32C7-450D-802A-BEC2458F7B44}"/>
    <cellStyle name="Normal 8 2 2 5 3" xfId="2547" xr:uid="{CCFE3209-2379-47D7-9475-44BD4A31972F}"/>
    <cellStyle name="Normal 8 2 2 5 3 2" xfId="4135" xr:uid="{FB053208-2AFA-4FCC-9E92-EE745DB11789}"/>
    <cellStyle name="Normal 8 2 2 5 4" xfId="2548" xr:uid="{66ED3CD6-9CBD-4C94-83F2-E45F62AE6421}"/>
    <cellStyle name="Normal 8 2 2 6" xfId="2549" xr:uid="{8163EFC8-05A8-41A2-A5A2-4D83ECADC398}"/>
    <cellStyle name="Normal 8 2 2 6 2" xfId="2550" xr:uid="{0A30C27A-D306-43FD-99C1-A99945F89C2A}"/>
    <cellStyle name="Normal 8 2 2 6 2 2" xfId="4136" xr:uid="{64EB3FA0-F828-4F1F-9049-F6A70DA617AD}"/>
    <cellStyle name="Normal 8 2 2 6 3" xfId="2551" xr:uid="{367D198A-7137-42D9-A1C5-B6B6420417D4}"/>
    <cellStyle name="Normal 8 2 2 6 4" xfId="2552" xr:uid="{AD101869-521A-41BE-A08A-82B921BF3551}"/>
    <cellStyle name="Normal 8 2 2 7" xfId="2553" xr:uid="{320438EB-5DA7-4DC9-A0CD-4AF81D429BE6}"/>
    <cellStyle name="Normal 8 2 2 7 2" xfId="4137" xr:uid="{3867E895-4CAA-4E63-BBC3-CB17F6820F8B}"/>
    <cellStyle name="Normal 8 2 2 8" xfId="2554" xr:uid="{771F3AFD-1DE9-42E0-84A0-1121D12CEC0B}"/>
    <cellStyle name="Normal 8 2 2 9" xfId="2555" xr:uid="{FC2DC45F-9DCE-4B6A-B823-7FB0D9CBDD04}"/>
    <cellStyle name="Normal 8 2 3" xfId="2556" xr:uid="{A8C45646-0E37-4F43-AC90-273B3D9B5B19}"/>
    <cellStyle name="Normal 8 2 3 2" xfId="2557" xr:uid="{CAD861F9-2F19-4D2E-A0FD-1AC9731C8D44}"/>
    <cellStyle name="Normal 8 2 3 2 2" xfId="2558" xr:uid="{A66369F9-F69B-49E0-8073-E2284585F021}"/>
    <cellStyle name="Normal 8 2 3 2 2 2" xfId="2559" xr:uid="{72776A45-0734-4E21-B537-FD275B54C668}"/>
    <cellStyle name="Normal 8 2 3 2 2 2 2" xfId="4138" xr:uid="{FE175ABA-3060-4AFF-A040-B8F2A341F7C1}"/>
    <cellStyle name="Normal 8 2 3 2 2 2 2 2" xfId="4139" xr:uid="{3910C9B5-3884-4F3D-B79D-8C94210482D7}"/>
    <cellStyle name="Normal 8 2 3 2 2 2 3" xfId="4140" xr:uid="{A3D725D9-131B-41B5-B0F6-2E894501F88F}"/>
    <cellStyle name="Normal 8 2 3 2 2 3" xfId="2560" xr:uid="{8F994E97-ED3F-4875-BBBF-ED67D1D9717E}"/>
    <cellStyle name="Normal 8 2 3 2 2 3 2" xfId="4141" xr:uid="{99773877-AE3A-4D59-8747-42C29F7F7718}"/>
    <cellStyle name="Normal 8 2 3 2 2 4" xfId="2561" xr:uid="{2F7E9BD3-D9D1-4FDF-AE64-B6853DCCE99F}"/>
    <cellStyle name="Normal 8 2 3 2 3" xfId="2562" xr:uid="{3C090473-41E2-4864-9407-CF4CE9CBC66B}"/>
    <cellStyle name="Normal 8 2 3 2 3 2" xfId="2563" xr:uid="{D2F58B7C-ADC2-4B25-A271-2FB628C9ED37}"/>
    <cellStyle name="Normal 8 2 3 2 3 2 2" xfId="4142" xr:uid="{DF04E1CF-9B69-4F63-893B-F756C4288E45}"/>
    <cellStyle name="Normal 8 2 3 2 3 3" xfId="2564" xr:uid="{3B033DDB-651A-4EEA-9F9E-2885216E2991}"/>
    <cellStyle name="Normal 8 2 3 2 3 4" xfId="2565" xr:uid="{8CEB9E22-56E0-46E4-97CF-D38384A7CD2B}"/>
    <cellStyle name="Normal 8 2 3 2 4" xfId="2566" xr:uid="{41A45B6B-E47F-4CD9-B9E6-643715826BB1}"/>
    <cellStyle name="Normal 8 2 3 2 4 2" xfId="4143" xr:uid="{BCDA7C65-DCC1-4BF3-ABD0-4F5F7C3CBA4B}"/>
    <cellStyle name="Normal 8 2 3 2 5" xfId="2567" xr:uid="{6583B0E4-6E80-4B4A-B996-1E97FAB009B9}"/>
    <cellStyle name="Normal 8 2 3 2 6" xfId="2568" xr:uid="{97B0BF12-72CA-48AE-9BD9-27A3740A9FE9}"/>
    <cellStyle name="Normal 8 2 3 3" xfId="2569" xr:uid="{5618B701-CF3D-4B7D-BD11-72A210C30F4C}"/>
    <cellStyle name="Normal 8 2 3 3 2" xfId="2570" xr:uid="{04EB3A05-8C41-4CF0-AE84-CBDB18CB1D9C}"/>
    <cellStyle name="Normal 8 2 3 3 2 2" xfId="2571" xr:uid="{E602D763-D4C8-4E08-9805-B6E761342E30}"/>
    <cellStyle name="Normal 8 2 3 3 2 2 2" xfId="4144" xr:uid="{0A2AF879-4F24-47A3-BF7E-C33C2D9E9EA6}"/>
    <cellStyle name="Normal 8 2 3 3 2 2 2 2" xfId="4145" xr:uid="{5A267BD3-75CD-4960-B29A-542F4EC35E5A}"/>
    <cellStyle name="Normal 8 2 3 3 2 2 3" xfId="4146" xr:uid="{1135B692-E25A-476B-81B2-37A2E1BE1C98}"/>
    <cellStyle name="Normal 8 2 3 3 2 3" xfId="2572" xr:uid="{6EBEF65A-CF3E-4541-9FC8-CA0A6DB501F6}"/>
    <cellStyle name="Normal 8 2 3 3 2 3 2" xfId="4147" xr:uid="{4ECF1C51-A5A4-499B-8680-86232ADBEE3F}"/>
    <cellStyle name="Normal 8 2 3 3 2 4" xfId="2573" xr:uid="{25469AEE-6E80-48BC-982A-BC5163175553}"/>
    <cellStyle name="Normal 8 2 3 3 3" xfId="2574" xr:uid="{43FF8F3C-47F2-46EB-A441-60C27BEC334E}"/>
    <cellStyle name="Normal 8 2 3 3 3 2" xfId="4148" xr:uid="{020DDBB5-1099-4B8E-826A-BD342D972ECC}"/>
    <cellStyle name="Normal 8 2 3 3 3 2 2" xfId="4149" xr:uid="{3B0BACCB-D7E5-4368-A2CA-ABB4506C99BD}"/>
    <cellStyle name="Normal 8 2 3 3 3 3" xfId="4150" xr:uid="{718BDC2F-8EC8-4FA4-9C1C-E88A9F3C8ED4}"/>
    <cellStyle name="Normal 8 2 3 3 4" xfId="2575" xr:uid="{B98B7733-FA99-4601-BDE5-23046A7DA3F0}"/>
    <cellStyle name="Normal 8 2 3 3 4 2" xfId="4151" xr:uid="{7B05DBA2-61A3-4D57-BBBA-B4BCB67A3C1B}"/>
    <cellStyle name="Normal 8 2 3 3 5" xfId="2576" xr:uid="{E1B60AEB-A728-4D94-A932-C2E4B7C6D092}"/>
    <cellStyle name="Normal 8 2 3 4" xfId="2577" xr:uid="{87BDAC5C-CFD4-4C16-A41B-001D2F9BE486}"/>
    <cellStyle name="Normal 8 2 3 4 2" xfId="2578" xr:uid="{18CD02DC-F867-4E10-9056-53B127A147CD}"/>
    <cellStyle name="Normal 8 2 3 4 2 2" xfId="4152" xr:uid="{975CBAFB-CE78-4875-8F6C-B1835C113B40}"/>
    <cellStyle name="Normal 8 2 3 4 2 2 2" xfId="4153" xr:uid="{D7D8F894-62E9-41A3-A024-CDD993F4445D}"/>
    <cellStyle name="Normal 8 2 3 4 2 3" xfId="4154" xr:uid="{7C8F1B8B-778F-4F7B-86E2-369E81467CBC}"/>
    <cellStyle name="Normal 8 2 3 4 3" xfId="2579" xr:uid="{DAFFB55A-F377-440B-8C1C-55323FB47BB5}"/>
    <cellStyle name="Normal 8 2 3 4 3 2" xfId="4155" xr:uid="{60C96757-11C3-4A0B-BB91-EA0A14C92487}"/>
    <cellStyle name="Normal 8 2 3 4 4" xfId="2580" xr:uid="{1FA81EFE-19E7-48C3-A6F2-C5ED36463542}"/>
    <cellStyle name="Normal 8 2 3 5" xfId="2581" xr:uid="{DF49632C-CA45-4EDB-8B8F-EB5E152F4D30}"/>
    <cellStyle name="Normal 8 2 3 5 2" xfId="2582" xr:uid="{696DB2CE-FA7F-4FCD-B0BA-B00E0496D47B}"/>
    <cellStyle name="Normal 8 2 3 5 2 2" xfId="4156" xr:uid="{F38F90FA-E93A-46C6-8930-0F2FAD703413}"/>
    <cellStyle name="Normal 8 2 3 5 3" xfId="2583" xr:uid="{A2CB7C37-37B0-42F7-9CFB-3CE12395BAAA}"/>
    <cellStyle name="Normal 8 2 3 5 4" xfId="2584" xr:uid="{FFBBC00B-75EC-4B9C-B96A-95B317601561}"/>
    <cellStyle name="Normal 8 2 3 6" xfId="2585" xr:uid="{E2B61930-6C98-463A-AFDD-DBE4DCB7C7DF}"/>
    <cellStyle name="Normal 8 2 3 6 2" xfId="4157" xr:uid="{0AEBCBE7-33E3-42D8-952C-EF7C8BC8166F}"/>
    <cellStyle name="Normal 8 2 3 7" xfId="2586" xr:uid="{F0609C2B-C69E-4A95-8508-9E51C839B3CF}"/>
    <cellStyle name="Normal 8 2 3 8" xfId="2587" xr:uid="{2CFD7CA2-C345-4B33-B2C7-B0CDA505DE9A}"/>
    <cellStyle name="Normal 8 2 4" xfId="2588" xr:uid="{E55B5DDB-ABA0-4910-84D6-3781B4511C76}"/>
    <cellStyle name="Normal 8 2 4 2" xfId="2589" xr:uid="{4918B437-406C-47EA-8E88-5B7B61223E32}"/>
    <cellStyle name="Normal 8 2 4 2 2" xfId="2590" xr:uid="{97209F19-4003-4C06-A44D-C881C4A508BF}"/>
    <cellStyle name="Normal 8 2 4 2 2 2" xfId="2591" xr:uid="{CC46EEA9-9CE9-493A-B945-32D26857EE4E}"/>
    <cellStyle name="Normal 8 2 4 2 2 2 2" xfId="4158" xr:uid="{3D784D83-ECF9-41CC-BE0B-FD78836026B8}"/>
    <cellStyle name="Normal 8 2 4 2 2 3" xfId="2592" xr:uid="{6769F2C2-2021-466A-846F-383B7B3C6EC2}"/>
    <cellStyle name="Normal 8 2 4 2 2 4" xfId="2593" xr:uid="{3DCA7E43-760C-4B09-8963-F3B430CD999B}"/>
    <cellStyle name="Normal 8 2 4 2 3" xfId="2594" xr:uid="{093989ED-43DF-42C6-ACFA-F2D6D0E11C13}"/>
    <cellStyle name="Normal 8 2 4 2 3 2" xfId="4159" xr:uid="{99269A6D-5547-4DDB-BE74-F8DE153EA87F}"/>
    <cellStyle name="Normal 8 2 4 2 4" xfId="2595" xr:uid="{61E4B6B5-49C1-4ECF-BA27-FEF7497F5959}"/>
    <cellStyle name="Normal 8 2 4 2 5" xfId="2596" xr:uid="{3E97BAC8-41F2-4CDF-B45B-D7DB8C293139}"/>
    <cellStyle name="Normal 8 2 4 3" xfId="2597" xr:uid="{CA1CE163-ED8F-4B10-BCAF-7A842CBCCDED}"/>
    <cellStyle name="Normal 8 2 4 3 2" xfId="2598" xr:uid="{4B16B2B3-6350-427E-B836-B81143925221}"/>
    <cellStyle name="Normal 8 2 4 3 2 2" xfId="4160" xr:uid="{F2CAB850-2983-4D10-9287-3A34BEF824FA}"/>
    <cellStyle name="Normal 8 2 4 3 3" xfId="2599" xr:uid="{8C3548F2-9B14-473A-88B7-A0ABF6DD2BA2}"/>
    <cellStyle name="Normal 8 2 4 3 4" xfId="2600" xr:uid="{E2396F32-A992-44F2-BAE1-E6354DA5600A}"/>
    <cellStyle name="Normal 8 2 4 4" xfId="2601" xr:uid="{5DAB27E1-FCE1-4D84-8BD7-1C6A42987E98}"/>
    <cellStyle name="Normal 8 2 4 4 2" xfId="2602" xr:uid="{5F754118-DDE7-4EC8-8741-4A91084A07B9}"/>
    <cellStyle name="Normal 8 2 4 4 3" xfId="2603" xr:uid="{190088C4-42FF-4AC6-A672-61C159FA631F}"/>
    <cellStyle name="Normal 8 2 4 4 4" xfId="2604" xr:uid="{94CF2E81-2B04-461B-A2D7-2E401407EA6F}"/>
    <cellStyle name="Normal 8 2 4 5" xfId="2605" xr:uid="{79E21CF6-BD69-423B-A814-999EC20501BC}"/>
    <cellStyle name="Normal 8 2 4 6" xfId="2606" xr:uid="{16549EFD-DC76-4A86-BB6F-D3231F241994}"/>
    <cellStyle name="Normal 8 2 4 7" xfId="2607" xr:uid="{5E3B16C3-52F0-4B70-944A-F4C7D6B7276A}"/>
    <cellStyle name="Normal 8 2 5" xfId="2608" xr:uid="{EE46428F-2087-4555-BA22-5FDE940DF5E8}"/>
    <cellStyle name="Normal 8 2 5 2" xfId="2609" xr:uid="{25685AB9-BA9F-425C-AA84-6241474032D1}"/>
    <cellStyle name="Normal 8 2 5 2 2" xfId="2610" xr:uid="{586E7FD6-9119-41DE-9DB7-0A59BD5BB839}"/>
    <cellStyle name="Normal 8 2 5 2 2 2" xfId="4161" xr:uid="{CD6BA550-5471-4040-AEA2-FA82624CBEC6}"/>
    <cellStyle name="Normal 8 2 5 2 2 2 2" xfId="4162" xr:uid="{6DAD2481-9557-4ADD-859D-86E6A312BB77}"/>
    <cellStyle name="Normal 8 2 5 2 2 3" xfId="4163" xr:uid="{DC6ABFEE-679E-4C09-9FE8-4E363B949CF7}"/>
    <cellStyle name="Normal 8 2 5 2 3" xfId="2611" xr:uid="{0E4AC1FE-C858-480A-864C-59CBDF066D17}"/>
    <cellStyle name="Normal 8 2 5 2 3 2" xfId="4164" xr:uid="{2867B9DC-1983-4741-8760-9B413DF6F623}"/>
    <cellStyle name="Normal 8 2 5 2 4" xfId="2612" xr:uid="{776E33F1-4E8D-41E8-925D-841B42DE4F5D}"/>
    <cellStyle name="Normal 8 2 5 3" xfId="2613" xr:uid="{172DEEAA-F5DC-4B40-872D-96589C3D154B}"/>
    <cellStyle name="Normal 8 2 5 3 2" xfId="2614" xr:uid="{7FBB2EE9-5A37-4FE4-BB9D-18DDA4F74584}"/>
    <cellStyle name="Normal 8 2 5 3 2 2" xfId="4165" xr:uid="{470F5601-0384-49FD-9D65-A595CB8C4BA9}"/>
    <cellStyle name="Normal 8 2 5 3 3" xfId="2615" xr:uid="{81205077-CDB3-4265-9DAB-C867F319AA7A}"/>
    <cellStyle name="Normal 8 2 5 3 4" xfId="2616" xr:uid="{43479620-A4F0-4C9B-A0F9-F8E7DDE69630}"/>
    <cellStyle name="Normal 8 2 5 4" xfId="2617" xr:uid="{A27D9511-A2D9-481F-AEB3-ECC1D3B5A166}"/>
    <cellStyle name="Normal 8 2 5 4 2" xfId="4166" xr:uid="{287F630C-E719-444A-AEE1-69CBA1A1FC08}"/>
    <cellStyle name="Normal 8 2 5 5" xfId="2618" xr:uid="{6C7812CA-4D2E-4D7B-A687-CF7B187C8B02}"/>
    <cellStyle name="Normal 8 2 5 6" xfId="2619" xr:uid="{DD2A974E-AAA5-4D97-A708-05002EDFFF9C}"/>
    <cellStyle name="Normal 8 2 6" xfId="2620" xr:uid="{69D7DC99-2F57-428E-8E98-EA3A9132099D}"/>
    <cellStyle name="Normal 8 2 6 2" xfId="2621" xr:uid="{BAED1069-3093-4B19-B3CF-7F3F0D7FA9B7}"/>
    <cellStyle name="Normal 8 2 6 2 2" xfId="2622" xr:uid="{F89C9398-AB96-4A51-8A40-5378AC88832A}"/>
    <cellStyle name="Normal 8 2 6 2 2 2" xfId="4167" xr:uid="{EF486261-C079-43B1-8B65-4DF0C7B02DE0}"/>
    <cellStyle name="Normal 8 2 6 2 3" xfId="2623" xr:uid="{03A0A16C-CEC5-4B91-9AA6-3D44A771E00F}"/>
    <cellStyle name="Normal 8 2 6 2 4" xfId="2624" xr:uid="{76DA9DA7-CF22-4CEF-B02F-BF7474AB284E}"/>
    <cellStyle name="Normal 8 2 6 3" xfId="2625" xr:uid="{BC4CFBB7-0D33-497B-97E4-ACCB6A069A28}"/>
    <cellStyle name="Normal 8 2 6 3 2" xfId="4168" xr:uid="{F8977AAA-3C81-4160-904C-C14230B57F29}"/>
    <cellStyle name="Normal 8 2 6 4" xfId="2626" xr:uid="{51CC7DD1-7A69-4980-A714-3EE4A1A6A4D1}"/>
    <cellStyle name="Normal 8 2 6 5" xfId="2627" xr:uid="{5048DB49-E482-412B-9909-47AAC2670479}"/>
    <cellStyle name="Normal 8 2 7" xfId="2628" xr:uid="{F40045E0-C797-4F09-B287-672E20D32F50}"/>
    <cellStyle name="Normal 8 2 7 2" xfId="2629" xr:uid="{4BCF99F7-4734-4E7D-9539-E200E3C4F5B7}"/>
    <cellStyle name="Normal 8 2 7 2 2" xfId="4169" xr:uid="{C5954A5E-C531-459E-92E2-D8A66E590C0E}"/>
    <cellStyle name="Normal 8 2 7 3" xfId="2630" xr:uid="{3E7ED848-11BA-40E5-A384-F31C1FDE6A23}"/>
    <cellStyle name="Normal 8 2 7 4" xfId="2631" xr:uid="{2DC91910-1A3F-4ED6-A8D7-E69D9031F701}"/>
    <cellStyle name="Normal 8 2 8" xfId="2632" xr:uid="{A54EE47F-0988-4735-BC46-AC08D6D4E91C}"/>
    <cellStyle name="Normal 8 2 8 2" xfId="2633" xr:uid="{1090ADAF-6BD5-466C-AEEE-27FCC3BB90F2}"/>
    <cellStyle name="Normal 8 2 8 3" xfId="2634" xr:uid="{84958C43-FE09-47A9-BFD2-B2F23A57014D}"/>
    <cellStyle name="Normal 8 2 8 4" xfId="2635" xr:uid="{95F40E89-565F-432C-9EF4-6A4B836F2F6C}"/>
    <cellStyle name="Normal 8 2 9" xfId="2636" xr:uid="{92271604-AB30-4D8D-B207-C6BB35F2158A}"/>
    <cellStyle name="Normal 8 3" xfId="2637" xr:uid="{4B60941A-9B50-4465-81E2-0D76D131C791}"/>
    <cellStyle name="Normal 8 3 10" xfId="2638" xr:uid="{8F4EC55F-DA3B-4456-8999-A8F8A35A0259}"/>
    <cellStyle name="Normal 8 3 11" xfId="2639" xr:uid="{70F8ECE3-712E-4FB8-B0CA-35DDCCD847B4}"/>
    <cellStyle name="Normal 8 3 2" xfId="2640" xr:uid="{A8BB2A56-FD24-4F1D-B2E5-6DA641909A61}"/>
    <cellStyle name="Normal 8 3 2 2" xfId="2641" xr:uid="{823F29FA-F480-4F6B-916B-616ACA82059A}"/>
    <cellStyle name="Normal 8 3 2 2 2" xfId="2642" xr:uid="{F13B6564-7303-48CE-92FC-1952AA6C94AD}"/>
    <cellStyle name="Normal 8 3 2 2 2 2" xfId="2643" xr:uid="{87271AF8-6327-4374-97C8-C1B30B56171C}"/>
    <cellStyle name="Normal 8 3 2 2 2 2 2" xfId="2644" xr:uid="{AE5E3B64-370F-4098-BB7E-D81C41A0848B}"/>
    <cellStyle name="Normal 8 3 2 2 2 2 2 2" xfId="4170" xr:uid="{A7731512-2765-46CA-B45D-5F525A29F60E}"/>
    <cellStyle name="Normal 8 3 2 2 2 2 3" xfId="2645" xr:uid="{E046BE2D-6893-43E7-9375-2A369AAF173D}"/>
    <cellStyle name="Normal 8 3 2 2 2 2 4" xfId="2646" xr:uid="{68BA9F69-A62D-46ED-81A8-B29043A6C87C}"/>
    <cellStyle name="Normal 8 3 2 2 2 3" xfId="2647" xr:uid="{9970B173-C9D1-42F4-963D-69E4A4871DD2}"/>
    <cellStyle name="Normal 8 3 2 2 2 3 2" xfId="2648" xr:uid="{AB39087F-80CC-4730-8C73-61E124C2100B}"/>
    <cellStyle name="Normal 8 3 2 2 2 3 3" xfId="2649" xr:uid="{B59191E6-5934-451E-9984-3465C0725B7A}"/>
    <cellStyle name="Normal 8 3 2 2 2 3 4" xfId="2650" xr:uid="{756C22F0-0348-4920-AFF9-3FAC067A19D0}"/>
    <cellStyle name="Normal 8 3 2 2 2 4" xfId="2651" xr:uid="{54DB9D7C-7836-4BA4-A258-AF5A3D201BF7}"/>
    <cellStyle name="Normal 8 3 2 2 2 5" xfId="2652" xr:uid="{20775042-7E2F-4C9B-8EC5-1AAAAA2EB0E2}"/>
    <cellStyle name="Normal 8 3 2 2 2 6" xfId="2653" xr:uid="{00036B98-FB02-4D9D-AC38-978FAAA666BA}"/>
    <cellStyle name="Normal 8 3 2 2 3" xfId="2654" xr:uid="{571E6D41-695A-4DFC-A17A-EE1C11B2DA8F}"/>
    <cellStyle name="Normal 8 3 2 2 3 2" xfId="2655" xr:uid="{53E5C5EA-0278-42E3-8FF5-ECE74E7F721D}"/>
    <cellStyle name="Normal 8 3 2 2 3 2 2" xfId="2656" xr:uid="{1591F6AB-9D2A-4309-849C-A26D5336B97D}"/>
    <cellStyle name="Normal 8 3 2 2 3 2 3" xfId="2657" xr:uid="{447A0E84-F0DF-4C29-AC3C-52489319927D}"/>
    <cellStyle name="Normal 8 3 2 2 3 2 4" xfId="2658" xr:uid="{40ACA154-04E5-4453-A33B-FCA4A3002283}"/>
    <cellStyle name="Normal 8 3 2 2 3 3" xfId="2659" xr:uid="{EB745AEC-C3C0-409B-9FCD-59354F462AA1}"/>
    <cellStyle name="Normal 8 3 2 2 3 4" xfId="2660" xr:uid="{9A869EE7-9A78-4438-AFC9-881E1ECFFFEF}"/>
    <cellStyle name="Normal 8 3 2 2 3 5" xfId="2661" xr:uid="{E242FD25-6CCD-41EE-859A-4BA9B975027A}"/>
    <cellStyle name="Normal 8 3 2 2 4" xfId="2662" xr:uid="{6F3C0B4F-184D-472C-885F-565788CF9A4E}"/>
    <cellStyle name="Normal 8 3 2 2 4 2" xfId="2663" xr:uid="{9977304C-6509-4CBD-AEE4-3CCFECF056BD}"/>
    <cellStyle name="Normal 8 3 2 2 4 3" xfId="2664" xr:uid="{C001242E-127A-4BC8-9E95-240685701141}"/>
    <cellStyle name="Normal 8 3 2 2 4 4" xfId="2665" xr:uid="{6DD43DBD-32CD-4711-B21F-1A59AFDC1B6C}"/>
    <cellStyle name="Normal 8 3 2 2 5" xfId="2666" xr:uid="{D9D1E607-D968-42BC-8A25-C01A373E22E8}"/>
    <cellStyle name="Normal 8 3 2 2 5 2" xfId="2667" xr:uid="{AAD77B8C-8897-4D42-992D-B802739022CB}"/>
    <cellStyle name="Normal 8 3 2 2 5 3" xfId="2668" xr:uid="{35957BE5-C974-43CB-B6DA-89C2BD8FF1AD}"/>
    <cellStyle name="Normal 8 3 2 2 5 4" xfId="2669" xr:uid="{50430324-4D59-4F17-9008-C11E3D84E3E3}"/>
    <cellStyle name="Normal 8 3 2 2 6" xfId="2670" xr:uid="{6E837FBA-F3E5-40C1-A99C-02C0F262C6C3}"/>
    <cellStyle name="Normal 8 3 2 2 7" xfId="2671" xr:uid="{83EB0B85-50BF-477B-BC6A-CB02EE70C630}"/>
    <cellStyle name="Normal 8 3 2 2 8" xfId="2672" xr:uid="{46097E57-025C-4EB5-B9EB-08E55D79AF8D}"/>
    <cellStyle name="Normal 8 3 2 3" xfId="2673" xr:uid="{2DFE0BBF-F577-46B2-8EAD-2C9C06E46E05}"/>
    <cellStyle name="Normal 8 3 2 3 2" xfId="2674" xr:uid="{55D38AE5-09DC-483E-A5E9-2A2E6E0EF402}"/>
    <cellStyle name="Normal 8 3 2 3 2 2" xfId="2675" xr:uid="{5EA7A89B-6DD6-41C9-B8A0-459EBCCF3758}"/>
    <cellStyle name="Normal 8 3 2 3 2 2 2" xfId="4171" xr:uid="{C6D7D1BE-5604-428B-9006-3A1950977C41}"/>
    <cellStyle name="Normal 8 3 2 3 2 2 2 2" xfId="4172" xr:uid="{67D593D1-28FA-440E-B181-615DCB5BE520}"/>
    <cellStyle name="Normal 8 3 2 3 2 2 3" xfId="4173" xr:uid="{D18D67D3-9E94-4EF0-89F7-E48AC1303262}"/>
    <cellStyle name="Normal 8 3 2 3 2 3" xfId="2676" xr:uid="{7CD8B359-9A9C-4270-951F-776F590517F1}"/>
    <cellStyle name="Normal 8 3 2 3 2 3 2" xfId="4174" xr:uid="{DCFCA9F0-B30D-4778-9053-5976A3C35C16}"/>
    <cellStyle name="Normal 8 3 2 3 2 4" xfId="2677" xr:uid="{07D8493E-2B36-4725-A9CD-083CCA8BB613}"/>
    <cellStyle name="Normal 8 3 2 3 3" xfId="2678" xr:uid="{7ABAFEF9-2511-4228-BAFA-565E2EB6E650}"/>
    <cellStyle name="Normal 8 3 2 3 3 2" xfId="2679" xr:uid="{5A7EA609-66C7-43B3-AD57-350306F6F910}"/>
    <cellStyle name="Normal 8 3 2 3 3 2 2" xfId="4175" xr:uid="{CFCE95A7-FA8C-49D1-880D-24D77A2CAE4D}"/>
    <cellStyle name="Normal 8 3 2 3 3 3" xfId="2680" xr:uid="{61A1DFB9-E022-4A93-BAC7-5BCED75AA93C}"/>
    <cellStyle name="Normal 8 3 2 3 3 4" xfId="2681" xr:uid="{AA55AD71-6C0A-440C-9172-87DBA1EA8CBC}"/>
    <cellStyle name="Normal 8 3 2 3 4" xfId="2682" xr:uid="{01A7D947-0F5E-4A8C-92C3-9681688C5A7F}"/>
    <cellStyle name="Normal 8 3 2 3 4 2" xfId="4176" xr:uid="{A5F3CE5C-E46F-4E79-80EA-4107B0C4FD80}"/>
    <cellStyle name="Normal 8 3 2 3 5" xfId="2683" xr:uid="{2238B74F-5258-4C82-B3C9-B4C7DD451815}"/>
    <cellStyle name="Normal 8 3 2 3 6" xfId="2684" xr:uid="{509E745B-1A76-4FC9-8B5D-86CE82572441}"/>
    <cellStyle name="Normal 8 3 2 4" xfId="2685" xr:uid="{E337AB38-E114-4520-8F51-A94EBAAC9979}"/>
    <cellStyle name="Normal 8 3 2 4 2" xfId="2686" xr:uid="{70C152F8-A273-48AD-80D2-B7E2759A654E}"/>
    <cellStyle name="Normal 8 3 2 4 2 2" xfId="2687" xr:uid="{E436C7A0-ADC1-4A65-A9B5-85823278CC91}"/>
    <cellStyle name="Normal 8 3 2 4 2 2 2" xfId="4177" xr:uid="{3CAB31BB-1D41-4D7E-B56B-B5D6891FF6C1}"/>
    <cellStyle name="Normal 8 3 2 4 2 3" xfId="2688" xr:uid="{0CCE6EE3-3845-43C6-AF9C-28F1DA180B6B}"/>
    <cellStyle name="Normal 8 3 2 4 2 4" xfId="2689" xr:uid="{65A704AD-AB59-4548-8063-CD09FF67C157}"/>
    <cellStyle name="Normal 8 3 2 4 3" xfId="2690" xr:uid="{0E1A4464-27DF-4D59-9D5E-B1F175765837}"/>
    <cellStyle name="Normal 8 3 2 4 3 2" xfId="4178" xr:uid="{6778D74F-E68E-4B3F-A5DC-48396B3C031A}"/>
    <cellStyle name="Normal 8 3 2 4 4" xfId="2691" xr:uid="{C29D4E7D-80C9-48E6-A2ED-17868A01BE71}"/>
    <cellStyle name="Normal 8 3 2 4 5" xfId="2692" xr:uid="{23A19536-BD80-4303-A778-1870EC16879A}"/>
    <cellStyle name="Normal 8 3 2 5" xfId="2693" xr:uid="{57C0FA7C-1EC3-4BBF-8425-2B8A621B9790}"/>
    <cellStyle name="Normal 8 3 2 5 2" xfId="2694" xr:uid="{DCE001E7-9568-406E-9EC7-D6FB787D3C9A}"/>
    <cellStyle name="Normal 8 3 2 5 2 2" xfId="4179" xr:uid="{D5718CF3-50B2-41A3-A0E4-BD9E8650E394}"/>
    <cellStyle name="Normal 8 3 2 5 3" xfId="2695" xr:uid="{A34F5131-27E2-4B6F-88B3-E925D4FB1E31}"/>
    <cellStyle name="Normal 8 3 2 5 4" xfId="2696" xr:uid="{EE73F624-FBA8-4C15-95A7-C24D25062579}"/>
    <cellStyle name="Normal 8 3 2 6" xfId="2697" xr:uid="{E88B75E4-796B-49BA-B371-B2E76E3934BE}"/>
    <cellStyle name="Normal 8 3 2 6 2" xfId="2698" xr:uid="{ACFC850F-49E8-4C4B-8909-28F04EFF1DA6}"/>
    <cellStyle name="Normal 8 3 2 6 3" xfId="2699" xr:uid="{DE7C7F97-302F-4268-8334-E7BBD3FF8A2E}"/>
    <cellStyle name="Normal 8 3 2 6 4" xfId="2700" xr:uid="{835C6FE0-1688-4012-874B-C0EFF212D664}"/>
    <cellStyle name="Normal 8 3 2 7" xfId="2701" xr:uid="{E87EAD29-54EC-47F9-B3ED-4C6E12B6953C}"/>
    <cellStyle name="Normal 8 3 2 8" xfId="2702" xr:uid="{0C1F592B-D74E-49E7-A755-639E59EC3AEE}"/>
    <cellStyle name="Normal 8 3 2 9" xfId="2703" xr:uid="{2C77309E-B0EA-4D5C-8BAD-5A7BA04ED142}"/>
    <cellStyle name="Normal 8 3 3" xfId="2704" xr:uid="{E2E89886-665A-428A-AFC6-A1014D9A791A}"/>
    <cellStyle name="Normal 8 3 3 2" xfId="2705" xr:uid="{D4774139-42C2-4E08-891F-3F3ED69CBFB3}"/>
    <cellStyle name="Normal 8 3 3 2 2" xfId="2706" xr:uid="{6F1CD28D-5E49-433B-9F22-EF7E641D62A7}"/>
    <cellStyle name="Normal 8 3 3 2 2 2" xfId="2707" xr:uid="{557B0FB8-8B20-43F8-BD5C-68DB9FF28624}"/>
    <cellStyle name="Normal 8 3 3 2 2 2 2" xfId="4180" xr:uid="{5D8E2445-4322-4198-BBE6-C7A4B0C2A619}"/>
    <cellStyle name="Normal 8 3 3 2 2 2 2 2" xfId="4664" xr:uid="{C876FAD6-B600-4E63-87A1-9B729949B2CD}"/>
    <cellStyle name="Normal 8 3 3 2 2 2 3" xfId="4665" xr:uid="{79A6910F-D0C2-4E1A-8042-0348D1F9BA0C}"/>
    <cellStyle name="Normal 8 3 3 2 2 3" xfId="2708" xr:uid="{66EBE473-FD85-4B33-BA03-FDF6BE4E156F}"/>
    <cellStyle name="Normal 8 3 3 2 2 3 2" xfId="4666" xr:uid="{B72529FE-0D2A-4846-843E-BB2138165923}"/>
    <cellStyle name="Normal 8 3 3 2 2 4" xfId="2709" xr:uid="{A0827A77-B2E3-4A2B-8C50-A8F3FEA91839}"/>
    <cellStyle name="Normal 8 3 3 2 3" xfId="2710" xr:uid="{035CA928-2AD4-474A-9670-3DD450F34855}"/>
    <cellStyle name="Normal 8 3 3 2 3 2" xfId="2711" xr:uid="{EEC47BA1-F101-4DF4-BB69-E9BF141E1F39}"/>
    <cellStyle name="Normal 8 3 3 2 3 2 2" xfId="4667" xr:uid="{956A8B87-ED39-4659-AC21-B6B9F55011B3}"/>
    <cellStyle name="Normal 8 3 3 2 3 3" xfId="2712" xr:uid="{28E8F864-B4C0-4A49-8D6D-71CF232466B7}"/>
    <cellStyle name="Normal 8 3 3 2 3 4" xfId="2713" xr:uid="{DA6D435F-CDFD-497A-8A8E-576A22E5012C}"/>
    <cellStyle name="Normal 8 3 3 2 4" xfId="2714" xr:uid="{C8FAEF23-7DBD-44CE-9F06-DF2A4AC55461}"/>
    <cellStyle name="Normal 8 3 3 2 4 2" xfId="4668" xr:uid="{AEC31E73-6457-42AD-8298-A292669FABB2}"/>
    <cellStyle name="Normal 8 3 3 2 5" xfId="2715" xr:uid="{4DBC181C-6CD9-464F-9423-ACB00C0D0F87}"/>
    <cellStyle name="Normal 8 3 3 2 6" xfId="2716" xr:uid="{D7660751-A48D-497E-9BFE-CABFB6F4B1A8}"/>
    <cellStyle name="Normal 8 3 3 3" xfId="2717" xr:uid="{0F5C3F06-969A-4028-B160-F435002B085E}"/>
    <cellStyle name="Normal 8 3 3 3 2" xfId="2718" xr:uid="{4C16D384-FB09-48DB-A790-0EADFC095ED8}"/>
    <cellStyle name="Normal 8 3 3 3 2 2" xfId="2719" xr:uid="{7016F1A1-7BB8-48F8-8A6C-D80967EDB048}"/>
    <cellStyle name="Normal 8 3 3 3 2 2 2" xfId="4669" xr:uid="{A2DEBD78-C87B-46AA-9F96-14DD60684193}"/>
    <cellStyle name="Normal 8 3 3 3 2 3" xfId="2720" xr:uid="{103B89ED-80AB-4E79-B6B3-BF994921D11E}"/>
    <cellStyle name="Normal 8 3 3 3 2 4" xfId="2721" xr:uid="{D00677C3-79C4-4131-A7B8-AD24CC38A151}"/>
    <cellStyle name="Normal 8 3 3 3 3" xfId="2722" xr:uid="{A7B7CF18-85C6-448E-AA5B-B0C724FF33CB}"/>
    <cellStyle name="Normal 8 3 3 3 3 2" xfId="4670" xr:uid="{FF2B5212-C00A-42BA-B821-D494901A8DD8}"/>
    <cellStyle name="Normal 8 3 3 3 4" xfId="2723" xr:uid="{21F67C1B-F111-4E59-82D5-6C4675A71FA0}"/>
    <cellStyle name="Normal 8 3 3 3 5" xfId="2724" xr:uid="{CF797F86-49F9-4563-9427-F94E2192E40B}"/>
    <cellStyle name="Normal 8 3 3 4" xfId="2725" xr:uid="{585A58FA-3404-420B-B02C-93006118D1BD}"/>
    <cellStyle name="Normal 8 3 3 4 2" xfId="2726" xr:uid="{D32D9A81-6ABC-4205-A765-42A452A83308}"/>
    <cellStyle name="Normal 8 3 3 4 2 2" xfId="4671" xr:uid="{23207719-9498-42A4-91D5-D49A2619C991}"/>
    <cellStyle name="Normal 8 3 3 4 3" xfId="2727" xr:uid="{38C066B6-858B-40B6-ADBB-4E1B5B641802}"/>
    <cellStyle name="Normal 8 3 3 4 4" xfId="2728" xr:uid="{7B41DDFE-EA98-4973-9B6F-9C2D556E457B}"/>
    <cellStyle name="Normal 8 3 3 5" xfId="2729" xr:uid="{42090A20-5988-482F-846C-5158DE9CBD4D}"/>
    <cellStyle name="Normal 8 3 3 5 2" xfId="2730" xr:uid="{014DBD0C-F7EB-465D-8E31-1D4A3B50D91B}"/>
    <cellStyle name="Normal 8 3 3 5 3" xfId="2731" xr:uid="{5A09ED36-1E5B-4B6C-8B4D-0B647762ECBE}"/>
    <cellStyle name="Normal 8 3 3 5 4" xfId="2732" xr:uid="{7E065A60-EB21-4444-84B8-D4815EE6892A}"/>
    <cellStyle name="Normal 8 3 3 6" xfId="2733" xr:uid="{ED7A4EE6-D9B5-4DAF-B9E1-9D70E2578D48}"/>
    <cellStyle name="Normal 8 3 3 7" xfId="2734" xr:uid="{C03D687E-A7AF-447E-AFD0-28F3F4DFBEAF}"/>
    <cellStyle name="Normal 8 3 3 8" xfId="2735" xr:uid="{407A4E23-5B8C-494C-81E7-048AF1DC1416}"/>
    <cellStyle name="Normal 8 3 4" xfId="2736" xr:uid="{888B318A-313C-4FD9-9C35-20319EA16239}"/>
    <cellStyle name="Normal 8 3 4 2" xfId="2737" xr:uid="{28A19FBC-CD23-4CFF-9DF2-A8D3B909B9D5}"/>
    <cellStyle name="Normal 8 3 4 2 2" xfId="2738" xr:uid="{ADFD4794-EEC2-4731-BD5E-5E8A565F0DCC}"/>
    <cellStyle name="Normal 8 3 4 2 2 2" xfId="2739" xr:uid="{65CDC24A-49B4-4F0A-8232-28200AE6C1D4}"/>
    <cellStyle name="Normal 8 3 4 2 2 2 2" xfId="4181" xr:uid="{BC840C62-3B69-4409-9067-25CC46B5AB34}"/>
    <cellStyle name="Normal 8 3 4 2 2 3" xfId="2740" xr:uid="{20076AD2-0DC6-4AD6-B352-C813D71669DF}"/>
    <cellStyle name="Normal 8 3 4 2 2 4" xfId="2741" xr:uid="{865C0604-B4E5-4C1B-9B2E-53792A074BDF}"/>
    <cellStyle name="Normal 8 3 4 2 3" xfId="2742" xr:uid="{0BBEAA7E-44DB-4873-9CDE-F79F3C54CFD1}"/>
    <cellStyle name="Normal 8 3 4 2 3 2" xfId="4182" xr:uid="{B1767EE6-36F6-4DFB-BF56-FCBB320BEE17}"/>
    <cellStyle name="Normal 8 3 4 2 4" xfId="2743" xr:uid="{E200C9F0-57F3-4762-9477-73C94533925F}"/>
    <cellStyle name="Normal 8 3 4 2 5" xfId="2744" xr:uid="{E69F51E1-E7ED-4BE8-827F-A31802EE1EEA}"/>
    <cellStyle name="Normal 8 3 4 3" xfId="2745" xr:uid="{E47D27B5-A7E6-4129-9F7A-DCD3A74D2205}"/>
    <cellStyle name="Normal 8 3 4 3 2" xfId="2746" xr:uid="{7B12EB15-EACD-4071-ACEE-F68123D01B9B}"/>
    <cellStyle name="Normal 8 3 4 3 2 2" xfId="4183" xr:uid="{FD936F41-2A76-4F1B-8283-EE7EBAA61CAC}"/>
    <cellStyle name="Normal 8 3 4 3 3" xfId="2747" xr:uid="{1453D71B-4941-49B2-9468-7DA229A8F423}"/>
    <cellStyle name="Normal 8 3 4 3 4" xfId="2748" xr:uid="{7E1D4CD2-6FB5-4A5B-BE88-A12969C2163C}"/>
    <cellStyle name="Normal 8 3 4 4" xfId="2749" xr:uid="{1834A25C-C7E3-4479-BDAB-2FC47E7CA7ED}"/>
    <cellStyle name="Normal 8 3 4 4 2" xfId="2750" xr:uid="{90C1FF59-BF01-46C9-8408-D1E5503852DF}"/>
    <cellStyle name="Normal 8 3 4 4 3" xfId="2751" xr:uid="{F2EBC525-16B0-48D9-84C5-B2A1C30C45C0}"/>
    <cellStyle name="Normal 8 3 4 4 4" xfId="2752" xr:uid="{EA095A15-DFF0-4956-B570-C7A6035B02BE}"/>
    <cellStyle name="Normal 8 3 4 5" xfId="2753" xr:uid="{37678FD9-1D1C-4B4F-B309-11CC7BA8D76A}"/>
    <cellStyle name="Normal 8 3 4 6" xfId="2754" xr:uid="{88C178A7-988F-4835-9B46-E227F6B94E95}"/>
    <cellStyle name="Normal 8 3 4 7" xfId="2755" xr:uid="{139373B5-04D0-43FA-9A6A-F7BCEAD3B692}"/>
    <cellStyle name="Normal 8 3 5" xfId="2756" xr:uid="{C463FFBD-692D-48B1-B888-56A629E6F57D}"/>
    <cellStyle name="Normal 8 3 5 2" xfId="2757" xr:uid="{3AF97787-ABE9-4D2E-99E8-098E461A55D5}"/>
    <cellStyle name="Normal 8 3 5 2 2" xfId="2758" xr:uid="{3D1A11DC-BE47-4502-A29D-333DE48B364B}"/>
    <cellStyle name="Normal 8 3 5 2 2 2" xfId="4184" xr:uid="{2AFB0B22-6B2D-4DCC-8D16-F13D97C0FB56}"/>
    <cellStyle name="Normal 8 3 5 2 3" xfId="2759" xr:uid="{6D055031-D030-4890-B010-50AA5C5E5F5A}"/>
    <cellStyle name="Normal 8 3 5 2 4" xfId="2760" xr:uid="{88133BEE-F0EF-4ECA-A0D5-19896E0276B6}"/>
    <cellStyle name="Normal 8 3 5 3" xfId="2761" xr:uid="{92DDE56B-63E2-413F-A542-0D8658858E85}"/>
    <cellStyle name="Normal 8 3 5 3 2" xfId="2762" xr:uid="{DDA8FCA0-25D7-4420-97BE-960550FC3316}"/>
    <cellStyle name="Normal 8 3 5 3 3" xfId="2763" xr:uid="{A16347C1-6E77-4FE8-A2A5-D4E68A2F5D07}"/>
    <cellStyle name="Normal 8 3 5 3 4" xfId="2764" xr:uid="{5A1F2371-9E6B-4D16-A0BC-7AFE120F3A92}"/>
    <cellStyle name="Normal 8 3 5 4" xfId="2765" xr:uid="{D9CCE5DD-47A3-4645-B6D8-BD8700A0B170}"/>
    <cellStyle name="Normal 8 3 5 5" xfId="2766" xr:uid="{9529CEB3-3688-406E-963F-9C87488A9407}"/>
    <cellStyle name="Normal 8 3 5 6" xfId="2767" xr:uid="{9DFE9351-D29B-4DB9-A69A-9C5FF511ED40}"/>
    <cellStyle name="Normal 8 3 6" xfId="2768" xr:uid="{05DAA8D4-0C90-4C0D-A8D7-AB560A0D41F7}"/>
    <cellStyle name="Normal 8 3 6 2" xfId="2769" xr:uid="{609A8963-2A3D-4BE9-993C-051D531204A5}"/>
    <cellStyle name="Normal 8 3 6 2 2" xfId="2770" xr:uid="{98A7DCD2-5DF9-4B10-98FF-4EFE907A8F9D}"/>
    <cellStyle name="Normal 8 3 6 2 3" xfId="2771" xr:uid="{48B4A138-A23B-4EF6-8A00-116CA80CF036}"/>
    <cellStyle name="Normal 8 3 6 2 4" xfId="2772" xr:uid="{B34B53CD-04BB-4404-85E5-5181A04F0303}"/>
    <cellStyle name="Normal 8 3 6 3" xfId="2773" xr:uid="{7AA55143-749A-4008-BC3A-DD931E69240A}"/>
    <cellStyle name="Normal 8 3 6 4" xfId="2774" xr:uid="{2A50FB6B-2837-413A-8B49-2B3C62EB6F57}"/>
    <cellStyle name="Normal 8 3 6 5" xfId="2775" xr:uid="{DD9341F3-7F87-4DAD-9866-4722AFB544CD}"/>
    <cellStyle name="Normal 8 3 7" xfId="2776" xr:uid="{B8A19678-D0BC-4CAB-8B35-5C9C0000BA64}"/>
    <cellStyle name="Normal 8 3 7 2" xfId="2777" xr:uid="{05A1BEF7-A818-494D-AF10-E4FF0CB83C32}"/>
    <cellStyle name="Normal 8 3 7 3" xfId="2778" xr:uid="{3F8574C3-9B96-4188-A7D9-AC20D5725941}"/>
    <cellStyle name="Normal 8 3 7 4" xfId="2779" xr:uid="{B380F58D-8EB8-4F30-8CD4-E27630FE1E37}"/>
    <cellStyle name="Normal 8 3 8" xfId="2780" xr:uid="{0A03E57C-6BCD-40C4-8C92-8973714CA7FD}"/>
    <cellStyle name="Normal 8 3 8 2" xfId="2781" xr:uid="{1EB4EC7A-F59D-4204-85DB-5F25F8361756}"/>
    <cellStyle name="Normal 8 3 8 3" xfId="2782" xr:uid="{153771DE-D78C-4F87-8470-82F487F991D2}"/>
    <cellStyle name="Normal 8 3 8 4" xfId="2783" xr:uid="{225608D9-CBF5-4802-91BD-F258E8824555}"/>
    <cellStyle name="Normal 8 3 9" xfId="2784" xr:uid="{C52C0ED4-D8F0-4632-ABCD-6F1293A334FB}"/>
    <cellStyle name="Normal 8 4" xfId="2785" xr:uid="{AFA5DF43-302D-46DF-B28B-794415FAEEA0}"/>
    <cellStyle name="Normal 8 4 10" xfId="2786" xr:uid="{F1700BA9-627D-4265-B3F7-C0EC7C9D1808}"/>
    <cellStyle name="Normal 8 4 11" xfId="2787" xr:uid="{3DF3F894-3752-4C76-B6E3-3F2D869A429F}"/>
    <cellStyle name="Normal 8 4 2" xfId="2788" xr:uid="{9F09B561-9C15-44AC-8D90-DCEFDB872755}"/>
    <cellStyle name="Normal 8 4 2 2" xfId="2789" xr:uid="{2AD51D4D-7928-4E6C-ABFD-97C5000E3990}"/>
    <cellStyle name="Normal 8 4 2 2 2" xfId="2790" xr:uid="{C6820061-9F96-4C5D-9E3C-C6EAF614D58D}"/>
    <cellStyle name="Normal 8 4 2 2 2 2" xfId="2791" xr:uid="{56538E1B-86C2-4AC4-A02E-BF7FFF0445CE}"/>
    <cellStyle name="Normal 8 4 2 2 2 2 2" xfId="2792" xr:uid="{A44A9BDE-AA49-44AA-9669-2EFFA4DEA6DD}"/>
    <cellStyle name="Normal 8 4 2 2 2 2 3" xfId="2793" xr:uid="{1AB7F6E1-D95F-46A5-BEBD-3248DE6E5923}"/>
    <cellStyle name="Normal 8 4 2 2 2 2 4" xfId="2794" xr:uid="{C0185948-1235-4428-9254-AADF1A8E2AE8}"/>
    <cellStyle name="Normal 8 4 2 2 2 3" xfId="2795" xr:uid="{D0724934-EC37-43A7-A238-89BAE4AEA9A9}"/>
    <cellStyle name="Normal 8 4 2 2 2 3 2" xfId="2796" xr:uid="{69801C7A-5C77-4A49-B440-6DC4628EE88C}"/>
    <cellStyle name="Normal 8 4 2 2 2 3 3" xfId="2797" xr:uid="{D1D790AA-36D4-46A9-9342-F6E710FF9EBE}"/>
    <cellStyle name="Normal 8 4 2 2 2 3 4" xfId="2798" xr:uid="{44EA4D4D-B6A6-4E20-AB30-6BE2A029A9E5}"/>
    <cellStyle name="Normal 8 4 2 2 2 4" xfId="2799" xr:uid="{C89C8ADC-83CF-498E-AEB2-60BDC35960C5}"/>
    <cellStyle name="Normal 8 4 2 2 2 5" xfId="2800" xr:uid="{819D9E04-9C28-46A7-8804-02A1918EBC27}"/>
    <cellStyle name="Normal 8 4 2 2 2 6" xfId="2801" xr:uid="{E82CBB21-3C95-44AF-BD7F-B38EC2D9E2C4}"/>
    <cellStyle name="Normal 8 4 2 2 3" xfId="2802" xr:uid="{A55D5457-F261-40C8-9FE7-2FCB8AA99918}"/>
    <cellStyle name="Normal 8 4 2 2 3 2" xfId="2803" xr:uid="{7469E269-5113-4F03-9454-CFD10D4DE736}"/>
    <cellStyle name="Normal 8 4 2 2 3 2 2" xfId="2804" xr:uid="{693FBC89-8924-4F1D-B7E1-241B175E5D10}"/>
    <cellStyle name="Normal 8 4 2 2 3 2 3" xfId="2805" xr:uid="{E1711A82-7535-4CCC-AAC2-675D470975A1}"/>
    <cellStyle name="Normal 8 4 2 2 3 2 4" xfId="2806" xr:uid="{B9C27FE5-6013-4B8D-8644-BA9DFA70CA14}"/>
    <cellStyle name="Normal 8 4 2 2 3 3" xfId="2807" xr:uid="{E3E48222-0AD8-4AEC-BD61-B4DCA6036380}"/>
    <cellStyle name="Normal 8 4 2 2 3 4" xfId="2808" xr:uid="{1ECD9D13-C030-4B6A-B16E-35C902FA6537}"/>
    <cellStyle name="Normal 8 4 2 2 3 5" xfId="2809" xr:uid="{C8CB3A41-4960-4CB3-A345-31AE951658D8}"/>
    <cellStyle name="Normal 8 4 2 2 4" xfId="2810" xr:uid="{EA7FD69E-8FD4-4F26-8C70-A0D2B3266860}"/>
    <cellStyle name="Normal 8 4 2 2 4 2" xfId="2811" xr:uid="{F611E653-817F-4144-B4E6-2325ABF2B961}"/>
    <cellStyle name="Normal 8 4 2 2 4 3" xfId="2812" xr:uid="{993917B9-6652-44D7-A9C9-60A64B57E287}"/>
    <cellStyle name="Normal 8 4 2 2 4 4" xfId="2813" xr:uid="{D3336077-4C2F-4EDE-AC92-6FC7BB51F367}"/>
    <cellStyle name="Normal 8 4 2 2 5" xfId="2814" xr:uid="{0108EE61-5B7C-42EC-A2A2-812C37340938}"/>
    <cellStyle name="Normal 8 4 2 2 5 2" xfId="2815" xr:uid="{D04C137B-330B-4BAA-B156-332AE411B011}"/>
    <cellStyle name="Normal 8 4 2 2 5 3" xfId="2816" xr:uid="{59586F73-19AC-4676-9D39-D635026F025B}"/>
    <cellStyle name="Normal 8 4 2 2 5 4" xfId="2817" xr:uid="{12BB94FB-68A8-44D1-A559-B5D611B78EE9}"/>
    <cellStyle name="Normal 8 4 2 2 6" xfId="2818" xr:uid="{4ED418D3-C6DD-4116-8933-2159C2F28C69}"/>
    <cellStyle name="Normal 8 4 2 2 7" xfId="2819" xr:uid="{0FC4319C-A799-4F0B-A525-0DF93A4CA8A2}"/>
    <cellStyle name="Normal 8 4 2 2 8" xfId="2820" xr:uid="{808C7609-083B-457A-8EF6-FB863401F2AB}"/>
    <cellStyle name="Normal 8 4 2 3" xfId="2821" xr:uid="{FBAEFD58-352B-4F6D-9BA4-5982EE0873B9}"/>
    <cellStyle name="Normal 8 4 2 3 2" xfId="2822" xr:uid="{8FBF98E8-4F17-4027-A56A-55043D072081}"/>
    <cellStyle name="Normal 8 4 2 3 2 2" xfId="2823" xr:uid="{79F4C42A-7E87-4A65-86D3-49E361C4C35E}"/>
    <cellStyle name="Normal 8 4 2 3 2 3" xfId="2824" xr:uid="{9B13252B-BE97-4FB4-8358-A76EDCAC998F}"/>
    <cellStyle name="Normal 8 4 2 3 2 4" xfId="2825" xr:uid="{227FEF1E-C206-4D0B-8C31-D7C4CD61E516}"/>
    <cellStyle name="Normal 8 4 2 3 3" xfId="2826" xr:uid="{E24B041F-36C4-42A0-A4EA-4C1C29144885}"/>
    <cellStyle name="Normal 8 4 2 3 3 2" xfId="2827" xr:uid="{0250A464-F7B6-43B6-B579-38A3021289E2}"/>
    <cellStyle name="Normal 8 4 2 3 3 3" xfId="2828" xr:uid="{9309181B-19BB-4380-8236-854F6C2FB4DA}"/>
    <cellStyle name="Normal 8 4 2 3 3 4" xfId="2829" xr:uid="{18499319-E60F-460D-A2D4-3368661AD7C7}"/>
    <cellStyle name="Normal 8 4 2 3 4" xfId="2830" xr:uid="{3D6461EF-F18E-4526-A584-E4B344C982A1}"/>
    <cellStyle name="Normal 8 4 2 3 5" xfId="2831" xr:uid="{241B6004-7C73-4387-BA93-F8036300D31F}"/>
    <cellStyle name="Normal 8 4 2 3 6" xfId="2832" xr:uid="{AD33A719-B51B-4F1C-BD2F-D9D9E7B8334F}"/>
    <cellStyle name="Normal 8 4 2 4" xfId="2833" xr:uid="{429A6524-3B7C-4E06-AAC7-CD6516FE8C94}"/>
    <cellStyle name="Normal 8 4 2 4 2" xfId="2834" xr:uid="{A0D1DB26-4A14-4CC1-B94F-B057BA727E3B}"/>
    <cellStyle name="Normal 8 4 2 4 2 2" xfId="2835" xr:uid="{77DFD334-372B-48ED-B7D8-0672B18C5F22}"/>
    <cellStyle name="Normal 8 4 2 4 2 3" xfId="2836" xr:uid="{F764A078-BABD-4B5B-B69E-29F8630184CF}"/>
    <cellStyle name="Normal 8 4 2 4 2 4" xfId="2837" xr:uid="{449AC623-9A44-4C63-BA5A-25274A8A8DB1}"/>
    <cellStyle name="Normal 8 4 2 4 3" xfId="2838" xr:uid="{44A43870-DA4E-4888-92A8-9075B6C74F17}"/>
    <cellStyle name="Normal 8 4 2 4 4" xfId="2839" xr:uid="{1A3F9CDC-7B11-4C06-A54C-DF00FC6FDE65}"/>
    <cellStyle name="Normal 8 4 2 4 5" xfId="2840" xr:uid="{02F4D3B8-E50D-48F0-9CC7-7E86080ABC19}"/>
    <cellStyle name="Normal 8 4 2 5" xfId="2841" xr:uid="{068ED4C4-18E7-4E75-8D50-3900F74A6B75}"/>
    <cellStyle name="Normal 8 4 2 5 2" xfId="2842" xr:uid="{CCB3BA27-34B9-45BD-AE8F-F1887144F2BA}"/>
    <cellStyle name="Normal 8 4 2 5 3" xfId="2843" xr:uid="{BF8FCBB2-D6FB-4B72-BB78-8EF98318BAF4}"/>
    <cellStyle name="Normal 8 4 2 5 4" xfId="2844" xr:uid="{3CDE6277-5432-4ABE-85C6-328A4038DE1E}"/>
    <cellStyle name="Normal 8 4 2 6" xfId="2845" xr:uid="{9A77CBBB-F42E-493A-8FD1-E573A958B6B0}"/>
    <cellStyle name="Normal 8 4 2 6 2" xfId="2846" xr:uid="{A4E0EB68-65F1-40F2-803E-21CE53130BCD}"/>
    <cellStyle name="Normal 8 4 2 6 3" xfId="2847" xr:uid="{77F136D6-D330-4DEA-83C8-F62420388A59}"/>
    <cellStyle name="Normal 8 4 2 6 4" xfId="2848" xr:uid="{267D14B4-8967-4AD0-9D1D-6203DC487F8C}"/>
    <cellStyle name="Normal 8 4 2 7" xfId="2849" xr:uid="{ABF7C4B4-C026-4FDA-88A5-87542C727635}"/>
    <cellStyle name="Normal 8 4 2 8" xfId="2850" xr:uid="{704A7E94-918D-41BD-AAC2-30F3B7F5E40E}"/>
    <cellStyle name="Normal 8 4 2 9" xfId="2851" xr:uid="{A6B3BF00-26E5-4B00-909B-3F8452CEF93F}"/>
    <cellStyle name="Normal 8 4 3" xfId="2852" xr:uid="{9E8DE513-597C-4A22-A451-84A5135E4502}"/>
    <cellStyle name="Normal 8 4 3 2" xfId="2853" xr:uid="{63465171-7BDF-4B11-8959-AB0FDBB5698F}"/>
    <cellStyle name="Normal 8 4 3 2 2" xfId="2854" xr:uid="{D5FB36EC-0C7A-410E-90B3-84C93591E692}"/>
    <cellStyle name="Normal 8 4 3 2 2 2" xfId="2855" xr:uid="{EDCE55AC-CF85-4160-B2A7-E1C09A35C274}"/>
    <cellStyle name="Normal 8 4 3 2 2 2 2" xfId="4185" xr:uid="{E3996BEC-12CF-4FBE-A884-709E2780BA7A}"/>
    <cellStyle name="Normal 8 4 3 2 2 3" xfId="2856" xr:uid="{68629F46-89A3-4548-B1FB-FED8724D9A14}"/>
    <cellStyle name="Normal 8 4 3 2 2 4" xfId="2857" xr:uid="{91F2FD7D-6D55-4D69-ABE3-111913B6732E}"/>
    <cellStyle name="Normal 8 4 3 2 3" xfId="2858" xr:uid="{85554190-F131-472E-8C7B-E4C3C0F68857}"/>
    <cellStyle name="Normal 8 4 3 2 3 2" xfId="2859" xr:uid="{77F60647-7B88-4DC9-B6A8-E8AB4A3BC06D}"/>
    <cellStyle name="Normal 8 4 3 2 3 3" xfId="2860" xr:uid="{E22DAA8A-0BB4-487D-A377-B07D446810AC}"/>
    <cellStyle name="Normal 8 4 3 2 3 4" xfId="2861" xr:uid="{CA990D04-E464-4864-A530-5010D8D4F2C0}"/>
    <cellStyle name="Normal 8 4 3 2 4" xfId="2862" xr:uid="{AFC3FE61-ABD2-4C93-B3BD-F4A6538576ED}"/>
    <cellStyle name="Normal 8 4 3 2 5" xfId="2863" xr:uid="{53AC1EB5-CCB2-45F7-BB64-F7EF86E28746}"/>
    <cellStyle name="Normal 8 4 3 2 6" xfId="2864" xr:uid="{25E061F1-DA6F-443E-824A-98618A55E028}"/>
    <cellStyle name="Normal 8 4 3 3" xfId="2865" xr:uid="{1AFD148C-BFAE-41A6-8DF7-2BBD01ACE9F0}"/>
    <cellStyle name="Normal 8 4 3 3 2" xfId="2866" xr:uid="{8CE1AF90-98F9-4582-8B74-EAA1C196C642}"/>
    <cellStyle name="Normal 8 4 3 3 2 2" xfId="2867" xr:uid="{5E169EE3-9C9D-4452-A2A1-0A16E5BF0AB3}"/>
    <cellStyle name="Normal 8 4 3 3 2 3" xfId="2868" xr:uid="{20FAE49F-B4F5-4CAF-847A-78568981F2D0}"/>
    <cellStyle name="Normal 8 4 3 3 2 4" xfId="2869" xr:uid="{177EB260-7C20-4FA8-BE63-526B9C115D2A}"/>
    <cellStyle name="Normal 8 4 3 3 3" xfId="2870" xr:uid="{5B1429B6-775E-4DDF-B0B3-37273E6C6816}"/>
    <cellStyle name="Normal 8 4 3 3 4" xfId="2871" xr:uid="{58E6C4E6-F808-45BF-98A7-F893C2F1A339}"/>
    <cellStyle name="Normal 8 4 3 3 5" xfId="2872" xr:uid="{672C7451-7D3B-4D01-8A57-4F2EF454C00D}"/>
    <cellStyle name="Normal 8 4 3 4" xfId="2873" xr:uid="{6797AE4D-B9FD-4881-8B9A-103851882BF0}"/>
    <cellStyle name="Normal 8 4 3 4 2" xfId="2874" xr:uid="{035FA62D-14B3-4422-8980-9CF2091DC76C}"/>
    <cellStyle name="Normal 8 4 3 4 3" xfId="2875" xr:uid="{8A73052F-ADF3-4EF8-82BC-119E8A89EE75}"/>
    <cellStyle name="Normal 8 4 3 4 4" xfId="2876" xr:uid="{A0080D8F-AC09-415D-91D9-CCCECA4F5F78}"/>
    <cellStyle name="Normal 8 4 3 5" xfId="2877" xr:uid="{0C278CD5-CD7D-474A-8521-B868A293AFBD}"/>
    <cellStyle name="Normal 8 4 3 5 2" xfId="2878" xr:uid="{4400BBDE-F4E8-4FE1-9FAA-392972A39252}"/>
    <cellStyle name="Normal 8 4 3 5 3" xfId="2879" xr:uid="{D795BB64-139F-40C3-ABA0-915BE50E0ACD}"/>
    <cellStyle name="Normal 8 4 3 5 4" xfId="2880" xr:uid="{132B5315-51CE-4700-8932-04E80659189B}"/>
    <cellStyle name="Normal 8 4 3 6" xfId="2881" xr:uid="{48DB3C72-B2B5-4CD6-A6A2-900B27DFEC88}"/>
    <cellStyle name="Normal 8 4 3 7" xfId="2882" xr:uid="{52C193F5-3070-435C-9E69-62B89832B43A}"/>
    <cellStyle name="Normal 8 4 3 8" xfId="2883" xr:uid="{AC643E57-1F6E-422A-AEB4-BC864C875278}"/>
    <cellStyle name="Normal 8 4 4" xfId="2884" xr:uid="{E16AE5DF-2DFE-47FD-BCFF-FEA29DE148A7}"/>
    <cellStyle name="Normal 8 4 4 2" xfId="2885" xr:uid="{2A9E4B4E-D350-4193-980C-9D2E14E25C78}"/>
    <cellStyle name="Normal 8 4 4 2 2" xfId="2886" xr:uid="{30040D05-D07D-4A9E-875A-8693715C2226}"/>
    <cellStyle name="Normal 8 4 4 2 2 2" xfId="2887" xr:uid="{A58D80FB-C89A-409E-868A-6AC3BB4FE4FE}"/>
    <cellStyle name="Normal 8 4 4 2 2 3" xfId="2888" xr:uid="{3FCF6886-AEF9-4316-B105-D19507CC4669}"/>
    <cellStyle name="Normal 8 4 4 2 2 4" xfId="2889" xr:uid="{76CB8503-0902-4956-8CE4-837D52801960}"/>
    <cellStyle name="Normal 8 4 4 2 3" xfId="2890" xr:uid="{80CE43BF-089D-4EC4-8393-DEF0F9B1A8BB}"/>
    <cellStyle name="Normal 8 4 4 2 4" xfId="2891" xr:uid="{33A93189-9EC5-4D63-9A65-275EB3D0CE4C}"/>
    <cellStyle name="Normal 8 4 4 2 5" xfId="2892" xr:uid="{1276B465-460A-4307-9ED5-DA0205841457}"/>
    <cellStyle name="Normal 8 4 4 3" xfId="2893" xr:uid="{93BA4A06-5D76-4FE9-BE37-579281B7A830}"/>
    <cellStyle name="Normal 8 4 4 3 2" xfId="2894" xr:uid="{D77195A4-38AD-4AB6-80D6-7FEA457C2B8E}"/>
    <cellStyle name="Normal 8 4 4 3 3" xfId="2895" xr:uid="{14F1ABE7-5D2D-4D22-9AF9-2F9866DEE9E2}"/>
    <cellStyle name="Normal 8 4 4 3 4" xfId="2896" xr:uid="{626A2C78-2389-49F1-B293-A47411472D9C}"/>
    <cellStyle name="Normal 8 4 4 4" xfId="2897" xr:uid="{09771B89-2D7A-4907-A39F-A0E6F1A6CC32}"/>
    <cellStyle name="Normal 8 4 4 4 2" xfId="2898" xr:uid="{14AA8199-3101-49B6-B745-320D6D35BF79}"/>
    <cellStyle name="Normal 8 4 4 4 3" xfId="2899" xr:uid="{A5F4DA88-EB81-4EF0-AFA3-0FD936FE04DD}"/>
    <cellStyle name="Normal 8 4 4 4 4" xfId="2900" xr:uid="{39FBB758-2378-45B0-BBBD-20F272269A92}"/>
    <cellStyle name="Normal 8 4 4 5" xfId="2901" xr:uid="{C9A3001D-C13D-486C-82C8-B47B847FD9BF}"/>
    <cellStyle name="Normal 8 4 4 6" xfId="2902" xr:uid="{F8C81C3D-FB69-4756-9B0B-8181E3672CD1}"/>
    <cellStyle name="Normal 8 4 4 7" xfId="2903" xr:uid="{EE5A83F8-FB27-4E79-A163-C9E6E61F0102}"/>
    <cellStyle name="Normal 8 4 5" xfId="2904" xr:uid="{EEDF70DF-A710-445A-BDB6-C65321741F5B}"/>
    <cellStyle name="Normal 8 4 5 2" xfId="2905" xr:uid="{A11DA62C-8301-4B96-83A9-55C1C1C01CB6}"/>
    <cellStyle name="Normal 8 4 5 2 2" xfId="2906" xr:uid="{A02CF97E-6515-4D26-B8C2-7C9F386DABA3}"/>
    <cellStyle name="Normal 8 4 5 2 3" xfId="2907" xr:uid="{41571612-2E3C-4F68-AB42-CE2778243FC6}"/>
    <cellStyle name="Normal 8 4 5 2 4" xfId="2908" xr:uid="{A5952C08-3786-4265-8E96-4AD0C132536F}"/>
    <cellStyle name="Normal 8 4 5 3" xfId="2909" xr:uid="{63FC0A82-2425-42AF-8112-1B32B15772E4}"/>
    <cellStyle name="Normal 8 4 5 3 2" xfId="2910" xr:uid="{9E8B9F83-33EA-43BA-B010-BCC8CABEE364}"/>
    <cellStyle name="Normal 8 4 5 3 3" xfId="2911" xr:uid="{FAB71218-0E6A-45FB-9645-90D5AE27EB94}"/>
    <cellStyle name="Normal 8 4 5 3 4" xfId="2912" xr:uid="{92672F7D-EA84-4178-AD8E-1354E44EBA53}"/>
    <cellStyle name="Normal 8 4 5 4" xfId="2913" xr:uid="{A0B5E724-80BC-4298-B947-D08E3CBA6BAC}"/>
    <cellStyle name="Normal 8 4 5 5" xfId="2914" xr:uid="{419E13EE-C779-41F9-838E-338D09B7B9AB}"/>
    <cellStyle name="Normal 8 4 5 6" xfId="2915" xr:uid="{D56ADC6B-8780-4CAA-8DAE-9EF06D96F2AD}"/>
    <cellStyle name="Normal 8 4 6" xfId="2916" xr:uid="{5B666527-0155-4F97-970B-F5A10D1BCA15}"/>
    <cellStyle name="Normal 8 4 6 2" xfId="2917" xr:uid="{B766EB54-FE5B-4C7B-9443-FF259254E7C3}"/>
    <cellStyle name="Normal 8 4 6 2 2" xfId="2918" xr:uid="{B0B19B21-4576-4360-B394-4F447BC7E4CA}"/>
    <cellStyle name="Normal 8 4 6 2 3" xfId="2919" xr:uid="{04678735-97BE-4EC9-8FCF-06AC6AF7C0CE}"/>
    <cellStyle name="Normal 8 4 6 2 4" xfId="2920" xr:uid="{76EAA702-AD03-45CC-9B6F-3B6F158177F0}"/>
    <cellStyle name="Normal 8 4 6 3" xfId="2921" xr:uid="{EB1837FB-0B90-49C1-A859-91F4E3B9F6B3}"/>
    <cellStyle name="Normal 8 4 6 4" xfId="2922" xr:uid="{72779CE4-5079-4859-810C-257F38EF8B4D}"/>
    <cellStyle name="Normal 8 4 6 5" xfId="2923" xr:uid="{D1391704-C11E-4EAB-AC8C-8DA651093097}"/>
    <cellStyle name="Normal 8 4 7" xfId="2924" xr:uid="{024AB40C-2929-4BDE-83EC-933DA60AA594}"/>
    <cellStyle name="Normal 8 4 7 2" xfId="2925" xr:uid="{2D32D62D-8D74-4F84-BFC0-5841D2649E43}"/>
    <cellStyle name="Normal 8 4 7 3" xfId="2926" xr:uid="{43E217C1-A8B2-4F94-8CC6-60967C977D9E}"/>
    <cellStyle name="Normal 8 4 7 4" xfId="2927" xr:uid="{DE764DF3-C73A-4680-B820-FC75F8D34E67}"/>
    <cellStyle name="Normal 8 4 8" xfId="2928" xr:uid="{D884C3D2-F634-4639-88A3-59722D69FDF4}"/>
    <cellStyle name="Normal 8 4 8 2" xfId="2929" xr:uid="{694FB6F1-D2F5-4511-B119-147DBDF5C30A}"/>
    <cellStyle name="Normal 8 4 8 3" xfId="2930" xr:uid="{BE34EFCC-4CD2-4FD5-B6DE-A1AF4BE493A7}"/>
    <cellStyle name="Normal 8 4 8 4" xfId="2931" xr:uid="{7F8F00B7-D3A1-48D6-9A71-6D6033AD1639}"/>
    <cellStyle name="Normal 8 4 9" xfId="2932" xr:uid="{98414C9D-C796-4464-9228-DCE42BD20452}"/>
    <cellStyle name="Normal 8 5" xfId="2933" xr:uid="{0F0AF33A-3C73-4C5D-9888-7FE35821E1C0}"/>
    <cellStyle name="Normal 8 5 2" xfId="2934" xr:uid="{501E3C75-6D75-4134-8E34-636138EE61E2}"/>
    <cellStyle name="Normal 8 5 2 2" xfId="2935" xr:uid="{57FF7344-E18E-414B-9F33-06CABD40D8DD}"/>
    <cellStyle name="Normal 8 5 2 2 2" xfId="2936" xr:uid="{1BA759C5-53C5-4577-A0D1-0D410BEF8598}"/>
    <cellStyle name="Normal 8 5 2 2 2 2" xfId="2937" xr:uid="{97B3DD5F-B6CA-4005-90C6-35939C54AA41}"/>
    <cellStyle name="Normal 8 5 2 2 2 3" xfId="2938" xr:uid="{986FDFB3-E2EF-4B6E-A37C-05BC600E91DD}"/>
    <cellStyle name="Normal 8 5 2 2 2 4" xfId="2939" xr:uid="{39AE4500-E974-4E59-A608-96B628D4609C}"/>
    <cellStyle name="Normal 8 5 2 2 3" xfId="2940" xr:uid="{67EBC60A-F0CF-4E5C-ABF4-49440A2E2121}"/>
    <cellStyle name="Normal 8 5 2 2 3 2" xfId="2941" xr:uid="{F131A451-315E-41E0-BA12-49FDDA6D4404}"/>
    <cellStyle name="Normal 8 5 2 2 3 3" xfId="2942" xr:uid="{400CC580-C1EC-4083-A3CA-AEFCAC17584A}"/>
    <cellStyle name="Normal 8 5 2 2 3 4" xfId="2943" xr:uid="{274ACA19-D2BA-4CBC-8BDA-09568CA1DF8C}"/>
    <cellStyle name="Normal 8 5 2 2 4" xfId="2944" xr:uid="{375A0E76-D21C-4279-B7B1-EE1E44D932E0}"/>
    <cellStyle name="Normal 8 5 2 2 5" xfId="2945" xr:uid="{E9D89D8F-96E7-4124-B345-F8C4EF357A79}"/>
    <cellStyle name="Normal 8 5 2 2 6" xfId="2946" xr:uid="{EE2FA127-3CAB-4A6A-A7CE-6DB5F9C8919B}"/>
    <cellStyle name="Normal 8 5 2 3" xfId="2947" xr:uid="{F4001853-163D-471D-A6C4-95EC7FD14610}"/>
    <cellStyle name="Normal 8 5 2 3 2" xfId="2948" xr:uid="{8B70E0CA-F538-4F72-81D7-8C4400AE2EE8}"/>
    <cellStyle name="Normal 8 5 2 3 2 2" xfId="2949" xr:uid="{2492F9DE-CB5C-4457-AB05-20EB5E35B315}"/>
    <cellStyle name="Normal 8 5 2 3 2 3" xfId="2950" xr:uid="{021C48AD-2D57-425A-BCD2-358B0FCE5318}"/>
    <cellStyle name="Normal 8 5 2 3 2 4" xfId="2951" xr:uid="{EDD8180D-805F-434B-BD2B-489E94E5F70C}"/>
    <cellStyle name="Normal 8 5 2 3 3" xfId="2952" xr:uid="{C20AD17C-5AB7-4C19-A4EA-8B3A0C5262C0}"/>
    <cellStyle name="Normal 8 5 2 3 4" xfId="2953" xr:uid="{F5464B95-5C2B-45E1-A416-EAEF8C4AC3BB}"/>
    <cellStyle name="Normal 8 5 2 3 5" xfId="2954" xr:uid="{E420B242-BAF2-4FD9-BF40-3BD0FF578345}"/>
    <cellStyle name="Normal 8 5 2 4" xfId="2955" xr:uid="{AE8247A1-E3DD-4DFE-A969-182EA2819808}"/>
    <cellStyle name="Normal 8 5 2 4 2" xfId="2956" xr:uid="{C4DD9C31-C5E9-4BCE-8457-298ACFB2F803}"/>
    <cellStyle name="Normal 8 5 2 4 3" xfId="2957" xr:uid="{81A4F3D2-E627-42EB-AC2C-B9176F5E9B3C}"/>
    <cellStyle name="Normal 8 5 2 4 4" xfId="2958" xr:uid="{80BF2D84-0FA5-4B9C-85F2-6E3B46262FCD}"/>
    <cellStyle name="Normal 8 5 2 5" xfId="2959" xr:uid="{FA0274FC-BD2D-4A21-9EAA-CE0141D067AE}"/>
    <cellStyle name="Normal 8 5 2 5 2" xfId="2960" xr:uid="{F9929B78-1EA7-4F11-A662-1A0DB9B486BB}"/>
    <cellStyle name="Normal 8 5 2 5 3" xfId="2961" xr:uid="{B10A1B8C-1E0D-40BC-9403-F25361B346EE}"/>
    <cellStyle name="Normal 8 5 2 5 4" xfId="2962" xr:uid="{7BD4DA26-E903-4B52-9175-3C4AF81179BA}"/>
    <cellStyle name="Normal 8 5 2 6" xfId="2963" xr:uid="{398AD8D5-D5B5-474F-A8F6-7B6C27E9F3B8}"/>
    <cellStyle name="Normal 8 5 2 7" xfId="2964" xr:uid="{E42173CE-2F08-4CDF-84FB-5BE91E094E38}"/>
    <cellStyle name="Normal 8 5 2 8" xfId="2965" xr:uid="{4D83F88D-007C-41F9-B626-119FDA97427D}"/>
    <cellStyle name="Normal 8 5 3" xfId="2966" xr:uid="{0108B63B-F2DA-4421-983F-FF90B553B9FE}"/>
    <cellStyle name="Normal 8 5 3 2" xfId="2967" xr:uid="{AF18046B-DA10-48F0-9B29-6E2AD98B0137}"/>
    <cellStyle name="Normal 8 5 3 2 2" xfId="2968" xr:uid="{892C5C4C-954B-4C05-B8EE-01A5BBE43F20}"/>
    <cellStyle name="Normal 8 5 3 2 3" xfId="2969" xr:uid="{4DB746D0-5B55-41C5-888F-CC4367FDB482}"/>
    <cellStyle name="Normal 8 5 3 2 4" xfId="2970" xr:uid="{3515696E-E8B3-46BD-88DD-FBCC75334BEC}"/>
    <cellStyle name="Normal 8 5 3 3" xfId="2971" xr:uid="{508B0458-EBF7-4A02-8215-903A0A7F3389}"/>
    <cellStyle name="Normal 8 5 3 3 2" xfId="2972" xr:uid="{0B0D31A6-1EED-4754-921E-F7CA97D82437}"/>
    <cellStyle name="Normal 8 5 3 3 3" xfId="2973" xr:uid="{2F5B0DDB-62AC-45AD-8670-ACB19A9F2A07}"/>
    <cellStyle name="Normal 8 5 3 3 4" xfId="2974" xr:uid="{A48EDC7F-AC9B-4076-9A0F-459F359D0313}"/>
    <cellStyle name="Normal 8 5 3 4" xfId="2975" xr:uid="{E7268596-310E-4468-9646-1E129EA070CD}"/>
    <cellStyle name="Normal 8 5 3 5" xfId="2976" xr:uid="{91D04E76-2A3E-4E49-B22E-A339CD07581F}"/>
    <cellStyle name="Normal 8 5 3 6" xfId="2977" xr:uid="{80D138ED-4CA5-496B-A1C5-7ECA1BB45059}"/>
    <cellStyle name="Normal 8 5 4" xfId="2978" xr:uid="{5566BE5D-6C8C-4372-A1F8-790D43401C27}"/>
    <cellStyle name="Normal 8 5 4 2" xfId="2979" xr:uid="{7474A7FA-FC0E-4C69-8AA9-70CCDC99B5C6}"/>
    <cellStyle name="Normal 8 5 4 2 2" xfId="2980" xr:uid="{B8FBE7A6-9DCF-4807-B832-5C578D8ED1D4}"/>
    <cellStyle name="Normal 8 5 4 2 3" xfId="2981" xr:uid="{3069D3E5-DCB5-45A3-A708-1C9435A35EFE}"/>
    <cellStyle name="Normal 8 5 4 2 4" xfId="2982" xr:uid="{4D7693E1-683F-4F22-9706-E66B169E1EDC}"/>
    <cellStyle name="Normal 8 5 4 3" xfId="2983" xr:uid="{2A5B03FA-FB12-4674-8917-E8DC19CDE774}"/>
    <cellStyle name="Normal 8 5 4 4" xfId="2984" xr:uid="{0BE1B04D-A3C2-4CB2-BE63-D10EEA67073A}"/>
    <cellStyle name="Normal 8 5 4 5" xfId="2985" xr:uid="{2F985ABB-04D3-486B-99C2-59A8A3ACBE69}"/>
    <cellStyle name="Normal 8 5 5" xfId="2986" xr:uid="{8CD41D6D-D826-4D76-BDE7-F12011EB8E26}"/>
    <cellStyle name="Normal 8 5 5 2" xfId="2987" xr:uid="{5ACF1A68-4687-464C-82AA-320719AEE12C}"/>
    <cellStyle name="Normal 8 5 5 3" xfId="2988" xr:uid="{C80FDBE2-DB2F-46CD-9DB0-16C3A9C69CAF}"/>
    <cellStyle name="Normal 8 5 5 4" xfId="2989" xr:uid="{1FA70634-907A-4BDA-A591-85EF6BB35DE9}"/>
    <cellStyle name="Normal 8 5 6" xfId="2990" xr:uid="{D7AA8844-3284-4CDE-8E37-DED89235AFEE}"/>
    <cellStyle name="Normal 8 5 6 2" xfId="2991" xr:uid="{C977B4CC-1BAA-4DB2-9CA9-F84FDB99ECEC}"/>
    <cellStyle name="Normal 8 5 6 3" xfId="2992" xr:uid="{F3652076-8DC4-408D-BAA8-A74819008AFF}"/>
    <cellStyle name="Normal 8 5 6 4" xfId="2993" xr:uid="{D7F75615-7B7D-44FF-B630-48897C61EFB8}"/>
    <cellStyle name="Normal 8 5 7" xfId="2994" xr:uid="{1D9CD4F7-E690-4A18-80B9-98A9AEA75BDD}"/>
    <cellStyle name="Normal 8 5 8" xfId="2995" xr:uid="{B1B91571-773F-4B3E-94A6-A9BC99CED079}"/>
    <cellStyle name="Normal 8 5 9" xfId="2996" xr:uid="{13BE28F1-B41C-4FF1-BA30-280F69788D3A}"/>
    <cellStyle name="Normal 8 6" xfId="2997" xr:uid="{028B7102-52EB-44A0-9DAB-2FAD74B04546}"/>
    <cellStyle name="Normal 8 6 2" xfId="2998" xr:uid="{0A22C718-CA68-481F-8C97-8AF005115FB0}"/>
    <cellStyle name="Normal 8 6 2 2" xfId="2999" xr:uid="{EEEE3814-DDAB-4987-8830-7FAB506ADBE5}"/>
    <cellStyle name="Normal 8 6 2 2 2" xfId="3000" xr:uid="{012B8E1E-DE4E-4D8E-8287-BC4356A9AFBD}"/>
    <cellStyle name="Normal 8 6 2 2 2 2" xfId="4186" xr:uid="{1EAD3CC4-95D8-4D15-B204-2D5FBADAE829}"/>
    <cellStyle name="Normal 8 6 2 2 3" xfId="3001" xr:uid="{2BC9D78A-0A1B-4030-812A-93DC657F1435}"/>
    <cellStyle name="Normal 8 6 2 2 4" xfId="3002" xr:uid="{593B5411-ECFE-4F13-B49A-C3274D08E268}"/>
    <cellStyle name="Normal 8 6 2 3" xfId="3003" xr:uid="{341C0644-AC85-47A4-94E9-1C67B0E5B41D}"/>
    <cellStyle name="Normal 8 6 2 3 2" xfId="3004" xr:uid="{8AB95BB5-0543-452D-ABDA-395767AAF50B}"/>
    <cellStyle name="Normal 8 6 2 3 3" xfId="3005" xr:uid="{2EFD4432-F5A4-415B-A7D9-59D0080FFC24}"/>
    <cellStyle name="Normal 8 6 2 3 4" xfId="3006" xr:uid="{3EF888F2-9CC6-4F9A-9AC3-68D49E5C4D0A}"/>
    <cellStyle name="Normal 8 6 2 4" xfId="3007" xr:uid="{BC590DEA-4596-45B5-B0AE-7B98F607E4C9}"/>
    <cellStyle name="Normal 8 6 2 5" xfId="3008" xr:uid="{2AC7C291-9362-41D9-AB37-5B9671CC6244}"/>
    <cellStyle name="Normal 8 6 2 6" xfId="3009" xr:uid="{3FC31C44-AD7E-4C1F-88D6-4353DA9228E5}"/>
    <cellStyle name="Normal 8 6 3" xfId="3010" xr:uid="{F62CE3B3-FD60-4129-B7BE-A887073FA54E}"/>
    <cellStyle name="Normal 8 6 3 2" xfId="3011" xr:uid="{006B0CFD-E4F6-4150-920E-3B7861D7E6CB}"/>
    <cellStyle name="Normal 8 6 3 2 2" xfId="3012" xr:uid="{48D7ED2B-1427-42F2-81CD-E9273C4C20CA}"/>
    <cellStyle name="Normal 8 6 3 2 3" xfId="3013" xr:uid="{99B7593F-9F54-453A-A5A8-945402E94356}"/>
    <cellStyle name="Normal 8 6 3 2 4" xfId="3014" xr:uid="{4549DF97-AD8C-439E-8035-295BB48E202D}"/>
    <cellStyle name="Normal 8 6 3 3" xfId="3015" xr:uid="{54F5F6E1-3F76-48AD-9EF5-80B67A7CDBDE}"/>
    <cellStyle name="Normal 8 6 3 4" xfId="3016" xr:uid="{DCB91BD0-2AF2-4248-AF29-EA1E937FD889}"/>
    <cellStyle name="Normal 8 6 3 5" xfId="3017" xr:uid="{671D8EAD-8172-4328-91E0-EB91B6DF3161}"/>
    <cellStyle name="Normal 8 6 4" xfId="3018" xr:uid="{40D27710-7FE4-4689-A81B-F7934D3B0072}"/>
    <cellStyle name="Normal 8 6 4 2" xfId="3019" xr:uid="{8297FEE7-A1E2-4379-A308-187E7CE6D542}"/>
    <cellStyle name="Normal 8 6 4 3" xfId="3020" xr:uid="{C8BFB7A0-8E8A-4B7F-9064-1F4D30DE1325}"/>
    <cellStyle name="Normal 8 6 4 4" xfId="3021" xr:uid="{8A3E0C54-B90D-48E3-8787-F3B46DFFFB67}"/>
    <cellStyle name="Normal 8 6 5" xfId="3022" xr:uid="{6E3A0A7F-CA2D-4979-A664-681E566217FE}"/>
    <cellStyle name="Normal 8 6 5 2" xfId="3023" xr:uid="{01E09D3D-BA16-49DA-BE29-D80C583C5657}"/>
    <cellStyle name="Normal 8 6 5 3" xfId="3024" xr:uid="{74B1E154-9B01-435B-BC8C-02D4CD45FB59}"/>
    <cellStyle name="Normal 8 6 5 4" xfId="3025" xr:uid="{980CD114-DAA9-48E9-9B52-D29921FCEBBF}"/>
    <cellStyle name="Normal 8 6 6" xfId="3026" xr:uid="{6F731ECA-B02F-454D-B17A-393604015CFC}"/>
    <cellStyle name="Normal 8 6 7" xfId="3027" xr:uid="{4571926D-E4CC-4EBB-A118-07EE48408A73}"/>
    <cellStyle name="Normal 8 6 8" xfId="3028" xr:uid="{D09CE5F4-CCA8-4DF7-AC33-6E4BBDADE067}"/>
    <cellStyle name="Normal 8 7" xfId="3029" xr:uid="{BBE83FFA-6AED-4BF9-B18C-BA17E6EACFB0}"/>
    <cellStyle name="Normal 8 7 2" xfId="3030" xr:uid="{A656191F-60C4-45A8-A2A1-44E879B2BD09}"/>
    <cellStyle name="Normal 8 7 2 2" xfId="3031" xr:uid="{24E8FB0F-BEAD-42D3-8FAD-EB121B0973D0}"/>
    <cellStyle name="Normal 8 7 2 2 2" xfId="3032" xr:uid="{62038C3C-259E-417A-A9A3-FE7A00D14FED}"/>
    <cellStyle name="Normal 8 7 2 2 3" xfId="3033" xr:uid="{A2593DBA-ACE5-40A9-A55F-5DC205EAC1E6}"/>
    <cellStyle name="Normal 8 7 2 2 4" xfId="3034" xr:uid="{C8FBE0E5-3D2A-46D6-B438-D7DCE05E5312}"/>
    <cellStyle name="Normal 8 7 2 3" xfId="3035" xr:uid="{D917F2BA-1633-4AF1-8BF0-5BA7812FB2B9}"/>
    <cellStyle name="Normal 8 7 2 4" xfId="3036" xr:uid="{447C8678-4303-4008-B773-098F724A451B}"/>
    <cellStyle name="Normal 8 7 2 5" xfId="3037" xr:uid="{29FE5033-5F0D-458D-BC0E-1E742F22B7E9}"/>
    <cellStyle name="Normal 8 7 3" xfId="3038" xr:uid="{542E2939-AD32-4FBD-BC38-440E36275E4D}"/>
    <cellStyle name="Normal 8 7 3 2" xfId="3039" xr:uid="{BB06E7C9-629E-4817-808C-49D3C04A5E48}"/>
    <cellStyle name="Normal 8 7 3 3" xfId="3040" xr:uid="{5E156EF1-D18B-437A-BD6A-A51D94C33315}"/>
    <cellStyle name="Normal 8 7 3 4" xfId="3041" xr:uid="{18C9901F-696E-4898-8508-A3819F8C9B16}"/>
    <cellStyle name="Normal 8 7 4" xfId="3042" xr:uid="{0FBB3031-B4DF-425C-9811-7B9010BC90C0}"/>
    <cellStyle name="Normal 8 7 4 2" xfId="3043" xr:uid="{4F9AA5D6-601E-4AC1-ACE8-6BF0B37CAA70}"/>
    <cellStyle name="Normal 8 7 4 3" xfId="3044" xr:uid="{CA425B39-969A-4F8D-9BBF-F7854F16306E}"/>
    <cellStyle name="Normal 8 7 4 4" xfId="3045" xr:uid="{A61F5337-E2FA-4B7E-B9B9-468465BC4A7B}"/>
    <cellStyle name="Normal 8 7 5" xfId="3046" xr:uid="{41575ABD-4E73-404A-979A-E141A818B3A6}"/>
    <cellStyle name="Normal 8 7 6" xfId="3047" xr:uid="{D2FDF7AA-4500-445E-9A8C-46524356F5DF}"/>
    <cellStyle name="Normal 8 7 7" xfId="3048" xr:uid="{F6404576-3DC2-4A94-AA0E-DB889CBC8A3F}"/>
    <cellStyle name="Normal 8 8" xfId="3049" xr:uid="{0238D389-56B0-472F-8EEE-2FB128569F9D}"/>
    <cellStyle name="Normal 8 8 2" xfId="3050" xr:uid="{83345910-5663-40D8-B1CE-96E3D4F8D8AA}"/>
    <cellStyle name="Normal 8 8 2 2" xfId="3051" xr:uid="{226AF8CA-1B18-4118-B8CD-FF022E015086}"/>
    <cellStyle name="Normal 8 8 2 3" xfId="3052" xr:uid="{FB727871-023D-40D9-A523-0398EF896489}"/>
    <cellStyle name="Normal 8 8 2 4" xfId="3053" xr:uid="{14648DB5-6946-4200-ACBB-6ABC8F9FC456}"/>
    <cellStyle name="Normal 8 8 3" xfId="3054" xr:uid="{B02EA2E0-C575-426A-BB60-51168A7957E1}"/>
    <cellStyle name="Normal 8 8 3 2" xfId="3055" xr:uid="{82E82B32-7E97-4303-9F04-D6405808B0EA}"/>
    <cellStyle name="Normal 8 8 3 3" xfId="3056" xr:uid="{58189461-EC69-4DDC-B627-82107DE5AFAF}"/>
    <cellStyle name="Normal 8 8 3 4" xfId="3057" xr:uid="{FF673EB5-AC79-43EB-A8F9-684485CEEAD3}"/>
    <cellStyle name="Normal 8 8 4" xfId="3058" xr:uid="{B02BD24E-48E3-475D-9DC5-5EF0E562E914}"/>
    <cellStyle name="Normal 8 8 5" xfId="3059" xr:uid="{BB55C0A4-51F5-4AF3-B407-6AFED4243EAF}"/>
    <cellStyle name="Normal 8 8 6" xfId="3060" xr:uid="{792C2430-25D4-46C0-B2D8-A13041900EB9}"/>
    <cellStyle name="Normal 8 9" xfId="3061" xr:uid="{BA16B523-117C-42C2-B55D-CD2552F236BC}"/>
    <cellStyle name="Normal 8 9 2" xfId="3062" xr:uid="{1FDE6857-39D7-4F4C-BEE2-79DBC8B7D810}"/>
    <cellStyle name="Normal 8 9 2 2" xfId="3063" xr:uid="{A42DC403-3994-406F-9B48-43C28C7B4FB0}"/>
    <cellStyle name="Normal 8 9 2 2 2" xfId="4382" xr:uid="{E77443EA-BDE7-432B-AF00-54812FECFE78}"/>
    <cellStyle name="Normal 8 9 2 2 3" xfId="4614" xr:uid="{1C8561CD-3FEE-46FD-A559-AACA316A12DB}"/>
    <cellStyle name="Normal 8 9 2 3" xfId="3064" xr:uid="{0C2F9937-305F-43F1-B913-37A08FDA1907}"/>
    <cellStyle name="Normal 8 9 2 4" xfId="3065" xr:uid="{14803261-7EC8-4F10-B869-4EDB0AABDBAE}"/>
    <cellStyle name="Normal 8 9 3" xfId="3066" xr:uid="{782446E8-55F1-4E27-A934-32312D83A5E0}"/>
    <cellStyle name="Normal 8 9 4" xfId="3067" xr:uid="{B19095F3-EB45-4E9A-9FAF-EFD7EACA928A}"/>
    <cellStyle name="Normal 8 9 4 2" xfId="4748" xr:uid="{BADA3838-F1B2-45B2-B8CC-F5CD0F9FF63F}"/>
    <cellStyle name="Normal 8 9 4 3" xfId="4615" xr:uid="{01FF1C84-716F-42AB-A29D-74D185343F9E}"/>
    <cellStyle name="Normal 8 9 4 4" xfId="4467" xr:uid="{7F50C926-FACE-4FB0-97EB-AFA6BD86853F}"/>
    <cellStyle name="Normal 8 9 5" xfId="3068" xr:uid="{F650D447-49D7-4F27-9A7D-A82D0AD24D2E}"/>
    <cellStyle name="Normal 9" xfId="90" xr:uid="{A106C53A-C021-46AB-8EF4-0089F8508E76}"/>
    <cellStyle name="Normal 9 10" xfId="3069" xr:uid="{67EA0BCA-4F51-4CCA-85EA-EBCC654F783E}"/>
    <cellStyle name="Normal 9 10 2" xfId="3070" xr:uid="{716BDBCE-DCB2-406F-95E3-A6A272593522}"/>
    <cellStyle name="Normal 9 10 2 2" xfId="3071" xr:uid="{FD023B51-36AD-46A2-A395-7DEA76E1D6F8}"/>
    <cellStyle name="Normal 9 10 2 3" xfId="3072" xr:uid="{3CB727B4-D0C9-4411-B68C-2D501E7775C9}"/>
    <cellStyle name="Normal 9 10 2 4" xfId="3073" xr:uid="{D8B69600-605A-4375-A1B2-4BBBE197C554}"/>
    <cellStyle name="Normal 9 10 3" xfId="3074" xr:uid="{9973ECDC-ED48-4E93-9200-95699D6B85B9}"/>
    <cellStyle name="Normal 9 10 4" xfId="3075" xr:uid="{D5126BE4-FC82-4449-AF93-5A6F6C777D9B}"/>
    <cellStyle name="Normal 9 10 5" xfId="3076" xr:uid="{CC867599-5B35-4740-B325-F75863F1D145}"/>
    <cellStyle name="Normal 9 11" xfId="3077" xr:uid="{C1BA787D-91D0-41E8-A3FE-CEA74411B20E}"/>
    <cellStyle name="Normal 9 11 2" xfId="3078" xr:uid="{F3587BA9-CE7B-4F5F-982D-2B9ED09FB6DD}"/>
    <cellStyle name="Normal 9 11 3" xfId="3079" xr:uid="{44FAAF3E-E94F-4951-AD44-1CB4B295F9C8}"/>
    <cellStyle name="Normal 9 11 4" xfId="3080" xr:uid="{5B6CD959-6E74-4C78-AD26-C8A826F9D523}"/>
    <cellStyle name="Normal 9 12" xfId="3081" xr:uid="{04E09A7B-D969-45F4-A0AB-7F0FF0E7781E}"/>
    <cellStyle name="Normal 9 12 2" xfId="3082" xr:uid="{0445E095-650E-4B49-AE06-EAB87AE1DAAC}"/>
    <cellStyle name="Normal 9 12 3" xfId="3083" xr:uid="{867910E1-1AB4-4171-B5CC-E562885BEC0A}"/>
    <cellStyle name="Normal 9 12 4" xfId="3084" xr:uid="{2C4BF60E-45F3-4A60-B52A-4AF6605D8508}"/>
    <cellStyle name="Normal 9 13" xfId="3085" xr:uid="{9DBA3486-AA94-4344-978F-DB45ABF84D75}"/>
    <cellStyle name="Normal 9 13 2" xfId="3086" xr:uid="{25BC948A-E085-4307-A4E5-25F894EA04D9}"/>
    <cellStyle name="Normal 9 14" xfId="3087" xr:uid="{DEFAE5FA-9C48-480A-8171-C04EE69655A7}"/>
    <cellStyle name="Normal 9 15" xfId="3088" xr:uid="{C6146165-6126-4859-9657-310CB3A71884}"/>
    <cellStyle name="Normal 9 16" xfId="3089" xr:uid="{65FE0924-A591-478C-988C-0023198F6F5C}"/>
    <cellStyle name="Normal 9 2" xfId="91" xr:uid="{A528A43D-995B-4F9B-8484-9AE3AFD489C0}"/>
    <cellStyle name="Normal 9 2 2" xfId="3730" xr:uid="{B546B19A-C4B1-4659-BF68-5021593F582D}"/>
    <cellStyle name="Normal 9 2 2 2" xfId="4594" xr:uid="{2C1CD03A-A8A9-471A-8D02-086E21FC5835}"/>
    <cellStyle name="Normal 9 2 3" xfId="4595" xr:uid="{E87F0B5F-D7B5-4B50-A153-41F60ECD930F}"/>
    <cellStyle name="Normal 9 3" xfId="92" xr:uid="{D3027642-F349-4AED-A87A-625259C2E48D}"/>
    <cellStyle name="Normal 9 3 10" xfId="3090" xr:uid="{13DAF5FA-B5E5-4391-BD40-44736FFB48CE}"/>
    <cellStyle name="Normal 9 3 11" xfId="3091" xr:uid="{95C07DA0-DFDD-4963-87F6-A5DD0CF99102}"/>
    <cellStyle name="Normal 9 3 2" xfId="3092" xr:uid="{5590ED50-F45C-4015-A39D-2F19753E5DE0}"/>
    <cellStyle name="Normal 9 3 2 2" xfId="3093" xr:uid="{0E4113D3-283F-4DCE-B764-800FE56B00F1}"/>
    <cellStyle name="Normal 9 3 2 2 2" xfId="3094" xr:uid="{8486BC58-FE71-4767-912F-E9795A00E2C0}"/>
    <cellStyle name="Normal 9 3 2 2 2 2" xfId="3095" xr:uid="{C37F3283-3F8C-47FE-99BA-7DBC26AA2C36}"/>
    <cellStyle name="Normal 9 3 2 2 2 2 2" xfId="3096" xr:uid="{6B63E9C6-065D-4273-96CF-E5485AE0B6DF}"/>
    <cellStyle name="Normal 9 3 2 2 2 2 2 2" xfId="4187" xr:uid="{53667279-7804-4CCD-8A2E-70D925D6A16B}"/>
    <cellStyle name="Normal 9 3 2 2 2 2 2 2 2" xfId="4188" xr:uid="{5B163924-5EA3-4883-AFC8-5636145F8626}"/>
    <cellStyle name="Normal 9 3 2 2 2 2 2 3" xfId="4189" xr:uid="{F13256BC-CCC6-48DC-B4A9-AF7EC24D4A01}"/>
    <cellStyle name="Normal 9 3 2 2 2 2 3" xfId="3097" xr:uid="{049A293F-14E6-4F80-8D2E-30E98E921EC5}"/>
    <cellStyle name="Normal 9 3 2 2 2 2 3 2" xfId="4190" xr:uid="{D0A09C57-B5A3-4652-9D0D-20900C5E6597}"/>
    <cellStyle name="Normal 9 3 2 2 2 2 4" xfId="3098" xr:uid="{0967496F-1739-475F-AC9F-F735C199567F}"/>
    <cellStyle name="Normal 9 3 2 2 2 3" xfId="3099" xr:uid="{D98B5746-B414-44B4-A0E0-0EA440BFB95A}"/>
    <cellStyle name="Normal 9 3 2 2 2 3 2" xfId="3100" xr:uid="{4F303D5C-34B0-410E-94AE-906A393B7181}"/>
    <cellStyle name="Normal 9 3 2 2 2 3 2 2" xfId="4191" xr:uid="{15FDE6C2-0FCE-4B13-B18D-BA618103F54B}"/>
    <cellStyle name="Normal 9 3 2 2 2 3 3" xfId="3101" xr:uid="{19F49246-6669-4C1D-8C0F-544D3FA68ADA}"/>
    <cellStyle name="Normal 9 3 2 2 2 3 4" xfId="3102" xr:uid="{FFC37ED2-2A73-4CE3-999C-FFC19A5B9AB7}"/>
    <cellStyle name="Normal 9 3 2 2 2 4" xfId="3103" xr:uid="{4CABFFB8-5776-44D8-ADD7-77E481D37928}"/>
    <cellStyle name="Normal 9 3 2 2 2 4 2" xfId="4192" xr:uid="{E39F2884-CFA3-47A2-9316-BAEF4CE323C2}"/>
    <cellStyle name="Normal 9 3 2 2 2 5" xfId="3104" xr:uid="{CECB980D-DACE-40DE-B8A1-B18377FEBEDB}"/>
    <cellStyle name="Normal 9 3 2 2 2 6" xfId="3105" xr:uid="{827C1748-7D58-412A-82B0-1841899C224A}"/>
    <cellStyle name="Normal 9 3 2 2 3" xfId="3106" xr:uid="{ACAD908F-BC43-4FDF-89E1-5A46EA0D529C}"/>
    <cellStyle name="Normal 9 3 2 2 3 2" xfId="3107" xr:uid="{91FF7300-4DAA-448A-A3BC-4BEEF5466914}"/>
    <cellStyle name="Normal 9 3 2 2 3 2 2" xfId="3108" xr:uid="{97261467-748A-44AC-A7FF-173A065C3EDE}"/>
    <cellStyle name="Normal 9 3 2 2 3 2 2 2" xfId="4193" xr:uid="{BFC29EA7-E09E-4BF0-8A47-B022CC507906}"/>
    <cellStyle name="Normal 9 3 2 2 3 2 2 2 2" xfId="4194" xr:uid="{50735577-53F3-4380-87E1-EFB139D8E82C}"/>
    <cellStyle name="Normal 9 3 2 2 3 2 2 3" xfId="4195" xr:uid="{BA797305-63FC-4C66-B148-15A2F0075633}"/>
    <cellStyle name="Normal 9 3 2 2 3 2 3" xfId="3109" xr:uid="{D5EAA3F2-3AD4-4E4E-B0E2-534E5921E519}"/>
    <cellStyle name="Normal 9 3 2 2 3 2 3 2" xfId="4196" xr:uid="{7AEC9733-CCE1-42BF-935C-ACC93E99D8B1}"/>
    <cellStyle name="Normal 9 3 2 2 3 2 4" xfId="3110" xr:uid="{C4F8A8CC-C4FC-496A-B536-61163F602126}"/>
    <cellStyle name="Normal 9 3 2 2 3 3" xfId="3111" xr:uid="{F0A3DD99-D1D6-4FC8-9D62-96DDE266B4E7}"/>
    <cellStyle name="Normal 9 3 2 2 3 3 2" xfId="4197" xr:uid="{0149CC21-3025-46CD-8FA0-594480055428}"/>
    <cellStyle name="Normal 9 3 2 2 3 3 2 2" xfId="4198" xr:uid="{3F6F9B89-C114-42D2-AA6D-C5F217DB323A}"/>
    <cellStyle name="Normal 9 3 2 2 3 3 3" xfId="4199" xr:uid="{63874595-BFEF-407D-98C0-F62D4AD52086}"/>
    <cellStyle name="Normal 9 3 2 2 3 4" xfId="3112" xr:uid="{939E9090-624F-4CC4-9648-17A5FC7A34C1}"/>
    <cellStyle name="Normal 9 3 2 2 3 4 2" xfId="4200" xr:uid="{B968692E-E59F-47F7-B250-0D743497BB5D}"/>
    <cellStyle name="Normal 9 3 2 2 3 5" xfId="3113" xr:uid="{20CCC716-6347-4DC5-B7C5-AD496B4175AB}"/>
    <cellStyle name="Normal 9 3 2 2 4" xfId="3114" xr:uid="{49DB8A3D-3ED9-40C6-9FCF-0D99BA92A2A5}"/>
    <cellStyle name="Normal 9 3 2 2 4 2" xfId="3115" xr:uid="{EC4171F4-8A9D-4C67-A691-DFBFDF14341B}"/>
    <cellStyle name="Normal 9 3 2 2 4 2 2" xfId="4201" xr:uid="{0FFFABFC-63E5-4DB7-B49D-CB85A83733ED}"/>
    <cellStyle name="Normal 9 3 2 2 4 2 2 2" xfId="4202" xr:uid="{AA95EFD2-2113-4980-92D4-0B69D956A28B}"/>
    <cellStyle name="Normal 9 3 2 2 4 2 3" xfId="4203" xr:uid="{80D6412D-CADC-42E5-A017-635781E4648E}"/>
    <cellStyle name="Normal 9 3 2 2 4 3" xfId="3116" xr:uid="{FC7B9F95-3133-42A1-9738-1D800EBDD80D}"/>
    <cellStyle name="Normal 9 3 2 2 4 3 2" xfId="4204" xr:uid="{D7268932-DEA6-44C2-95AE-367DB8D4A580}"/>
    <cellStyle name="Normal 9 3 2 2 4 4" xfId="3117" xr:uid="{0ADA8489-7FBF-4B64-8C0B-A95ACC3F9C1E}"/>
    <cellStyle name="Normal 9 3 2 2 5" xfId="3118" xr:uid="{89F474BB-13CF-426B-90CD-5F72193E0089}"/>
    <cellStyle name="Normal 9 3 2 2 5 2" xfId="3119" xr:uid="{DAB005C2-96E6-45FC-85FB-CB224F42582C}"/>
    <cellStyle name="Normal 9 3 2 2 5 2 2" xfId="4205" xr:uid="{D9336447-7EFB-444C-A61F-E22F380EB2C5}"/>
    <cellStyle name="Normal 9 3 2 2 5 3" xfId="3120" xr:uid="{EA3BF91C-6695-4AEB-BEAD-2FDF2061A91C}"/>
    <cellStyle name="Normal 9 3 2 2 5 4" xfId="3121" xr:uid="{138154C3-2982-4C61-BC9F-A6A17430C6C1}"/>
    <cellStyle name="Normal 9 3 2 2 6" xfId="3122" xr:uid="{C2528059-80F7-45A5-A5AD-16269E979249}"/>
    <cellStyle name="Normal 9 3 2 2 6 2" xfId="4206" xr:uid="{424A0CC7-C218-44C1-BAC8-815816E0A06C}"/>
    <cellStyle name="Normal 9 3 2 2 7" xfId="3123" xr:uid="{5AEE8F65-AE87-406F-AAB6-FA4283F8F12D}"/>
    <cellStyle name="Normal 9 3 2 2 8" xfId="3124" xr:uid="{2470F2FF-992A-431C-90D7-DE562255CB92}"/>
    <cellStyle name="Normal 9 3 2 3" xfId="3125" xr:uid="{1CDB6CBE-2362-48F5-AC0C-67E2DF15CA37}"/>
    <cellStyle name="Normal 9 3 2 3 2" xfId="3126" xr:uid="{04B92F6E-181E-4D5E-B7A0-422969E9F29B}"/>
    <cellStyle name="Normal 9 3 2 3 2 2" xfId="3127" xr:uid="{34D65B8D-C076-4B31-903F-97F92CA4A79D}"/>
    <cellStyle name="Normal 9 3 2 3 2 2 2" xfId="4207" xr:uid="{7559C8BB-6393-41BA-93AA-9FCD5E526537}"/>
    <cellStyle name="Normal 9 3 2 3 2 2 2 2" xfId="4208" xr:uid="{96713C03-DC75-4291-9D4A-C7498FD7BF74}"/>
    <cellStyle name="Normal 9 3 2 3 2 2 3" xfId="4209" xr:uid="{51ACB905-1859-499F-8ACD-973C37ABBD13}"/>
    <cellStyle name="Normal 9 3 2 3 2 3" xfId="3128" xr:uid="{A6FB3FC6-547A-43E4-AD4B-DC85E6DAF1E4}"/>
    <cellStyle name="Normal 9 3 2 3 2 3 2" xfId="4210" xr:uid="{3A884B6D-EE19-4300-9DC5-C579EE810CF5}"/>
    <cellStyle name="Normal 9 3 2 3 2 4" xfId="3129" xr:uid="{A77099B0-E845-4BA6-AE67-03500A6A9697}"/>
    <cellStyle name="Normal 9 3 2 3 3" xfId="3130" xr:uid="{1AD4B55A-CE1C-4D07-9697-82BEF19448DA}"/>
    <cellStyle name="Normal 9 3 2 3 3 2" xfId="3131" xr:uid="{ABF5C387-A142-4310-AB06-62104DC07773}"/>
    <cellStyle name="Normal 9 3 2 3 3 2 2" xfId="4211" xr:uid="{04C9763C-596E-43F0-9D12-EB69AC10E42D}"/>
    <cellStyle name="Normal 9 3 2 3 3 3" xfId="3132" xr:uid="{077D8C3A-7981-4182-AC50-3B663F2C11BF}"/>
    <cellStyle name="Normal 9 3 2 3 3 4" xfId="3133" xr:uid="{80DC7BA1-A35E-437B-A4D8-2D3255414C0F}"/>
    <cellStyle name="Normal 9 3 2 3 4" xfId="3134" xr:uid="{00BE9B72-398B-48A6-B36A-A200A7C2183C}"/>
    <cellStyle name="Normal 9 3 2 3 4 2" xfId="4212" xr:uid="{0AAB49D2-35C2-466B-AE5A-C60D813BFF61}"/>
    <cellStyle name="Normal 9 3 2 3 5" xfId="3135" xr:uid="{2E1785A1-49ED-4950-98CE-94AD37430863}"/>
    <cellStyle name="Normal 9 3 2 3 6" xfId="3136" xr:uid="{6D040BA2-6B46-4E90-BDBC-1B79005BE051}"/>
    <cellStyle name="Normal 9 3 2 4" xfId="3137" xr:uid="{B249BFEA-2CAE-482A-A5F1-4599B285B5F1}"/>
    <cellStyle name="Normal 9 3 2 4 2" xfId="3138" xr:uid="{CA5C6FC7-6BA9-442A-BA93-C4FD05A6F486}"/>
    <cellStyle name="Normal 9 3 2 4 2 2" xfId="3139" xr:uid="{F9757C1C-B762-4C0B-81CD-BC663E8DA6F7}"/>
    <cellStyle name="Normal 9 3 2 4 2 2 2" xfId="4213" xr:uid="{A1C93772-31A8-47F2-B8D2-E156016AADBA}"/>
    <cellStyle name="Normal 9 3 2 4 2 2 2 2" xfId="4214" xr:uid="{27EE1299-CE7D-43FC-B00F-C0CE85E1E8E4}"/>
    <cellStyle name="Normal 9 3 2 4 2 2 3" xfId="4215" xr:uid="{93F2E7B4-79F0-4045-96F3-193C9BD47C99}"/>
    <cellStyle name="Normal 9 3 2 4 2 3" xfId="3140" xr:uid="{D5DFE084-AACE-44AC-B495-CDCE4AE6FA73}"/>
    <cellStyle name="Normal 9 3 2 4 2 3 2" xfId="4216" xr:uid="{B7783D1C-88CF-41EE-886D-BA46FBA9AF41}"/>
    <cellStyle name="Normal 9 3 2 4 2 4" xfId="3141" xr:uid="{DDC00622-4DE3-4B7C-A3B2-01561F81E56A}"/>
    <cellStyle name="Normal 9 3 2 4 3" xfId="3142" xr:uid="{18D46D69-B835-4659-B92E-38D181BDE89A}"/>
    <cellStyle name="Normal 9 3 2 4 3 2" xfId="4217" xr:uid="{0832E6FE-617E-49DE-A6E1-54B60FD85C63}"/>
    <cellStyle name="Normal 9 3 2 4 3 2 2" xfId="4218" xr:uid="{B904E19C-CAEA-4265-A573-9672BEA2D257}"/>
    <cellStyle name="Normal 9 3 2 4 3 3" xfId="4219" xr:uid="{814573F9-EDED-4F8A-A097-DEB6D7955531}"/>
    <cellStyle name="Normal 9 3 2 4 4" xfId="3143" xr:uid="{02884AA7-4DFB-40A0-9AF0-A5C438FFA335}"/>
    <cellStyle name="Normal 9 3 2 4 4 2" xfId="4220" xr:uid="{99F666FE-EBAE-43D5-82E9-878F1DDB9CA4}"/>
    <cellStyle name="Normal 9 3 2 4 5" xfId="3144" xr:uid="{3D68AA91-E8A2-4139-AF37-8574D283830B}"/>
    <cellStyle name="Normal 9 3 2 5" xfId="3145" xr:uid="{49B3595C-F2F2-4C12-B317-7149FBE050D0}"/>
    <cellStyle name="Normal 9 3 2 5 2" xfId="3146" xr:uid="{17E4B135-41DE-4825-A321-530D77CFBE57}"/>
    <cellStyle name="Normal 9 3 2 5 2 2" xfId="4221" xr:uid="{468ABE68-8416-47F2-B382-86E8767469C1}"/>
    <cellStyle name="Normal 9 3 2 5 2 2 2" xfId="4222" xr:uid="{73DCF13F-20F9-42B1-88F5-C771DF1B147C}"/>
    <cellStyle name="Normal 9 3 2 5 2 3" xfId="4223" xr:uid="{B0953E94-E859-4406-8C1F-ECBF8CBBC2FF}"/>
    <cellStyle name="Normal 9 3 2 5 3" xfId="3147" xr:uid="{35B8CBE3-3850-4A88-AB48-76D3EAEA76D1}"/>
    <cellStyle name="Normal 9 3 2 5 3 2" xfId="4224" xr:uid="{2F48F244-AE9E-4787-BBF6-B1FB8023E710}"/>
    <cellStyle name="Normal 9 3 2 5 4" xfId="3148" xr:uid="{6D5405CD-EF38-4AAA-9599-4349413C6BC8}"/>
    <cellStyle name="Normal 9 3 2 6" xfId="3149" xr:uid="{3A13C232-CF25-430B-8A32-0CA6CC6EE326}"/>
    <cellStyle name="Normal 9 3 2 6 2" xfId="3150" xr:uid="{843D80BF-37F4-4F25-A422-30C4758FF40D}"/>
    <cellStyle name="Normal 9 3 2 6 2 2" xfId="4225" xr:uid="{B5D8716B-6E89-40FD-8D04-FE39C91D496F}"/>
    <cellStyle name="Normal 9 3 2 6 3" xfId="3151" xr:uid="{0876863A-83B0-4F45-8FE9-4774B9320450}"/>
    <cellStyle name="Normal 9 3 2 6 4" xfId="3152" xr:uid="{647BD8EA-4550-4F9A-82F8-CE57FBB56F1F}"/>
    <cellStyle name="Normal 9 3 2 7" xfId="3153" xr:uid="{1556A047-DA15-49E5-8310-AEA42D618C3F}"/>
    <cellStyle name="Normal 9 3 2 7 2" xfId="4226" xr:uid="{486CE806-F698-4A58-84FA-BD0F5FF7C5D6}"/>
    <cellStyle name="Normal 9 3 2 8" xfId="3154" xr:uid="{9EF93049-AFDF-4832-B5FD-324C25C81A19}"/>
    <cellStyle name="Normal 9 3 2 9" xfId="3155" xr:uid="{150A055D-EDBB-4CB0-9FCA-F9EE459A9230}"/>
    <cellStyle name="Normal 9 3 3" xfId="3156" xr:uid="{98C59288-088B-4823-B3DD-E40ECA0BFDE8}"/>
    <cellStyle name="Normal 9 3 3 2" xfId="3157" xr:uid="{3F91EE50-6735-4F06-900C-BB206C176EFA}"/>
    <cellStyle name="Normal 9 3 3 2 2" xfId="3158" xr:uid="{48210F39-2CB5-49B0-97A0-2079F0666B1E}"/>
    <cellStyle name="Normal 9 3 3 2 2 2" xfId="3159" xr:uid="{1F8B647E-3FDA-4168-8821-72E8D438CEEA}"/>
    <cellStyle name="Normal 9 3 3 2 2 2 2" xfId="4227" xr:uid="{D2D09E03-696E-4F58-9C76-B61214EE1B03}"/>
    <cellStyle name="Normal 9 3 3 2 2 2 2 2" xfId="4228" xr:uid="{3748CFD0-45D6-461D-8894-3BF89A4E55D0}"/>
    <cellStyle name="Normal 9 3 3 2 2 2 3" xfId="4229" xr:uid="{F3E64D6A-5D2A-494D-A956-3D51BFC8AB88}"/>
    <cellStyle name="Normal 9 3 3 2 2 3" xfId="3160" xr:uid="{951F3D3F-C410-4E13-B4BE-B2A35C6E2B2B}"/>
    <cellStyle name="Normal 9 3 3 2 2 3 2" xfId="4230" xr:uid="{BAC97720-97BF-4D6A-AE0E-137B8AF136A5}"/>
    <cellStyle name="Normal 9 3 3 2 2 4" xfId="3161" xr:uid="{F64B68EE-ACEF-4C88-A90D-AAC1A9775A24}"/>
    <cellStyle name="Normal 9 3 3 2 3" xfId="3162" xr:uid="{3C13EFDD-823D-418E-80BB-ACC23AF102DC}"/>
    <cellStyle name="Normal 9 3 3 2 3 2" xfId="3163" xr:uid="{DF9C2EE3-3D1F-4D22-8AAE-AB5DE71B1A6F}"/>
    <cellStyle name="Normal 9 3 3 2 3 2 2" xfId="4231" xr:uid="{F82DF28D-1D58-4D02-8A77-CAF7B1D2F12A}"/>
    <cellStyle name="Normal 9 3 3 2 3 3" xfId="3164" xr:uid="{33054683-4977-4226-9378-C2C91D2C0E10}"/>
    <cellStyle name="Normal 9 3 3 2 3 4" xfId="3165" xr:uid="{6339B445-5CDF-4201-9149-8BC94DDB3511}"/>
    <cellStyle name="Normal 9 3 3 2 4" xfId="3166" xr:uid="{B3D37BA1-BD5C-494F-8B0E-18C63B5365B0}"/>
    <cellStyle name="Normal 9 3 3 2 4 2" xfId="4232" xr:uid="{D3DBE262-4399-4D24-A75F-4C8A18EB35FB}"/>
    <cellStyle name="Normal 9 3 3 2 5" xfId="3167" xr:uid="{0FAD68F8-10B1-45D3-88CB-5BC471537E6A}"/>
    <cellStyle name="Normal 9 3 3 2 6" xfId="3168" xr:uid="{184453E2-7B63-470F-B500-B1FC3CBA3B8C}"/>
    <cellStyle name="Normal 9 3 3 3" xfId="3169" xr:uid="{AEDB2600-4761-432D-B59D-DC458B1D82F7}"/>
    <cellStyle name="Normal 9 3 3 3 2" xfId="3170" xr:uid="{F353228A-66C5-4011-949C-A401CBA68ABD}"/>
    <cellStyle name="Normal 9 3 3 3 2 2" xfId="3171" xr:uid="{AD64D4D2-D31F-4C33-8DAF-3300AB283A54}"/>
    <cellStyle name="Normal 9 3 3 3 2 2 2" xfId="4233" xr:uid="{C59FBED3-8281-4855-B7DB-E14FA5BF1EA7}"/>
    <cellStyle name="Normal 9 3 3 3 2 2 2 2" xfId="4234" xr:uid="{03E731FD-C60F-4495-A462-813FFB8E5445}"/>
    <cellStyle name="Normal 9 3 3 3 2 2 2 2 2" xfId="4767" xr:uid="{2A2FC11B-0C50-438F-9D39-2262071F3F0D}"/>
    <cellStyle name="Normal 9 3 3 3 2 2 3" xfId="4235" xr:uid="{A3AD9B45-7718-4F4D-8DB3-18E35AA8800E}"/>
    <cellStyle name="Normal 9 3 3 3 2 2 3 2" xfId="4768" xr:uid="{27A10740-0DD5-4FA8-9256-0D16E7A40F56}"/>
    <cellStyle name="Normal 9 3 3 3 2 3" xfId="3172" xr:uid="{77C5DBDB-9208-4E62-A20D-3C19ADA9C589}"/>
    <cellStyle name="Normal 9 3 3 3 2 3 2" xfId="4236" xr:uid="{142CB54A-667C-4100-A016-D16A25D00D58}"/>
    <cellStyle name="Normal 9 3 3 3 2 3 2 2" xfId="4770" xr:uid="{F40CAA6D-3ECC-4B85-B204-1DD30D70400C}"/>
    <cellStyle name="Normal 9 3 3 3 2 3 3" xfId="4769" xr:uid="{7767A5B1-3729-40E4-BB45-F663937D985D}"/>
    <cellStyle name="Normal 9 3 3 3 2 4" xfId="3173" xr:uid="{01DEFC77-FFA2-447A-B8D7-6FE5B1B07ABD}"/>
    <cellStyle name="Normal 9 3 3 3 2 4 2" xfId="4771" xr:uid="{3E3E069F-9704-4513-B75D-24BC141A6998}"/>
    <cellStyle name="Normal 9 3 3 3 3" xfId="3174" xr:uid="{F88A4D4A-872D-4F61-AF75-760205BC14EF}"/>
    <cellStyle name="Normal 9 3 3 3 3 2" xfId="4237" xr:uid="{CB3B7163-9977-444C-A890-4F12E3A0EFB2}"/>
    <cellStyle name="Normal 9 3 3 3 3 2 2" xfId="4238" xr:uid="{C52AB48D-00E0-4B6D-BCE0-FC385161B770}"/>
    <cellStyle name="Normal 9 3 3 3 3 2 2 2" xfId="4774" xr:uid="{FECFCD02-5C48-491C-9A50-1AAD903F608E}"/>
    <cellStyle name="Normal 9 3 3 3 3 2 3" xfId="4773" xr:uid="{47F5DA55-7644-4306-A244-402E8B74A1BA}"/>
    <cellStyle name="Normal 9 3 3 3 3 3" xfId="4239" xr:uid="{5BD0F7EE-A6B2-4662-BEE4-91CE7894FF36}"/>
    <cellStyle name="Normal 9 3 3 3 3 3 2" xfId="4775" xr:uid="{2662DCFC-0339-4995-9809-977EDD401723}"/>
    <cellStyle name="Normal 9 3 3 3 3 4" xfId="4772" xr:uid="{832163DA-595D-4FF4-97A9-B664835F9C3A}"/>
    <cellStyle name="Normal 9 3 3 3 4" xfId="3175" xr:uid="{EB8E7761-AD17-4835-BE1D-8CA33F4D181C}"/>
    <cellStyle name="Normal 9 3 3 3 4 2" xfId="4240" xr:uid="{0E7E2DAE-EBC5-43DC-9851-BDAD6B2BE3D7}"/>
    <cellStyle name="Normal 9 3 3 3 4 2 2" xfId="4777" xr:uid="{A495725B-62F2-4A54-9E17-80C62AFF5D8A}"/>
    <cellStyle name="Normal 9 3 3 3 4 3" xfId="4776" xr:uid="{5FF17963-D1DC-4A82-8849-9E97B9232C2F}"/>
    <cellStyle name="Normal 9 3 3 3 5" xfId="3176" xr:uid="{17EF703C-7C06-467F-975C-07DD08966601}"/>
    <cellStyle name="Normal 9 3 3 3 5 2" xfId="4778" xr:uid="{8DA9299F-DE99-4609-AD0E-A50DCEB9E803}"/>
    <cellStyle name="Normal 9 3 3 4" xfId="3177" xr:uid="{DFD4BF75-E212-4215-A8FB-C58CF9ED544A}"/>
    <cellStyle name="Normal 9 3 3 4 2" xfId="3178" xr:uid="{9B754EA5-3187-4228-B7F1-97BDB025BAC1}"/>
    <cellStyle name="Normal 9 3 3 4 2 2" xfId="4241" xr:uid="{AA44ADCC-FBC5-41EA-A798-8EFB8768A6C9}"/>
    <cellStyle name="Normal 9 3 3 4 2 2 2" xfId="4242" xr:uid="{C46F635D-275B-4934-83AA-8B3AFB71F1A9}"/>
    <cellStyle name="Normal 9 3 3 4 2 2 2 2" xfId="4782" xr:uid="{E681486F-9D92-441F-9F12-530482C23542}"/>
    <cellStyle name="Normal 9 3 3 4 2 2 3" xfId="4781" xr:uid="{CA490BCE-FA14-4B47-A8C2-D5CBCD9B308A}"/>
    <cellStyle name="Normal 9 3 3 4 2 3" xfId="4243" xr:uid="{6020AAFC-2C5F-4AA1-9347-DCFF13C1BC39}"/>
    <cellStyle name="Normal 9 3 3 4 2 3 2" xfId="4783" xr:uid="{587409EE-34F1-4A46-AC40-682AFCFEA781}"/>
    <cellStyle name="Normal 9 3 3 4 2 4" xfId="4780" xr:uid="{289DB908-0A92-4E3F-B51A-5FB7FDE97744}"/>
    <cellStyle name="Normal 9 3 3 4 3" xfId="3179" xr:uid="{27DA66FA-3F4A-4F6A-81E8-447986922649}"/>
    <cellStyle name="Normal 9 3 3 4 3 2" xfId="4244" xr:uid="{579BD07E-4BE7-4D2F-B981-6E42BF079B65}"/>
    <cellStyle name="Normal 9 3 3 4 3 2 2" xfId="4785" xr:uid="{19447547-B80A-4EA0-8F42-9976ACE78D48}"/>
    <cellStyle name="Normal 9 3 3 4 3 3" xfId="4784" xr:uid="{123C6703-709B-49CA-8D99-3314F9E9D589}"/>
    <cellStyle name="Normal 9 3 3 4 4" xfId="3180" xr:uid="{5FEF464E-C1ED-4425-AA66-B7007486B8E1}"/>
    <cellStyle name="Normal 9 3 3 4 4 2" xfId="4786" xr:uid="{2013F468-7605-4A0E-936D-E66E2A667519}"/>
    <cellStyle name="Normal 9 3 3 4 5" xfId="4779" xr:uid="{214557BA-19A7-44EC-94E0-3FF9CE44E9CC}"/>
    <cellStyle name="Normal 9 3 3 5" xfId="3181" xr:uid="{50C82DAC-9686-45BB-8274-4E4603C9C1E7}"/>
    <cellStyle name="Normal 9 3 3 5 2" xfId="3182" xr:uid="{0CD37DE8-C45D-43F7-9185-A6BDC653A1BF}"/>
    <cellStyle name="Normal 9 3 3 5 2 2" xfId="4245" xr:uid="{E5A8EB0E-D535-44AC-AB72-C6D5203DBE7A}"/>
    <cellStyle name="Normal 9 3 3 5 2 2 2" xfId="4789" xr:uid="{DB778D9F-8DB5-4A13-B814-FE6BDA400223}"/>
    <cellStyle name="Normal 9 3 3 5 2 3" xfId="4788" xr:uid="{AA1AA0A9-AAE7-4B2A-8A1B-4F9D3596EBED}"/>
    <cellStyle name="Normal 9 3 3 5 3" xfId="3183" xr:uid="{D68D6CFB-524D-4DCB-82B8-35E0467F066A}"/>
    <cellStyle name="Normal 9 3 3 5 3 2" xfId="4790" xr:uid="{E6DCCA19-24E5-4343-A451-FEF9D4052B9C}"/>
    <cellStyle name="Normal 9 3 3 5 4" xfId="3184" xr:uid="{D4722A58-0E64-4056-AD5D-AAE503915370}"/>
    <cellStyle name="Normal 9 3 3 5 4 2" xfId="4791" xr:uid="{3576DBF1-8490-4D63-B34A-FB7B0BD3E1AE}"/>
    <cellStyle name="Normal 9 3 3 5 5" xfId="4787" xr:uid="{9036339B-A5D2-4F0F-904A-B1719AC1BD28}"/>
    <cellStyle name="Normal 9 3 3 6" xfId="3185" xr:uid="{01C4D488-FAD2-4157-8C2F-42851A6884F5}"/>
    <cellStyle name="Normal 9 3 3 6 2" xfId="4246" xr:uid="{61AC108D-F93B-4538-A75C-6971A4335BE8}"/>
    <cellStyle name="Normal 9 3 3 6 2 2" xfId="4793" xr:uid="{7F122C6E-2AD6-4B2C-8921-25B61E18FCA1}"/>
    <cellStyle name="Normal 9 3 3 6 3" xfId="4792" xr:uid="{01168AD6-6D39-4ECC-B6E1-FA20FB507E72}"/>
    <cellStyle name="Normal 9 3 3 7" xfId="3186" xr:uid="{EA5E0C49-1635-4E98-A72E-143F514D3293}"/>
    <cellStyle name="Normal 9 3 3 7 2" xfId="4794" xr:uid="{0125AB99-0E24-4D61-A587-815CBF1CD254}"/>
    <cellStyle name="Normal 9 3 3 8" xfId="3187" xr:uid="{360396EA-9006-4343-9DDC-2CAE1B42AD5E}"/>
    <cellStyle name="Normal 9 3 3 8 2" xfId="4795" xr:uid="{48425922-E201-443C-86EB-EC9C7BDFE5F4}"/>
    <cellStyle name="Normal 9 3 4" xfId="3188" xr:uid="{D081E7D0-096D-4E65-B967-351625787EB0}"/>
    <cellStyle name="Normal 9 3 4 2" xfId="3189" xr:uid="{B6BAB7BB-B36B-48FF-A87F-D21F57140E0B}"/>
    <cellStyle name="Normal 9 3 4 2 2" xfId="3190" xr:uid="{4FA94F95-CBFD-414D-881B-63DFB074CEDE}"/>
    <cellStyle name="Normal 9 3 4 2 2 2" xfId="3191" xr:uid="{D11695BC-4D33-4051-A1F1-717A9EBE0235}"/>
    <cellStyle name="Normal 9 3 4 2 2 2 2" xfId="4247" xr:uid="{D58805A5-69BB-4068-81F7-6D69A7A53F18}"/>
    <cellStyle name="Normal 9 3 4 2 2 2 2 2" xfId="4800" xr:uid="{B4EDA236-7008-4DF9-9E2D-C9F2C5250214}"/>
    <cellStyle name="Normal 9 3 4 2 2 2 3" xfId="4799" xr:uid="{05125988-CA3F-4A2F-825E-36A603C1A426}"/>
    <cellStyle name="Normal 9 3 4 2 2 3" xfId="3192" xr:uid="{33C0F918-AEB6-45B6-98B8-F679935551BE}"/>
    <cellStyle name="Normal 9 3 4 2 2 3 2" xfId="4801" xr:uid="{6BA1114D-9297-427C-B696-48D06F4B2999}"/>
    <cellStyle name="Normal 9 3 4 2 2 4" xfId="3193" xr:uid="{DC3B8B48-D498-4CEE-A177-6E0C8DA0C727}"/>
    <cellStyle name="Normal 9 3 4 2 2 4 2" xfId="4802" xr:uid="{27789051-3C81-4C50-8846-E6C346D87600}"/>
    <cellStyle name="Normal 9 3 4 2 2 5" xfId="4798" xr:uid="{E6382860-266E-4E9A-9627-EEBAF919A72B}"/>
    <cellStyle name="Normal 9 3 4 2 3" xfId="3194" xr:uid="{AA8717D2-A32E-4A4F-B3D5-88A0FB6B4D9F}"/>
    <cellStyle name="Normal 9 3 4 2 3 2" xfId="4248" xr:uid="{6B128722-319E-4C8B-A3B6-12FBEDC31CA5}"/>
    <cellStyle name="Normal 9 3 4 2 3 2 2" xfId="4804" xr:uid="{9551502D-3B13-4137-A3C4-C5EAEB0B4879}"/>
    <cellStyle name="Normal 9 3 4 2 3 3" xfId="4803" xr:uid="{EBFDEE0B-ED08-4AC0-BD1F-708FD774E6F5}"/>
    <cellStyle name="Normal 9 3 4 2 4" xfId="3195" xr:uid="{A36B7F22-58CC-42F2-9BE6-F11B08298609}"/>
    <cellStyle name="Normal 9 3 4 2 4 2" xfId="4805" xr:uid="{E87F2F2F-533C-4C94-85D7-14196AA5E76D}"/>
    <cellStyle name="Normal 9 3 4 2 5" xfId="3196" xr:uid="{856B1480-5274-4D52-990F-41BB9883A230}"/>
    <cellStyle name="Normal 9 3 4 2 5 2" xfId="4806" xr:uid="{6A32B051-03C1-4C4B-A5DB-FF47101A2549}"/>
    <cellStyle name="Normal 9 3 4 2 6" xfId="4797" xr:uid="{D65FBC7D-16F2-499A-8CD5-A1244A2EA981}"/>
    <cellStyle name="Normal 9 3 4 3" xfId="3197" xr:uid="{BE7770AB-337F-4FC6-846E-A4EB72F3592A}"/>
    <cellStyle name="Normal 9 3 4 3 2" xfId="3198" xr:uid="{02FC71F5-578E-4620-BB13-E45B6A68F30D}"/>
    <cellStyle name="Normal 9 3 4 3 2 2" xfId="4249" xr:uid="{3770BD88-82DD-4C27-BFAA-5ECDD8031568}"/>
    <cellStyle name="Normal 9 3 4 3 2 2 2" xfId="4809" xr:uid="{FF031995-D399-4A33-B63A-BA987D4B74EE}"/>
    <cellStyle name="Normal 9 3 4 3 2 3" xfId="4808" xr:uid="{EAF2CE47-3192-40D2-A893-97E3B6941292}"/>
    <cellStyle name="Normal 9 3 4 3 3" xfId="3199" xr:uid="{4F4C526C-7E34-4B6E-A09D-822258DDC8F0}"/>
    <cellStyle name="Normal 9 3 4 3 3 2" xfId="4810" xr:uid="{C31A7737-D145-4D9A-A846-CEB12DEE6E43}"/>
    <cellStyle name="Normal 9 3 4 3 4" xfId="3200" xr:uid="{E724F1C1-C39E-4D24-BEC1-69F653EF457B}"/>
    <cellStyle name="Normal 9 3 4 3 4 2" xfId="4811" xr:uid="{8843FC05-611E-4D91-956D-D65CC3631032}"/>
    <cellStyle name="Normal 9 3 4 3 5" xfId="4807" xr:uid="{EE9E28DA-215B-4F42-9CB5-538B416A3C9B}"/>
    <cellStyle name="Normal 9 3 4 4" xfId="3201" xr:uid="{7641B45F-0C02-459A-9427-F5D20B05672C}"/>
    <cellStyle name="Normal 9 3 4 4 2" xfId="3202" xr:uid="{DB73145B-06ED-4A42-8BD9-743F3F86D204}"/>
    <cellStyle name="Normal 9 3 4 4 2 2" xfId="4813" xr:uid="{3B9DE1C7-DCFC-4FC8-9C72-19CFA6430FB4}"/>
    <cellStyle name="Normal 9 3 4 4 3" xfId="3203" xr:uid="{82E8312D-D7F7-4910-8299-38A42FCE78D4}"/>
    <cellStyle name="Normal 9 3 4 4 3 2" xfId="4814" xr:uid="{9DDFDDA3-D890-4123-A655-58E5F9886739}"/>
    <cellStyle name="Normal 9 3 4 4 4" xfId="3204" xr:uid="{7340D735-A5E8-4522-B913-C17C67575895}"/>
    <cellStyle name="Normal 9 3 4 4 4 2" xfId="4815" xr:uid="{BF8F08FC-83FE-4D83-910C-0F3C281DCA1D}"/>
    <cellStyle name="Normal 9 3 4 4 5" xfId="4812" xr:uid="{85477EB9-5AD3-4FC1-BF8F-8034F342CF4F}"/>
    <cellStyle name="Normal 9 3 4 5" xfId="3205" xr:uid="{BD6A5C2F-7527-44F5-A14E-83A2D05CA550}"/>
    <cellStyle name="Normal 9 3 4 5 2" xfId="4816" xr:uid="{DF1D351A-6C82-4FFE-89E7-53ADF37CD81E}"/>
    <cellStyle name="Normal 9 3 4 6" xfId="3206" xr:uid="{7E787D2C-B81C-43DD-8F53-E59319F782F4}"/>
    <cellStyle name="Normal 9 3 4 6 2" xfId="4817" xr:uid="{32FEB2C7-8495-4F66-B598-8ED01142E422}"/>
    <cellStyle name="Normal 9 3 4 7" xfId="3207" xr:uid="{769FFAA4-74C5-4CEB-9ECC-A1C99A3ED181}"/>
    <cellStyle name="Normal 9 3 4 7 2" xfId="4818" xr:uid="{EFB6FD7E-FB14-4A05-95F9-566A684C4E22}"/>
    <cellStyle name="Normal 9 3 4 8" xfId="4796" xr:uid="{73533296-781A-42E5-B879-53B31B8B496D}"/>
    <cellStyle name="Normal 9 3 5" xfId="3208" xr:uid="{9485378B-25DC-4DA1-B1FD-986A14C658E9}"/>
    <cellStyle name="Normal 9 3 5 2" xfId="3209" xr:uid="{355C76AA-4B91-4FBD-8B4B-E8B43CAAAE59}"/>
    <cellStyle name="Normal 9 3 5 2 2" xfId="3210" xr:uid="{298E543F-39CB-4C91-BDB3-D5E255126E2A}"/>
    <cellStyle name="Normal 9 3 5 2 2 2" xfId="4250" xr:uid="{D073AE96-3FBA-4CA6-BE47-F13B2688DB48}"/>
    <cellStyle name="Normal 9 3 5 2 2 2 2" xfId="4251" xr:uid="{AC993DFC-E001-4384-A097-52FE9C28F31D}"/>
    <cellStyle name="Normal 9 3 5 2 2 2 2 2" xfId="4823" xr:uid="{68B716C9-02F1-4EA3-A9B4-3217108992EA}"/>
    <cellStyle name="Normal 9 3 5 2 2 2 3" xfId="4822" xr:uid="{0D0EE5EC-B965-44FD-9837-A1008D88EBBA}"/>
    <cellStyle name="Normal 9 3 5 2 2 3" xfId="4252" xr:uid="{53777CD6-7B04-4695-A155-F35523105240}"/>
    <cellStyle name="Normal 9 3 5 2 2 3 2" xfId="4824" xr:uid="{D74802D2-4D8B-4533-83F2-805F4BC8BF98}"/>
    <cellStyle name="Normal 9 3 5 2 2 4" xfId="4821" xr:uid="{5EBDC398-3793-4A68-A387-730E434599F9}"/>
    <cellStyle name="Normal 9 3 5 2 3" xfId="3211" xr:uid="{EAE3A573-3B83-4916-BE06-3E03897E32A1}"/>
    <cellStyle name="Normal 9 3 5 2 3 2" xfId="4253" xr:uid="{D2BAB2CF-6484-4994-8948-C2CC75ABDE16}"/>
    <cellStyle name="Normal 9 3 5 2 3 2 2" xfId="4826" xr:uid="{286FC2E0-45CD-40D3-8D62-F6D74704AEE2}"/>
    <cellStyle name="Normal 9 3 5 2 3 3" xfId="4825" xr:uid="{8940F180-BB58-444E-B217-A175ABD3A708}"/>
    <cellStyle name="Normal 9 3 5 2 4" xfId="3212" xr:uid="{14B149CC-6C9B-463C-8EA3-14312B7D6864}"/>
    <cellStyle name="Normal 9 3 5 2 4 2" xfId="4827" xr:uid="{FEA586BF-66FC-455E-AA47-0E8A2BDE167A}"/>
    <cellStyle name="Normal 9 3 5 2 5" xfId="4820" xr:uid="{1D4C0849-4A51-4BA9-B4CD-EB03D7EF4F57}"/>
    <cellStyle name="Normal 9 3 5 3" xfId="3213" xr:uid="{1B3EFFBC-D70C-4D17-B4E1-E126E7F986EE}"/>
    <cellStyle name="Normal 9 3 5 3 2" xfId="3214" xr:uid="{47585FFA-1205-465F-9C29-95A17ACEABE5}"/>
    <cellStyle name="Normal 9 3 5 3 2 2" xfId="4254" xr:uid="{1D6A5CF2-95D0-4426-A448-CCB353DFB069}"/>
    <cellStyle name="Normal 9 3 5 3 2 2 2" xfId="4830" xr:uid="{35803945-8689-4C68-BB72-4F988F6F8749}"/>
    <cellStyle name="Normal 9 3 5 3 2 3" xfId="4829" xr:uid="{F992F638-5AAA-4EDB-8A78-7D6DCD9EC9C3}"/>
    <cellStyle name="Normal 9 3 5 3 3" xfId="3215" xr:uid="{3F7036B9-0048-4AFE-90A2-B851B6085AD4}"/>
    <cellStyle name="Normal 9 3 5 3 3 2" xfId="4831" xr:uid="{26AB5200-C133-4A63-BB87-C66C64CB9254}"/>
    <cellStyle name="Normal 9 3 5 3 4" xfId="3216" xr:uid="{73DE63A7-D666-4604-839E-ED3B42E23403}"/>
    <cellStyle name="Normal 9 3 5 3 4 2" xfId="4832" xr:uid="{B6796E21-A637-48A2-B7C8-A82375635223}"/>
    <cellStyle name="Normal 9 3 5 3 5" xfId="4828" xr:uid="{BD0F7C64-45BF-456B-AD0B-C95D73546CC7}"/>
    <cellStyle name="Normal 9 3 5 4" xfId="3217" xr:uid="{EB31290B-3E69-4B82-A05E-A58F40ECE05F}"/>
    <cellStyle name="Normal 9 3 5 4 2" xfId="4255" xr:uid="{A07C4C06-36F5-4E53-992A-327D1D4BF153}"/>
    <cellStyle name="Normal 9 3 5 4 2 2" xfId="4834" xr:uid="{14632F7C-3B91-4242-931C-3DEC958D601E}"/>
    <cellStyle name="Normal 9 3 5 4 3" xfId="4833" xr:uid="{950D41AC-57D9-468D-BEA7-AF1D39411F3D}"/>
    <cellStyle name="Normal 9 3 5 5" xfId="3218" xr:uid="{25AA3467-F148-4D9B-A839-DFD0E8E68848}"/>
    <cellStyle name="Normal 9 3 5 5 2" xfId="4835" xr:uid="{65BD5C08-4076-49D7-ABFA-E4A4A5662CEC}"/>
    <cellStyle name="Normal 9 3 5 6" xfId="3219" xr:uid="{B3454C86-9EC1-4A9C-B2A8-54B7E9B28595}"/>
    <cellStyle name="Normal 9 3 5 6 2" xfId="4836" xr:uid="{7DD369F8-516F-4ED5-AD18-ABC60B46C2F8}"/>
    <cellStyle name="Normal 9 3 5 7" xfId="4819" xr:uid="{517D6B0C-D9DD-456C-8FF5-71AAC0B17517}"/>
    <cellStyle name="Normal 9 3 6" xfId="3220" xr:uid="{4846307F-F155-47A9-83C1-76F9D2833DD3}"/>
    <cellStyle name="Normal 9 3 6 2" xfId="3221" xr:uid="{228439F7-4EC7-4319-9444-C4BDE84A8E13}"/>
    <cellStyle name="Normal 9 3 6 2 2" xfId="3222" xr:uid="{5590DEA8-187E-45DF-805C-C5995660EE80}"/>
    <cellStyle name="Normal 9 3 6 2 2 2" xfId="4256" xr:uid="{DBA471D8-EE77-4FFB-8184-FB426AACEE73}"/>
    <cellStyle name="Normal 9 3 6 2 2 2 2" xfId="4840" xr:uid="{3869DCBE-1DB5-40D9-84EC-772D0A3BFED7}"/>
    <cellStyle name="Normal 9 3 6 2 2 3" xfId="4839" xr:uid="{510D10F1-B28F-4C8B-822D-2542557603F9}"/>
    <cellStyle name="Normal 9 3 6 2 3" xfId="3223" xr:uid="{CC96399C-04A6-4A6A-A6FB-90BA105B70EF}"/>
    <cellStyle name="Normal 9 3 6 2 3 2" xfId="4841" xr:uid="{01B7B664-0CF4-4ECF-81BB-978CF712EF2E}"/>
    <cellStyle name="Normal 9 3 6 2 4" xfId="3224" xr:uid="{EE74CF39-52CE-4872-8408-45590349DDCE}"/>
    <cellStyle name="Normal 9 3 6 2 4 2" xfId="4842" xr:uid="{E6230315-4372-423A-A603-48EFDA9D7175}"/>
    <cellStyle name="Normal 9 3 6 2 5" xfId="4838" xr:uid="{ED21F855-8468-4330-84A5-F6DB05520DF8}"/>
    <cellStyle name="Normal 9 3 6 3" xfId="3225" xr:uid="{33C6C9EA-7675-480D-BB43-0419E7B53A4F}"/>
    <cellStyle name="Normal 9 3 6 3 2" xfId="4257" xr:uid="{FC1FA942-06E0-43E0-A44A-65163903D9AC}"/>
    <cellStyle name="Normal 9 3 6 3 2 2" xfId="4844" xr:uid="{8AABE41C-A335-47E8-9EB3-7D4746538798}"/>
    <cellStyle name="Normal 9 3 6 3 3" xfId="4843" xr:uid="{1A0E8E4A-F8F5-4993-9CDD-C353450D2F42}"/>
    <cellStyle name="Normal 9 3 6 4" xfId="3226" xr:uid="{73E4DD58-5DE8-462A-9490-82B6565520C9}"/>
    <cellStyle name="Normal 9 3 6 4 2" xfId="4845" xr:uid="{EA5C475D-3AB2-41D8-98C7-6873013DBB96}"/>
    <cellStyle name="Normal 9 3 6 5" xfId="3227" xr:uid="{1C529F0E-A42A-4CC1-A800-6C5E860B53D1}"/>
    <cellStyle name="Normal 9 3 6 5 2" xfId="4846" xr:uid="{6D2D6343-F10A-43B5-89C3-E7677E526CCA}"/>
    <cellStyle name="Normal 9 3 6 6" xfId="4837" xr:uid="{B6C420E6-0B40-45B0-B198-89B46DF37D4F}"/>
    <cellStyle name="Normal 9 3 7" xfId="3228" xr:uid="{28F5DAA4-22C9-4E17-B70D-739DC64961A1}"/>
    <cellStyle name="Normal 9 3 7 2" xfId="3229" xr:uid="{E70C221B-690F-41CB-8934-E9EACCDD92F2}"/>
    <cellStyle name="Normal 9 3 7 2 2" xfId="4258" xr:uid="{CA8A8B55-BAB8-43B6-B484-7A9893E140AE}"/>
    <cellStyle name="Normal 9 3 7 2 2 2" xfId="4849" xr:uid="{43F95869-FC27-4A81-9C7B-E3CE235759FE}"/>
    <cellStyle name="Normal 9 3 7 2 3" xfId="4848" xr:uid="{DB928E3A-9BE6-4E63-A94C-E46CB339553B}"/>
    <cellStyle name="Normal 9 3 7 3" xfId="3230" xr:uid="{49B05E84-8E56-4360-8586-7E4555EAF333}"/>
    <cellStyle name="Normal 9 3 7 3 2" xfId="4850" xr:uid="{3C286701-10B4-4401-B1C1-73E0B9AEA6AA}"/>
    <cellStyle name="Normal 9 3 7 4" xfId="3231" xr:uid="{F0CE22B5-5D1A-4C85-9D9C-DAE6129217C1}"/>
    <cellStyle name="Normal 9 3 7 4 2" xfId="4851" xr:uid="{22ADE8EE-6020-4C39-A7C9-54F4976EBD54}"/>
    <cellStyle name="Normal 9 3 7 5" xfId="4847" xr:uid="{AD07145E-C858-408A-94DB-DDB76EB77EB7}"/>
    <cellStyle name="Normal 9 3 8" xfId="3232" xr:uid="{C74B7F68-67FF-4CF8-B329-5E149123C1FF}"/>
    <cellStyle name="Normal 9 3 8 2" xfId="3233" xr:uid="{F1A92C8A-C8DB-47E8-9D30-21CB4306F6AD}"/>
    <cellStyle name="Normal 9 3 8 2 2" xfId="4853" xr:uid="{BB74E71F-A117-444C-910F-97C614BFA2DF}"/>
    <cellStyle name="Normal 9 3 8 3" xfId="3234" xr:uid="{06FDD592-18CD-4E41-8177-9FF67B740025}"/>
    <cellStyle name="Normal 9 3 8 3 2" xfId="4854" xr:uid="{9ECE271F-A8BA-4ABF-923A-521733EA1A38}"/>
    <cellStyle name="Normal 9 3 8 4" xfId="3235" xr:uid="{9DBB230E-6D87-4578-A417-01CF83818ECE}"/>
    <cellStyle name="Normal 9 3 8 4 2" xfId="4855" xr:uid="{CD5D9AC9-A365-4283-8C04-0C170712F999}"/>
    <cellStyle name="Normal 9 3 8 5" xfId="4852" xr:uid="{229BEF78-307F-47BA-8BA3-4B8056AFA6BB}"/>
    <cellStyle name="Normal 9 3 9" xfId="3236" xr:uid="{F41E009F-75B9-48D2-A302-9836FC7FACB0}"/>
    <cellStyle name="Normal 9 3 9 2" xfId="4856" xr:uid="{86A62743-1787-458E-BFF7-8225A85E2318}"/>
    <cellStyle name="Normal 9 4" xfId="3237" xr:uid="{209C581D-E299-4686-86F7-A818AEA100F5}"/>
    <cellStyle name="Normal 9 4 10" xfId="3238" xr:uid="{D01F3D97-450D-42E1-8D25-EC6385C279C8}"/>
    <cellStyle name="Normal 9 4 10 2" xfId="4858" xr:uid="{5F7DBF9E-D07F-4033-8A69-A11F4ED777C4}"/>
    <cellStyle name="Normal 9 4 11" xfId="3239" xr:uid="{5A0F1F5F-466D-4C30-AB86-91D7DEC54189}"/>
    <cellStyle name="Normal 9 4 11 2" xfId="4859" xr:uid="{6A29F620-F35A-4452-839D-E31768CAD21E}"/>
    <cellStyle name="Normal 9 4 12" xfId="4857" xr:uid="{CB164BB6-4841-4A61-8D1E-47433FE2B62A}"/>
    <cellStyle name="Normal 9 4 2" xfId="3240" xr:uid="{194EB425-B397-4C08-B329-1C5011DE2487}"/>
    <cellStyle name="Normal 9 4 2 10" xfId="4860" xr:uid="{16E40916-558B-4A40-B43D-48938AE48BDF}"/>
    <cellStyle name="Normal 9 4 2 2" xfId="3241" xr:uid="{7C621535-67C7-465C-92AB-7633C891C471}"/>
    <cellStyle name="Normal 9 4 2 2 2" xfId="3242" xr:uid="{4E242A9B-165C-47B2-86B9-2D08368EAA0D}"/>
    <cellStyle name="Normal 9 4 2 2 2 2" xfId="3243" xr:uid="{F63A0008-53B3-4DD1-8425-F8269341A89D}"/>
    <cellStyle name="Normal 9 4 2 2 2 2 2" xfId="3244" xr:uid="{5F13D0E5-7BDF-455C-8869-B49912D76091}"/>
    <cellStyle name="Normal 9 4 2 2 2 2 2 2" xfId="4259" xr:uid="{F8EC7818-811C-42E2-9E25-D8581F81725E}"/>
    <cellStyle name="Normal 9 4 2 2 2 2 2 2 2" xfId="4865" xr:uid="{30B0544F-1C68-4B17-B681-965C09BCFE73}"/>
    <cellStyle name="Normal 9 4 2 2 2 2 2 3" xfId="4864" xr:uid="{3083BCF1-9751-4E9A-ABEB-44FBAD6B234A}"/>
    <cellStyle name="Normal 9 4 2 2 2 2 3" xfId="3245" xr:uid="{DE7C10B3-354C-46D4-A4F6-A12A651DD01C}"/>
    <cellStyle name="Normal 9 4 2 2 2 2 3 2" xfId="4866" xr:uid="{1D77C227-C10F-41BB-9D7B-4D8E2D37F3F5}"/>
    <cellStyle name="Normal 9 4 2 2 2 2 4" xfId="3246" xr:uid="{E91F134F-98E2-4309-BC51-62DBA7E6CDE1}"/>
    <cellStyle name="Normal 9 4 2 2 2 2 4 2" xfId="4867" xr:uid="{31FF4AAC-57C8-47DE-8075-EEB5B8D7FF5B}"/>
    <cellStyle name="Normal 9 4 2 2 2 2 5" xfId="4863" xr:uid="{E589615A-01B4-4FA5-A504-7C96F8AB74A0}"/>
    <cellStyle name="Normal 9 4 2 2 2 3" xfId="3247" xr:uid="{0B831CF6-36AB-4A52-8CCC-D895470263C5}"/>
    <cellStyle name="Normal 9 4 2 2 2 3 2" xfId="3248" xr:uid="{A2477F6A-88BB-46D9-BF5D-85E188B37A98}"/>
    <cellStyle name="Normal 9 4 2 2 2 3 2 2" xfId="4869" xr:uid="{0FA91C1C-5A71-46E9-ACEA-6707A620D344}"/>
    <cellStyle name="Normal 9 4 2 2 2 3 3" xfId="3249" xr:uid="{165346D9-DF2F-4E16-9F98-6C1C6A579F16}"/>
    <cellStyle name="Normal 9 4 2 2 2 3 3 2" xfId="4870" xr:uid="{9E43E10F-9C9B-457B-B74D-8D5A3ABB562F}"/>
    <cellStyle name="Normal 9 4 2 2 2 3 4" xfId="3250" xr:uid="{3BA067A4-2872-4636-99D3-978EC85DC871}"/>
    <cellStyle name="Normal 9 4 2 2 2 3 4 2" xfId="4871" xr:uid="{D9E93B24-10EC-43F5-8F10-674AE9A51CB6}"/>
    <cellStyle name="Normal 9 4 2 2 2 3 5" xfId="4868" xr:uid="{5DE1A454-2E66-4764-B339-2547F2D29E81}"/>
    <cellStyle name="Normal 9 4 2 2 2 4" xfId="3251" xr:uid="{3FFABB63-789C-4868-BEBE-BF3380F8E10B}"/>
    <cellStyle name="Normal 9 4 2 2 2 4 2" xfId="4872" xr:uid="{D2B43CC3-EA4B-49BA-9EA8-035C32D9D317}"/>
    <cellStyle name="Normal 9 4 2 2 2 5" xfId="3252" xr:uid="{721CFE95-50BD-4E9D-8904-CADBA6C974B2}"/>
    <cellStyle name="Normal 9 4 2 2 2 5 2" xfId="4873" xr:uid="{EC70F24A-F8B1-408A-A7FD-B505D3FB74CB}"/>
    <cellStyle name="Normal 9 4 2 2 2 6" xfId="3253" xr:uid="{A7361536-C87C-4002-8E33-0C51BE13201A}"/>
    <cellStyle name="Normal 9 4 2 2 2 6 2" xfId="4874" xr:uid="{97F62537-E7A1-47E8-BAEE-29D4DE749264}"/>
    <cellStyle name="Normal 9 4 2 2 2 7" xfId="4862" xr:uid="{9E771D54-DBA9-4D01-9A4E-60E77CA5375F}"/>
    <cellStyle name="Normal 9 4 2 2 3" xfId="3254" xr:uid="{99E31769-2FE9-4298-9B57-63C7B244350B}"/>
    <cellStyle name="Normal 9 4 2 2 3 2" xfId="3255" xr:uid="{5616D2A4-8846-466A-9482-59BBEFBDD644}"/>
    <cellStyle name="Normal 9 4 2 2 3 2 2" xfId="3256" xr:uid="{84D70694-B110-4721-B589-7096D1B286FF}"/>
    <cellStyle name="Normal 9 4 2 2 3 2 2 2" xfId="4877" xr:uid="{5A6F090A-430E-4AB1-8856-20ACA39813B5}"/>
    <cellStyle name="Normal 9 4 2 2 3 2 3" xfId="3257" xr:uid="{027A5FED-63F0-4D97-A32C-4B06020C1AFA}"/>
    <cellStyle name="Normal 9 4 2 2 3 2 3 2" xfId="4878" xr:uid="{E56EE20A-275A-4F77-8355-F5EBBB1AE527}"/>
    <cellStyle name="Normal 9 4 2 2 3 2 4" xfId="3258" xr:uid="{E6AD2A69-F792-4EC2-97B3-6DD3C608AE0A}"/>
    <cellStyle name="Normal 9 4 2 2 3 2 4 2" xfId="4879" xr:uid="{057F7179-893B-448B-92B8-B1746095FB8D}"/>
    <cellStyle name="Normal 9 4 2 2 3 2 5" xfId="4876" xr:uid="{41567F72-190F-4BA2-BE03-3A12D3300EA4}"/>
    <cellStyle name="Normal 9 4 2 2 3 3" xfId="3259" xr:uid="{669A3160-5A7B-4D80-81F6-16551130EE03}"/>
    <cellStyle name="Normal 9 4 2 2 3 3 2" xfId="4880" xr:uid="{06EA8800-06B9-42D1-9C56-FE041D04B36E}"/>
    <cellStyle name="Normal 9 4 2 2 3 4" xfId="3260" xr:uid="{470955C0-FCA8-4600-9AC0-980F7F3065A5}"/>
    <cellStyle name="Normal 9 4 2 2 3 4 2" xfId="4881" xr:uid="{6870AF14-4625-4261-9357-73DA51B219BB}"/>
    <cellStyle name="Normal 9 4 2 2 3 5" xfId="3261" xr:uid="{5750ACE1-CF03-47BD-AF07-2DD972BCA248}"/>
    <cellStyle name="Normal 9 4 2 2 3 5 2" xfId="4882" xr:uid="{EFC143E3-ED7A-4C76-ADF8-003E92806BBA}"/>
    <cellStyle name="Normal 9 4 2 2 3 6" xfId="4875" xr:uid="{1A8D9B67-502B-4C1E-97BF-2866E0872E23}"/>
    <cellStyle name="Normal 9 4 2 2 4" xfId="3262" xr:uid="{076B5A73-3431-470E-AF80-13799943A840}"/>
    <cellStyle name="Normal 9 4 2 2 4 2" xfId="3263" xr:uid="{AB954DA3-B3AE-4465-B092-5E3A6FBD90CE}"/>
    <cellStyle name="Normal 9 4 2 2 4 2 2" xfId="4884" xr:uid="{252AF451-41C4-416E-AEBE-80FD8A699708}"/>
    <cellStyle name="Normal 9 4 2 2 4 3" xfId="3264" xr:uid="{B5F33214-C23A-44E2-B7AB-BF3F1EA2A8EB}"/>
    <cellStyle name="Normal 9 4 2 2 4 3 2" xfId="4885" xr:uid="{62773ABD-DD29-4A2E-8C3A-5E9BE8422BA3}"/>
    <cellStyle name="Normal 9 4 2 2 4 4" xfId="3265" xr:uid="{DFC8906C-6EF0-476A-8B5D-DF7F76B706AF}"/>
    <cellStyle name="Normal 9 4 2 2 4 4 2" xfId="4886" xr:uid="{0A90616B-AEDE-4697-836A-312F56945A94}"/>
    <cellStyle name="Normal 9 4 2 2 4 5" xfId="4883" xr:uid="{D14DD497-BEAA-4B2D-95A4-92530233AA95}"/>
    <cellStyle name="Normal 9 4 2 2 5" xfId="3266" xr:uid="{7E99D9B8-AF05-4678-9F63-CECA598C8A4D}"/>
    <cellStyle name="Normal 9 4 2 2 5 2" xfId="3267" xr:uid="{9337F90E-4FB3-4FD4-979E-6189FEABCD3C}"/>
    <cellStyle name="Normal 9 4 2 2 5 2 2" xfId="4888" xr:uid="{87081D96-5AAF-40B8-A5C1-4043D9269A82}"/>
    <cellStyle name="Normal 9 4 2 2 5 3" xfId="3268" xr:uid="{3D153028-C101-4966-B519-ADCD90D2D53E}"/>
    <cellStyle name="Normal 9 4 2 2 5 3 2" xfId="4889" xr:uid="{82C3E438-3070-47BF-8EF1-1149BFCB3D7B}"/>
    <cellStyle name="Normal 9 4 2 2 5 4" xfId="3269" xr:uid="{A64AFB55-EAFA-4520-B27A-C0E7FC43FC2E}"/>
    <cellStyle name="Normal 9 4 2 2 5 4 2" xfId="4890" xr:uid="{CAC061FC-1F7A-4FB8-A28C-631EAE8DFE3D}"/>
    <cellStyle name="Normal 9 4 2 2 5 5" xfId="4887" xr:uid="{74D99BB5-2CA2-4E33-8D4D-D416E406AFAD}"/>
    <cellStyle name="Normal 9 4 2 2 6" xfId="3270" xr:uid="{9F6FA5FC-C741-4BE8-9A0C-07BF35EAE9BA}"/>
    <cellStyle name="Normal 9 4 2 2 6 2" xfId="4891" xr:uid="{3E2EA7DF-A003-4AA0-9508-EAFD7F8C4BD7}"/>
    <cellStyle name="Normal 9 4 2 2 7" xfId="3271" xr:uid="{BDE98196-4C68-4909-B58E-BD9B8D9575A1}"/>
    <cellStyle name="Normal 9 4 2 2 7 2" xfId="4892" xr:uid="{AC303FC0-83B6-47A9-B85C-802199B5EEDB}"/>
    <cellStyle name="Normal 9 4 2 2 8" xfId="3272" xr:uid="{85D8AFC0-E4C0-4814-BDD1-E6D4F33DE0D6}"/>
    <cellStyle name="Normal 9 4 2 2 8 2" xfId="4893" xr:uid="{FEF9C606-F0D5-4236-A7F9-577CF0795413}"/>
    <cellStyle name="Normal 9 4 2 2 9" xfId="4861" xr:uid="{D1805B92-C83C-491C-99D5-DF5313C5DCF0}"/>
    <cellStyle name="Normal 9 4 2 3" xfId="3273" xr:uid="{0656C4AC-CE36-41B5-A222-2EC4EA6737B2}"/>
    <cellStyle name="Normal 9 4 2 3 2" xfId="3274" xr:uid="{33B3782E-AE8F-477B-ADE2-171F28B7EAFB}"/>
    <cellStyle name="Normal 9 4 2 3 2 2" xfId="3275" xr:uid="{ED099178-2FB1-49F2-A87B-B70068B4B3A0}"/>
    <cellStyle name="Normal 9 4 2 3 2 2 2" xfId="4260" xr:uid="{E7760D60-F184-43F6-A2C6-6F5A26713997}"/>
    <cellStyle name="Normal 9 4 2 3 2 2 2 2" xfId="4261" xr:uid="{4947293B-3A89-4992-8235-3327B2901D1B}"/>
    <cellStyle name="Normal 9 4 2 3 2 2 2 2 2" xfId="4898" xr:uid="{F41D6C3B-868D-47F6-8D17-FCF69C72FCBE}"/>
    <cellStyle name="Normal 9 4 2 3 2 2 2 3" xfId="4897" xr:uid="{676BAA03-6C6F-4AB9-92DA-B942321AE3E7}"/>
    <cellStyle name="Normal 9 4 2 3 2 2 3" xfId="4262" xr:uid="{A258A2F4-159F-4D49-96B4-37C391E1ADB2}"/>
    <cellStyle name="Normal 9 4 2 3 2 2 3 2" xfId="4899" xr:uid="{D39A7CFF-98AA-4DDD-AFFD-CE4CF7F753DB}"/>
    <cellStyle name="Normal 9 4 2 3 2 2 4" xfId="4896" xr:uid="{400F3164-6C43-4A70-B216-783C43BD317B}"/>
    <cellStyle name="Normal 9 4 2 3 2 3" xfId="3276" xr:uid="{77D791D9-AE93-4FEE-837F-9A56181BD1C7}"/>
    <cellStyle name="Normal 9 4 2 3 2 3 2" xfId="4263" xr:uid="{D73CF5F1-9D4D-4D85-AA6C-3A705916E585}"/>
    <cellStyle name="Normal 9 4 2 3 2 3 2 2" xfId="4901" xr:uid="{954F812C-12B1-4B75-9DFA-FA83D3185041}"/>
    <cellStyle name="Normal 9 4 2 3 2 3 3" xfId="4900" xr:uid="{4FA20201-A35C-4907-8B61-941C8F3B3F3E}"/>
    <cellStyle name="Normal 9 4 2 3 2 4" xfId="3277" xr:uid="{DD19971D-45DD-435C-A87E-A5DB631E2E46}"/>
    <cellStyle name="Normal 9 4 2 3 2 4 2" xfId="4902" xr:uid="{A185B884-DDCB-451C-A1D7-F016D0E7532D}"/>
    <cellStyle name="Normal 9 4 2 3 2 5" xfId="4895" xr:uid="{03A6D28C-4774-4763-92F8-F9E611E3AE2D}"/>
    <cellStyle name="Normal 9 4 2 3 3" xfId="3278" xr:uid="{173498D1-34E2-4866-8EC8-6BCF91CE76CF}"/>
    <cellStyle name="Normal 9 4 2 3 3 2" xfId="3279" xr:uid="{69BCD42B-8D30-4DD3-9228-EBF0247D7131}"/>
    <cellStyle name="Normal 9 4 2 3 3 2 2" xfId="4264" xr:uid="{956A4A09-E1AF-486C-9A58-0C91A4373F91}"/>
    <cellStyle name="Normal 9 4 2 3 3 2 2 2" xfId="4905" xr:uid="{F639563F-FD91-4C72-9349-BAFFA028156B}"/>
    <cellStyle name="Normal 9 4 2 3 3 2 3" xfId="4904" xr:uid="{BC0EA43D-D9CC-41FD-802B-13C8AE17A354}"/>
    <cellStyle name="Normal 9 4 2 3 3 3" xfId="3280" xr:uid="{90F498F9-0152-45FB-B132-78381784F52B}"/>
    <cellStyle name="Normal 9 4 2 3 3 3 2" xfId="4906" xr:uid="{34AB6DB3-7D47-4A34-BD7A-B8E083F3EDD9}"/>
    <cellStyle name="Normal 9 4 2 3 3 4" xfId="3281" xr:uid="{3056E3EA-3A41-4331-88BA-46010ABDDE55}"/>
    <cellStyle name="Normal 9 4 2 3 3 4 2" xfId="4907" xr:uid="{E1CFAC0E-9F2C-4991-AD35-2AEB2ACAF473}"/>
    <cellStyle name="Normal 9 4 2 3 3 5" xfId="4903" xr:uid="{3DCB34EB-534A-4D41-87E3-935F3CF9972C}"/>
    <cellStyle name="Normal 9 4 2 3 4" xfId="3282" xr:uid="{EE8187E9-749F-4C1B-977C-E3A8153CCCC5}"/>
    <cellStyle name="Normal 9 4 2 3 4 2" xfId="4265" xr:uid="{BC67C91D-BDBE-42D9-8758-C5BBEFD92D95}"/>
    <cellStyle name="Normal 9 4 2 3 4 2 2" xfId="4909" xr:uid="{D9E729D4-5FDA-4F74-8B46-31F30DC27D59}"/>
    <cellStyle name="Normal 9 4 2 3 4 3" xfId="4908" xr:uid="{34949215-C51F-4C90-90CB-587C5F9130B4}"/>
    <cellStyle name="Normal 9 4 2 3 5" xfId="3283" xr:uid="{4D750EA9-E2BD-42C5-A0DC-CB3F480D4574}"/>
    <cellStyle name="Normal 9 4 2 3 5 2" xfId="4910" xr:uid="{DF464BE3-6168-40B4-B0A7-1D1482F5900B}"/>
    <cellStyle name="Normal 9 4 2 3 6" xfId="3284" xr:uid="{0BDBBDE0-AD0F-455C-9940-518C35A3ECC0}"/>
    <cellStyle name="Normal 9 4 2 3 6 2" xfId="4911" xr:uid="{4CACDB80-D565-4B12-8D34-14C6CFC5A276}"/>
    <cellStyle name="Normal 9 4 2 3 7" xfId="4894" xr:uid="{51B1AB4A-EDD9-444F-89B8-80C7F8A9DF4F}"/>
    <cellStyle name="Normal 9 4 2 4" xfId="3285" xr:uid="{17D6A2AE-CA54-4CB7-AF25-BA6D510D5250}"/>
    <cellStyle name="Normal 9 4 2 4 2" xfId="3286" xr:uid="{E92BBAE8-74E8-449D-BAFB-37667C4E01FE}"/>
    <cellStyle name="Normal 9 4 2 4 2 2" xfId="3287" xr:uid="{FBF82F65-2A11-4512-B024-CBB4BE92C396}"/>
    <cellStyle name="Normal 9 4 2 4 2 2 2" xfId="4266" xr:uid="{36404D79-6A9D-4722-B06E-5545875205EF}"/>
    <cellStyle name="Normal 9 4 2 4 2 2 2 2" xfId="4915" xr:uid="{18D71793-CACE-4D8C-8E5E-2397EA788018}"/>
    <cellStyle name="Normal 9 4 2 4 2 2 3" xfId="4914" xr:uid="{F6DC9DDC-0031-4420-A7DB-EF43F4C98A40}"/>
    <cellStyle name="Normal 9 4 2 4 2 3" xfId="3288" xr:uid="{8CFB0CB6-A75C-4159-A4D6-0BFF31CA392A}"/>
    <cellStyle name="Normal 9 4 2 4 2 3 2" xfId="4916" xr:uid="{26E15EF3-C21F-4346-850F-94F0E23B744B}"/>
    <cellStyle name="Normal 9 4 2 4 2 4" xfId="3289" xr:uid="{14DFF441-FB38-4D02-A22A-E296A7D6E733}"/>
    <cellStyle name="Normal 9 4 2 4 2 4 2" xfId="4917" xr:uid="{84D4EFC5-52F0-493D-A522-2AA2FCBF2A1E}"/>
    <cellStyle name="Normal 9 4 2 4 2 5" xfId="4913" xr:uid="{2BE17933-80E1-4E9B-88DF-C140F53D02E7}"/>
    <cellStyle name="Normal 9 4 2 4 3" xfId="3290" xr:uid="{870C1C17-CFCC-407B-8E58-02D5EC1E3881}"/>
    <cellStyle name="Normal 9 4 2 4 3 2" xfId="4267" xr:uid="{72F01EBE-92C8-4D4E-9FFB-9B7E0B6DF893}"/>
    <cellStyle name="Normal 9 4 2 4 3 2 2" xfId="4919" xr:uid="{4F087030-00C6-46B5-A49F-1B47538D1CB2}"/>
    <cellStyle name="Normal 9 4 2 4 3 3" xfId="4918" xr:uid="{E90A522D-DF51-41E5-8217-888ACF5822B5}"/>
    <cellStyle name="Normal 9 4 2 4 4" xfId="3291" xr:uid="{DEC79454-1507-41EF-BD19-716C4C5DC4B0}"/>
    <cellStyle name="Normal 9 4 2 4 4 2" xfId="4920" xr:uid="{03CAA232-AB7F-4044-A7EF-8A164310E527}"/>
    <cellStyle name="Normal 9 4 2 4 5" xfId="3292" xr:uid="{DC9790E3-6AF8-47CF-93FF-5F26D2AC2073}"/>
    <cellStyle name="Normal 9 4 2 4 5 2" xfId="4921" xr:uid="{C4B170F0-37B9-4ADD-A723-06E47507E146}"/>
    <cellStyle name="Normal 9 4 2 4 6" xfId="4912" xr:uid="{9E0D726D-3CC3-4F6F-94FF-4A48F644D875}"/>
    <cellStyle name="Normal 9 4 2 5" xfId="3293" xr:uid="{3D13C1BB-6A26-4359-A49B-4432D1080756}"/>
    <cellStyle name="Normal 9 4 2 5 2" xfId="3294" xr:uid="{F65043AA-A3C0-4127-98A2-689B0D395EEE}"/>
    <cellStyle name="Normal 9 4 2 5 2 2" xfId="4268" xr:uid="{1BA05C21-F5CF-4119-94D0-C757CF76DCB7}"/>
    <cellStyle name="Normal 9 4 2 5 2 2 2" xfId="4924" xr:uid="{DC8E759A-C00C-45E8-9A1F-2BFC2E7E4AB4}"/>
    <cellStyle name="Normal 9 4 2 5 2 3" xfId="4923" xr:uid="{ED60F1D3-20FF-45B3-BBC1-49E624BD87F9}"/>
    <cellStyle name="Normal 9 4 2 5 3" xfId="3295" xr:uid="{29A9AC73-3597-43A3-8EE1-4C7FF53588C6}"/>
    <cellStyle name="Normal 9 4 2 5 3 2" xfId="4925" xr:uid="{B9FF0603-0DEF-4477-8335-D097F35713F3}"/>
    <cellStyle name="Normal 9 4 2 5 4" xfId="3296" xr:uid="{36629293-D39D-4E7C-B776-69FAC2629441}"/>
    <cellStyle name="Normal 9 4 2 5 4 2" xfId="4926" xr:uid="{9C060718-0688-42AC-9E6A-C5B71E84A34A}"/>
    <cellStyle name="Normal 9 4 2 5 5" xfId="4922" xr:uid="{40145EF1-E4FC-4998-81AF-E98E43E3DB91}"/>
    <cellStyle name="Normal 9 4 2 6" xfId="3297" xr:uid="{7AAF057B-5F05-40CD-BFF1-DCB4F5397168}"/>
    <cellStyle name="Normal 9 4 2 6 2" xfId="3298" xr:uid="{2AC8C9E6-626C-4C95-8376-D10FA90BD7A1}"/>
    <cellStyle name="Normal 9 4 2 6 2 2" xfId="4928" xr:uid="{A7ACB4A1-45EB-4A78-B50B-9BBB7A652AB6}"/>
    <cellStyle name="Normal 9 4 2 6 3" xfId="3299" xr:uid="{A0DC2FD4-5FA3-4A0A-9D54-B9765ADE919C}"/>
    <cellStyle name="Normal 9 4 2 6 3 2" xfId="4929" xr:uid="{CC457CDE-C645-4275-B1B4-22EF8901490C}"/>
    <cellStyle name="Normal 9 4 2 6 4" xfId="3300" xr:uid="{AEA503A6-253B-4B74-807A-3B70BC9DA8D7}"/>
    <cellStyle name="Normal 9 4 2 6 4 2" xfId="4930" xr:uid="{B2D8BDBB-F586-4A88-A92A-234167E861CD}"/>
    <cellStyle name="Normal 9 4 2 6 5" xfId="4927" xr:uid="{FE5508E0-6568-4103-ABB5-EF503F26A84D}"/>
    <cellStyle name="Normal 9 4 2 7" xfId="3301" xr:uid="{E54FCD9D-AD3D-4BC2-97A2-71954A77102E}"/>
    <cellStyle name="Normal 9 4 2 7 2" xfId="4931" xr:uid="{B45E3607-AB0B-402E-B166-F1A102AEB8B8}"/>
    <cellStyle name="Normal 9 4 2 8" xfId="3302" xr:uid="{28C6D130-EA9B-4E26-8259-398B0FB2A808}"/>
    <cellStyle name="Normal 9 4 2 8 2" xfId="4932" xr:uid="{20BD6CE9-3BB1-4158-880F-D2C09CC784DF}"/>
    <cellStyle name="Normal 9 4 2 9" xfId="3303" xr:uid="{C2648870-E556-4909-9E86-7D4404CD232F}"/>
    <cellStyle name="Normal 9 4 2 9 2" xfId="4933" xr:uid="{53946E25-CA41-4E5C-86FC-004CC07D23B6}"/>
    <cellStyle name="Normal 9 4 3" xfId="3304" xr:uid="{2B35E164-0C60-4623-89EF-976CCF0EF444}"/>
    <cellStyle name="Normal 9 4 3 2" xfId="3305" xr:uid="{F7C001E6-4C1D-4027-9161-8370E4787C54}"/>
    <cellStyle name="Normal 9 4 3 2 2" xfId="3306" xr:uid="{F1C3115E-84D9-44E5-BB9C-15921F94270B}"/>
    <cellStyle name="Normal 9 4 3 2 2 2" xfId="3307" xr:uid="{063C863A-95C6-425A-83E4-D48BABAFA9AA}"/>
    <cellStyle name="Normal 9 4 3 2 2 2 2" xfId="4269" xr:uid="{214C3E5A-C158-4703-A851-3DA80B770763}"/>
    <cellStyle name="Normal 9 4 3 2 2 2 2 2" xfId="4672" xr:uid="{DC77FF7A-54BD-414C-8F38-66D88EBD9E5B}"/>
    <cellStyle name="Normal 9 4 3 2 2 2 2 2 2" xfId="5309" xr:uid="{099A7783-9855-48DA-9685-3D40B304DC32}"/>
    <cellStyle name="Normal 9 4 3 2 2 2 2 2 3" xfId="4938" xr:uid="{C3FA105D-F4DB-4744-9481-80B4424202B7}"/>
    <cellStyle name="Normal 9 4 3 2 2 2 3" xfId="4673" xr:uid="{1E38804C-AAC7-4DFB-8008-6C2AB9135CB6}"/>
    <cellStyle name="Normal 9 4 3 2 2 2 3 2" xfId="5310" xr:uid="{6C8AA971-3D7D-4488-9C05-72CB1A665957}"/>
    <cellStyle name="Normal 9 4 3 2 2 2 3 3" xfId="4937" xr:uid="{6408F2C8-AA5D-40E3-A3B3-DE92AEAB4E3B}"/>
    <cellStyle name="Normal 9 4 3 2 2 3" xfId="3308" xr:uid="{19A75C8D-5B27-43F0-A059-EC1FB02C70B5}"/>
    <cellStyle name="Normal 9 4 3 2 2 3 2" xfId="4674" xr:uid="{3FCFDA09-F05F-4591-85F1-B56A2B7DB5A9}"/>
    <cellStyle name="Normal 9 4 3 2 2 3 2 2" xfId="5311" xr:uid="{8D36CD72-53D7-436C-A734-E53011FDDD4E}"/>
    <cellStyle name="Normal 9 4 3 2 2 3 2 3" xfId="4939" xr:uid="{DB5DC71A-D804-47E7-B1E9-ACB529388660}"/>
    <cellStyle name="Normal 9 4 3 2 2 4" xfId="3309" xr:uid="{B77373CA-4F81-42FD-9456-68B94BD4922E}"/>
    <cellStyle name="Normal 9 4 3 2 2 4 2" xfId="4940" xr:uid="{6BB1C6FB-3214-4616-8C74-65894B4D64ED}"/>
    <cellStyle name="Normal 9 4 3 2 2 5" xfId="4936" xr:uid="{88101087-7C15-416B-B67D-FCADC7D5F863}"/>
    <cellStyle name="Normal 9 4 3 2 3" xfId="3310" xr:uid="{11A7CD5A-B082-4903-A898-8E2BD56BE2FA}"/>
    <cellStyle name="Normal 9 4 3 2 3 2" xfId="3311" xr:uid="{1BE39824-B150-4B8D-8EF3-DDDB4DAE96EE}"/>
    <cellStyle name="Normal 9 4 3 2 3 2 2" xfId="4675" xr:uid="{F5AFAD57-763C-4EBA-B282-11C7C8304F80}"/>
    <cellStyle name="Normal 9 4 3 2 3 2 2 2" xfId="5312" xr:uid="{BD559B5A-7FF7-420C-B1D0-7B746D0CB180}"/>
    <cellStyle name="Normal 9 4 3 2 3 2 2 3" xfId="4942" xr:uid="{283B3BAB-0764-4AEB-9B08-B39369961847}"/>
    <cellStyle name="Normal 9 4 3 2 3 3" xfId="3312" xr:uid="{17C04811-085D-4FDF-A217-772FCE941F8D}"/>
    <cellStyle name="Normal 9 4 3 2 3 3 2" xfId="4943" xr:uid="{26E532E5-444B-40ED-8793-A91A7A4E2210}"/>
    <cellStyle name="Normal 9 4 3 2 3 4" xfId="3313" xr:uid="{04917120-9C30-4B9A-96CA-68443D79E18F}"/>
    <cellStyle name="Normal 9 4 3 2 3 4 2" xfId="4944" xr:uid="{D2619472-8357-4B1D-B4B9-1E76983276C7}"/>
    <cellStyle name="Normal 9 4 3 2 3 5" xfId="4941" xr:uid="{D0788A00-0B54-4AE0-8237-0B04F10BF1EC}"/>
    <cellStyle name="Normal 9 4 3 2 4" xfId="3314" xr:uid="{B78EA6C5-FF34-42B0-89ED-92BDF94CA317}"/>
    <cellStyle name="Normal 9 4 3 2 4 2" xfId="4676" xr:uid="{8C1791DC-0218-4BEE-9BF7-AA0B05AE81BB}"/>
    <cellStyle name="Normal 9 4 3 2 4 2 2" xfId="5313" xr:uid="{FD63A1C5-A634-4534-B051-823622C823A0}"/>
    <cellStyle name="Normal 9 4 3 2 4 2 3" xfId="4945" xr:uid="{93846134-B8D2-4AAD-8A95-5F3D46052EEE}"/>
    <cellStyle name="Normal 9 4 3 2 5" xfId="3315" xr:uid="{BB636ECF-CE6E-4CDB-A66F-8A55BDBAE8FD}"/>
    <cellStyle name="Normal 9 4 3 2 5 2" xfId="4946" xr:uid="{CD30C399-6B00-490B-A4D1-90BB15814D90}"/>
    <cellStyle name="Normal 9 4 3 2 6" xfId="3316" xr:uid="{A8538CF2-E9B7-468F-8F31-7CC8EA33EA3B}"/>
    <cellStyle name="Normal 9 4 3 2 6 2" xfId="4947" xr:uid="{254C882B-C7AF-4AB2-8854-0A6028EC344C}"/>
    <cellStyle name="Normal 9 4 3 2 7" xfId="4935" xr:uid="{114652B1-047D-4121-AD76-C0272EC7CBDC}"/>
    <cellStyle name="Normal 9 4 3 3" xfId="3317" xr:uid="{58ABB6BC-6734-4DE6-BEE8-10E5ED5A9081}"/>
    <cellStyle name="Normal 9 4 3 3 2" xfId="3318" xr:uid="{152B04C8-AC8D-457C-9281-EF38BBB84891}"/>
    <cellStyle name="Normal 9 4 3 3 2 2" xfId="3319" xr:uid="{883EBFB1-F80F-48A6-89EB-D41C7FC8311D}"/>
    <cellStyle name="Normal 9 4 3 3 2 2 2" xfId="4677" xr:uid="{076C2D8E-2154-4ECB-A84B-5CE92FFDDD98}"/>
    <cellStyle name="Normal 9 4 3 3 2 2 2 2" xfId="5314" xr:uid="{7F4325F5-A5B6-41E7-BD42-3E5E9E900734}"/>
    <cellStyle name="Normal 9 4 3 3 2 2 2 3" xfId="4950" xr:uid="{D37919CF-6476-4379-AFB5-FB1780FF3871}"/>
    <cellStyle name="Normal 9 4 3 3 2 3" xfId="3320" xr:uid="{7009A16B-BEE1-4F72-992B-93633A136C00}"/>
    <cellStyle name="Normal 9 4 3 3 2 3 2" xfId="4951" xr:uid="{9622F18F-AA0E-4915-BDF9-97FB89AD1A72}"/>
    <cellStyle name="Normal 9 4 3 3 2 4" xfId="3321" xr:uid="{2D77F2A9-E780-445A-A53B-4E95E056446F}"/>
    <cellStyle name="Normal 9 4 3 3 2 4 2" xfId="4952" xr:uid="{76582AE4-5C83-4594-8CB1-FF216D901F0F}"/>
    <cellStyle name="Normal 9 4 3 3 2 5" xfId="4949" xr:uid="{0D3DD032-83A2-45CB-BA4A-C33DF8E2D7D2}"/>
    <cellStyle name="Normal 9 4 3 3 3" xfId="3322" xr:uid="{8E07BFFE-4522-4067-A923-EC33DE0A5A71}"/>
    <cellStyle name="Normal 9 4 3 3 3 2" xfId="4678" xr:uid="{AEC3D668-DD43-42EE-BECF-7AE668F1FEAD}"/>
    <cellStyle name="Normal 9 4 3 3 3 2 2" xfId="5315" xr:uid="{EF3A5A30-54DE-4C46-A7C6-DF3E0FC3522D}"/>
    <cellStyle name="Normal 9 4 3 3 3 2 3" xfId="4953" xr:uid="{25C01597-5C99-4CDC-8578-0958953217AC}"/>
    <cellStyle name="Normal 9 4 3 3 4" xfId="3323" xr:uid="{DC7137CF-EBCD-451A-961F-602F5ECD90B1}"/>
    <cellStyle name="Normal 9 4 3 3 4 2" xfId="4954" xr:uid="{5D8DE4BB-28B9-4E96-95B9-A92EE73479EC}"/>
    <cellStyle name="Normal 9 4 3 3 5" xfId="3324" xr:uid="{725033DF-8A99-46E6-BAFA-63907A912D24}"/>
    <cellStyle name="Normal 9 4 3 3 5 2" xfId="4955" xr:uid="{CEE1EAB1-A548-4641-B5BC-CFF2736E01E8}"/>
    <cellStyle name="Normal 9 4 3 3 6" xfId="4948" xr:uid="{761D2222-DD41-4C96-A2B6-F232DDEE789B}"/>
    <cellStyle name="Normal 9 4 3 4" xfId="3325" xr:uid="{C34AC746-B5E5-4E4F-B846-0ADB61A6C290}"/>
    <cellStyle name="Normal 9 4 3 4 2" xfId="3326" xr:uid="{4D303F69-586B-4B69-8322-39D0AC57AA8A}"/>
    <cellStyle name="Normal 9 4 3 4 2 2" xfId="4679" xr:uid="{C0A05CA5-DCB0-4B99-9F14-3002EEB09E3D}"/>
    <cellStyle name="Normal 9 4 3 4 2 2 2" xfId="5316" xr:uid="{3BE143B4-A508-4807-B318-43179BC80248}"/>
    <cellStyle name="Normal 9 4 3 4 2 2 3" xfId="4957" xr:uid="{AE78B94E-77B9-4BED-854D-0729C555FC59}"/>
    <cellStyle name="Normal 9 4 3 4 3" xfId="3327" xr:uid="{BF1A2C79-34CF-408E-8194-1A77A56A398F}"/>
    <cellStyle name="Normal 9 4 3 4 3 2" xfId="4958" xr:uid="{93B17FC2-B937-4BF6-9117-24A5C59FC522}"/>
    <cellStyle name="Normal 9 4 3 4 4" xfId="3328" xr:uid="{4B575269-3DCD-470F-A832-BE0A070D8DE9}"/>
    <cellStyle name="Normal 9 4 3 4 4 2" xfId="4959" xr:uid="{5B4F9470-497C-4BB9-9427-6E05019E280A}"/>
    <cellStyle name="Normal 9 4 3 4 5" xfId="4956" xr:uid="{84D9B904-018B-4FE1-A1E5-0B1C308669AC}"/>
    <cellStyle name="Normal 9 4 3 5" xfId="3329" xr:uid="{4969363F-B025-4575-9285-7B7B3BB47A40}"/>
    <cellStyle name="Normal 9 4 3 5 2" xfId="3330" xr:uid="{0CC60B4E-A823-47CB-B356-924BEFA54C27}"/>
    <cellStyle name="Normal 9 4 3 5 2 2" xfId="4961" xr:uid="{08DBE1CA-1E37-48BD-BEA6-B2D6BA9DD2DD}"/>
    <cellStyle name="Normal 9 4 3 5 3" xfId="3331" xr:uid="{491D633B-B6C1-4B99-BCCD-15AC2C5BCBB2}"/>
    <cellStyle name="Normal 9 4 3 5 3 2" xfId="4962" xr:uid="{2B0B4DD0-FC77-4107-A55D-CB30A0A1AF92}"/>
    <cellStyle name="Normal 9 4 3 5 4" xfId="3332" xr:uid="{403ADF1E-BB26-4880-A4C0-5C60FB805560}"/>
    <cellStyle name="Normal 9 4 3 5 4 2" xfId="4963" xr:uid="{3FD99A69-7C54-4451-9EC7-CCC04E934EEB}"/>
    <cellStyle name="Normal 9 4 3 5 5" xfId="4960" xr:uid="{3060DD4F-B574-434A-9A14-CACF8AAF75EB}"/>
    <cellStyle name="Normal 9 4 3 6" xfId="3333" xr:uid="{14E752A6-02D8-487D-865D-C0D45369FA73}"/>
    <cellStyle name="Normal 9 4 3 6 2" xfId="4964" xr:uid="{252C4B20-218B-464B-97ED-5FF63B934EA3}"/>
    <cellStyle name="Normal 9 4 3 7" xfId="3334" xr:uid="{C5ED92D7-094C-453D-A567-29D47E02081A}"/>
    <cellStyle name="Normal 9 4 3 7 2" xfId="4965" xr:uid="{66732087-78B5-411B-96F0-C81FE165F6E7}"/>
    <cellStyle name="Normal 9 4 3 8" xfId="3335" xr:uid="{F80F480C-9A52-4D9D-9921-35445F4BF3BA}"/>
    <cellStyle name="Normal 9 4 3 8 2" xfId="4966" xr:uid="{AA08D1E7-3811-4CF3-BEE1-C8EC2774A7AA}"/>
    <cellStyle name="Normal 9 4 3 9" xfId="4934" xr:uid="{A4E45554-D919-4140-BA01-F6445B4AF071}"/>
    <cellStyle name="Normal 9 4 4" xfId="3336" xr:uid="{9EC0ECA9-BC53-4BE4-A847-067E8EBF35DB}"/>
    <cellStyle name="Normal 9 4 4 2" xfId="3337" xr:uid="{AFDC09B1-D878-4335-AE5E-93428B434FC0}"/>
    <cellStyle name="Normal 9 4 4 2 2" xfId="3338" xr:uid="{AC84C16F-BFEA-4EFA-ACF5-B3DA9FFFEAF3}"/>
    <cellStyle name="Normal 9 4 4 2 2 2" xfId="3339" xr:uid="{81A1F5F6-A22F-4081-B1D3-4922B138CA3F}"/>
    <cellStyle name="Normal 9 4 4 2 2 2 2" xfId="4270" xr:uid="{9EF6C36D-FA17-4619-AC82-8AB866F2D315}"/>
    <cellStyle name="Normal 9 4 4 2 2 2 2 2" xfId="4971" xr:uid="{57F5145B-953C-40B6-955A-DB37522D8A37}"/>
    <cellStyle name="Normal 9 4 4 2 2 2 3" xfId="4970" xr:uid="{2BB8BD33-9C47-4D0D-9DAB-B2FD1B3AB1D6}"/>
    <cellStyle name="Normal 9 4 4 2 2 3" xfId="3340" xr:uid="{046F9084-6372-44C2-A214-15AD29C76CFF}"/>
    <cellStyle name="Normal 9 4 4 2 2 3 2" xfId="4972" xr:uid="{CA50851B-ED07-4111-A2EB-695857CE4F9A}"/>
    <cellStyle name="Normal 9 4 4 2 2 4" xfId="3341" xr:uid="{BE362CAB-019A-4E4D-BEF1-713AA91D0B24}"/>
    <cellStyle name="Normal 9 4 4 2 2 4 2" xfId="4973" xr:uid="{0F603C2C-3207-4649-BC96-DF5A5E62140B}"/>
    <cellStyle name="Normal 9 4 4 2 2 5" xfId="4969" xr:uid="{FE283B1A-142A-4233-8B91-B42060D12314}"/>
    <cellStyle name="Normal 9 4 4 2 3" xfId="3342" xr:uid="{5B022ADD-A00B-454D-9831-490A04537B01}"/>
    <cellStyle name="Normal 9 4 4 2 3 2" xfId="4271" xr:uid="{BF4E85D8-0B6A-4E21-A0D4-F83BF319C6F8}"/>
    <cellStyle name="Normal 9 4 4 2 3 2 2" xfId="4975" xr:uid="{81D9483A-05D0-47A0-809F-95090913F372}"/>
    <cellStyle name="Normal 9 4 4 2 3 3" xfId="4974" xr:uid="{66B05778-38BF-4D7E-B588-BB8F3E6917C1}"/>
    <cellStyle name="Normal 9 4 4 2 4" xfId="3343" xr:uid="{598ED091-1E12-4732-B50C-4E33DCBBF728}"/>
    <cellStyle name="Normal 9 4 4 2 4 2" xfId="4976" xr:uid="{39A8E606-21CA-4668-88D9-24F409750D8C}"/>
    <cellStyle name="Normal 9 4 4 2 5" xfId="3344" xr:uid="{7E92D2C4-69B9-4B8D-8CEE-0BD11ED6C03D}"/>
    <cellStyle name="Normal 9 4 4 2 5 2" xfId="4977" xr:uid="{56B5FA42-8B22-42E8-9F13-97BC26E4B47F}"/>
    <cellStyle name="Normal 9 4 4 2 6" xfId="4968" xr:uid="{253FA114-B1D6-478C-9D69-DE7566020CC2}"/>
    <cellStyle name="Normal 9 4 4 3" xfId="3345" xr:uid="{644DBB63-A0E4-4956-B029-DE33654C287C}"/>
    <cellStyle name="Normal 9 4 4 3 2" xfId="3346" xr:uid="{5E26BA02-219B-43CE-B4A0-5AB8923F7414}"/>
    <cellStyle name="Normal 9 4 4 3 2 2" xfId="4272" xr:uid="{E6D324CE-0015-4350-BD86-0851B4D1EE28}"/>
    <cellStyle name="Normal 9 4 4 3 2 2 2" xfId="4980" xr:uid="{5D672A0C-E73A-4830-A781-238C7B13179B}"/>
    <cellStyle name="Normal 9 4 4 3 2 3" xfId="4979" xr:uid="{63B42C1B-2DB2-41CE-94C3-1396BDB62D8E}"/>
    <cellStyle name="Normal 9 4 4 3 3" xfId="3347" xr:uid="{26CBCF4C-BA55-4F98-93B0-C27F1E7F7F2C}"/>
    <cellStyle name="Normal 9 4 4 3 3 2" xfId="4981" xr:uid="{81DCBD38-42C0-4F3C-B422-39C16DF7E0EB}"/>
    <cellStyle name="Normal 9 4 4 3 4" xfId="3348" xr:uid="{B0214A49-7A90-4B5C-902B-A6771006B75E}"/>
    <cellStyle name="Normal 9 4 4 3 4 2" xfId="4982" xr:uid="{50012614-F543-4C81-9DCB-B5053E4DF878}"/>
    <cellStyle name="Normal 9 4 4 3 5" xfId="4978" xr:uid="{43E6808B-448F-4A15-8457-A4822CBE6D7A}"/>
    <cellStyle name="Normal 9 4 4 4" xfId="3349" xr:uid="{4D556643-B0A0-4DD6-903F-53C06C2E29AD}"/>
    <cellStyle name="Normal 9 4 4 4 2" xfId="3350" xr:uid="{C9BB0F06-FCCB-4EAD-B796-30EB81F67B7B}"/>
    <cellStyle name="Normal 9 4 4 4 2 2" xfId="4984" xr:uid="{AEEE4163-3051-4DFB-8809-1DA37AE7F1D8}"/>
    <cellStyle name="Normal 9 4 4 4 3" xfId="3351" xr:uid="{6661BF4E-A14D-4BD6-897E-DD42E0CB4E7D}"/>
    <cellStyle name="Normal 9 4 4 4 3 2" xfId="4985" xr:uid="{8A08FF4A-58BF-46E1-8C86-E0D9BA14DBE9}"/>
    <cellStyle name="Normal 9 4 4 4 4" xfId="3352" xr:uid="{DE8DF79B-336E-4BD5-B910-367841119662}"/>
    <cellStyle name="Normal 9 4 4 4 4 2" xfId="4986" xr:uid="{3DB4D499-6C4F-4A3C-8FAF-92B299745D09}"/>
    <cellStyle name="Normal 9 4 4 4 5" xfId="4983" xr:uid="{284339C6-458C-4B64-BF68-1CBE02F2008D}"/>
    <cellStyle name="Normal 9 4 4 5" xfId="3353" xr:uid="{6161D3C5-0589-41DC-9142-76CF1339AB0B}"/>
    <cellStyle name="Normal 9 4 4 5 2" xfId="4987" xr:uid="{DD0753D9-C7B0-4924-816F-DA63E36000A6}"/>
    <cellStyle name="Normal 9 4 4 6" xfId="3354" xr:uid="{1A79BD58-9E1D-41A8-A248-52557927F1DE}"/>
    <cellStyle name="Normal 9 4 4 6 2" xfId="4988" xr:uid="{E0C24DDC-5CFC-4B8B-A013-CA9B126F93B8}"/>
    <cellStyle name="Normal 9 4 4 7" xfId="3355" xr:uid="{84D5D4CB-B60E-4A97-B7CA-BFD763CAF27D}"/>
    <cellStyle name="Normal 9 4 4 7 2" xfId="4989" xr:uid="{68168688-DEE9-49A6-B4CA-D2EECBD7EDC4}"/>
    <cellStyle name="Normal 9 4 4 8" xfId="4967" xr:uid="{EAFAE41F-6789-4CA9-B935-6BD5F02A430B}"/>
    <cellStyle name="Normal 9 4 5" xfId="3356" xr:uid="{F4ECBD52-7859-46FF-B06A-1CDD1718BCAD}"/>
    <cellStyle name="Normal 9 4 5 2" xfId="3357" xr:uid="{644924BB-B6A3-4063-B099-7073F1DB5975}"/>
    <cellStyle name="Normal 9 4 5 2 2" xfId="3358" xr:uid="{BFC927E7-43D4-48CD-B55A-2426AFFCD8AD}"/>
    <cellStyle name="Normal 9 4 5 2 2 2" xfId="4273" xr:uid="{C1D42B63-00B0-4FD5-B107-8C381CAB1DA4}"/>
    <cellStyle name="Normal 9 4 5 2 2 2 2" xfId="4993" xr:uid="{D758CA6D-8C74-409C-AAEE-9271828890F1}"/>
    <cellStyle name="Normal 9 4 5 2 2 3" xfId="4992" xr:uid="{1E8DBDDC-DF11-4BCD-B5AC-D13C83B09DAE}"/>
    <cellStyle name="Normal 9 4 5 2 3" xfId="3359" xr:uid="{ED66E12A-4554-4090-A8C2-B0EBB90D3EEE}"/>
    <cellStyle name="Normal 9 4 5 2 3 2" xfId="4994" xr:uid="{C27D2FAC-8858-4B5A-8272-CA7635AB2483}"/>
    <cellStyle name="Normal 9 4 5 2 4" xfId="3360" xr:uid="{E3CEE4A3-C2ED-4B1F-878E-7E2A364AF94C}"/>
    <cellStyle name="Normal 9 4 5 2 4 2" xfId="4995" xr:uid="{63158015-29D8-4773-A356-D270C31D9C09}"/>
    <cellStyle name="Normal 9 4 5 2 5" xfId="4991" xr:uid="{8F837D5F-17ED-411C-8B5C-5E47A9F7D923}"/>
    <cellStyle name="Normal 9 4 5 3" xfId="3361" xr:uid="{D169DEE3-9562-432D-8EE5-A1122DDE0EFC}"/>
    <cellStyle name="Normal 9 4 5 3 2" xfId="3362" xr:uid="{5D166B11-E63F-4108-AD53-84D136A7B4F6}"/>
    <cellStyle name="Normal 9 4 5 3 2 2" xfId="4997" xr:uid="{7637539D-9E0C-4F16-A950-81E66E71338D}"/>
    <cellStyle name="Normal 9 4 5 3 3" xfId="3363" xr:uid="{9254C095-7578-48AD-B934-BF5A0A43DD0F}"/>
    <cellStyle name="Normal 9 4 5 3 3 2" xfId="4998" xr:uid="{95935274-9D08-47BE-8EE2-9F719414B837}"/>
    <cellStyle name="Normal 9 4 5 3 4" xfId="3364" xr:uid="{5BA9AE98-055D-4D60-91C9-1393D97AD895}"/>
    <cellStyle name="Normal 9 4 5 3 4 2" xfId="4999" xr:uid="{BC318F93-20BE-4FB4-A656-A60813491521}"/>
    <cellStyle name="Normal 9 4 5 3 5" xfId="4996" xr:uid="{F3174687-1CEC-4884-98E4-ECDD64B1099C}"/>
    <cellStyle name="Normal 9 4 5 4" xfId="3365" xr:uid="{643B5F0E-779B-47E1-B576-8FF9C8D00627}"/>
    <cellStyle name="Normal 9 4 5 4 2" xfId="5000" xr:uid="{0AE9DD1A-059D-4798-8A4F-56EC4256A275}"/>
    <cellStyle name="Normal 9 4 5 5" xfId="3366" xr:uid="{3FE75B9D-37D5-4E22-8AF4-4DED4A5623A7}"/>
    <cellStyle name="Normal 9 4 5 5 2" xfId="5001" xr:uid="{434A33AC-AB63-4DF6-837A-2460E0CA4B0C}"/>
    <cellStyle name="Normal 9 4 5 6" xfId="3367" xr:uid="{C32C6E84-9D19-4B59-8093-14E4F3572BE5}"/>
    <cellStyle name="Normal 9 4 5 6 2" xfId="5002" xr:uid="{83F00EE4-3D1A-40C4-86F8-E81229DF983C}"/>
    <cellStyle name="Normal 9 4 5 7" xfId="4990" xr:uid="{467E951D-00D9-466D-A331-FBE507A2923C}"/>
    <cellStyle name="Normal 9 4 6" xfId="3368" xr:uid="{59C8FBA0-200A-495A-BD97-F6E09B46B219}"/>
    <cellStyle name="Normal 9 4 6 2" xfId="3369" xr:uid="{5D90F296-C9FA-4C96-8D01-A8DC2461CEF6}"/>
    <cellStyle name="Normal 9 4 6 2 2" xfId="3370" xr:uid="{8D9511EF-D40D-4CB1-98BD-D2F66EE22922}"/>
    <cellStyle name="Normal 9 4 6 2 2 2" xfId="5005" xr:uid="{181C6081-ABEE-4081-A7FB-D7C1F8D2323C}"/>
    <cellStyle name="Normal 9 4 6 2 3" xfId="3371" xr:uid="{F2793F76-FE5C-4C7B-BC49-A22AF1C82199}"/>
    <cellStyle name="Normal 9 4 6 2 3 2" xfId="5006" xr:uid="{D7EB0F16-A358-46CE-899C-ABCF9A9BF630}"/>
    <cellStyle name="Normal 9 4 6 2 4" xfId="3372" xr:uid="{1100B743-F6EF-4040-9ECE-CFA4A2F6BC98}"/>
    <cellStyle name="Normal 9 4 6 2 4 2" xfId="5007" xr:uid="{2FE16373-5CF0-4E30-AF05-C4950AC23773}"/>
    <cellStyle name="Normal 9 4 6 2 5" xfId="5004" xr:uid="{55DF4A9A-13A5-42A5-9111-074E2AD62D6C}"/>
    <cellStyle name="Normal 9 4 6 3" xfId="3373" xr:uid="{A3DFADBB-96FF-45A2-AADB-269FAD7FF011}"/>
    <cellStyle name="Normal 9 4 6 3 2" xfId="5008" xr:uid="{EE7D0332-A36E-4BB9-905B-6575708E27DF}"/>
    <cellStyle name="Normal 9 4 6 4" xfId="3374" xr:uid="{5BD5C2FD-E0F2-424F-8CE4-00A2FFCB43CD}"/>
    <cellStyle name="Normal 9 4 6 4 2" xfId="5009" xr:uid="{6E6DDCB4-960E-4F99-BF47-2EE0C658B79C}"/>
    <cellStyle name="Normal 9 4 6 5" xfId="3375" xr:uid="{956177E4-3759-493B-ACB9-2A4B14F21284}"/>
    <cellStyle name="Normal 9 4 6 5 2" xfId="5010" xr:uid="{56C3A092-89B4-49C6-A7B6-6CC6E7BA7BD0}"/>
    <cellStyle name="Normal 9 4 6 6" xfId="5003" xr:uid="{9010F1CC-36F6-450F-8199-3861AE428CD1}"/>
    <cellStyle name="Normal 9 4 7" xfId="3376" xr:uid="{C666C007-D9CE-4C61-B990-1D2BF0D93367}"/>
    <cellStyle name="Normal 9 4 7 2" xfId="3377" xr:uid="{59878C30-F22E-490C-A105-C6AA468BC028}"/>
    <cellStyle name="Normal 9 4 7 2 2" xfId="5012" xr:uid="{2DC0B5AD-1EB9-40E5-9831-EED066CF3893}"/>
    <cellStyle name="Normal 9 4 7 3" xfId="3378" xr:uid="{974BE3A7-064B-43CE-B6AC-5754C00B487D}"/>
    <cellStyle name="Normal 9 4 7 3 2" xfId="5013" xr:uid="{1055664A-11F8-45F8-858D-6CA675284384}"/>
    <cellStyle name="Normal 9 4 7 4" xfId="3379" xr:uid="{C5E6AEDB-CA1C-4766-8EE2-DF5629ED2F76}"/>
    <cellStyle name="Normal 9 4 7 4 2" xfId="5014" xr:uid="{91D608E5-F92A-46D9-A0C2-29F449989317}"/>
    <cellStyle name="Normal 9 4 7 5" xfId="5011" xr:uid="{E29749EB-3583-4E57-BA65-AB8872E69DDD}"/>
    <cellStyle name="Normal 9 4 8" xfId="3380" xr:uid="{E56EDA40-911A-45BD-8B6D-6503823B8690}"/>
    <cellStyle name="Normal 9 4 8 2" xfId="3381" xr:uid="{981430A8-05EF-4881-94C7-A9AEC2FF6BF7}"/>
    <cellStyle name="Normal 9 4 8 2 2" xfId="5016" xr:uid="{014AF142-021F-408E-ADC2-882897954623}"/>
    <cellStyle name="Normal 9 4 8 3" xfId="3382" xr:uid="{3414B798-2901-43BA-A37B-0DAED2AE3421}"/>
    <cellStyle name="Normal 9 4 8 3 2" xfId="5017" xr:uid="{B4B7CCA1-B0DE-4860-9B78-EB737392D1A7}"/>
    <cellStyle name="Normal 9 4 8 4" xfId="3383" xr:uid="{74E7A2FB-ABF0-48BE-B5B4-5CFE3FD4BA8B}"/>
    <cellStyle name="Normal 9 4 8 4 2" xfId="5018" xr:uid="{490555C9-997E-44B5-8834-AAFD7F381FE8}"/>
    <cellStyle name="Normal 9 4 8 5" xfId="5015" xr:uid="{1A12CEA0-D756-4623-8C6C-80CC713AB568}"/>
    <cellStyle name="Normal 9 4 9" xfId="3384" xr:uid="{4DCDE98C-87DC-4D76-800B-B1A808B07172}"/>
    <cellStyle name="Normal 9 4 9 2" xfId="5019" xr:uid="{6CF3C107-C3C9-4842-932F-D092B27FDBA6}"/>
    <cellStyle name="Normal 9 5" xfId="3385" xr:uid="{F0E9E738-6940-4314-8033-2B8BC65D3EAF}"/>
    <cellStyle name="Normal 9 5 10" xfId="3386" xr:uid="{752006B2-1C4D-4EBE-B89D-E0F1ADBC856A}"/>
    <cellStyle name="Normal 9 5 10 2" xfId="5021" xr:uid="{84754589-C5F5-4063-A360-4EC88D165AF9}"/>
    <cellStyle name="Normal 9 5 11" xfId="3387" xr:uid="{7A7C1397-47F0-4A4D-AC73-33DF64C5F62D}"/>
    <cellStyle name="Normal 9 5 11 2" xfId="5022" xr:uid="{24E1F652-9A0A-49F0-9E1C-7F59906EBE29}"/>
    <cellStyle name="Normal 9 5 12" xfId="5020" xr:uid="{7BC18F38-1E23-48BE-8BE6-F0EDDE7A0430}"/>
    <cellStyle name="Normal 9 5 2" xfId="3388" xr:uid="{CCA9B962-A741-4D48-9A69-3BE67B6BC581}"/>
    <cellStyle name="Normal 9 5 2 10" xfId="5023" xr:uid="{700715CA-CB93-4AA7-B44E-744AC96E3F42}"/>
    <cellStyle name="Normal 9 5 2 2" xfId="3389" xr:uid="{3EEF31B0-FA1C-4F7B-BEF7-BCEB84A8D04F}"/>
    <cellStyle name="Normal 9 5 2 2 2" xfId="3390" xr:uid="{4A9EDB54-11D3-43BB-809F-CD3B39F82146}"/>
    <cellStyle name="Normal 9 5 2 2 2 2" xfId="3391" xr:uid="{B8E8A073-2261-472C-8A2B-CF6F40BFF40C}"/>
    <cellStyle name="Normal 9 5 2 2 2 2 2" xfId="3392" xr:uid="{A88CB07C-B401-4B28-9F58-F6C1E6FAD067}"/>
    <cellStyle name="Normal 9 5 2 2 2 2 2 2" xfId="5027" xr:uid="{D530BCA8-6B8D-4E50-B7C1-42538AE30972}"/>
    <cellStyle name="Normal 9 5 2 2 2 2 3" xfId="3393" xr:uid="{BF568D60-3CA2-4843-89C6-7196B640AF5F}"/>
    <cellStyle name="Normal 9 5 2 2 2 2 3 2" xfId="5028" xr:uid="{50724416-C6F3-4E28-83C2-18DCB93EB8BC}"/>
    <cellStyle name="Normal 9 5 2 2 2 2 4" xfId="3394" xr:uid="{03ABADF7-6518-4217-A204-5C62FD1B5A89}"/>
    <cellStyle name="Normal 9 5 2 2 2 2 4 2" xfId="5029" xr:uid="{489EFD96-6096-4DC7-AE83-5BB438A7A59C}"/>
    <cellStyle name="Normal 9 5 2 2 2 2 5" xfId="5026" xr:uid="{2466CEBF-3A07-40DA-9D90-D6FF7CEEAF0D}"/>
    <cellStyle name="Normal 9 5 2 2 2 3" xfId="3395" xr:uid="{C3C85384-86DE-4631-B9F5-67DC0920D902}"/>
    <cellStyle name="Normal 9 5 2 2 2 3 2" xfId="3396" xr:uid="{322682FD-1E1E-4BCE-8021-79C09CAE1276}"/>
    <cellStyle name="Normal 9 5 2 2 2 3 2 2" xfId="5031" xr:uid="{B6590E04-8210-473D-A5BA-ED9E4EB605E3}"/>
    <cellStyle name="Normal 9 5 2 2 2 3 3" xfId="3397" xr:uid="{08DE5EA0-CEE6-4229-AE0E-871B9DCAAC55}"/>
    <cellStyle name="Normal 9 5 2 2 2 3 3 2" xfId="5032" xr:uid="{CF9A179A-7986-4511-93D4-ED299D800B59}"/>
    <cellStyle name="Normal 9 5 2 2 2 3 4" xfId="3398" xr:uid="{F0EDA32D-EE36-4461-A54B-F80421450EC4}"/>
    <cellStyle name="Normal 9 5 2 2 2 3 4 2" xfId="5033" xr:uid="{88780FAA-F9E9-41A8-A6CF-34DBBAFC4B87}"/>
    <cellStyle name="Normal 9 5 2 2 2 3 5" xfId="5030" xr:uid="{B00AE1EC-FE80-4985-BB6A-0388370FFFE8}"/>
    <cellStyle name="Normal 9 5 2 2 2 4" xfId="3399" xr:uid="{F6138EE8-75F9-40BC-8D78-38D5E290E3BB}"/>
    <cellStyle name="Normal 9 5 2 2 2 4 2" xfId="5034" xr:uid="{12922DA7-EDE4-4130-B526-15D8C1B1764C}"/>
    <cellStyle name="Normal 9 5 2 2 2 5" xfId="3400" xr:uid="{7E8694F6-002B-4044-B13A-EBFAB94E6402}"/>
    <cellStyle name="Normal 9 5 2 2 2 5 2" xfId="5035" xr:uid="{4F779B03-281D-417A-A912-06F259D62DD5}"/>
    <cellStyle name="Normal 9 5 2 2 2 6" xfId="3401" xr:uid="{8E966570-3A25-4B32-9F19-92CB1DF2D9CB}"/>
    <cellStyle name="Normal 9 5 2 2 2 6 2" xfId="5036" xr:uid="{51E25FD3-A448-4928-A3D7-444D3B1E6B3A}"/>
    <cellStyle name="Normal 9 5 2 2 2 7" xfId="5025" xr:uid="{37B0FF33-78D4-4477-9DF3-E38EAF6851A7}"/>
    <cellStyle name="Normal 9 5 2 2 3" xfId="3402" xr:uid="{823AF724-F025-4C09-84D5-A36D61147C50}"/>
    <cellStyle name="Normal 9 5 2 2 3 2" xfId="3403" xr:uid="{84408987-529C-4390-B3A6-C1DED3D3DE6D}"/>
    <cellStyle name="Normal 9 5 2 2 3 2 2" xfId="3404" xr:uid="{63C6F459-30C7-4230-A6CA-ECC5A26184A1}"/>
    <cellStyle name="Normal 9 5 2 2 3 2 2 2" xfId="5039" xr:uid="{AAB90A78-C2CC-4175-BB0F-184388A4C77B}"/>
    <cellStyle name="Normal 9 5 2 2 3 2 3" xfId="3405" xr:uid="{8A659225-6254-4E1E-93C0-2017475C60FD}"/>
    <cellStyle name="Normal 9 5 2 2 3 2 3 2" xfId="5040" xr:uid="{823CC127-24A3-4D6C-A197-09FD8F20DEEB}"/>
    <cellStyle name="Normal 9 5 2 2 3 2 4" xfId="3406" xr:uid="{16CAFF31-88B3-40C4-B1F7-9F4C9361809B}"/>
    <cellStyle name="Normal 9 5 2 2 3 2 4 2" xfId="5041" xr:uid="{5E257014-4C82-40FF-AB72-803A1DC5C233}"/>
    <cellStyle name="Normal 9 5 2 2 3 2 5" xfId="5038" xr:uid="{412975B9-783D-4894-A3CE-605D04560A62}"/>
    <cellStyle name="Normal 9 5 2 2 3 3" xfId="3407" xr:uid="{682F789A-E3E7-435F-A68E-623F1412512A}"/>
    <cellStyle name="Normal 9 5 2 2 3 3 2" xfId="5042" xr:uid="{EB6D90F7-556D-4BBD-B1C7-077E2672EF0F}"/>
    <cellStyle name="Normal 9 5 2 2 3 4" xfId="3408" xr:uid="{951B864F-9240-47E2-A2DE-86A5A73FC986}"/>
    <cellStyle name="Normal 9 5 2 2 3 4 2" xfId="5043" xr:uid="{620E7523-C86E-4F0D-8805-40D2494B4E17}"/>
    <cellStyle name="Normal 9 5 2 2 3 5" xfId="3409" xr:uid="{47118B0C-D0EB-4285-B1AC-512BF0C29190}"/>
    <cellStyle name="Normal 9 5 2 2 3 5 2" xfId="5044" xr:uid="{534678D7-6BB5-44E8-A736-13BB79A3CF2B}"/>
    <cellStyle name="Normal 9 5 2 2 3 6" xfId="5037" xr:uid="{B9C7B864-6F9A-4E93-AC6D-14D2CD2589F8}"/>
    <cellStyle name="Normal 9 5 2 2 4" xfId="3410" xr:uid="{81A7D62D-2B02-4A3C-866D-1691B2587D55}"/>
    <cellStyle name="Normal 9 5 2 2 4 2" xfId="3411" xr:uid="{462E3FE6-EA2E-48BC-8769-9FCB640AA322}"/>
    <cellStyle name="Normal 9 5 2 2 4 2 2" xfId="5046" xr:uid="{F2A5AE5D-C297-4E28-A3D5-48F3576EFED8}"/>
    <cellStyle name="Normal 9 5 2 2 4 3" xfId="3412" xr:uid="{33FF0947-7B6A-4B5C-AD0E-2813C35A6805}"/>
    <cellStyle name="Normal 9 5 2 2 4 3 2" xfId="5047" xr:uid="{E615E6AA-BF07-4AF4-ABD0-C195DF7A99AC}"/>
    <cellStyle name="Normal 9 5 2 2 4 4" xfId="3413" xr:uid="{F24411B8-66BE-41F2-B67A-FE3E9C375B23}"/>
    <cellStyle name="Normal 9 5 2 2 4 4 2" xfId="5048" xr:uid="{51FC78C3-7753-44B8-A1C2-A86E8F8D852F}"/>
    <cellStyle name="Normal 9 5 2 2 4 5" xfId="5045" xr:uid="{4C8714A0-9100-4B34-AE10-D70E9E411B18}"/>
    <cellStyle name="Normal 9 5 2 2 5" xfId="3414" xr:uid="{11145426-76CC-49A4-9BCD-8FA52EE692AD}"/>
    <cellStyle name="Normal 9 5 2 2 5 2" xfId="3415" xr:uid="{877037BF-4D40-4208-BEBB-531681E08282}"/>
    <cellStyle name="Normal 9 5 2 2 5 2 2" xfId="5050" xr:uid="{F610248C-6EF5-4091-9ED1-24B3DF09940C}"/>
    <cellStyle name="Normal 9 5 2 2 5 3" xfId="3416" xr:uid="{2A91195D-BBBB-4BA1-8B2F-3FDF40A77C8E}"/>
    <cellStyle name="Normal 9 5 2 2 5 3 2" xfId="5051" xr:uid="{B9318E33-5838-4C3A-8DD7-3EF91493128E}"/>
    <cellStyle name="Normal 9 5 2 2 5 4" xfId="3417" xr:uid="{3D8ED866-34C7-445A-A989-331A36E735B6}"/>
    <cellStyle name="Normal 9 5 2 2 5 4 2" xfId="5052" xr:uid="{49D79E73-D1CA-49F3-B9A8-84E999CE1DBC}"/>
    <cellStyle name="Normal 9 5 2 2 5 5" xfId="5049" xr:uid="{B5DBF669-CDBB-481F-80F0-B6B233C90806}"/>
    <cellStyle name="Normal 9 5 2 2 6" xfId="3418" xr:uid="{A623902D-7ED3-40A6-A4CC-B210EB642F9B}"/>
    <cellStyle name="Normal 9 5 2 2 6 2" xfId="5053" xr:uid="{ADF0B94A-58D9-47C5-BDB7-53C96211398A}"/>
    <cellStyle name="Normal 9 5 2 2 7" xfId="3419" xr:uid="{4128AB01-55D4-4633-9FD2-955DD6478BA0}"/>
    <cellStyle name="Normal 9 5 2 2 7 2" xfId="5054" xr:uid="{42B3E6C1-62D9-438C-888A-91EEF0A281C8}"/>
    <cellStyle name="Normal 9 5 2 2 8" xfId="3420" xr:uid="{42B4EDBC-3A42-40A3-9089-C7C391DBE810}"/>
    <cellStyle name="Normal 9 5 2 2 8 2" xfId="5055" xr:uid="{40A77722-3D09-401A-92BE-E115A2ACE7EB}"/>
    <cellStyle name="Normal 9 5 2 2 9" xfId="5024" xr:uid="{B93303D2-806F-43FA-A4AC-F243E36DC835}"/>
    <cellStyle name="Normal 9 5 2 3" xfId="3421" xr:uid="{B60EF4BC-0FC8-44AD-8C2D-F174EBB6EE7D}"/>
    <cellStyle name="Normal 9 5 2 3 2" xfId="3422" xr:uid="{6A7331FC-1B3A-41E5-B142-E83D46347284}"/>
    <cellStyle name="Normal 9 5 2 3 2 2" xfId="3423" xr:uid="{0911FFA5-CBC2-40C6-BA0C-3A50D5B3AF73}"/>
    <cellStyle name="Normal 9 5 2 3 2 2 2" xfId="5058" xr:uid="{DC045F17-0B39-4F89-B559-DCED6AB6FC0C}"/>
    <cellStyle name="Normal 9 5 2 3 2 3" xfId="3424" xr:uid="{B3D6CE1B-72E3-42B8-92AD-D76D4AFEE0EA}"/>
    <cellStyle name="Normal 9 5 2 3 2 3 2" xfId="5059" xr:uid="{02A8D35F-0FF7-4F21-86EC-F8001F233C10}"/>
    <cellStyle name="Normal 9 5 2 3 2 4" xfId="3425" xr:uid="{1B91D94E-E1E4-4D46-ADF9-23AF33BB7BE9}"/>
    <cellStyle name="Normal 9 5 2 3 2 4 2" xfId="5060" xr:uid="{0E5BC0D0-F689-4096-8D0F-D8841B3EDA23}"/>
    <cellStyle name="Normal 9 5 2 3 2 5" xfId="5057" xr:uid="{12E3BE7F-1615-4F36-B4B9-8E1A00B9FF1D}"/>
    <cellStyle name="Normal 9 5 2 3 3" xfId="3426" xr:uid="{B96CD34F-7A84-443F-AC16-561A47E3CD2D}"/>
    <cellStyle name="Normal 9 5 2 3 3 2" xfId="3427" xr:uid="{3783D017-3398-4783-962D-0EB79E10DDD6}"/>
    <cellStyle name="Normal 9 5 2 3 3 2 2" xfId="5062" xr:uid="{0D59E167-158F-47DF-935B-3F5E686DA2B7}"/>
    <cellStyle name="Normal 9 5 2 3 3 3" xfId="3428" xr:uid="{CC1D9066-47D4-4DC5-914D-B0DB030B23C4}"/>
    <cellStyle name="Normal 9 5 2 3 3 3 2" xfId="5063" xr:uid="{4BE2FCCE-EE1F-43DA-B2BD-A92DAF4CCC38}"/>
    <cellStyle name="Normal 9 5 2 3 3 4" xfId="3429" xr:uid="{B2FCD633-062D-43EB-A4C9-29F3A6C860CF}"/>
    <cellStyle name="Normal 9 5 2 3 3 4 2" xfId="5064" xr:uid="{A11023EB-3235-438A-A769-6A6E3E0CA01E}"/>
    <cellStyle name="Normal 9 5 2 3 3 5" xfId="5061" xr:uid="{15CDE605-59EC-411C-8345-D8281A89B712}"/>
    <cellStyle name="Normal 9 5 2 3 4" xfId="3430" xr:uid="{453C2512-EB4D-4FA8-86B0-EA6FF9606E16}"/>
    <cellStyle name="Normal 9 5 2 3 4 2" xfId="5065" xr:uid="{0E8CFE8D-63DE-4AC7-9759-33AAF87B7FB0}"/>
    <cellStyle name="Normal 9 5 2 3 5" xfId="3431" xr:uid="{8B1A2B05-4A0E-4FDC-9027-9DE68B053CE7}"/>
    <cellStyle name="Normal 9 5 2 3 5 2" xfId="5066" xr:uid="{8C0E8248-C232-4F80-9692-90090BB2BD2D}"/>
    <cellStyle name="Normal 9 5 2 3 6" xfId="3432" xr:uid="{9CA58F2E-3F63-4587-B0BE-852B87425F0E}"/>
    <cellStyle name="Normal 9 5 2 3 6 2" xfId="5067" xr:uid="{B7F987EB-AACD-4CA8-98BB-C9F9CBDED7DF}"/>
    <cellStyle name="Normal 9 5 2 3 7" xfId="5056" xr:uid="{928B71B6-76D0-4A97-B0AC-849C0C806ECB}"/>
    <cellStyle name="Normal 9 5 2 4" xfId="3433" xr:uid="{F6809EDA-9B9D-44D0-8EA2-F04245F2FE89}"/>
    <cellStyle name="Normal 9 5 2 4 2" xfId="3434" xr:uid="{063D4420-A022-4571-BA34-F307C5A08965}"/>
    <cellStyle name="Normal 9 5 2 4 2 2" xfId="3435" xr:uid="{F518F4B6-4F8E-43DC-A59E-0F48D2A01CE2}"/>
    <cellStyle name="Normal 9 5 2 4 2 2 2" xfId="5070" xr:uid="{5026C6BF-1D03-4F96-BC81-B78AAEF273AE}"/>
    <cellStyle name="Normal 9 5 2 4 2 3" xfId="3436" xr:uid="{24133498-C4E5-4DBA-97F1-1AF821066382}"/>
    <cellStyle name="Normal 9 5 2 4 2 3 2" xfId="5071" xr:uid="{510EDFFB-4133-4835-A745-A6A69836982D}"/>
    <cellStyle name="Normal 9 5 2 4 2 4" xfId="3437" xr:uid="{F8417FA7-63F9-4F5B-BF4A-9BFB6681731C}"/>
    <cellStyle name="Normal 9 5 2 4 2 4 2" xfId="5072" xr:uid="{E7CC60DB-BCFD-49F1-82A5-090815AB8D23}"/>
    <cellStyle name="Normal 9 5 2 4 2 5" xfId="5069" xr:uid="{7FDB974F-D49D-43C0-B943-AFEFEAD5F959}"/>
    <cellStyle name="Normal 9 5 2 4 3" xfId="3438" xr:uid="{C3E2A5E4-C62B-4E23-9CD0-C0818A960680}"/>
    <cellStyle name="Normal 9 5 2 4 3 2" xfId="5073" xr:uid="{09EA5F2A-A3DA-4F5E-A053-D4B95883F0D5}"/>
    <cellStyle name="Normal 9 5 2 4 4" xfId="3439" xr:uid="{37B79DB8-8BE7-4CC9-A1E3-2A6BE6C38DAC}"/>
    <cellStyle name="Normal 9 5 2 4 4 2" xfId="5074" xr:uid="{B24F23F6-4DD6-4564-8129-6ADF1D121F72}"/>
    <cellStyle name="Normal 9 5 2 4 5" xfId="3440" xr:uid="{440B9D18-F9D5-4BE2-8114-A852EFC922B5}"/>
    <cellStyle name="Normal 9 5 2 4 5 2" xfId="5075" xr:uid="{62A0B99C-62CE-4935-A04D-08C50D07633D}"/>
    <cellStyle name="Normal 9 5 2 4 6" xfId="5068" xr:uid="{5A8DAAA4-5897-4A87-9CBB-A3472CB0F327}"/>
    <cellStyle name="Normal 9 5 2 5" xfId="3441" xr:uid="{E7C8A062-5611-4134-A114-10811A40F408}"/>
    <cellStyle name="Normal 9 5 2 5 2" xfId="3442" xr:uid="{833645D8-F8E8-447C-8789-8A6F0E4CCB58}"/>
    <cellStyle name="Normal 9 5 2 5 2 2" xfId="5077" xr:uid="{00A11F35-10DB-4917-BEA5-7AC796D5B4D9}"/>
    <cellStyle name="Normal 9 5 2 5 3" xfId="3443" xr:uid="{32AE4736-FFE7-40C9-99FF-A943629FA515}"/>
    <cellStyle name="Normal 9 5 2 5 3 2" xfId="5078" xr:uid="{15260F28-AE98-4DB2-8699-ED2BF6204A23}"/>
    <cellStyle name="Normal 9 5 2 5 4" xfId="3444" xr:uid="{4C3F7DB6-3FF3-4D91-8DA2-5698FD4616C8}"/>
    <cellStyle name="Normal 9 5 2 5 4 2" xfId="5079" xr:uid="{FE1AE25A-C748-420C-B49E-E40622835B9A}"/>
    <cellStyle name="Normal 9 5 2 5 5" xfId="5076" xr:uid="{ED986E4B-DA71-4036-BAB2-101093434072}"/>
    <cellStyle name="Normal 9 5 2 6" xfId="3445" xr:uid="{289E5BBA-77A1-4E09-820F-25D4FE2F52A3}"/>
    <cellStyle name="Normal 9 5 2 6 2" xfId="3446" xr:uid="{D8BC3213-AFF1-49C2-98BF-1B5561194469}"/>
    <cellStyle name="Normal 9 5 2 6 2 2" xfId="5081" xr:uid="{FA6FF1A6-A1A6-4CB7-BF68-5079CFEBB82D}"/>
    <cellStyle name="Normal 9 5 2 6 3" xfId="3447" xr:uid="{D43B31AA-35AA-479A-8F6E-BA07929B1187}"/>
    <cellStyle name="Normal 9 5 2 6 3 2" xfId="5082" xr:uid="{F8953932-D621-4023-97E0-6239B6C64E6A}"/>
    <cellStyle name="Normal 9 5 2 6 4" xfId="3448" xr:uid="{343D7433-30E7-44D3-B4E8-51BC1331EF10}"/>
    <cellStyle name="Normal 9 5 2 6 4 2" xfId="5083" xr:uid="{17A9BDF4-290B-4B03-92DE-3A367A3938F3}"/>
    <cellStyle name="Normal 9 5 2 6 5" xfId="5080" xr:uid="{BC932E6B-AE01-49D8-8952-72D611224C13}"/>
    <cellStyle name="Normal 9 5 2 7" xfId="3449" xr:uid="{D9301B16-31B7-482A-A8F4-065B3345D420}"/>
    <cellStyle name="Normal 9 5 2 7 2" xfId="5084" xr:uid="{22CBF04C-E137-4D0E-B16F-E951969A5090}"/>
    <cellStyle name="Normal 9 5 2 8" xfId="3450" xr:uid="{8F53032D-7500-475A-8F7F-8A674628EFC0}"/>
    <cellStyle name="Normal 9 5 2 8 2" xfId="5085" xr:uid="{344C02D0-5418-40CC-9DA0-9C906A4BD53D}"/>
    <cellStyle name="Normal 9 5 2 9" xfId="3451" xr:uid="{7DC3DBFB-262B-434E-BDEF-3C8B08ED97B3}"/>
    <cellStyle name="Normal 9 5 2 9 2" xfId="5086" xr:uid="{580116A8-4E71-4575-9BED-0CFE2645C84C}"/>
    <cellStyle name="Normal 9 5 3" xfId="3452" xr:uid="{C63C890D-C0B0-496C-832A-806D8B76BC3C}"/>
    <cellStyle name="Normal 9 5 3 2" xfId="3453" xr:uid="{544E4943-7A12-468B-ACF0-14BB3B668342}"/>
    <cellStyle name="Normal 9 5 3 2 2" xfId="3454" xr:uid="{0C088F74-CAA9-4AA0-B99B-F9BA1E7899FC}"/>
    <cellStyle name="Normal 9 5 3 2 2 2" xfId="3455" xr:uid="{669711C8-7253-4CC6-B608-E1BFB6F31029}"/>
    <cellStyle name="Normal 9 5 3 2 2 2 2" xfId="4274" xr:uid="{468C033E-3D31-4AAE-99DC-0418F57B3C5E}"/>
    <cellStyle name="Normal 9 5 3 2 2 2 2 2" xfId="5091" xr:uid="{ABA69368-9388-4171-B004-1ACE085D84AE}"/>
    <cellStyle name="Normal 9 5 3 2 2 2 3" xfId="5090" xr:uid="{DC89FB29-D4B4-428C-A892-69B2C24B9750}"/>
    <cellStyle name="Normal 9 5 3 2 2 3" xfId="3456" xr:uid="{29D8387B-7BCF-4381-830F-9B43DB75E204}"/>
    <cellStyle name="Normal 9 5 3 2 2 3 2" xfId="5092" xr:uid="{9C5952DE-19C0-459C-8919-A78EB925A3FC}"/>
    <cellStyle name="Normal 9 5 3 2 2 4" xfId="3457" xr:uid="{F8377FA8-82E3-4B92-A1B7-8203ECB0839D}"/>
    <cellStyle name="Normal 9 5 3 2 2 4 2" xfId="5093" xr:uid="{FBD8AEF4-29E5-4945-84FB-756B6813DA1F}"/>
    <cellStyle name="Normal 9 5 3 2 2 5" xfId="5089" xr:uid="{D2F616D9-2320-43B2-994A-3E40A2E6C34C}"/>
    <cellStyle name="Normal 9 5 3 2 3" xfId="3458" xr:uid="{83FC41DE-FC06-4F6B-9690-74C6207DDE61}"/>
    <cellStyle name="Normal 9 5 3 2 3 2" xfId="3459" xr:uid="{8BC343D2-2ADC-4275-8A08-A936993E47CA}"/>
    <cellStyle name="Normal 9 5 3 2 3 2 2" xfId="5095" xr:uid="{B2CF5F7D-7D7A-4FDC-BD83-9A3770E3AECA}"/>
    <cellStyle name="Normal 9 5 3 2 3 3" xfId="3460" xr:uid="{00A6460A-99CB-4BFD-A55D-64AEA1F57B5D}"/>
    <cellStyle name="Normal 9 5 3 2 3 3 2" xfId="5096" xr:uid="{D3738128-B18E-41BA-8D3B-045DE6C7FA6D}"/>
    <cellStyle name="Normal 9 5 3 2 3 4" xfId="3461" xr:uid="{5589B8FB-F05C-4BCE-B024-A9CF899D3101}"/>
    <cellStyle name="Normal 9 5 3 2 3 4 2" xfId="5097" xr:uid="{14DF13AC-5DCD-4297-8F74-21EEB96A3635}"/>
    <cellStyle name="Normal 9 5 3 2 3 5" xfId="5094" xr:uid="{3EFB82CD-4CBB-47C9-961F-30FF39898C09}"/>
    <cellStyle name="Normal 9 5 3 2 4" xfId="3462" xr:uid="{6D9D41B7-3BC3-4A08-8B32-E725A14FFBDE}"/>
    <cellStyle name="Normal 9 5 3 2 4 2" xfId="5098" xr:uid="{8B72A7A9-1673-4C50-B7D0-5D73AF00CC89}"/>
    <cellStyle name="Normal 9 5 3 2 5" xfId="3463" xr:uid="{95B793AF-0617-4695-8807-2E889B06999F}"/>
    <cellStyle name="Normal 9 5 3 2 5 2" xfId="5099" xr:uid="{6BB9B6B3-0049-41D0-8CB5-9DA40D7DF920}"/>
    <cellStyle name="Normal 9 5 3 2 6" xfId="3464" xr:uid="{AB82E480-2F9B-46AC-9DFF-305782676859}"/>
    <cellStyle name="Normal 9 5 3 2 6 2" xfId="5100" xr:uid="{C98994A7-67F4-4B95-A95C-C977EEB380B1}"/>
    <cellStyle name="Normal 9 5 3 2 7" xfId="5088" xr:uid="{7514467B-0977-4114-93D4-748AEA425E62}"/>
    <cellStyle name="Normal 9 5 3 3" xfId="3465" xr:uid="{4EF1C88C-6B15-4003-8CB9-FC40DC37642D}"/>
    <cellStyle name="Normal 9 5 3 3 2" xfId="3466" xr:uid="{7E0AEACD-A898-4572-8BD9-52E6F2D63391}"/>
    <cellStyle name="Normal 9 5 3 3 2 2" xfId="3467" xr:uid="{5AD8FA2B-EFDD-4538-8F02-4CB9BC89D921}"/>
    <cellStyle name="Normal 9 5 3 3 2 2 2" xfId="5103" xr:uid="{879318BB-DAB0-4ADC-B752-E5BD63196CF2}"/>
    <cellStyle name="Normal 9 5 3 3 2 3" xfId="3468" xr:uid="{43118C18-D847-4509-89C4-E4F38C01903D}"/>
    <cellStyle name="Normal 9 5 3 3 2 3 2" xfId="5104" xr:uid="{EDCE122A-489A-4BED-89E5-C5F0835E00F2}"/>
    <cellStyle name="Normal 9 5 3 3 2 4" xfId="3469" xr:uid="{8A3904E9-F8C5-48B2-9F2D-800ED10D54F4}"/>
    <cellStyle name="Normal 9 5 3 3 2 4 2" xfId="5105" xr:uid="{BE9796D8-BC1E-4874-A59B-E28068A7C6A3}"/>
    <cellStyle name="Normal 9 5 3 3 2 5" xfId="5102" xr:uid="{AECD2270-B806-4084-9AE4-DA38E9DB46E2}"/>
    <cellStyle name="Normal 9 5 3 3 3" xfId="3470" xr:uid="{C483C319-C54F-4336-A81F-289425662FE8}"/>
    <cellStyle name="Normal 9 5 3 3 3 2" xfId="5106" xr:uid="{9118E4D8-EE99-44BE-AA3B-C125FE20A12B}"/>
    <cellStyle name="Normal 9 5 3 3 4" xfId="3471" xr:uid="{97806384-305D-4E4B-99A3-E4875C95A0C2}"/>
    <cellStyle name="Normal 9 5 3 3 4 2" xfId="5107" xr:uid="{0BA3B182-BCF4-4B0F-A5B7-4037AB7B25F7}"/>
    <cellStyle name="Normal 9 5 3 3 5" xfId="3472" xr:uid="{BD62EEE9-A0C1-4EBC-948C-CE86B961C3F6}"/>
    <cellStyle name="Normal 9 5 3 3 5 2" xfId="5108" xr:uid="{9C9C9C17-131E-4D03-BB81-F87BFFC2E1AF}"/>
    <cellStyle name="Normal 9 5 3 3 6" xfId="5101" xr:uid="{DB5E3A9A-4F01-4207-80F5-B11E8EB4CB9E}"/>
    <cellStyle name="Normal 9 5 3 4" xfId="3473" xr:uid="{0356A4D4-6218-4D89-AE40-72E82206DEF7}"/>
    <cellStyle name="Normal 9 5 3 4 2" xfId="3474" xr:uid="{0B3D6556-AD57-443A-B728-7B7C56B6903D}"/>
    <cellStyle name="Normal 9 5 3 4 2 2" xfId="5110" xr:uid="{46D4B4F2-80EB-4006-BAA2-6194BF14FFC7}"/>
    <cellStyle name="Normal 9 5 3 4 3" xfId="3475" xr:uid="{A597BAF0-158F-43D5-A335-9F0F79D26FF3}"/>
    <cellStyle name="Normal 9 5 3 4 3 2" xfId="5111" xr:uid="{8448FC9E-9F68-4412-854E-1BCDF51A6920}"/>
    <cellStyle name="Normal 9 5 3 4 4" xfId="3476" xr:uid="{8E8F953E-DEFE-49FD-9ADA-B2DA159F8D09}"/>
    <cellStyle name="Normal 9 5 3 4 4 2" xfId="5112" xr:uid="{68401ED9-506D-43E8-BFF7-D17824FD3B9C}"/>
    <cellStyle name="Normal 9 5 3 4 5" xfId="5109" xr:uid="{044278F4-F4C0-4316-8001-7EC8FC1FC73A}"/>
    <cellStyle name="Normal 9 5 3 5" xfId="3477" xr:uid="{D0CB1C1D-3431-465C-AEEB-270EDFFEAF1A}"/>
    <cellStyle name="Normal 9 5 3 5 2" xfId="3478" xr:uid="{7DCBC196-1BE5-48E6-82F8-8D45BA15BFB1}"/>
    <cellStyle name="Normal 9 5 3 5 2 2" xfId="5114" xr:uid="{B0838F8C-5579-4A50-966F-98B4172FAEC7}"/>
    <cellStyle name="Normal 9 5 3 5 3" xfId="3479" xr:uid="{60AEA711-3AD1-4B57-A678-73176CACCABA}"/>
    <cellStyle name="Normal 9 5 3 5 3 2" xfId="5115" xr:uid="{725ABE87-3BA7-411F-B0B9-FF7B0B2FFA5B}"/>
    <cellStyle name="Normal 9 5 3 5 4" xfId="3480" xr:uid="{D6C2DEBC-02A1-4F7B-B5E1-766708E4A6F8}"/>
    <cellStyle name="Normal 9 5 3 5 4 2" xfId="5116" xr:uid="{B3B4CEA0-2882-43B1-9438-10A65B127BAE}"/>
    <cellStyle name="Normal 9 5 3 5 5" xfId="5113" xr:uid="{87ACC033-9DBD-48F0-809C-1E3439B6A067}"/>
    <cellStyle name="Normal 9 5 3 6" xfId="3481" xr:uid="{12E8759A-A648-4304-9F0C-BE2E7D82B71A}"/>
    <cellStyle name="Normal 9 5 3 6 2" xfId="5117" xr:uid="{2C2A73CF-D50E-43A4-B55B-BB4B5E28B781}"/>
    <cellStyle name="Normal 9 5 3 7" xfId="3482" xr:uid="{C6E5F1D3-C4C4-479E-9D96-5692ECAA6CDD}"/>
    <cellStyle name="Normal 9 5 3 7 2" xfId="5118" xr:uid="{C4895010-89DD-48D7-860C-84F799C0FBBB}"/>
    <cellStyle name="Normal 9 5 3 8" xfId="3483" xr:uid="{67ECD265-AA04-4F8B-BF3A-7970D0DDF156}"/>
    <cellStyle name="Normal 9 5 3 8 2" xfId="5119" xr:uid="{826B4111-D490-412E-8484-6723C5C784CE}"/>
    <cellStyle name="Normal 9 5 3 9" xfId="5087" xr:uid="{0410B365-28D5-4B71-9B74-2A168C31D68A}"/>
    <cellStyle name="Normal 9 5 4" xfId="3484" xr:uid="{FDEBB718-5C41-488E-A3F8-DD59215A7E63}"/>
    <cellStyle name="Normal 9 5 4 2" xfId="3485" xr:uid="{EFB250C8-DB75-4312-91D9-747C05F4D437}"/>
    <cellStyle name="Normal 9 5 4 2 2" xfId="3486" xr:uid="{6F3534BC-FBCB-4FB2-AD38-54C1B8A2AB82}"/>
    <cellStyle name="Normal 9 5 4 2 2 2" xfId="3487" xr:uid="{5C374D3F-B321-4C5F-84DC-B4FED0CB91FE}"/>
    <cellStyle name="Normal 9 5 4 2 2 2 2" xfId="5123" xr:uid="{B2AF708C-006D-40FF-A5D5-989CAF21E755}"/>
    <cellStyle name="Normal 9 5 4 2 2 3" xfId="3488" xr:uid="{6B64EB56-60D0-4D3A-8EE9-342525610A3C}"/>
    <cellStyle name="Normal 9 5 4 2 2 3 2" xfId="5124" xr:uid="{DE8B49FE-ABEC-42EB-8E36-348F9B0AD661}"/>
    <cellStyle name="Normal 9 5 4 2 2 4" xfId="3489" xr:uid="{6C3D732D-2515-4458-A7AC-36259A173227}"/>
    <cellStyle name="Normal 9 5 4 2 2 4 2" xfId="5125" xr:uid="{3F37E1C5-123E-4509-9F5E-020576518475}"/>
    <cellStyle name="Normal 9 5 4 2 2 5" xfId="5122" xr:uid="{B0234B4A-7909-4201-9D97-4459FB2CF469}"/>
    <cellStyle name="Normal 9 5 4 2 3" xfId="3490" xr:uid="{CB823453-9F02-4BF5-8B2D-C14E50E8B9B5}"/>
    <cellStyle name="Normal 9 5 4 2 3 2" xfId="5126" xr:uid="{846B6A45-AE95-4BAA-8AB5-97A023700F16}"/>
    <cellStyle name="Normal 9 5 4 2 4" xfId="3491" xr:uid="{F1C0F767-4417-4301-A876-5F892D2FEBCC}"/>
    <cellStyle name="Normal 9 5 4 2 4 2" xfId="5127" xr:uid="{EF43805E-3D31-4F95-B300-E2F0093485DF}"/>
    <cellStyle name="Normal 9 5 4 2 5" xfId="3492" xr:uid="{990FA6E7-8F8D-4CB2-A83F-A52A6DE87257}"/>
    <cellStyle name="Normal 9 5 4 2 5 2" xfId="5128" xr:uid="{17F947E4-BAB8-42E1-B92E-D5F6A7D5CBF3}"/>
    <cellStyle name="Normal 9 5 4 2 6" xfId="5121" xr:uid="{98035F56-FE85-416A-A27D-C06D15ACAF3D}"/>
    <cellStyle name="Normal 9 5 4 3" xfId="3493" xr:uid="{8B029F3A-8FF4-45B4-A6DE-B48FABEA9AAF}"/>
    <cellStyle name="Normal 9 5 4 3 2" xfId="3494" xr:uid="{330624B4-0023-42F1-8538-5259602523DE}"/>
    <cellStyle name="Normal 9 5 4 3 2 2" xfId="5130" xr:uid="{8BC4D644-1EF4-4321-9B7A-61A704AC5869}"/>
    <cellStyle name="Normal 9 5 4 3 3" xfId="3495" xr:uid="{1F338B44-8F99-43BE-8192-3C4B88CF8556}"/>
    <cellStyle name="Normal 9 5 4 3 3 2" xfId="5131" xr:uid="{3697C5A8-5054-415E-B7A2-0203DC517F20}"/>
    <cellStyle name="Normal 9 5 4 3 4" xfId="3496" xr:uid="{A10B2514-0C8B-4425-BA1C-D38BB04065F5}"/>
    <cellStyle name="Normal 9 5 4 3 4 2" xfId="5132" xr:uid="{ECE0DBE2-5FF5-452F-95CD-E8565E6B958D}"/>
    <cellStyle name="Normal 9 5 4 3 5" xfId="5129" xr:uid="{81737554-93AE-4746-9A6E-433933590A1F}"/>
    <cellStyle name="Normal 9 5 4 4" xfId="3497" xr:uid="{14001B9D-AA87-46DC-9A5C-FD5DB6766907}"/>
    <cellStyle name="Normal 9 5 4 4 2" xfId="3498" xr:uid="{BCCAFE6D-9011-4364-9866-A37175FA01BC}"/>
    <cellStyle name="Normal 9 5 4 4 2 2" xfId="5134" xr:uid="{6E943B43-A794-4C89-AF03-2DFD2B073F68}"/>
    <cellStyle name="Normal 9 5 4 4 3" xfId="3499" xr:uid="{7151A4CD-5EA5-45E3-ADA7-374FF93EA7C1}"/>
    <cellStyle name="Normal 9 5 4 4 3 2" xfId="5135" xr:uid="{38CB8307-2F59-4EF7-9DC1-7F3701D20613}"/>
    <cellStyle name="Normal 9 5 4 4 4" xfId="3500" xr:uid="{14E84D7C-BB6D-407D-A599-899E206ACBA6}"/>
    <cellStyle name="Normal 9 5 4 4 4 2" xfId="5136" xr:uid="{71971809-4312-4D50-9659-4615833BA0A0}"/>
    <cellStyle name="Normal 9 5 4 4 5" xfId="5133" xr:uid="{55AE5A4D-EED8-4FD1-A86F-CAB96CE656AC}"/>
    <cellStyle name="Normal 9 5 4 5" xfId="3501" xr:uid="{3FF7D8AD-FE15-41F8-BA7A-C9D94FDCC21B}"/>
    <cellStyle name="Normal 9 5 4 5 2" xfId="5137" xr:uid="{458133F7-FB85-434F-A9DC-AE3DB438C3D8}"/>
    <cellStyle name="Normal 9 5 4 6" xfId="3502" xr:uid="{E0BA2BE9-322D-4F7B-ADA5-EEF10ED2B7A7}"/>
    <cellStyle name="Normal 9 5 4 6 2" xfId="5138" xr:uid="{BED4C3E3-BAD3-4FDE-874C-8DEDB3A23EEF}"/>
    <cellStyle name="Normal 9 5 4 7" xfId="3503" xr:uid="{6144AD90-3D83-4638-B8EF-3FC8CB8EE4FA}"/>
    <cellStyle name="Normal 9 5 4 7 2" xfId="5139" xr:uid="{F65E966A-E9DC-4231-89DF-4BF811E0CBB4}"/>
    <cellStyle name="Normal 9 5 4 8" xfId="5120" xr:uid="{C538F7D8-FC75-4A4C-942D-53937198876C}"/>
    <cellStyle name="Normal 9 5 5" xfId="3504" xr:uid="{87B2E38B-B956-42E5-9C01-09FDFD814517}"/>
    <cellStyle name="Normal 9 5 5 2" xfId="3505" xr:uid="{AD8DD932-3320-4F4C-8E43-0F5579A550B7}"/>
    <cellStyle name="Normal 9 5 5 2 2" xfId="3506" xr:uid="{B4345822-7A16-4AF0-8238-915517541F28}"/>
    <cellStyle name="Normal 9 5 5 2 2 2" xfId="5142" xr:uid="{A7040421-2DDF-4BE0-B8A9-E618D8BAD8AD}"/>
    <cellStyle name="Normal 9 5 5 2 3" xfId="3507" xr:uid="{3F5D9B84-CBB8-4C22-9818-54338D3AE8F4}"/>
    <cellStyle name="Normal 9 5 5 2 3 2" xfId="5143" xr:uid="{4CB63812-D793-40C6-BE9D-168BA95ACA04}"/>
    <cellStyle name="Normal 9 5 5 2 4" xfId="3508" xr:uid="{71E84FE1-AA59-43BE-8EFD-CFC085E7ACEA}"/>
    <cellStyle name="Normal 9 5 5 2 4 2" xfId="5144" xr:uid="{0F0F0119-0116-4918-A03F-DBA2EDF8CDDC}"/>
    <cellStyle name="Normal 9 5 5 2 5" xfId="5141" xr:uid="{D3FA28D4-2E41-4437-A68F-7F3847E734A8}"/>
    <cellStyle name="Normal 9 5 5 3" xfId="3509" xr:uid="{5770F7C9-D47E-41C8-A698-4DDFF1709A0D}"/>
    <cellStyle name="Normal 9 5 5 3 2" xfId="3510" xr:uid="{EB4DBCFF-D461-4572-B4E8-B629F7B6C394}"/>
    <cellStyle name="Normal 9 5 5 3 2 2" xfId="5146" xr:uid="{F96CB5DF-964A-4DD0-8073-7EE4C79C0FCB}"/>
    <cellStyle name="Normal 9 5 5 3 3" xfId="3511" xr:uid="{E9D7E15C-46AB-4D8D-A06C-D41BAB7EE6F1}"/>
    <cellStyle name="Normal 9 5 5 3 3 2" xfId="5147" xr:uid="{3E8E4699-3936-46FD-A460-0AA4F02B91FA}"/>
    <cellStyle name="Normal 9 5 5 3 4" xfId="3512" xr:uid="{D7D588FA-3356-4251-B058-E503503C3423}"/>
    <cellStyle name="Normal 9 5 5 3 4 2" xfId="5148" xr:uid="{71E8D2A3-3309-4BCC-A43C-654E215E0193}"/>
    <cellStyle name="Normal 9 5 5 3 5" xfId="5145" xr:uid="{C5B7C41C-E025-448F-A8A6-950E89C6DBC0}"/>
    <cellStyle name="Normal 9 5 5 4" xfId="3513" xr:uid="{7E637ADD-5E8C-4D8B-81E6-AC8CD3DD64A1}"/>
    <cellStyle name="Normal 9 5 5 4 2" xfId="5149" xr:uid="{B9AE2617-9B76-4C1E-B377-553F52F6F480}"/>
    <cellStyle name="Normal 9 5 5 5" xfId="3514" xr:uid="{70EF2A1A-2D21-4C40-A6A9-9D3E4C864BCC}"/>
    <cellStyle name="Normal 9 5 5 5 2" xfId="5150" xr:uid="{CD14F491-3AE1-4894-99DB-7864B812BFA7}"/>
    <cellStyle name="Normal 9 5 5 6" xfId="3515" xr:uid="{FDED5AB8-7529-403D-9CB2-68C6DDBE2FBD}"/>
    <cellStyle name="Normal 9 5 5 6 2" xfId="5151" xr:uid="{563EB295-4A7F-4AB3-99B5-94CF0F30CE6B}"/>
    <cellStyle name="Normal 9 5 5 7" xfId="5140" xr:uid="{A73CBF7E-CEDB-45AE-A66A-4CEB40D17394}"/>
    <cellStyle name="Normal 9 5 6" xfId="3516" xr:uid="{A8D2B840-61E9-4E79-9EE8-F512BD5225C4}"/>
    <cellStyle name="Normal 9 5 6 2" xfId="3517" xr:uid="{D8A606E0-E23D-4640-A87B-A74283C071FA}"/>
    <cellStyle name="Normal 9 5 6 2 2" xfId="3518" xr:uid="{4314CCD6-9469-445E-AFBB-2FA1A8AC1EA4}"/>
    <cellStyle name="Normal 9 5 6 2 2 2" xfId="5154" xr:uid="{D75B63B6-3F12-470A-9B49-0FFD9188F4C2}"/>
    <cellStyle name="Normal 9 5 6 2 3" xfId="3519" xr:uid="{36FF8A07-FB68-4A59-9931-626C4DE16B1E}"/>
    <cellStyle name="Normal 9 5 6 2 3 2" xfId="5155" xr:uid="{84338822-4EAD-4DC6-9AD2-43F3948EFE57}"/>
    <cellStyle name="Normal 9 5 6 2 4" xfId="3520" xr:uid="{C8469AA5-DB99-4575-9E7F-013763E531E6}"/>
    <cellStyle name="Normal 9 5 6 2 4 2" xfId="5156" xr:uid="{AA0FAE08-16A9-445F-91AF-1C31ABC8A250}"/>
    <cellStyle name="Normal 9 5 6 2 5" xfId="5153" xr:uid="{B0D85E88-9963-4DA5-89E1-065572F26F0E}"/>
    <cellStyle name="Normal 9 5 6 3" xfId="3521" xr:uid="{2117B1F6-EBB1-4BAD-9B9F-ECDB1FEE448F}"/>
    <cellStyle name="Normal 9 5 6 3 2" xfId="5157" xr:uid="{748C593D-0E7E-4648-AD14-0B924359E8FA}"/>
    <cellStyle name="Normal 9 5 6 4" xfId="3522" xr:uid="{3852F267-61E1-4ABA-AF3D-A9C99BB4B84C}"/>
    <cellStyle name="Normal 9 5 6 4 2" xfId="5158" xr:uid="{8F704EB1-BA4E-4666-A373-DFB838B5A7A9}"/>
    <cellStyle name="Normal 9 5 6 5" xfId="3523" xr:uid="{4D6F1281-521F-4683-8FC5-9CD062EFCA3E}"/>
    <cellStyle name="Normal 9 5 6 5 2" xfId="5159" xr:uid="{86565F70-ABD1-4F27-B286-BC40D7F51517}"/>
    <cellStyle name="Normal 9 5 6 6" xfId="5152" xr:uid="{2FC1A313-F626-4D50-81EB-86A3617BC9B8}"/>
    <cellStyle name="Normal 9 5 7" xfId="3524" xr:uid="{DBBC0507-2C87-4BF5-AF24-2C53DBBE8F18}"/>
    <cellStyle name="Normal 9 5 7 2" xfId="3525" xr:uid="{47816681-F590-40D3-9633-6A49682AA3DC}"/>
    <cellStyle name="Normal 9 5 7 2 2" xfId="5161" xr:uid="{7C994DC5-1580-4055-8330-66AB571EEAEE}"/>
    <cellStyle name="Normal 9 5 7 3" xfId="3526" xr:uid="{364D4887-C658-4093-A469-2F7A087B7E4C}"/>
    <cellStyle name="Normal 9 5 7 3 2" xfId="5162" xr:uid="{E849E0D5-42D5-4229-A781-B94271BB9A6D}"/>
    <cellStyle name="Normal 9 5 7 4" xfId="3527" xr:uid="{5D2248DB-16A4-453E-A01D-5AB7D676789A}"/>
    <cellStyle name="Normal 9 5 7 4 2" xfId="5163" xr:uid="{1034DE5C-0697-4C32-958B-AB4597DE4789}"/>
    <cellStyle name="Normal 9 5 7 5" xfId="5160" xr:uid="{C7D2F66A-8F98-43B5-BCC7-F5429749ECEE}"/>
    <cellStyle name="Normal 9 5 8" xfId="3528" xr:uid="{D75EA5D4-6049-4CD1-AA17-7B8D62F00DDB}"/>
    <cellStyle name="Normal 9 5 8 2" xfId="3529" xr:uid="{E5222F55-ACD4-4DAF-B459-0A5AA40B05BD}"/>
    <cellStyle name="Normal 9 5 8 2 2" xfId="5165" xr:uid="{B72C6F6D-C90E-42E6-B3E0-86DCF6BDF58A}"/>
    <cellStyle name="Normal 9 5 8 3" xfId="3530" xr:uid="{32383D76-111C-4C2D-AF49-A1FAC932F748}"/>
    <cellStyle name="Normal 9 5 8 3 2" xfId="5166" xr:uid="{D140EE82-5CD6-4D06-B5D8-075B4A78F42F}"/>
    <cellStyle name="Normal 9 5 8 4" xfId="3531" xr:uid="{535A5815-A2AB-4AE8-AD7C-F2F7F5C4C7B2}"/>
    <cellStyle name="Normal 9 5 8 4 2" xfId="5167" xr:uid="{F1FE69A0-CB94-4843-9E84-08C02E921350}"/>
    <cellStyle name="Normal 9 5 8 5" xfId="5164" xr:uid="{27CEF05E-8660-474C-8279-D602A1F1537C}"/>
    <cellStyle name="Normal 9 5 9" xfId="3532" xr:uid="{9560D1EC-97E9-45BC-A352-F8F229CCA79D}"/>
    <cellStyle name="Normal 9 5 9 2" xfId="5168" xr:uid="{A2C5DE65-F6D9-4D77-BD96-93837BBB623E}"/>
    <cellStyle name="Normal 9 6" xfId="3533" xr:uid="{FC574A9F-391E-4477-A1C2-4937C8484386}"/>
    <cellStyle name="Normal 9 6 10" xfId="5169" xr:uid="{0E878BF2-76F7-46AD-8889-C7DE6CEEE61C}"/>
    <cellStyle name="Normal 9 6 2" xfId="3534" xr:uid="{7032F93F-3B35-480D-A71C-B9385557D08E}"/>
    <cellStyle name="Normal 9 6 2 2" xfId="3535" xr:uid="{7CC7B71E-7637-4E44-A662-538EAE12D75D}"/>
    <cellStyle name="Normal 9 6 2 2 2" xfId="3536" xr:uid="{0E05D9B2-5EEE-45D9-93AA-BA797CC77A84}"/>
    <cellStyle name="Normal 9 6 2 2 2 2" xfId="3537" xr:uid="{4E6A68EC-E1CA-4E9B-8ABC-A0BF710AA67B}"/>
    <cellStyle name="Normal 9 6 2 2 2 2 2" xfId="5173" xr:uid="{787795AB-97F1-4B40-BB33-2A1677436075}"/>
    <cellStyle name="Normal 9 6 2 2 2 3" xfId="3538" xr:uid="{B3BF090C-E494-48AE-933F-0CDF1FE3EA96}"/>
    <cellStyle name="Normal 9 6 2 2 2 3 2" xfId="5174" xr:uid="{D4F3C31C-E531-49F8-8F59-7810CE73C581}"/>
    <cellStyle name="Normal 9 6 2 2 2 4" xfId="3539" xr:uid="{F48DDCDD-6567-4F1C-AAD1-87F1B2330D0F}"/>
    <cellStyle name="Normal 9 6 2 2 2 4 2" xfId="5175" xr:uid="{9DC2E106-7711-4D6F-86F5-0BA07AA0D2F0}"/>
    <cellStyle name="Normal 9 6 2 2 2 5" xfId="5172" xr:uid="{290EC12E-C4A2-4731-A959-7D9FD5A37F07}"/>
    <cellStyle name="Normal 9 6 2 2 3" xfId="3540" xr:uid="{36DCB498-00F2-4CB0-AE5D-48FE92C72CF6}"/>
    <cellStyle name="Normal 9 6 2 2 3 2" xfId="3541" xr:uid="{75746F1B-A6D0-45D9-8747-E974280B4669}"/>
    <cellStyle name="Normal 9 6 2 2 3 2 2" xfId="5177" xr:uid="{6203BCCE-B811-416B-B3B0-458365580050}"/>
    <cellStyle name="Normal 9 6 2 2 3 3" xfId="3542" xr:uid="{77CD8881-D2A4-4622-B5E4-9C92E20C87D8}"/>
    <cellStyle name="Normal 9 6 2 2 3 3 2" xfId="5178" xr:uid="{80BCE34A-4139-42C2-AFEE-4DAD37828BD4}"/>
    <cellStyle name="Normal 9 6 2 2 3 4" xfId="3543" xr:uid="{B3693CAF-6C98-45BB-BED7-8BE7A6DF5201}"/>
    <cellStyle name="Normal 9 6 2 2 3 4 2" xfId="5179" xr:uid="{87163E4B-C2B9-484A-B48B-335B24EAD893}"/>
    <cellStyle name="Normal 9 6 2 2 3 5" xfId="5176" xr:uid="{F8AB2454-DFD8-445F-83CC-6FBC1B766E52}"/>
    <cellStyle name="Normal 9 6 2 2 4" xfId="3544" xr:uid="{B20FEAA9-6B37-4CD6-A189-1156D6483EF1}"/>
    <cellStyle name="Normal 9 6 2 2 4 2" xfId="5180" xr:uid="{3D4C70E2-56D2-49CA-8E11-2ED571CDCE3F}"/>
    <cellStyle name="Normal 9 6 2 2 5" xfId="3545" xr:uid="{21D4581B-07E9-4135-AD11-99762BF713DF}"/>
    <cellStyle name="Normal 9 6 2 2 5 2" xfId="5181" xr:uid="{799A4A03-59AD-4CF1-B10F-FCD7CC0F64B2}"/>
    <cellStyle name="Normal 9 6 2 2 6" xfId="3546" xr:uid="{05E85360-0DAA-43CC-8A8A-AD000C10EE89}"/>
    <cellStyle name="Normal 9 6 2 2 6 2" xfId="5182" xr:uid="{CAE36470-5ECA-41BA-A7E7-C5390DE25A38}"/>
    <cellStyle name="Normal 9 6 2 2 7" xfId="5171" xr:uid="{7578BB7F-0994-4D8F-A69D-45174937BCDC}"/>
    <cellStyle name="Normal 9 6 2 3" xfId="3547" xr:uid="{6303E023-FD00-4292-BADA-EE8FACBB9192}"/>
    <cellStyle name="Normal 9 6 2 3 2" xfId="3548" xr:uid="{65CBA109-7E87-4864-A35D-526FB78D6096}"/>
    <cellStyle name="Normal 9 6 2 3 2 2" xfId="3549" xr:uid="{9D4BEDD9-A976-4B9D-A541-01C3038B90DB}"/>
    <cellStyle name="Normal 9 6 2 3 2 2 2" xfId="5185" xr:uid="{04F9310F-52E3-4B21-8418-DE10FBCB9AED}"/>
    <cellStyle name="Normal 9 6 2 3 2 3" xfId="3550" xr:uid="{9118DACE-3AF9-44FC-9700-E221818D0669}"/>
    <cellStyle name="Normal 9 6 2 3 2 3 2" xfId="5186" xr:uid="{84D4C316-CA5B-4471-9C6B-98C6A7FE01F9}"/>
    <cellStyle name="Normal 9 6 2 3 2 4" xfId="3551" xr:uid="{CBFF3521-5144-494D-BC2E-2A631B0B5D30}"/>
    <cellStyle name="Normal 9 6 2 3 2 4 2" xfId="5187" xr:uid="{2BBBD618-8415-4189-9761-688BAF75B96D}"/>
    <cellStyle name="Normal 9 6 2 3 2 5" xfId="5184" xr:uid="{DA6E1846-4286-438C-B388-20F9C8B147D3}"/>
    <cellStyle name="Normal 9 6 2 3 3" xfId="3552" xr:uid="{3EE9A154-6986-40A4-89FA-0A3F39BD2CE2}"/>
    <cellStyle name="Normal 9 6 2 3 3 2" xfId="5188" xr:uid="{1EB535F6-50FA-456A-8B04-BBA2495B9A3E}"/>
    <cellStyle name="Normal 9 6 2 3 4" xfId="3553" xr:uid="{1BE90AAD-93C8-49C3-BCD4-F71D60E040D9}"/>
    <cellStyle name="Normal 9 6 2 3 4 2" xfId="5189" xr:uid="{47A1E601-35F0-4A66-853D-A795A7C51CCD}"/>
    <cellStyle name="Normal 9 6 2 3 5" xfId="3554" xr:uid="{149A3BC7-56AC-4F1D-9DA4-8C0CCB09DA9F}"/>
    <cellStyle name="Normal 9 6 2 3 5 2" xfId="5190" xr:uid="{79AD4469-7468-42DB-8D9E-81670719A609}"/>
    <cellStyle name="Normal 9 6 2 3 6" xfId="5183" xr:uid="{E38DB1DB-E73E-4F4F-993C-F01C84648033}"/>
    <cellStyle name="Normal 9 6 2 4" xfId="3555" xr:uid="{E8665225-50CB-4AEC-AAAC-C5122B413992}"/>
    <cellStyle name="Normal 9 6 2 4 2" xfId="3556" xr:uid="{44070EA0-9913-42F3-8D3D-BCE9EA99A9AA}"/>
    <cellStyle name="Normal 9 6 2 4 2 2" xfId="5192" xr:uid="{4EA8A0F8-E319-4420-B96F-CC4B6E56F75A}"/>
    <cellStyle name="Normal 9 6 2 4 3" xfId="3557" xr:uid="{FEC234AA-77BD-4FC7-A1A5-5962CAAD523F}"/>
    <cellStyle name="Normal 9 6 2 4 3 2" xfId="5193" xr:uid="{91A9205B-54EC-4120-A70E-809E26C33B77}"/>
    <cellStyle name="Normal 9 6 2 4 4" xfId="3558" xr:uid="{D3AB5F7C-C08B-4E73-99D5-F9B826A58CFD}"/>
    <cellStyle name="Normal 9 6 2 4 4 2" xfId="5194" xr:uid="{FD3E7893-C7F9-4520-AACD-09B9C36681C5}"/>
    <cellStyle name="Normal 9 6 2 4 5" xfId="5191" xr:uid="{9B09ADE7-7D9A-4B32-AB1E-F4FFF551F390}"/>
    <cellStyle name="Normal 9 6 2 5" xfId="3559" xr:uid="{142A5340-B60D-4375-A268-395245E390CB}"/>
    <cellStyle name="Normal 9 6 2 5 2" xfId="3560" xr:uid="{92D7FCA7-46AA-46B8-9E38-D7D377D5D2D6}"/>
    <cellStyle name="Normal 9 6 2 5 2 2" xfId="5196" xr:uid="{5AF57D0B-8F89-449D-880B-7A10DD64931A}"/>
    <cellStyle name="Normal 9 6 2 5 3" xfId="3561" xr:uid="{BE87C99E-DED5-4938-ACBA-FCB0C3468183}"/>
    <cellStyle name="Normal 9 6 2 5 3 2" xfId="5197" xr:uid="{44342AC1-1B37-4DAA-9A9B-75340721514A}"/>
    <cellStyle name="Normal 9 6 2 5 4" xfId="3562" xr:uid="{4E3DC783-7404-471D-81D2-2446B0D1C7D5}"/>
    <cellStyle name="Normal 9 6 2 5 4 2" xfId="5198" xr:uid="{54C04AB2-F61F-4888-B8C2-F64E232F5C4D}"/>
    <cellStyle name="Normal 9 6 2 5 5" xfId="5195" xr:uid="{EC0059EB-918F-42DC-8DCB-AEF65AB390BB}"/>
    <cellStyle name="Normal 9 6 2 6" xfId="3563" xr:uid="{FA57EAFD-DA0B-4EB0-8B4D-3CDBB222FCB4}"/>
    <cellStyle name="Normal 9 6 2 6 2" xfId="5199" xr:uid="{EA11619B-A062-45CD-8BB9-1E87ADBAE8BF}"/>
    <cellStyle name="Normal 9 6 2 7" xfId="3564" xr:uid="{75A45DC0-9307-401E-B0F8-24A48B0044F7}"/>
    <cellStyle name="Normal 9 6 2 7 2" xfId="5200" xr:uid="{8972625D-E5E4-41EB-877D-B7DF35FB434D}"/>
    <cellStyle name="Normal 9 6 2 8" xfId="3565" xr:uid="{20C87161-102B-4B8B-B047-C60F2BD83BAD}"/>
    <cellStyle name="Normal 9 6 2 8 2" xfId="5201" xr:uid="{E88AD3FE-FB99-416D-910F-FC145A412C02}"/>
    <cellStyle name="Normal 9 6 2 9" xfId="5170" xr:uid="{73392D58-EC3F-4B69-841A-AC3CE76E4F93}"/>
    <cellStyle name="Normal 9 6 3" xfId="3566" xr:uid="{51ACA2DE-ED5E-4D86-97D2-A4B3803B8EE7}"/>
    <cellStyle name="Normal 9 6 3 2" xfId="3567" xr:uid="{C4C5F23D-B99B-4AB3-A048-772F09F0FD72}"/>
    <cellStyle name="Normal 9 6 3 2 2" xfId="3568" xr:uid="{43091532-55A1-46D2-A951-38FDABF840FB}"/>
    <cellStyle name="Normal 9 6 3 2 2 2" xfId="5204" xr:uid="{F404EA67-B998-46F7-A769-98300DEF7759}"/>
    <cellStyle name="Normal 9 6 3 2 3" xfId="3569" xr:uid="{EA28703E-7DE5-4C7E-ADEB-C8008A106269}"/>
    <cellStyle name="Normal 9 6 3 2 3 2" xfId="5205" xr:uid="{1E3ED116-D81A-4C51-B194-A8C1107B7C36}"/>
    <cellStyle name="Normal 9 6 3 2 4" xfId="3570" xr:uid="{24F3E29D-95CA-4448-A252-9590D266F92D}"/>
    <cellStyle name="Normal 9 6 3 2 4 2" xfId="5206" xr:uid="{CF3F3D94-A675-4D3B-8949-3530D608CF71}"/>
    <cellStyle name="Normal 9 6 3 2 5" xfId="5203" xr:uid="{B0EAAAE3-D4E5-47D9-B451-87DC4AD55818}"/>
    <cellStyle name="Normal 9 6 3 3" xfId="3571" xr:uid="{12D97F5F-E622-4F33-8FE6-C734E885AC61}"/>
    <cellStyle name="Normal 9 6 3 3 2" xfId="3572" xr:uid="{2DDD80BE-92E4-4557-A169-DBDEF2A5EA47}"/>
    <cellStyle name="Normal 9 6 3 3 2 2" xfId="5208" xr:uid="{3700E9D6-67DE-4338-A15B-ADB932066AE0}"/>
    <cellStyle name="Normal 9 6 3 3 3" xfId="3573" xr:uid="{D7D7C308-C59A-479B-9355-95E6D6D39ABB}"/>
    <cellStyle name="Normal 9 6 3 3 3 2" xfId="5209" xr:uid="{B60E2BF8-DBA6-46ED-BA5D-89834CA82F31}"/>
    <cellStyle name="Normal 9 6 3 3 4" xfId="3574" xr:uid="{B8A10B6C-DAA9-4E1A-9D69-D760B2FA49B3}"/>
    <cellStyle name="Normal 9 6 3 3 4 2" xfId="5210" xr:uid="{1CEF52FF-9C11-47BA-A25E-B7C79524DBB2}"/>
    <cellStyle name="Normal 9 6 3 3 5" xfId="5207" xr:uid="{7F1AE33F-4A95-4E4F-B4C5-7B333C807E04}"/>
    <cellStyle name="Normal 9 6 3 4" xfId="3575" xr:uid="{0C070DC5-3AFF-4285-B209-DD76A3A399D4}"/>
    <cellStyle name="Normal 9 6 3 4 2" xfId="5211" xr:uid="{1685C010-76BD-485B-9D9D-953B5B1012D3}"/>
    <cellStyle name="Normal 9 6 3 5" xfId="3576" xr:uid="{FF234701-595B-47B7-98C8-FD387D537907}"/>
    <cellStyle name="Normal 9 6 3 5 2" xfId="5212" xr:uid="{975BC7A6-BCB3-41FC-9D72-571F4BD50237}"/>
    <cellStyle name="Normal 9 6 3 6" xfId="3577" xr:uid="{F8EDB0DE-2253-4DE4-860D-E5D928C4AC17}"/>
    <cellStyle name="Normal 9 6 3 6 2" xfId="5213" xr:uid="{7A39FEA2-B885-49A1-A449-6975263B36E6}"/>
    <cellStyle name="Normal 9 6 3 7" xfId="5202" xr:uid="{5F59667E-9788-42FF-8027-6ED5FED0969F}"/>
    <cellStyle name="Normal 9 6 4" xfId="3578" xr:uid="{7AAE4153-4508-4705-849E-D4B7F00A0B4E}"/>
    <cellStyle name="Normal 9 6 4 2" xfId="3579" xr:uid="{6B5F63A1-FA2F-4CB4-8AC9-FF32C3661FDF}"/>
    <cellStyle name="Normal 9 6 4 2 2" xfId="3580" xr:uid="{133EBE25-E413-43A2-82B6-18F37CC87E2B}"/>
    <cellStyle name="Normal 9 6 4 2 2 2" xfId="5216" xr:uid="{577BAB1C-3123-4FEB-8D07-1F9ECD9C4B24}"/>
    <cellStyle name="Normal 9 6 4 2 3" xfId="3581" xr:uid="{226D2EDD-B6AD-4550-8401-748EE82F7883}"/>
    <cellStyle name="Normal 9 6 4 2 3 2" xfId="5217" xr:uid="{A61B98A7-B323-45CA-8CD5-B8A63B9D36B8}"/>
    <cellStyle name="Normal 9 6 4 2 4" xfId="3582" xr:uid="{33A62E4D-EBF9-4885-830A-33AF8A39C0CB}"/>
    <cellStyle name="Normal 9 6 4 2 4 2" xfId="5218" xr:uid="{B938FBAF-B16C-4BDC-A99E-26B707C17273}"/>
    <cellStyle name="Normal 9 6 4 2 5" xfId="5215" xr:uid="{E74E69A3-0B8E-43B0-83C0-5674D21DF4AD}"/>
    <cellStyle name="Normal 9 6 4 3" xfId="3583" xr:uid="{25BAF357-8A39-494F-A30B-D4027DFF347C}"/>
    <cellStyle name="Normal 9 6 4 3 2" xfId="5219" xr:uid="{05265BCD-765F-4568-9DB3-021F09720868}"/>
    <cellStyle name="Normal 9 6 4 4" xfId="3584" xr:uid="{AD6EB362-FD7F-4651-BEFC-C390F1666F7A}"/>
    <cellStyle name="Normal 9 6 4 4 2" xfId="5220" xr:uid="{E0F8CC7F-8B44-43C5-A04B-53224151BA9D}"/>
    <cellStyle name="Normal 9 6 4 5" xfId="3585" xr:uid="{4E6E1352-943C-448E-BC0A-49FCA455DE96}"/>
    <cellStyle name="Normal 9 6 4 5 2" xfId="5221" xr:uid="{54DB6517-2DD5-4FAF-828E-E6E3F72FAB7C}"/>
    <cellStyle name="Normal 9 6 4 6" xfId="5214" xr:uid="{9E5B616B-5DBF-4DC2-A291-6040BE854163}"/>
    <cellStyle name="Normal 9 6 5" xfId="3586" xr:uid="{0370BA96-FCB6-488A-BDAF-0E2B2DB6CEAC}"/>
    <cellStyle name="Normal 9 6 5 2" xfId="3587" xr:uid="{BE3BEDE5-4CDB-4B8E-88DE-08BC33F61379}"/>
    <cellStyle name="Normal 9 6 5 2 2" xfId="5223" xr:uid="{F94BE9CA-1EC6-4186-B4B4-32FAF06FF659}"/>
    <cellStyle name="Normal 9 6 5 3" xfId="3588" xr:uid="{4ABAA168-7806-4528-B7E3-49227D1D570F}"/>
    <cellStyle name="Normal 9 6 5 3 2" xfId="5224" xr:uid="{24C99E3F-6732-4404-89AE-A145D1D740F3}"/>
    <cellStyle name="Normal 9 6 5 4" xfId="3589" xr:uid="{CD67546F-F9A0-4BC6-A96B-45823BE429C2}"/>
    <cellStyle name="Normal 9 6 5 4 2" xfId="5225" xr:uid="{1063EA65-0E4C-4184-9E92-AF3E6A720F12}"/>
    <cellStyle name="Normal 9 6 5 5" xfId="5222" xr:uid="{4C99425F-5F83-4E4B-83A2-D1EBDE5EB147}"/>
    <cellStyle name="Normal 9 6 6" xfId="3590" xr:uid="{8B563FD4-4146-4986-B4E5-72DFD14624D3}"/>
    <cellStyle name="Normal 9 6 6 2" xfId="3591" xr:uid="{28301914-3731-4137-B0EF-5E2B81874E12}"/>
    <cellStyle name="Normal 9 6 6 2 2" xfId="5227" xr:uid="{2349DE3E-E19F-4309-9A5A-D3C02D870572}"/>
    <cellStyle name="Normal 9 6 6 3" xfId="3592" xr:uid="{AD68ED4B-B2C4-4BE0-AE8F-975F5AB2DA04}"/>
    <cellStyle name="Normal 9 6 6 3 2" xfId="5228" xr:uid="{0AD9A7BE-D133-46BD-96B8-80810D33AC4C}"/>
    <cellStyle name="Normal 9 6 6 4" xfId="3593" xr:uid="{C1CF6295-545D-4979-9858-B4FD43165AC3}"/>
    <cellStyle name="Normal 9 6 6 4 2" xfId="5229" xr:uid="{0E6C3FCB-7A3C-42B2-9E68-3F2C7DEDCD36}"/>
    <cellStyle name="Normal 9 6 6 5" xfId="5226" xr:uid="{04A34064-3937-4609-9402-0FD28AFDD92A}"/>
    <cellStyle name="Normal 9 6 7" xfId="3594" xr:uid="{2CB6C291-AA7A-418F-9187-F8936B8ED63C}"/>
    <cellStyle name="Normal 9 6 7 2" xfId="5230" xr:uid="{20B824DC-DB07-4C0C-877F-E958D6E894AA}"/>
    <cellStyle name="Normal 9 6 8" xfId="3595" xr:uid="{A899ECE6-B9AE-4D12-9A3D-282D89444B20}"/>
    <cellStyle name="Normal 9 6 8 2" xfId="5231" xr:uid="{B1AE6F17-10FB-4E07-840F-5CD674DE58CA}"/>
    <cellStyle name="Normal 9 6 9" xfId="3596" xr:uid="{690BABF4-0F9C-4729-BE02-30630AF2EB64}"/>
    <cellStyle name="Normal 9 6 9 2" xfId="5232" xr:uid="{0EED5FED-4D76-47BF-8F41-C9336DDCF23F}"/>
    <cellStyle name="Normal 9 7" xfId="3597" xr:uid="{EFB9F3F5-0706-4636-B4CE-75BE39E792B9}"/>
    <cellStyle name="Normal 9 7 2" xfId="3598" xr:uid="{D2275B50-B147-42CE-9091-1E08C659997D}"/>
    <cellStyle name="Normal 9 7 2 2" xfId="3599" xr:uid="{42F90696-B737-4717-853D-5AAF41807156}"/>
    <cellStyle name="Normal 9 7 2 2 2" xfId="3600" xr:uid="{78DE2739-472C-4144-9A6B-AB6E08AB15BB}"/>
    <cellStyle name="Normal 9 7 2 2 2 2" xfId="4275" xr:uid="{7C2F0519-1D6A-4222-8C73-8CFCEB4438BF}"/>
    <cellStyle name="Normal 9 7 2 2 2 2 2" xfId="5237" xr:uid="{B3038FCA-75AC-40B9-95AF-D3D433D3833D}"/>
    <cellStyle name="Normal 9 7 2 2 2 3" xfId="5236" xr:uid="{D19DB8B7-1456-4315-A208-809B8C544329}"/>
    <cellStyle name="Normal 9 7 2 2 3" xfId="3601" xr:uid="{ACDBAACB-8EDA-4841-9DE5-1ACD8572E4C5}"/>
    <cellStyle name="Normal 9 7 2 2 3 2" xfId="5238" xr:uid="{F98356E2-0697-438A-AC3F-A79E27AAA430}"/>
    <cellStyle name="Normal 9 7 2 2 4" xfId="3602" xr:uid="{304F9824-D332-4E22-A371-B7E0C3543150}"/>
    <cellStyle name="Normal 9 7 2 2 4 2" xfId="5239" xr:uid="{CD66310A-3DE3-43B3-AC1E-6E579105AC0D}"/>
    <cellStyle name="Normal 9 7 2 2 5" xfId="5235" xr:uid="{F53C0693-3896-4945-A575-BEEE0A18239F}"/>
    <cellStyle name="Normal 9 7 2 3" xfId="3603" xr:uid="{DBD33B89-0A33-4081-BE2A-CD1310A35F63}"/>
    <cellStyle name="Normal 9 7 2 3 2" xfId="3604" xr:uid="{2FEB14E5-8661-4EF4-AEF4-BE5B47EF87DB}"/>
    <cellStyle name="Normal 9 7 2 3 2 2" xfId="5241" xr:uid="{40156FD4-17F0-4CA1-89CA-937023F7C1C8}"/>
    <cellStyle name="Normal 9 7 2 3 3" xfId="3605" xr:uid="{90A8EF6F-A353-4C63-A6A2-A2BF9E534E85}"/>
    <cellStyle name="Normal 9 7 2 3 3 2" xfId="5242" xr:uid="{736A95E9-5D8C-477B-AB32-D229BCFA9F7E}"/>
    <cellStyle name="Normal 9 7 2 3 4" xfId="3606" xr:uid="{67925CEC-0024-4FBE-97AC-A430BB59E6C4}"/>
    <cellStyle name="Normal 9 7 2 3 4 2" xfId="5243" xr:uid="{83614678-0200-47E8-A2E8-5E3DE680E931}"/>
    <cellStyle name="Normal 9 7 2 3 5" xfId="5240" xr:uid="{844986B1-599F-491F-A209-7EE6709C2306}"/>
    <cellStyle name="Normal 9 7 2 4" xfId="3607" xr:uid="{959DEB92-D4B2-4BC6-95E5-838B3F6B3A7C}"/>
    <cellStyle name="Normal 9 7 2 4 2" xfId="5244" xr:uid="{D410ABF7-3750-4785-BC2A-4EDB446B1311}"/>
    <cellStyle name="Normal 9 7 2 5" xfId="3608" xr:uid="{F0739F66-191B-4107-8027-63E7AEC6466E}"/>
    <cellStyle name="Normal 9 7 2 5 2" xfId="5245" xr:uid="{C31E0655-DC25-444F-A986-C082E6077871}"/>
    <cellStyle name="Normal 9 7 2 6" xfId="3609" xr:uid="{0224CB00-E142-496F-AE94-C864104AFE3B}"/>
    <cellStyle name="Normal 9 7 2 6 2" xfId="5246" xr:uid="{989F0E85-CF24-4A0A-876A-7097E5FB8853}"/>
    <cellStyle name="Normal 9 7 2 7" xfId="5234" xr:uid="{35EE034C-C053-4A03-9E74-EAD98F450984}"/>
    <cellStyle name="Normal 9 7 3" xfId="3610" xr:uid="{FEDB0FF2-CF2D-4450-8BFA-B26F7685B969}"/>
    <cellStyle name="Normal 9 7 3 2" xfId="3611" xr:uid="{06A03413-82DC-43D2-A628-DE6582454794}"/>
    <cellStyle name="Normal 9 7 3 2 2" xfId="3612" xr:uid="{EABA86AD-537D-485C-94F0-C6FAC89F4981}"/>
    <cellStyle name="Normal 9 7 3 2 2 2" xfId="5249" xr:uid="{39704CCB-E3C2-4B20-A6FA-F59A95437021}"/>
    <cellStyle name="Normal 9 7 3 2 3" xfId="3613" xr:uid="{3083DFD9-72D4-4644-96B1-9021691AD305}"/>
    <cellStyle name="Normal 9 7 3 2 3 2" xfId="5250" xr:uid="{C5BC01C7-2341-42EA-949A-EBAE853A25AC}"/>
    <cellStyle name="Normal 9 7 3 2 4" xfId="3614" xr:uid="{804DD46D-4D91-4903-AE94-59A22EE4DEB3}"/>
    <cellStyle name="Normal 9 7 3 2 4 2" xfId="5251" xr:uid="{C3A9E78D-77F1-4A2A-8F95-AEB2F637CEB3}"/>
    <cellStyle name="Normal 9 7 3 2 5" xfId="5248" xr:uid="{1D588270-7F27-4EAB-AEE4-7C975DCD9721}"/>
    <cellStyle name="Normal 9 7 3 3" xfId="3615" xr:uid="{BBD3B51F-CB3A-45F1-96CA-0EE8AE6BBE2D}"/>
    <cellStyle name="Normal 9 7 3 3 2" xfId="5252" xr:uid="{22EE0AD4-A1AC-4F7E-BEEF-C7B44E6D6C06}"/>
    <cellStyle name="Normal 9 7 3 4" xfId="3616" xr:uid="{24ED34B7-2F0D-4999-A824-5D55A83B881D}"/>
    <cellStyle name="Normal 9 7 3 4 2" xfId="5253" xr:uid="{029EBC71-C2AB-495B-B11E-195042B7AE33}"/>
    <cellStyle name="Normal 9 7 3 5" xfId="3617" xr:uid="{E5CE7404-F53A-4B66-87B7-A5072280F5D3}"/>
    <cellStyle name="Normal 9 7 3 5 2" xfId="5254" xr:uid="{57D47D0B-A49B-4BCF-BA9E-FFDBE31FB0CC}"/>
    <cellStyle name="Normal 9 7 3 6" xfId="5247" xr:uid="{3033D588-9328-408A-AEB0-8D03F8A6477E}"/>
    <cellStyle name="Normal 9 7 4" xfId="3618" xr:uid="{D74CD1C7-08BB-4105-AF11-041A3B834963}"/>
    <cellStyle name="Normal 9 7 4 2" xfId="3619" xr:uid="{1657E137-74D6-4D4C-B89E-95FB1E0946BE}"/>
    <cellStyle name="Normal 9 7 4 2 2" xfId="5256" xr:uid="{F0838766-988B-41B2-A5AD-8971035FC747}"/>
    <cellStyle name="Normal 9 7 4 3" xfId="3620" xr:uid="{1F9DBFA0-AE0E-4C05-B54E-6381BC91932E}"/>
    <cellStyle name="Normal 9 7 4 3 2" xfId="5257" xr:uid="{31FE843A-825E-4F20-85D9-F1B8065C42A3}"/>
    <cellStyle name="Normal 9 7 4 4" xfId="3621" xr:uid="{828CB8DD-51A2-4BF6-B386-4BD5A53811F2}"/>
    <cellStyle name="Normal 9 7 4 4 2" xfId="5258" xr:uid="{EFF6622F-410D-467D-9731-DCC872B7BBFC}"/>
    <cellStyle name="Normal 9 7 4 5" xfId="5255" xr:uid="{B8F1FB78-87E3-45C1-B497-9B33F1228654}"/>
    <cellStyle name="Normal 9 7 5" xfId="3622" xr:uid="{33D5EC8B-A738-4E3B-BC5F-F00EFCC4D084}"/>
    <cellStyle name="Normal 9 7 5 2" xfId="3623" xr:uid="{8E87F169-FBDE-4066-8065-DDCCA20F2870}"/>
    <cellStyle name="Normal 9 7 5 2 2" xfId="5260" xr:uid="{E964B437-B3EC-4E9E-AE49-0E363D1F821A}"/>
    <cellStyle name="Normal 9 7 5 3" xfId="3624" xr:uid="{4069C80C-75AC-458D-95C1-F38BAA2C1352}"/>
    <cellStyle name="Normal 9 7 5 3 2" xfId="5261" xr:uid="{2C486BD6-E51E-4B78-B188-30196498FCFC}"/>
    <cellStyle name="Normal 9 7 5 4" xfId="3625" xr:uid="{43C2BC04-5FF5-48B3-976D-E088A4F4B7A2}"/>
    <cellStyle name="Normal 9 7 5 4 2" xfId="5262" xr:uid="{CEFAFC54-67CE-4081-B0A5-231A7BECCEF0}"/>
    <cellStyle name="Normal 9 7 5 5" xfId="5259" xr:uid="{C4408C4F-63D2-401A-BB98-069E588D526D}"/>
    <cellStyle name="Normal 9 7 6" xfId="3626" xr:uid="{706D9832-42D3-432E-9FD4-5DD8C31D60CF}"/>
    <cellStyle name="Normal 9 7 6 2" xfId="5263" xr:uid="{E24D7C67-F9FB-43C1-8640-54E324B4857D}"/>
    <cellStyle name="Normal 9 7 7" xfId="3627" xr:uid="{95C842CA-9132-4F4D-9406-30116B7CD1D2}"/>
    <cellStyle name="Normal 9 7 7 2" xfId="5264" xr:uid="{5E5A88A1-D4F3-41C1-B20E-7A059253FC17}"/>
    <cellStyle name="Normal 9 7 8" xfId="3628" xr:uid="{069E4DEE-DD03-4C76-9D4F-F41CCA65BFF4}"/>
    <cellStyle name="Normal 9 7 8 2" xfId="5265" xr:uid="{5B8F0B2E-B85C-41C5-AF5E-5A286FA0F32A}"/>
    <cellStyle name="Normal 9 7 9" xfId="5233" xr:uid="{2DD6F4EC-B473-4745-ADF9-A87120935423}"/>
    <cellStyle name="Normal 9 8" xfId="3629" xr:uid="{36FB1D85-E8F0-43FA-89C0-F2519427AB36}"/>
    <cellStyle name="Normal 9 8 2" xfId="3630" xr:uid="{7958ADB5-2497-4B20-910F-EB70E8147E4A}"/>
    <cellStyle name="Normal 9 8 2 2" xfId="3631" xr:uid="{7B2E1B93-CFB7-4C35-B4C7-FDBDFAE33A26}"/>
    <cellStyle name="Normal 9 8 2 2 2" xfId="3632" xr:uid="{46991658-9695-4F12-A8C4-89373E4A7040}"/>
    <cellStyle name="Normal 9 8 2 2 2 2" xfId="5269" xr:uid="{7D7E6838-9BDC-4C28-851F-CBD8A682A438}"/>
    <cellStyle name="Normal 9 8 2 2 3" xfId="3633" xr:uid="{A66E80F2-BA46-48C4-8DB9-90F167CCBB5D}"/>
    <cellStyle name="Normal 9 8 2 2 3 2" xfId="5270" xr:uid="{80AAC118-B63B-465D-A2B6-BB94F709E89B}"/>
    <cellStyle name="Normal 9 8 2 2 4" xfId="3634" xr:uid="{79AE58CE-2370-4F4A-9448-10D26CB664E8}"/>
    <cellStyle name="Normal 9 8 2 2 4 2" xfId="5271" xr:uid="{0DA05A2B-6169-4BA1-AD55-F68DE6EAF6B3}"/>
    <cellStyle name="Normal 9 8 2 2 5" xfId="5268" xr:uid="{44182F5F-3A64-45B0-B537-FF194348DB67}"/>
    <cellStyle name="Normal 9 8 2 3" xfId="3635" xr:uid="{E920233F-958F-4E9F-9AF2-007991B7E08C}"/>
    <cellStyle name="Normal 9 8 2 3 2" xfId="5272" xr:uid="{4DAEEA11-6178-42FC-9D9F-E7D39A0BD969}"/>
    <cellStyle name="Normal 9 8 2 4" xfId="3636" xr:uid="{FF9EA1B6-89AF-40C3-9352-C8FACAB86950}"/>
    <cellStyle name="Normal 9 8 2 4 2" xfId="5273" xr:uid="{4ADDBFDF-C095-4040-B026-5DB09855AA4C}"/>
    <cellStyle name="Normal 9 8 2 5" xfId="3637" xr:uid="{59151D5A-A659-45C0-A629-EA9D10D8601C}"/>
    <cellStyle name="Normal 9 8 2 5 2" xfId="5274" xr:uid="{89869241-BF4E-454D-9C63-4ACF1C88FC21}"/>
    <cellStyle name="Normal 9 8 2 6" xfId="5267" xr:uid="{4620EECB-1FF7-44CB-8928-8E27692EF42C}"/>
    <cellStyle name="Normal 9 8 3" xfId="3638" xr:uid="{FC4722C0-EF80-460C-8658-F55DED1EEAAF}"/>
    <cellStyle name="Normal 9 8 3 2" xfId="3639" xr:uid="{A0D44AA2-9F93-4CF3-8376-627089F7435A}"/>
    <cellStyle name="Normal 9 8 3 2 2" xfId="5276" xr:uid="{19573698-DB2A-4362-A06D-232938D451F0}"/>
    <cellStyle name="Normal 9 8 3 3" xfId="3640" xr:uid="{4750F8F6-F014-4719-9F1B-63E44E494168}"/>
    <cellStyle name="Normal 9 8 3 3 2" xfId="5277" xr:uid="{354D8913-19EB-4F1B-9309-E6D572D77B77}"/>
    <cellStyle name="Normal 9 8 3 4" xfId="3641" xr:uid="{2435B33B-65F2-44DE-AC26-814284AE7A96}"/>
    <cellStyle name="Normal 9 8 3 4 2" xfId="5278" xr:uid="{8D09827E-DE4C-4694-930C-B06EC9513B50}"/>
    <cellStyle name="Normal 9 8 3 5" xfId="5275" xr:uid="{2F041B4B-0D4A-463C-AD68-08CB3663363B}"/>
    <cellStyle name="Normal 9 8 4" xfId="3642" xr:uid="{1A5E5BEB-49A8-480F-9E79-C5180572B27B}"/>
    <cellStyle name="Normal 9 8 4 2" xfId="3643" xr:uid="{5F274A87-8D53-421A-97DF-E5720702F52D}"/>
    <cellStyle name="Normal 9 8 4 2 2" xfId="5280" xr:uid="{93850153-0AB9-4DDC-81D5-821AABB67864}"/>
    <cellStyle name="Normal 9 8 4 3" xfId="3644" xr:uid="{C6D74606-8E0A-41AE-B60E-D2581BABCDF5}"/>
    <cellStyle name="Normal 9 8 4 3 2" xfId="5281" xr:uid="{E55E2356-E0B4-4A8F-91DC-F5BE4026AEA2}"/>
    <cellStyle name="Normal 9 8 4 4" xfId="3645" xr:uid="{293DBF71-4B34-4D65-B290-3321BA181387}"/>
    <cellStyle name="Normal 9 8 4 4 2" xfId="5282" xr:uid="{E6FFC114-BC6B-4A0E-A1D4-023052523E7C}"/>
    <cellStyle name="Normal 9 8 4 5" xfId="5279" xr:uid="{C7F67E67-40A3-49A5-B249-EBA1E4697813}"/>
    <cellStyle name="Normal 9 8 5" xfId="3646" xr:uid="{41A22178-A31B-4376-8544-CE92B6F903EC}"/>
    <cellStyle name="Normal 9 8 5 2" xfId="5283" xr:uid="{89EF5F1D-6DF5-4CE8-8297-60B0193E900D}"/>
    <cellStyle name="Normal 9 8 6" xfId="3647" xr:uid="{6AFABA73-DAC9-4C79-B0CB-7D68437709C0}"/>
    <cellStyle name="Normal 9 8 6 2" xfId="5284" xr:uid="{3BB9C877-5F65-4816-8F3A-1694E61E7280}"/>
    <cellStyle name="Normal 9 8 7" xfId="3648" xr:uid="{7E601161-4602-4BEB-841A-980251C4926D}"/>
    <cellStyle name="Normal 9 8 7 2" xfId="5285" xr:uid="{AA85121A-183A-4E88-A877-E3FE78B6A623}"/>
    <cellStyle name="Normal 9 8 8" xfId="5266" xr:uid="{B1068DF7-BA3E-469F-8161-98D8181340E5}"/>
    <cellStyle name="Normal 9 9" xfId="3649" xr:uid="{48F90ADE-0FF6-4C55-AF3B-C15DE903EEF0}"/>
    <cellStyle name="Normal 9 9 2" xfId="3650" xr:uid="{31413299-34C1-423F-BF9A-1A2291E3EA6B}"/>
    <cellStyle name="Normal 9 9 2 2" xfId="3651" xr:uid="{737FD6C6-42BB-4971-B4EE-3DFBF96FB296}"/>
    <cellStyle name="Normal 9 9 2 2 2" xfId="5288" xr:uid="{8A8E9B8F-394E-4B1A-BDFC-48070F92D7C7}"/>
    <cellStyle name="Normal 9 9 2 3" xfId="3652" xr:uid="{3E95993B-559F-4949-BA7C-C7B43D32E6B6}"/>
    <cellStyle name="Normal 9 9 2 3 2" xfId="5289" xr:uid="{9F4C9402-E518-44DC-AE0A-3F1A777C367C}"/>
    <cellStyle name="Normal 9 9 2 4" xfId="3653" xr:uid="{8B36B786-7388-4655-95CB-534CC3423D7D}"/>
    <cellStyle name="Normal 9 9 2 4 2" xfId="5290" xr:uid="{2F9B375B-4346-4AD7-AAA7-1D846B3EEC79}"/>
    <cellStyle name="Normal 9 9 2 5" xfId="5287" xr:uid="{6B344292-BD3C-44C7-A5F5-7ABD344267DD}"/>
    <cellStyle name="Normal 9 9 3" xfId="3654" xr:uid="{BBCF76DD-975A-4360-8B60-46AACC1F58E9}"/>
    <cellStyle name="Normal 9 9 3 2" xfId="3655" xr:uid="{A7BC3939-D6FE-4C1C-90D5-5954291B5159}"/>
    <cellStyle name="Normal 9 9 3 2 2" xfId="5292" xr:uid="{74334D7B-F575-425B-B7C3-81FD022E18CC}"/>
    <cellStyle name="Normal 9 9 3 3" xfId="3656" xr:uid="{1E271D19-18FE-4AA4-9D19-3F54A0661BA0}"/>
    <cellStyle name="Normal 9 9 3 3 2" xfId="5293" xr:uid="{57003364-639C-482A-A5D3-AB25F75E833B}"/>
    <cellStyle name="Normal 9 9 3 4" xfId="3657" xr:uid="{2802FF53-1BA4-4889-8344-96F2FEEDFB5C}"/>
    <cellStyle name="Normal 9 9 3 4 2" xfId="5294" xr:uid="{DF18F203-4ED1-46CC-8B5E-40A4AC7FEEEC}"/>
    <cellStyle name="Normal 9 9 3 5" xfId="5291" xr:uid="{4D831101-AB36-4614-9AFA-901BAB291C23}"/>
    <cellStyle name="Normal 9 9 4" xfId="3658" xr:uid="{4E167D9F-003E-489D-834A-2143603651B7}"/>
    <cellStyle name="Normal 9 9 4 2" xfId="5295" xr:uid="{7FA31A04-941D-4707-BE4D-798339CEAE3B}"/>
    <cellStyle name="Normal 9 9 5" xfId="3659" xr:uid="{46AC6447-E309-4543-984A-20EA33779CF6}"/>
    <cellStyle name="Normal 9 9 5 2" xfId="5296" xr:uid="{34B20CC1-7822-4083-8A71-18D0AA5B1EE0}"/>
    <cellStyle name="Normal 9 9 6" xfId="3660" xr:uid="{8EC6A99C-90FD-4732-818F-C91B19CEE22A}"/>
    <cellStyle name="Normal 9 9 6 2" xfId="5297" xr:uid="{669A7FC7-E1D3-4C31-A92A-D4DAA47CD147}"/>
    <cellStyle name="Normal 9 9 7" xfId="5286" xr:uid="{CDCF92BF-0AE7-4874-AFE1-5AC736012209}"/>
    <cellStyle name="Percent 2" xfId="93" xr:uid="{1AADCAAC-A4E3-48D5-9C81-17E660569FC6}"/>
    <cellStyle name="Percent 2 2" xfId="5298" xr:uid="{F4F0B297-3D78-4A55-BE43-3D9B8AB457EA}"/>
    <cellStyle name="Гиперссылка 2" xfId="4" xr:uid="{49BAA0F8-B3D3-41B5-87DD-435502328B29}"/>
    <cellStyle name="Гиперссылка 2 2" xfId="5299" xr:uid="{84F93919-635D-4FEA-B326-42B6A299052F}"/>
    <cellStyle name="Обычный 2" xfId="1" xr:uid="{A3CD5D5E-4502-4158-8112-08CDD679ACF5}"/>
    <cellStyle name="Обычный 2 2" xfId="5" xr:uid="{D19F253E-EE9B-4476-9D91-2EE3A6D7A3DC}"/>
    <cellStyle name="Обычный 2 2 2" xfId="5301" xr:uid="{3EBE3CEB-0260-44A6-85B7-55E915F947EC}"/>
    <cellStyle name="Обычный 2 3" xfId="5300" xr:uid="{97951174-0796-4357-9310-123C13B82203}"/>
    <cellStyle name="常规_Sheet1_1" xfId="4383" xr:uid="{8CF8AFB3-7392-4EC9-BF30-7CD21F944F9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9"/>
  <sheetViews>
    <sheetView tabSelected="1" topLeftCell="A90" zoomScale="90" zoomScaleNormal="90" workbookViewId="0">
      <selection activeCell="K109" sqref="A1:K10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804</v>
      </c>
      <c r="C10" s="120"/>
      <c r="D10" s="120"/>
      <c r="E10" s="120"/>
      <c r="F10" s="115"/>
      <c r="G10" s="116"/>
      <c r="H10" s="116" t="s">
        <v>710</v>
      </c>
      <c r="I10" s="120"/>
      <c r="J10" s="139">
        <v>51356</v>
      </c>
      <c r="K10" s="115"/>
    </row>
    <row r="11" spans="1:11">
      <c r="A11" s="114"/>
      <c r="B11" s="114" t="s">
        <v>710</v>
      </c>
      <c r="C11" s="120"/>
      <c r="D11" s="120"/>
      <c r="E11" s="120"/>
      <c r="F11" s="115"/>
      <c r="G11" s="116"/>
      <c r="H11" s="116" t="s">
        <v>812</v>
      </c>
      <c r="I11" s="120"/>
      <c r="J11" s="140"/>
      <c r="K11" s="115"/>
    </row>
    <row r="12" spans="1:11">
      <c r="A12" s="114"/>
      <c r="B12" s="114" t="s">
        <v>812</v>
      </c>
      <c r="C12" s="120"/>
      <c r="D12" s="120"/>
      <c r="E12" s="120"/>
      <c r="F12" s="115"/>
      <c r="G12" s="116"/>
      <c r="H12" s="116" t="s">
        <v>811</v>
      </c>
      <c r="I12" s="120"/>
      <c r="J12" s="120"/>
      <c r="K12" s="115"/>
    </row>
    <row r="13" spans="1:11">
      <c r="A13" s="114"/>
      <c r="B13" s="114" t="s">
        <v>811</v>
      </c>
      <c r="C13" s="120"/>
      <c r="D13" s="120"/>
      <c r="E13" s="120"/>
      <c r="F13" s="115"/>
      <c r="G13" s="116"/>
      <c r="H13" s="116" t="s">
        <v>713</v>
      </c>
      <c r="I13" s="120"/>
      <c r="J13" s="99" t="s">
        <v>11</v>
      </c>
      <c r="K13" s="115"/>
    </row>
    <row r="14" spans="1:11" ht="15" customHeight="1">
      <c r="A14" s="114"/>
      <c r="B14" s="114" t="s">
        <v>713</v>
      </c>
      <c r="C14" s="120"/>
      <c r="D14" s="120"/>
      <c r="E14" s="120"/>
      <c r="F14" s="115"/>
      <c r="G14" s="116"/>
      <c r="H14" s="116" t="s">
        <v>6</v>
      </c>
      <c r="I14" s="120"/>
      <c r="J14" s="141">
        <v>45178</v>
      </c>
      <c r="K14" s="115"/>
    </row>
    <row r="15" spans="1:11" ht="15" customHeight="1">
      <c r="A15" s="114"/>
      <c r="B15" s="134" t="s">
        <v>813</v>
      </c>
      <c r="C15" s="7"/>
      <c r="D15" s="7"/>
      <c r="E15" s="7"/>
      <c r="F15" s="8"/>
      <c r="G15" s="116"/>
      <c r="H15" s="121" t="s">
        <v>813</v>
      </c>
      <c r="I15" s="120"/>
      <c r="J15" s="142"/>
      <c r="K15" s="115"/>
    </row>
    <row r="16" spans="1:11" ht="15" customHeight="1">
      <c r="A16" s="114"/>
      <c r="B16" s="120"/>
      <c r="C16" s="120"/>
      <c r="D16" s="120"/>
      <c r="E16" s="120"/>
      <c r="F16" s="120"/>
      <c r="G16" s="120"/>
      <c r="H16" s="120"/>
      <c r="I16" s="124" t="s">
        <v>142</v>
      </c>
      <c r="J16" s="130">
        <v>39920</v>
      </c>
      <c r="K16" s="115"/>
    </row>
    <row r="17" spans="1:11">
      <c r="A17" s="114"/>
      <c r="B17" s="120" t="s">
        <v>714</v>
      </c>
      <c r="C17" s="120"/>
      <c r="D17" s="120"/>
      <c r="E17" s="120"/>
      <c r="F17" s="120"/>
      <c r="G17" s="120"/>
      <c r="H17" s="120"/>
      <c r="I17" s="124" t="s">
        <v>143</v>
      </c>
      <c r="J17" s="130" t="s">
        <v>803</v>
      </c>
      <c r="K17" s="115"/>
    </row>
    <row r="18" spans="1:11" ht="18">
      <c r="A18" s="114"/>
      <c r="B18" s="120" t="s">
        <v>715</v>
      </c>
      <c r="C18" s="120"/>
      <c r="D18" s="120"/>
      <c r="E18" s="120"/>
      <c r="F18" s="120"/>
      <c r="G18" s="120"/>
      <c r="H18" s="120"/>
      <c r="I18" s="123"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20</v>
      </c>
      <c r="C22" s="10" t="s">
        <v>716</v>
      </c>
      <c r="D22" s="118" t="s">
        <v>782</v>
      </c>
      <c r="E22" s="118" t="s">
        <v>23</v>
      </c>
      <c r="F22" s="135"/>
      <c r="G22" s="136"/>
      <c r="H22" s="11" t="s">
        <v>717</v>
      </c>
      <c r="I22" s="14">
        <v>0.51</v>
      </c>
      <c r="J22" s="109">
        <f t="shared" ref="J22:J53" si="0">I22*B22</f>
        <v>10.199999999999999</v>
      </c>
      <c r="K22" s="115"/>
    </row>
    <row r="23" spans="1:11" ht="24">
      <c r="A23" s="114"/>
      <c r="B23" s="107">
        <v>7</v>
      </c>
      <c r="C23" s="10" t="s">
        <v>718</v>
      </c>
      <c r="D23" s="118" t="s">
        <v>783</v>
      </c>
      <c r="E23" s="118" t="s">
        <v>25</v>
      </c>
      <c r="F23" s="135"/>
      <c r="G23" s="136"/>
      <c r="H23" s="11" t="s">
        <v>719</v>
      </c>
      <c r="I23" s="14">
        <v>1.1399999999999999</v>
      </c>
      <c r="J23" s="109">
        <f t="shared" si="0"/>
        <v>7.9799999999999995</v>
      </c>
      <c r="K23" s="115"/>
    </row>
    <row r="24" spans="1:11" ht="24">
      <c r="A24" s="114"/>
      <c r="B24" s="107">
        <v>5</v>
      </c>
      <c r="C24" s="10" t="s">
        <v>718</v>
      </c>
      <c r="D24" s="118" t="s">
        <v>784</v>
      </c>
      <c r="E24" s="118" t="s">
        <v>26</v>
      </c>
      <c r="F24" s="135"/>
      <c r="G24" s="136"/>
      <c r="H24" s="11" t="s">
        <v>719</v>
      </c>
      <c r="I24" s="14">
        <v>1.25</v>
      </c>
      <c r="J24" s="109">
        <f t="shared" si="0"/>
        <v>6.25</v>
      </c>
      <c r="K24" s="115"/>
    </row>
    <row r="25" spans="1:11" ht="24">
      <c r="A25" s="114"/>
      <c r="B25" s="107">
        <v>10</v>
      </c>
      <c r="C25" s="10" t="s">
        <v>720</v>
      </c>
      <c r="D25" s="118" t="s">
        <v>720</v>
      </c>
      <c r="E25" s="118" t="s">
        <v>23</v>
      </c>
      <c r="F25" s="135"/>
      <c r="G25" s="136"/>
      <c r="H25" s="11" t="s">
        <v>721</v>
      </c>
      <c r="I25" s="14">
        <v>0.75</v>
      </c>
      <c r="J25" s="109">
        <f t="shared" si="0"/>
        <v>7.5</v>
      </c>
      <c r="K25" s="115"/>
    </row>
    <row r="26" spans="1:11" ht="24">
      <c r="A26" s="114"/>
      <c r="B26" s="107">
        <v>10</v>
      </c>
      <c r="C26" s="10" t="s">
        <v>720</v>
      </c>
      <c r="D26" s="118" t="s">
        <v>720</v>
      </c>
      <c r="E26" s="118" t="s">
        <v>25</v>
      </c>
      <c r="F26" s="135"/>
      <c r="G26" s="136"/>
      <c r="H26" s="11" t="s">
        <v>721</v>
      </c>
      <c r="I26" s="14">
        <v>0.75</v>
      </c>
      <c r="J26" s="109">
        <f t="shared" si="0"/>
        <v>7.5</v>
      </c>
      <c r="K26" s="115"/>
    </row>
    <row r="27" spans="1:11" ht="24">
      <c r="A27" s="114"/>
      <c r="B27" s="107">
        <v>3</v>
      </c>
      <c r="C27" s="10" t="s">
        <v>722</v>
      </c>
      <c r="D27" s="118" t="s">
        <v>722</v>
      </c>
      <c r="E27" s="118" t="s">
        <v>23</v>
      </c>
      <c r="F27" s="135"/>
      <c r="G27" s="136"/>
      <c r="H27" s="11" t="s">
        <v>723</v>
      </c>
      <c r="I27" s="14">
        <v>0.46</v>
      </c>
      <c r="J27" s="109">
        <f t="shared" si="0"/>
        <v>1.3800000000000001</v>
      </c>
      <c r="K27" s="115"/>
    </row>
    <row r="28" spans="1:11" ht="24">
      <c r="A28" s="114"/>
      <c r="B28" s="107">
        <v>3</v>
      </c>
      <c r="C28" s="10" t="s">
        <v>722</v>
      </c>
      <c r="D28" s="118" t="s">
        <v>722</v>
      </c>
      <c r="E28" s="118" t="s">
        <v>25</v>
      </c>
      <c r="F28" s="135"/>
      <c r="G28" s="136"/>
      <c r="H28" s="11" t="s">
        <v>723</v>
      </c>
      <c r="I28" s="14">
        <v>0.46</v>
      </c>
      <c r="J28" s="109">
        <f t="shared" si="0"/>
        <v>1.3800000000000001</v>
      </c>
      <c r="K28" s="115"/>
    </row>
    <row r="29" spans="1:11" ht="24">
      <c r="A29" s="114"/>
      <c r="B29" s="107">
        <v>3</v>
      </c>
      <c r="C29" s="10" t="s">
        <v>722</v>
      </c>
      <c r="D29" s="118" t="s">
        <v>722</v>
      </c>
      <c r="E29" s="118" t="s">
        <v>26</v>
      </c>
      <c r="F29" s="135"/>
      <c r="G29" s="136"/>
      <c r="H29" s="11" t="s">
        <v>723</v>
      </c>
      <c r="I29" s="14">
        <v>0.46</v>
      </c>
      <c r="J29" s="109">
        <f t="shared" si="0"/>
        <v>1.3800000000000001</v>
      </c>
      <c r="K29" s="115"/>
    </row>
    <row r="30" spans="1:11" ht="24">
      <c r="A30" s="114"/>
      <c r="B30" s="107">
        <v>20</v>
      </c>
      <c r="C30" s="10" t="s">
        <v>724</v>
      </c>
      <c r="D30" s="118" t="s">
        <v>724</v>
      </c>
      <c r="E30" s="118" t="s">
        <v>23</v>
      </c>
      <c r="F30" s="135"/>
      <c r="G30" s="136"/>
      <c r="H30" s="11" t="s">
        <v>725</v>
      </c>
      <c r="I30" s="14">
        <v>0.46</v>
      </c>
      <c r="J30" s="109">
        <f t="shared" si="0"/>
        <v>9.2000000000000011</v>
      </c>
      <c r="K30" s="115"/>
    </row>
    <row r="31" spans="1:11" ht="24">
      <c r="A31" s="114"/>
      <c r="B31" s="107">
        <v>5</v>
      </c>
      <c r="C31" s="10" t="s">
        <v>726</v>
      </c>
      <c r="D31" s="118" t="s">
        <v>726</v>
      </c>
      <c r="E31" s="118" t="s">
        <v>23</v>
      </c>
      <c r="F31" s="135"/>
      <c r="G31" s="136"/>
      <c r="H31" s="11" t="s">
        <v>727</v>
      </c>
      <c r="I31" s="14">
        <v>0.75</v>
      </c>
      <c r="J31" s="109">
        <f t="shared" si="0"/>
        <v>3.75</v>
      </c>
      <c r="K31" s="115"/>
    </row>
    <row r="32" spans="1:11" ht="24">
      <c r="A32" s="114"/>
      <c r="B32" s="107">
        <v>5</v>
      </c>
      <c r="C32" s="10" t="s">
        <v>726</v>
      </c>
      <c r="D32" s="118" t="s">
        <v>726</v>
      </c>
      <c r="E32" s="118" t="s">
        <v>25</v>
      </c>
      <c r="F32" s="135"/>
      <c r="G32" s="136"/>
      <c r="H32" s="11" t="s">
        <v>727</v>
      </c>
      <c r="I32" s="14">
        <v>0.75</v>
      </c>
      <c r="J32" s="109">
        <f t="shared" si="0"/>
        <v>3.75</v>
      </c>
      <c r="K32" s="115"/>
    </row>
    <row r="33" spans="1:11" ht="24">
      <c r="A33" s="114"/>
      <c r="B33" s="107">
        <v>5</v>
      </c>
      <c r="C33" s="10" t="s">
        <v>726</v>
      </c>
      <c r="D33" s="118" t="s">
        <v>726</v>
      </c>
      <c r="E33" s="118" t="s">
        <v>26</v>
      </c>
      <c r="F33" s="135"/>
      <c r="G33" s="136"/>
      <c r="H33" s="11" t="s">
        <v>727</v>
      </c>
      <c r="I33" s="14">
        <v>0.75</v>
      </c>
      <c r="J33" s="109">
        <f t="shared" si="0"/>
        <v>3.75</v>
      </c>
      <c r="K33" s="115"/>
    </row>
    <row r="34" spans="1:11" ht="24">
      <c r="A34" s="114"/>
      <c r="B34" s="107">
        <v>10</v>
      </c>
      <c r="C34" s="10" t="s">
        <v>728</v>
      </c>
      <c r="D34" s="118" t="s">
        <v>728</v>
      </c>
      <c r="E34" s="118" t="s">
        <v>239</v>
      </c>
      <c r="F34" s="135" t="s">
        <v>23</v>
      </c>
      <c r="G34" s="136"/>
      <c r="H34" s="11" t="s">
        <v>729</v>
      </c>
      <c r="I34" s="14">
        <v>0.75</v>
      </c>
      <c r="J34" s="109">
        <f t="shared" si="0"/>
        <v>7.5</v>
      </c>
      <c r="K34" s="115"/>
    </row>
    <row r="35" spans="1:11" ht="24">
      <c r="A35" s="114"/>
      <c r="B35" s="107">
        <v>7</v>
      </c>
      <c r="C35" s="10" t="s">
        <v>728</v>
      </c>
      <c r="D35" s="118" t="s">
        <v>728</v>
      </c>
      <c r="E35" s="118" t="s">
        <v>239</v>
      </c>
      <c r="F35" s="135" t="s">
        <v>26</v>
      </c>
      <c r="G35" s="136"/>
      <c r="H35" s="11" t="s">
        <v>729</v>
      </c>
      <c r="I35" s="14">
        <v>0.75</v>
      </c>
      <c r="J35" s="109">
        <f t="shared" si="0"/>
        <v>5.25</v>
      </c>
      <c r="K35" s="115"/>
    </row>
    <row r="36" spans="1:11" ht="24">
      <c r="A36" s="114"/>
      <c r="B36" s="107">
        <v>5</v>
      </c>
      <c r="C36" s="10" t="s">
        <v>728</v>
      </c>
      <c r="D36" s="118" t="s">
        <v>728</v>
      </c>
      <c r="E36" s="118" t="s">
        <v>348</v>
      </c>
      <c r="F36" s="135" t="s">
        <v>25</v>
      </c>
      <c r="G36" s="136"/>
      <c r="H36" s="11" t="s">
        <v>729</v>
      </c>
      <c r="I36" s="14">
        <v>0.75</v>
      </c>
      <c r="J36" s="109">
        <f t="shared" si="0"/>
        <v>3.75</v>
      </c>
      <c r="K36" s="115"/>
    </row>
    <row r="37" spans="1:11" ht="24">
      <c r="A37" s="114"/>
      <c r="B37" s="107">
        <v>5</v>
      </c>
      <c r="C37" s="10" t="s">
        <v>728</v>
      </c>
      <c r="D37" s="118" t="s">
        <v>728</v>
      </c>
      <c r="E37" s="118" t="s">
        <v>348</v>
      </c>
      <c r="F37" s="135" t="s">
        <v>26</v>
      </c>
      <c r="G37" s="136"/>
      <c r="H37" s="11" t="s">
        <v>729</v>
      </c>
      <c r="I37" s="14">
        <v>0.75</v>
      </c>
      <c r="J37" s="109">
        <f t="shared" si="0"/>
        <v>3.75</v>
      </c>
      <c r="K37" s="115"/>
    </row>
    <row r="38" spans="1:11" ht="24">
      <c r="A38" s="114"/>
      <c r="B38" s="107">
        <v>5</v>
      </c>
      <c r="C38" s="10" t="s">
        <v>728</v>
      </c>
      <c r="D38" s="118" t="s">
        <v>728</v>
      </c>
      <c r="E38" s="118" t="s">
        <v>528</v>
      </c>
      <c r="F38" s="135" t="s">
        <v>25</v>
      </c>
      <c r="G38" s="136"/>
      <c r="H38" s="11" t="s">
        <v>729</v>
      </c>
      <c r="I38" s="14">
        <v>0.75</v>
      </c>
      <c r="J38" s="109">
        <f t="shared" si="0"/>
        <v>3.75</v>
      </c>
      <c r="K38" s="115"/>
    </row>
    <row r="39" spans="1:11" ht="24">
      <c r="A39" s="114"/>
      <c r="B39" s="107">
        <v>3</v>
      </c>
      <c r="C39" s="10" t="s">
        <v>728</v>
      </c>
      <c r="D39" s="118" t="s">
        <v>728</v>
      </c>
      <c r="E39" s="118" t="s">
        <v>730</v>
      </c>
      <c r="F39" s="135" t="s">
        <v>23</v>
      </c>
      <c r="G39" s="136"/>
      <c r="H39" s="11" t="s">
        <v>729</v>
      </c>
      <c r="I39" s="14">
        <v>0.75</v>
      </c>
      <c r="J39" s="109">
        <f t="shared" si="0"/>
        <v>2.25</v>
      </c>
      <c r="K39" s="115"/>
    </row>
    <row r="40" spans="1:11" ht="24">
      <c r="A40" s="114"/>
      <c r="B40" s="107">
        <v>5</v>
      </c>
      <c r="C40" s="10" t="s">
        <v>728</v>
      </c>
      <c r="D40" s="118" t="s">
        <v>728</v>
      </c>
      <c r="E40" s="118" t="s">
        <v>730</v>
      </c>
      <c r="F40" s="135" t="s">
        <v>25</v>
      </c>
      <c r="G40" s="136"/>
      <c r="H40" s="11" t="s">
        <v>729</v>
      </c>
      <c r="I40" s="14">
        <v>0.75</v>
      </c>
      <c r="J40" s="109">
        <f t="shared" si="0"/>
        <v>3.75</v>
      </c>
      <c r="K40" s="115"/>
    </row>
    <row r="41" spans="1:11" ht="24">
      <c r="A41" s="114"/>
      <c r="B41" s="107">
        <v>3</v>
      </c>
      <c r="C41" s="10" t="s">
        <v>728</v>
      </c>
      <c r="D41" s="118" t="s">
        <v>728</v>
      </c>
      <c r="E41" s="118" t="s">
        <v>731</v>
      </c>
      <c r="F41" s="135" t="s">
        <v>25</v>
      </c>
      <c r="G41" s="136"/>
      <c r="H41" s="11" t="s">
        <v>729</v>
      </c>
      <c r="I41" s="14">
        <v>0.75</v>
      </c>
      <c r="J41" s="109">
        <f t="shared" si="0"/>
        <v>2.25</v>
      </c>
      <c r="K41" s="115"/>
    </row>
    <row r="42" spans="1:11" ht="24">
      <c r="A42" s="114"/>
      <c r="B42" s="107">
        <v>5</v>
      </c>
      <c r="C42" s="10" t="s">
        <v>728</v>
      </c>
      <c r="D42" s="118" t="s">
        <v>728</v>
      </c>
      <c r="E42" s="118" t="s">
        <v>732</v>
      </c>
      <c r="F42" s="135" t="s">
        <v>25</v>
      </c>
      <c r="G42" s="136"/>
      <c r="H42" s="11" t="s">
        <v>729</v>
      </c>
      <c r="I42" s="14">
        <v>0.75</v>
      </c>
      <c r="J42" s="109">
        <f t="shared" si="0"/>
        <v>3.75</v>
      </c>
      <c r="K42" s="115"/>
    </row>
    <row r="43" spans="1:11" ht="24">
      <c r="A43" s="114"/>
      <c r="B43" s="107">
        <v>5</v>
      </c>
      <c r="C43" s="10" t="s">
        <v>733</v>
      </c>
      <c r="D43" s="118" t="s">
        <v>733</v>
      </c>
      <c r="E43" s="118" t="s">
        <v>23</v>
      </c>
      <c r="F43" s="135" t="s">
        <v>212</v>
      </c>
      <c r="G43" s="136"/>
      <c r="H43" s="11" t="s">
        <v>734</v>
      </c>
      <c r="I43" s="14">
        <v>0.57999999999999996</v>
      </c>
      <c r="J43" s="109">
        <f t="shared" si="0"/>
        <v>2.9</v>
      </c>
      <c r="K43" s="115"/>
    </row>
    <row r="44" spans="1:11" ht="24">
      <c r="A44" s="114"/>
      <c r="B44" s="107">
        <v>5</v>
      </c>
      <c r="C44" s="10" t="s">
        <v>733</v>
      </c>
      <c r="D44" s="118" t="s">
        <v>733</v>
      </c>
      <c r="E44" s="118" t="s">
        <v>23</v>
      </c>
      <c r="F44" s="135" t="s">
        <v>214</v>
      </c>
      <c r="G44" s="136"/>
      <c r="H44" s="11" t="s">
        <v>734</v>
      </c>
      <c r="I44" s="14">
        <v>0.57999999999999996</v>
      </c>
      <c r="J44" s="109">
        <f t="shared" si="0"/>
        <v>2.9</v>
      </c>
      <c r="K44" s="115"/>
    </row>
    <row r="45" spans="1:11" ht="24">
      <c r="A45" s="114"/>
      <c r="B45" s="107">
        <v>3</v>
      </c>
      <c r="C45" s="10" t="s">
        <v>733</v>
      </c>
      <c r="D45" s="118" t="s">
        <v>733</v>
      </c>
      <c r="E45" s="118" t="s">
        <v>23</v>
      </c>
      <c r="F45" s="135" t="s">
        <v>735</v>
      </c>
      <c r="G45" s="136"/>
      <c r="H45" s="11" t="s">
        <v>734</v>
      </c>
      <c r="I45" s="14">
        <v>0.57999999999999996</v>
      </c>
      <c r="J45" s="109">
        <f t="shared" si="0"/>
        <v>1.7399999999999998</v>
      </c>
      <c r="K45" s="115"/>
    </row>
    <row r="46" spans="1:11" ht="24">
      <c r="A46" s="114"/>
      <c r="B46" s="107">
        <v>5</v>
      </c>
      <c r="C46" s="10" t="s">
        <v>733</v>
      </c>
      <c r="D46" s="118" t="s">
        <v>733</v>
      </c>
      <c r="E46" s="118" t="s">
        <v>23</v>
      </c>
      <c r="F46" s="135" t="s">
        <v>736</v>
      </c>
      <c r="G46" s="136"/>
      <c r="H46" s="11" t="s">
        <v>734</v>
      </c>
      <c r="I46" s="14">
        <v>0.57999999999999996</v>
      </c>
      <c r="J46" s="109">
        <f t="shared" si="0"/>
        <v>2.9</v>
      </c>
      <c r="K46" s="115"/>
    </row>
    <row r="47" spans="1:11" ht="24">
      <c r="A47" s="114"/>
      <c r="B47" s="107">
        <v>5</v>
      </c>
      <c r="C47" s="10" t="s">
        <v>737</v>
      </c>
      <c r="D47" s="118" t="s">
        <v>737</v>
      </c>
      <c r="E47" s="118" t="s">
        <v>239</v>
      </c>
      <c r="F47" s="135" t="s">
        <v>23</v>
      </c>
      <c r="G47" s="136"/>
      <c r="H47" s="11" t="s">
        <v>738</v>
      </c>
      <c r="I47" s="14">
        <v>0.75</v>
      </c>
      <c r="J47" s="109">
        <f t="shared" si="0"/>
        <v>3.75</v>
      </c>
      <c r="K47" s="115"/>
    </row>
    <row r="48" spans="1:11" ht="24">
      <c r="A48" s="114"/>
      <c r="B48" s="107">
        <v>5</v>
      </c>
      <c r="C48" s="10" t="s">
        <v>737</v>
      </c>
      <c r="D48" s="118" t="s">
        <v>737</v>
      </c>
      <c r="E48" s="118" t="s">
        <v>239</v>
      </c>
      <c r="F48" s="135" t="s">
        <v>25</v>
      </c>
      <c r="G48" s="136"/>
      <c r="H48" s="11" t="s">
        <v>738</v>
      </c>
      <c r="I48" s="14">
        <v>0.75</v>
      </c>
      <c r="J48" s="109">
        <f t="shared" si="0"/>
        <v>3.75</v>
      </c>
      <c r="K48" s="115"/>
    </row>
    <row r="49" spans="1:11" ht="24">
      <c r="A49" s="114"/>
      <c r="B49" s="107">
        <v>5</v>
      </c>
      <c r="C49" s="10" t="s">
        <v>737</v>
      </c>
      <c r="D49" s="118" t="s">
        <v>737</v>
      </c>
      <c r="E49" s="118" t="s">
        <v>239</v>
      </c>
      <c r="F49" s="135" t="s">
        <v>26</v>
      </c>
      <c r="G49" s="136"/>
      <c r="H49" s="11" t="s">
        <v>738</v>
      </c>
      <c r="I49" s="14">
        <v>0.75</v>
      </c>
      <c r="J49" s="109">
        <f t="shared" si="0"/>
        <v>3.75</v>
      </c>
      <c r="K49" s="115"/>
    </row>
    <row r="50" spans="1:11" ht="24">
      <c r="A50" s="114"/>
      <c r="B50" s="107">
        <v>5</v>
      </c>
      <c r="C50" s="10" t="s">
        <v>737</v>
      </c>
      <c r="D50" s="118" t="s">
        <v>737</v>
      </c>
      <c r="E50" s="118" t="s">
        <v>348</v>
      </c>
      <c r="F50" s="135" t="s">
        <v>23</v>
      </c>
      <c r="G50" s="136"/>
      <c r="H50" s="11" t="s">
        <v>738</v>
      </c>
      <c r="I50" s="14">
        <v>0.75</v>
      </c>
      <c r="J50" s="109">
        <f t="shared" si="0"/>
        <v>3.75</v>
      </c>
      <c r="K50" s="115"/>
    </row>
    <row r="51" spans="1:11" ht="24">
      <c r="A51" s="114"/>
      <c r="B51" s="107">
        <v>5</v>
      </c>
      <c r="C51" s="10" t="s">
        <v>737</v>
      </c>
      <c r="D51" s="118" t="s">
        <v>737</v>
      </c>
      <c r="E51" s="118" t="s">
        <v>348</v>
      </c>
      <c r="F51" s="135" t="s">
        <v>25</v>
      </c>
      <c r="G51" s="136"/>
      <c r="H51" s="11" t="s">
        <v>738</v>
      </c>
      <c r="I51" s="14">
        <v>0.75</v>
      </c>
      <c r="J51" s="109">
        <f t="shared" si="0"/>
        <v>3.75</v>
      </c>
      <c r="K51" s="115"/>
    </row>
    <row r="52" spans="1:11" ht="24">
      <c r="A52" s="114"/>
      <c r="B52" s="107">
        <v>7</v>
      </c>
      <c r="C52" s="10" t="s">
        <v>737</v>
      </c>
      <c r="D52" s="118" t="s">
        <v>737</v>
      </c>
      <c r="E52" s="118" t="s">
        <v>348</v>
      </c>
      <c r="F52" s="135" t="s">
        <v>26</v>
      </c>
      <c r="G52" s="136"/>
      <c r="H52" s="11" t="s">
        <v>738</v>
      </c>
      <c r="I52" s="14">
        <v>0.75</v>
      </c>
      <c r="J52" s="109">
        <f t="shared" si="0"/>
        <v>5.25</v>
      </c>
      <c r="K52" s="115"/>
    </row>
    <row r="53" spans="1:11" ht="24">
      <c r="A53" s="114"/>
      <c r="B53" s="107">
        <v>5</v>
      </c>
      <c r="C53" s="10" t="s">
        <v>737</v>
      </c>
      <c r="D53" s="118" t="s">
        <v>737</v>
      </c>
      <c r="E53" s="118" t="s">
        <v>528</v>
      </c>
      <c r="F53" s="135" t="s">
        <v>23</v>
      </c>
      <c r="G53" s="136"/>
      <c r="H53" s="11" t="s">
        <v>738</v>
      </c>
      <c r="I53" s="14">
        <v>0.75</v>
      </c>
      <c r="J53" s="109">
        <f t="shared" si="0"/>
        <v>3.75</v>
      </c>
      <c r="K53" s="115"/>
    </row>
    <row r="54" spans="1:11" ht="24">
      <c r="A54" s="114"/>
      <c r="B54" s="107">
        <v>5</v>
      </c>
      <c r="C54" s="10" t="s">
        <v>737</v>
      </c>
      <c r="D54" s="118" t="s">
        <v>737</v>
      </c>
      <c r="E54" s="118" t="s">
        <v>528</v>
      </c>
      <c r="F54" s="135" t="s">
        <v>25</v>
      </c>
      <c r="G54" s="136"/>
      <c r="H54" s="11" t="s">
        <v>738</v>
      </c>
      <c r="I54" s="14">
        <v>0.75</v>
      </c>
      <c r="J54" s="109">
        <f t="shared" ref="J54:J85" si="1">I54*B54</f>
        <v>3.75</v>
      </c>
      <c r="K54" s="115"/>
    </row>
    <row r="55" spans="1:11" ht="24">
      <c r="A55" s="114"/>
      <c r="B55" s="107">
        <v>5</v>
      </c>
      <c r="C55" s="10" t="s">
        <v>737</v>
      </c>
      <c r="D55" s="118" t="s">
        <v>737</v>
      </c>
      <c r="E55" s="118" t="s">
        <v>528</v>
      </c>
      <c r="F55" s="135" t="s">
        <v>26</v>
      </c>
      <c r="G55" s="136"/>
      <c r="H55" s="11" t="s">
        <v>738</v>
      </c>
      <c r="I55" s="14">
        <v>0.75</v>
      </c>
      <c r="J55" s="109">
        <f t="shared" si="1"/>
        <v>3.75</v>
      </c>
      <c r="K55" s="115"/>
    </row>
    <row r="56" spans="1:11" ht="24">
      <c r="A56" s="114"/>
      <c r="B56" s="107">
        <v>5</v>
      </c>
      <c r="C56" s="10" t="s">
        <v>737</v>
      </c>
      <c r="D56" s="118" t="s">
        <v>737</v>
      </c>
      <c r="E56" s="118" t="s">
        <v>730</v>
      </c>
      <c r="F56" s="135" t="s">
        <v>23</v>
      </c>
      <c r="G56" s="136"/>
      <c r="H56" s="11" t="s">
        <v>738</v>
      </c>
      <c r="I56" s="14">
        <v>0.75</v>
      </c>
      <c r="J56" s="109">
        <f t="shared" si="1"/>
        <v>3.75</v>
      </c>
      <c r="K56" s="115"/>
    </row>
    <row r="57" spans="1:11" ht="24">
      <c r="A57" s="114"/>
      <c r="B57" s="107">
        <v>5</v>
      </c>
      <c r="C57" s="10" t="s">
        <v>737</v>
      </c>
      <c r="D57" s="118" t="s">
        <v>737</v>
      </c>
      <c r="E57" s="118" t="s">
        <v>730</v>
      </c>
      <c r="F57" s="135" t="s">
        <v>25</v>
      </c>
      <c r="G57" s="136"/>
      <c r="H57" s="11" t="s">
        <v>738</v>
      </c>
      <c r="I57" s="14">
        <v>0.75</v>
      </c>
      <c r="J57" s="109">
        <f t="shared" si="1"/>
        <v>3.75</v>
      </c>
      <c r="K57" s="115"/>
    </row>
    <row r="58" spans="1:11" ht="24">
      <c r="A58" s="114"/>
      <c r="B58" s="107">
        <v>3</v>
      </c>
      <c r="C58" s="10" t="s">
        <v>737</v>
      </c>
      <c r="D58" s="118" t="s">
        <v>737</v>
      </c>
      <c r="E58" s="118" t="s">
        <v>730</v>
      </c>
      <c r="F58" s="135" t="s">
        <v>26</v>
      </c>
      <c r="G58" s="136"/>
      <c r="H58" s="11" t="s">
        <v>738</v>
      </c>
      <c r="I58" s="14">
        <v>0.75</v>
      </c>
      <c r="J58" s="109">
        <f t="shared" si="1"/>
        <v>2.25</v>
      </c>
      <c r="K58" s="115"/>
    </row>
    <row r="59" spans="1:11" ht="24">
      <c r="A59" s="114"/>
      <c r="B59" s="107">
        <v>3</v>
      </c>
      <c r="C59" s="10" t="s">
        <v>737</v>
      </c>
      <c r="D59" s="118" t="s">
        <v>737</v>
      </c>
      <c r="E59" s="118" t="s">
        <v>731</v>
      </c>
      <c r="F59" s="135" t="s">
        <v>23</v>
      </c>
      <c r="G59" s="136"/>
      <c r="H59" s="11" t="s">
        <v>738</v>
      </c>
      <c r="I59" s="14">
        <v>0.75</v>
      </c>
      <c r="J59" s="109">
        <f t="shared" si="1"/>
        <v>2.25</v>
      </c>
      <c r="K59" s="115"/>
    </row>
    <row r="60" spans="1:11" ht="24">
      <c r="A60" s="114"/>
      <c r="B60" s="107">
        <v>3</v>
      </c>
      <c r="C60" s="10" t="s">
        <v>737</v>
      </c>
      <c r="D60" s="118" t="s">
        <v>737</v>
      </c>
      <c r="E60" s="118" t="s">
        <v>731</v>
      </c>
      <c r="F60" s="135" t="s">
        <v>26</v>
      </c>
      <c r="G60" s="136"/>
      <c r="H60" s="11" t="s">
        <v>738</v>
      </c>
      <c r="I60" s="14">
        <v>0.75</v>
      </c>
      <c r="J60" s="109">
        <f t="shared" si="1"/>
        <v>2.25</v>
      </c>
      <c r="K60" s="115"/>
    </row>
    <row r="61" spans="1:11" ht="24">
      <c r="A61" s="114"/>
      <c r="B61" s="107">
        <v>5</v>
      </c>
      <c r="C61" s="10" t="s">
        <v>737</v>
      </c>
      <c r="D61" s="118" t="s">
        <v>737</v>
      </c>
      <c r="E61" s="118" t="s">
        <v>739</v>
      </c>
      <c r="F61" s="135" t="s">
        <v>23</v>
      </c>
      <c r="G61" s="136"/>
      <c r="H61" s="11" t="s">
        <v>738</v>
      </c>
      <c r="I61" s="14">
        <v>0.75</v>
      </c>
      <c r="J61" s="109">
        <f t="shared" si="1"/>
        <v>3.75</v>
      </c>
      <c r="K61" s="115"/>
    </row>
    <row r="62" spans="1:11" ht="24">
      <c r="A62" s="114"/>
      <c r="B62" s="107">
        <v>3</v>
      </c>
      <c r="C62" s="10" t="s">
        <v>737</v>
      </c>
      <c r="D62" s="118" t="s">
        <v>737</v>
      </c>
      <c r="E62" s="118" t="s">
        <v>732</v>
      </c>
      <c r="F62" s="135" t="s">
        <v>23</v>
      </c>
      <c r="G62" s="136"/>
      <c r="H62" s="11" t="s">
        <v>738</v>
      </c>
      <c r="I62" s="14">
        <v>0.75</v>
      </c>
      <c r="J62" s="109">
        <f t="shared" si="1"/>
        <v>2.25</v>
      </c>
      <c r="K62" s="115"/>
    </row>
    <row r="63" spans="1:11" ht="24">
      <c r="A63" s="114"/>
      <c r="B63" s="107">
        <v>3</v>
      </c>
      <c r="C63" s="10" t="s">
        <v>737</v>
      </c>
      <c r="D63" s="118" t="s">
        <v>737</v>
      </c>
      <c r="E63" s="118" t="s">
        <v>732</v>
      </c>
      <c r="F63" s="135" t="s">
        <v>25</v>
      </c>
      <c r="G63" s="136"/>
      <c r="H63" s="11" t="s">
        <v>738</v>
      </c>
      <c r="I63" s="14">
        <v>0.75</v>
      </c>
      <c r="J63" s="109">
        <f t="shared" si="1"/>
        <v>2.25</v>
      </c>
      <c r="K63" s="115"/>
    </row>
    <row r="64" spans="1:11" ht="24">
      <c r="A64" s="114"/>
      <c r="B64" s="107">
        <v>3</v>
      </c>
      <c r="C64" s="10" t="s">
        <v>737</v>
      </c>
      <c r="D64" s="118" t="s">
        <v>737</v>
      </c>
      <c r="E64" s="118" t="s">
        <v>732</v>
      </c>
      <c r="F64" s="135" t="s">
        <v>26</v>
      </c>
      <c r="G64" s="136"/>
      <c r="H64" s="11" t="s">
        <v>738</v>
      </c>
      <c r="I64" s="14">
        <v>0.75</v>
      </c>
      <c r="J64" s="109">
        <f t="shared" si="1"/>
        <v>2.25</v>
      </c>
      <c r="K64" s="115"/>
    </row>
    <row r="65" spans="1:11" ht="36">
      <c r="A65" s="114"/>
      <c r="B65" s="107">
        <v>1</v>
      </c>
      <c r="C65" s="10" t="s">
        <v>740</v>
      </c>
      <c r="D65" s="118" t="s">
        <v>785</v>
      </c>
      <c r="E65" s="118" t="s">
        <v>708</v>
      </c>
      <c r="F65" s="135" t="s">
        <v>484</v>
      </c>
      <c r="G65" s="136"/>
      <c r="H65" s="11" t="s">
        <v>741</v>
      </c>
      <c r="I65" s="14">
        <v>23.13</v>
      </c>
      <c r="J65" s="109">
        <f t="shared" si="1"/>
        <v>23.13</v>
      </c>
      <c r="K65" s="115"/>
    </row>
    <row r="66" spans="1:11" ht="12" customHeight="1">
      <c r="A66" s="114"/>
      <c r="B66" s="107">
        <v>3</v>
      </c>
      <c r="C66" s="10" t="s">
        <v>742</v>
      </c>
      <c r="D66" s="118" t="s">
        <v>742</v>
      </c>
      <c r="E66" s="118"/>
      <c r="F66" s="135"/>
      <c r="G66" s="136"/>
      <c r="H66" s="11" t="s">
        <v>743</v>
      </c>
      <c r="I66" s="14">
        <v>4.7699999999999996</v>
      </c>
      <c r="J66" s="109">
        <f t="shared" si="1"/>
        <v>14.309999999999999</v>
      </c>
      <c r="K66" s="115"/>
    </row>
    <row r="67" spans="1:11" ht="24">
      <c r="A67" s="114"/>
      <c r="B67" s="107">
        <v>3</v>
      </c>
      <c r="C67" s="10" t="s">
        <v>744</v>
      </c>
      <c r="D67" s="118" t="s">
        <v>744</v>
      </c>
      <c r="E67" s="118" t="s">
        <v>239</v>
      </c>
      <c r="F67" s="135"/>
      <c r="G67" s="136"/>
      <c r="H67" s="11" t="s">
        <v>745</v>
      </c>
      <c r="I67" s="14">
        <v>3.3</v>
      </c>
      <c r="J67" s="109">
        <f t="shared" si="1"/>
        <v>9.8999999999999986</v>
      </c>
      <c r="K67" s="115"/>
    </row>
    <row r="68" spans="1:11" ht="24">
      <c r="A68" s="114"/>
      <c r="B68" s="107">
        <v>2</v>
      </c>
      <c r="C68" s="10" t="s">
        <v>746</v>
      </c>
      <c r="D68" s="118" t="s">
        <v>746</v>
      </c>
      <c r="E68" s="118" t="s">
        <v>239</v>
      </c>
      <c r="F68" s="135"/>
      <c r="G68" s="136"/>
      <c r="H68" s="11" t="s">
        <v>747</v>
      </c>
      <c r="I68" s="14">
        <v>6.53</v>
      </c>
      <c r="J68" s="109">
        <f t="shared" si="1"/>
        <v>13.06</v>
      </c>
      <c r="K68" s="115"/>
    </row>
    <row r="69" spans="1:11" ht="24">
      <c r="A69" s="114"/>
      <c r="B69" s="107">
        <v>2</v>
      </c>
      <c r="C69" s="10" t="s">
        <v>748</v>
      </c>
      <c r="D69" s="118" t="s">
        <v>748</v>
      </c>
      <c r="E69" s="118"/>
      <c r="F69" s="135"/>
      <c r="G69" s="136"/>
      <c r="H69" s="11" t="s">
        <v>794</v>
      </c>
      <c r="I69" s="14">
        <v>6.88</v>
      </c>
      <c r="J69" s="109">
        <f t="shared" si="1"/>
        <v>13.76</v>
      </c>
      <c r="K69" s="115"/>
    </row>
    <row r="70" spans="1:11" ht="24">
      <c r="A70" s="114"/>
      <c r="B70" s="107">
        <v>3</v>
      </c>
      <c r="C70" s="10" t="s">
        <v>749</v>
      </c>
      <c r="D70" s="118" t="s">
        <v>749</v>
      </c>
      <c r="E70" s="118"/>
      <c r="F70" s="135"/>
      <c r="G70" s="136"/>
      <c r="H70" s="11" t="s">
        <v>795</v>
      </c>
      <c r="I70" s="14">
        <v>6.12</v>
      </c>
      <c r="J70" s="109">
        <f t="shared" si="1"/>
        <v>18.36</v>
      </c>
      <c r="K70" s="115"/>
    </row>
    <row r="71" spans="1:11" ht="24">
      <c r="A71" s="114"/>
      <c r="B71" s="107">
        <v>5</v>
      </c>
      <c r="C71" s="10" t="s">
        <v>750</v>
      </c>
      <c r="D71" s="118" t="s">
        <v>750</v>
      </c>
      <c r="E71" s="118"/>
      <c r="F71" s="135"/>
      <c r="G71" s="136"/>
      <c r="H71" s="11" t="s">
        <v>796</v>
      </c>
      <c r="I71" s="14">
        <v>6.41</v>
      </c>
      <c r="J71" s="109">
        <f t="shared" si="1"/>
        <v>32.049999999999997</v>
      </c>
      <c r="K71" s="115"/>
    </row>
    <row r="72" spans="1:11" ht="24">
      <c r="A72" s="114"/>
      <c r="B72" s="107">
        <v>3</v>
      </c>
      <c r="C72" s="10" t="s">
        <v>751</v>
      </c>
      <c r="D72" s="118" t="s">
        <v>786</v>
      </c>
      <c r="E72" s="118" t="s">
        <v>294</v>
      </c>
      <c r="F72" s="135" t="s">
        <v>239</v>
      </c>
      <c r="G72" s="136"/>
      <c r="H72" s="11" t="s">
        <v>752</v>
      </c>
      <c r="I72" s="14">
        <v>0.66</v>
      </c>
      <c r="J72" s="109">
        <f t="shared" si="1"/>
        <v>1.98</v>
      </c>
      <c r="K72" s="115"/>
    </row>
    <row r="73" spans="1:11" ht="24">
      <c r="A73" s="114"/>
      <c r="B73" s="107">
        <v>3</v>
      </c>
      <c r="C73" s="10" t="s">
        <v>751</v>
      </c>
      <c r="D73" s="118" t="s">
        <v>787</v>
      </c>
      <c r="E73" s="118" t="s">
        <v>314</v>
      </c>
      <c r="F73" s="135" t="s">
        <v>730</v>
      </c>
      <c r="G73" s="136"/>
      <c r="H73" s="11" t="s">
        <v>752</v>
      </c>
      <c r="I73" s="14">
        <v>0.71</v>
      </c>
      <c r="J73" s="109">
        <f t="shared" si="1"/>
        <v>2.13</v>
      </c>
      <c r="K73" s="115"/>
    </row>
    <row r="74" spans="1:11" ht="24">
      <c r="A74" s="114"/>
      <c r="B74" s="107">
        <v>5</v>
      </c>
      <c r="C74" s="10" t="s">
        <v>753</v>
      </c>
      <c r="D74" s="118" t="s">
        <v>753</v>
      </c>
      <c r="E74" s="118" t="s">
        <v>270</v>
      </c>
      <c r="F74" s="135"/>
      <c r="G74" s="136"/>
      <c r="H74" s="11" t="s">
        <v>754</v>
      </c>
      <c r="I74" s="14">
        <v>0.65</v>
      </c>
      <c r="J74" s="109">
        <f t="shared" si="1"/>
        <v>3.25</v>
      </c>
      <c r="K74" s="115"/>
    </row>
    <row r="75" spans="1:11" ht="24">
      <c r="A75" s="114"/>
      <c r="B75" s="107">
        <v>3</v>
      </c>
      <c r="C75" s="10" t="s">
        <v>755</v>
      </c>
      <c r="D75" s="118" t="s">
        <v>755</v>
      </c>
      <c r="E75" s="118"/>
      <c r="F75" s="135"/>
      <c r="G75" s="136"/>
      <c r="H75" s="11" t="s">
        <v>797</v>
      </c>
      <c r="I75" s="14">
        <v>0.94</v>
      </c>
      <c r="J75" s="109">
        <f t="shared" si="1"/>
        <v>2.82</v>
      </c>
      <c r="K75" s="115"/>
    </row>
    <row r="76" spans="1:11" ht="24">
      <c r="A76" s="114"/>
      <c r="B76" s="107">
        <v>5</v>
      </c>
      <c r="C76" s="10" t="s">
        <v>756</v>
      </c>
      <c r="D76" s="118" t="s">
        <v>788</v>
      </c>
      <c r="E76" s="118" t="s">
        <v>294</v>
      </c>
      <c r="F76" s="135" t="s">
        <v>239</v>
      </c>
      <c r="G76" s="136"/>
      <c r="H76" s="11" t="s">
        <v>757</v>
      </c>
      <c r="I76" s="14">
        <v>1.05</v>
      </c>
      <c r="J76" s="109">
        <f t="shared" si="1"/>
        <v>5.25</v>
      </c>
      <c r="K76" s="115"/>
    </row>
    <row r="77" spans="1:11" ht="24">
      <c r="A77" s="114"/>
      <c r="B77" s="107">
        <v>3</v>
      </c>
      <c r="C77" s="10" t="s">
        <v>758</v>
      </c>
      <c r="D77" s="118" t="s">
        <v>789</v>
      </c>
      <c r="E77" s="118" t="s">
        <v>25</v>
      </c>
      <c r="F77" s="135" t="s">
        <v>270</v>
      </c>
      <c r="G77" s="136"/>
      <c r="H77" s="11" t="s">
        <v>759</v>
      </c>
      <c r="I77" s="14">
        <v>0.45</v>
      </c>
      <c r="J77" s="109">
        <f t="shared" si="1"/>
        <v>1.35</v>
      </c>
      <c r="K77" s="115"/>
    </row>
    <row r="78" spans="1:11" ht="24">
      <c r="A78" s="114"/>
      <c r="B78" s="107">
        <v>3</v>
      </c>
      <c r="C78" s="10" t="s">
        <v>758</v>
      </c>
      <c r="D78" s="118" t="s">
        <v>790</v>
      </c>
      <c r="E78" s="118" t="s">
        <v>26</v>
      </c>
      <c r="F78" s="135" t="s">
        <v>210</v>
      </c>
      <c r="G78" s="136"/>
      <c r="H78" s="11" t="s">
        <v>759</v>
      </c>
      <c r="I78" s="14">
        <v>0.49</v>
      </c>
      <c r="J78" s="109">
        <f t="shared" si="1"/>
        <v>1.47</v>
      </c>
      <c r="K78" s="115"/>
    </row>
    <row r="79" spans="1:11" ht="24">
      <c r="A79" s="114"/>
      <c r="B79" s="107">
        <v>3</v>
      </c>
      <c r="C79" s="10" t="s">
        <v>758</v>
      </c>
      <c r="D79" s="118" t="s">
        <v>790</v>
      </c>
      <c r="E79" s="118" t="s">
        <v>26</v>
      </c>
      <c r="F79" s="135" t="s">
        <v>269</v>
      </c>
      <c r="G79" s="136"/>
      <c r="H79" s="11" t="s">
        <v>759</v>
      </c>
      <c r="I79" s="14">
        <v>0.49</v>
      </c>
      <c r="J79" s="109">
        <f t="shared" si="1"/>
        <v>1.47</v>
      </c>
      <c r="K79" s="115"/>
    </row>
    <row r="80" spans="1:11" ht="24">
      <c r="A80" s="114"/>
      <c r="B80" s="107">
        <v>3</v>
      </c>
      <c r="C80" s="10" t="s">
        <v>758</v>
      </c>
      <c r="D80" s="118" t="s">
        <v>790</v>
      </c>
      <c r="E80" s="118" t="s">
        <v>26</v>
      </c>
      <c r="F80" s="135" t="s">
        <v>270</v>
      </c>
      <c r="G80" s="136"/>
      <c r="H80" s="11" t="s">
        <v>759</v>
      </c>
      <c r="I80" s="14">
        <v>0.49</v>
      </c>
      <c r="J80" s="109">
        <f t="shared" si="1"/>
        <v>1.47</v>
      </c>
      <c r="K80" s="115"/>
    </row>
    <row r="81" spans="1:11" ht="24">
      <c r="A81" s="114"/>
      <c r="B81" s="107">
        <v>2</v>
      </c>
      <c r="C81" s="10" t="s">
        <v>760</v>
      </c>
      <c r="D81" s="118" t="s">
        <v>760</v>
      </c>
      <c r="E81" s="118" t="s">
        <v>273</v>
      </c>
      <c r="F81" s="135"/>
      <c r="G81" s="136"/>
      <c r="H81" s="11" t="s">
        <v>798</v>
      </c>
      <c r="I81" s="14">
        <v>0.56000000000000005</v>
      </c>
      <c r="J81" s="109">
        <f t="shared" si="1"/>
        <v>1.1200000000000001</v>
      </c>
      <c r="K81" s="115"/>
    </row>
    <row r="82" spans="1:11" ht="24">
      <c r="A82" s="114"/>
      <c r="B82" s="107">
        <v>5</v>
      </c>
      <c r="C82" s="10" t="s">
        <v>760</v>
      </c>
      <c r="D82" s="118" t="s">
        <v>760</v>
      </c>
      <c r="E82" s="118" t="s">
        <v>761</v>
      </c>
      <c r="F82" s="135"/>
      <c r="G82" s="136"/>
      <c r="H82" s="11" t="s">
        <v>798</v>
      </c>
      <c r="I82" s="14">
        <v>0.56000000000000005</v>
      </c>
      <c r="J82" s="109">
        <f t="shared" si="1"/>
        <v>2.8000000000000003</v>
      </c>
      <c r="K82" s="115"/>
    </row>
    <row r="83" spans="1:11" ht="24">
      <c r="A83" s="114"/>
      <c r="B83" s="107">
        <v>5</v>
      </c>
      <c r="C83" s="10" t="s">
        <v>581</v>
      </c>
      <c r="D83" s="118" t="s">
        <v>581</v>
      </c>
      <c r="E83" s="118" t="s">
        <v>761</v>
      </c>
      <c r="F83" s="135"/>
      <c r="G83" s="136"/>
      <c r="H83" s="11" t="s">
        <v>799</v>
      </c>
      <c r="I83" s="14">
        <v>0.61</v>
      </c>
      <c r="J83" s="109">
        <f t="shared" si="1"/>
        <v>3.05</v>
      </c>
      <c r="K83" s="115"/>
    </row>
    <row r="84" spans="1:11" ht="48">
      <c r="A84" s="114"/>
      <c r="B84" s="107">
        <v>1</v>
      </c>
      <c r="C84" s="10" t="s">
        <v>762</v>
      </c>
      <c r="D84" s="118" t="s">
        <v>762</v>
      </c>
      <c r="E84" s="118" t="s">
        <v>699</v>
      </c>
      <c r="F84" s="135"/>
      <c r="G84" s="136"/>
      <c r="H84" s="11" t="s">
        <v>763</v>
      </c>
      <c r="I84" s="14">
        <v>6.47</v>
      </c>
      <c r="J84" s="109">
        <f t="shared" si="1"/>
        <v>6.47</v>
      </c>
      <c r="K84" s="115"/>
    </row>
    <row r="85" spans="1:11" ht="24">
      <c r="A85" s="114"/>
      <c r="B85" s="107">
        <v>1</v>
      </c>
      <c r="C85" s="10" t="s">
        <v>764</v>
      </c>
      <c r="D85" s="118" t="s">
        <v>764</v>
      </c>
      <c r="E85" s="118"/>
      <c r="F85" s="135"/>
      <c r="G85" s="136"/>
      <c r="H85" s="11" t="s">
        <v>765</v>
      </c>
      <c r="I85" s="14">
        <v>10.39</v>
      </c>
      <c r="J85" s="109">
        <f t="shared" si="1"/>
        <v>10.39</v>
      </c>
      <c r="K85" s="115"/>
    </row>
    <row r="86" spans="1:11" ht="24">
      <c r="A86" s="114"/>
      <c r="B86" s="107">
        <v>1</v>
      </c>
      <c r="C86" s="10" t="s">
        <v>766</v>
      </c>
      <c r="D86" s="118" t="s">
        <v>766</v>
      </c>
      <c r="E86" s="118"/>
      <c r="F86" s="135"/>
      <c r="G86" s="136"/>
      <c r="H86" s="11" t="s">
        <v>767</v>
      </c>
      <c r="I86" s="14">
        <v>20.329999999999998</v>
      </c>
      <c r="J86" s="109">
        <f t="shared" ref="J86:J94" si="2">I86*B86</f>
        <v>20.329999999999998</v>
      </c>
      <c r="K86" s="115"/>
    </row>
    <row r="87" spans="1:11" ht="24">
      <c r="A87" s="114"/>
      <c r="B87" s="107">
        <v>1</v>
      </c>
      <c r="C87" s="10" t="s">
        <v>768</v>
      </c>
      <c r="D87" s="118" t="s">
        <v>768</v>
      </c>
      <c r="E87" s="118"/>
      <c r="F87" s="135"/>
      <c r="G87" s="136"/>
      <c r="H87" s="11" t="s">
        <v>769</v>
      </c>
      <c r="I87" s="14">
        <v>20.329999999999998</v>
      </c>
      <c r="J87" s="109">
        <f t="shared" si="2"/>
        <v>20.329999999999998</v>
      </c>
      <c r="K87" s="115"/>
    </row>
    <row r="88" spans="1:11" ht="36">
      <c r="A88" s="114"/>
      <c r="B88" s="107">
        <v>1</v>
      </c>
      <c r="C88" s="10" t="s">
        <v>770</v>
      </c>
      <c r="D88" s="118" t="s">
        <v>770</v>
      </c>
      <c r="E88" s="118" t="s">
        <v>699</v>
      </c>
      <c r="F88" s="135"/>
      <c r="G88" s="136"/>
      <c r="H88" s="11" t="s">
        <v>771</v>
      </c>
      <c r="I88" s="14">
        <v>11.85</v>
      </c>
      <c r="J88" s="109">
        <f t="shared" si="2"/>
        <v>11.85</v>
      </c>
      <c r="K88" s="115"/>
    </row>
    <row r="89" spans="1:11" ht="48">
      <c r="A89" s="114"/>
      <c r="B89" s="107">
        <v>2</v>
      </c>
      <c r="C89" s="10" t="s">
        <v>772</v>
      </c>
      <c r="D89" s="118" t="s">
        <v>772</v>
      </c>
      <c r="E89" s="118" t="s">
        <v>699</v>
      </c>
      <c r="F89" s="135"/>
      <c r="G89" s="136"/>
      <c r="H89" s="11" t="s">
        <v>773</v>
      </c>
      <c r="I89" s="14">
        <v>21.77</v>
      </c>
      <c r="J89" s="109">
        <f t="shared" si="2"/>
        <v>43.54</v>
      </c>
      <c r="K89" s="115"/>
    </row>
    <row r="90" spans="1:11" ht="24">
      <c r="A90" s="114"/>
      <c r="B90" s="107">
        <v>3</v>
      </c>
      <c r="C90" s="10" t="s">
        <v>774</v>
      </c>
      <c r="D90" s="118" t="s">
        <v>791</v>
      </c>
      <c r="E90" s="118" t="s">
        <v>294</v>
      </c>
      <c r="F90" s="135"/>
      <c r="G90" s="136"/>
      <c r="H90" s="11" t="s">
        <v>775</v>
      </c>
      <c r="I90" s="14">
        <v>1.52</v>
      </c>
      <c r="J90" s="109">
        <f t="shared" si="2"/>
        <v>4.5600000000000005</v>
      </c>
      <c r="K90" s="115"/>
    </row>
    <row r="91" spans="1:11" ht="12" customHeight="1">
      <c r="A91" s="114"/>
      <c r="B91" s="107">
        <v>5</v>
      </c>
      <c r="C91" s="10" t="s">
        <v>776</v>
      </c>
      <c r="D91" s="118" t="s">
        <v>776</v>
      </c>
      <c r="E91" s="118" t="s">
        <v>25</v>
      </c>
      <c r="F91" s="135"/>
      <c r="G91" s="136"/>
      <c r="H91" s="11" t="s">
        <v>777</v>
      </c>
      <c r="I91" s="14">
        <v>0.14000000000000001</v>
      </c>
      <c r="J91" s="109">
        <f t="shared" si="2"/>
        <v>0.70000000000000007</v>
      </c>
      <c r="K91" s="115"/>
    </row>
    <row r="92" spans="1:11" ht="12" customHeight="1">
      <c r="A92" s="114"/>
      <c r="B92" s="107">
        <v>5</v>
      </c>
      <c r="C92" s="10" t="s">
        <v>776</v>
      </c>
      <c r="D92" s="118" t="s">
        <v>776</v>
      </c>
      <c r="E92" s="118" t="s">
        <v>26</v>
      </c>
      <c r="F92" s="135"/>
      <c r="G92" s="136"/>
      <c r="H92" s="11" t="s">
        <v>777</v>
      </c>
      <c r="I92" s="14">
        <v>0.14000000000000001</v>
      </c>
      <c r="J92" s="109">
        <f t="shared" si="2"/>
        <v>0.70000000000000007</v>
      </c>
      <c r="K92" s="115"/>
    </row>
    <row r="93" spans="1:11" ht="24">
      <c r="A93" s="114"/>
      <c r="B93" s="107">
        <v>3</v>
      </c>
      <c r="C93" s="10" t="s">
        <v>778</v>
      </c>
      <c r="D93" s="118" t="s">
        <v>792</v>
      </c>
      <c r="E93" s="118" t="s">
        <v>26</v>
      </c>
      <c r="F93" s="135"/>
      <c r="G93" s="136"/>
      <c r="H93" s="11" t="s">
        <v>779</v>
      </c>
      <c r="I93" s="14">
        <v>3.11</v>
      </c>
      <c r="J93" s="109">
        <f t="shared" si="2"/>
        <v>9.33</v>
      </c>
      <c r="K93" s="115"/>
    </row>
    <row r="94" spans="1:11" ht="24">
      <c r="A94" s="114"/>
      <c r="B94" s="108">
        <v>5</v>
      </c>
      <c r="C94" s="12" t="s">
        <v>780</v>
      </c>
      <c r="D94" s="119" t="s">
        <v>780</v>
      </c>
      <c r="E94" s="119" t="s">
        <v>25</v>
      </c>
      <c r="F94" s="137"/>
      <c r="G94" s="138"/>
      <c r="H94" s="13" t="s">
        <v>781</v>
      </c>
      <c r="I94" s="15">
        <v>2.4300000000000002</v>
      </c>
      <c r="J94" s="110">
        <f t="shared" si="2"/>
        <v>12.15</v>
      </c>
      <c r="K94" s="115"/>
    </row>
    <row r="95" spans="1:11">
      <c r="A95" s="114"/>
      <c r="B95" s="127"/>
      <c r="C95" s="127"/>
      <c r="D95" s="127"/>
      <c r="E95" s="127"/>
      <c r="F95" s="127"/>
      <c r="G95" s="127"/>
      <c r="H95" s="127"/>
      <c r="I95" s="128" t="s">
        <v>255</v>
      </c>
      <c r="J95" s="129">
        <f>SUM(J22:J94)</f>
        <v>463.54000000000013</v>
      </c>
      <c r="K95" s="115"/>
    </row>
    <row r="96" spans="1:11">
      <c r="A96" s="114"/>
      <c r="B96" s="127"/>
      <c r="C96" s="127"/>
      <c r="D96" s="127"/>
      <c r="E96" s="127"/>
      <c r="F96" s="127"/>
      <c r="G96" s="127"/>
      <c r="H96" s="127"/>
      <c r="I96" s="128" t="s">
        <v>807</v>
      </c>
      <c r="J96" s="129">
        <f>J95*-20%</f>
        <v>-92.708000000000027</v>
      </c>
      <c r="K96" s="115"/>
    </row>
    <row r="97" spans="1:11" outlineLevel="1">
      <c r="A97" s="114"/>
      <c r="B97" s="127"/>
      <c r="C97" s="127"/>
      <c r="D97" s="127"/>
      <c r="E97" s="127"/>
      <c r="F97" s="127"/>
      <c r="G97" s="127"/>
      <c r="H97" s="127"/>
      <c r="I97" s="128" t="s">
        <v>809</v>
      </c>
      <c r="J97" s="129">
        <v>0</v>
      </c>
      <c r="K97" s="115"/>
    </row>
    <row r="98" spans="1:11">
      <c r="A98" s="114"/>
      <c r="B98" s="127"/>
      <c r="C98" s="127"/>
      <c r="D98" s="127"/>
      <c r="E98" s="127"/>
      <c r="F98" s="127"/>
      <c r="G98" s="127"/>
      <c r="H98" s="127"/>
      <c r="I98" s="128" t="s">
        <v>257</v>
      </c>
      <c r="J98" s="129">
        <f>SUM(J95:J97)</f>
        <v>370.83200000000011</v>
      </c>
      <c r="K98" s="115"/>
    </row>
    <row r="99" spans="1:11">
      <c r="A99" s="6"/>
      <c r="B99" s="7"/>
      <c r="C99" s="7"/>
      <c r="D99" s="7"/>
      <c r="E99" s="7"/>
      <c r="F99" s="7"/>
      <c r="G99" s="7"/>
      <c r="H99" s="7" t="s">
        <v>810</v>
      </c>
      <c r="I99" s="7"/>
      <c r="J99" s="7"/>
      <c r="K99" s="8"/>
    </row>
    <row r="101" spans="1:11">
      <c r="H101" s="1" t="s">
        <v>805</v>
      </c>
      <c r="I101" s="132">
        <v>463.54</v>
      </c>
    </row>
    <row r="102" spans="1:11">
      <c r="H102" s="133" t="s">
        <v>806</v>
      </c>
      <c r="I102" s="131">
        <f>I101-J98</f>
        <v>92.707999999999913</v>
      </c>
    </row>
    <row r="104" spans="1:11">
      <c r="H104" s="1" t="s">
        <v>800</v>
      </c>
      <c r="I104" s="91">
        <f>'Tax Invoice'!E14</f>
        <v>43.99</v>
      </c>
    </row>
    <row r="105" spans="1:11">
      <c r="H105" s="1" t="s">
        <v>705</v>
      </c>
      <c r="I105" s="91">
        <f>'Tax Invoice'!M11</f>
        <v>35.44</v>
      </c>
    </row>
    <row r="106" spans="1:11">
      <c r="H106" s="1" t="s">
        <v>801</v>
      </c>
      <c r="I106" s="91">
        <f>I108/I105</f>
        <v>575.3703329571108</v>
      </c>
    </row>
    <row r="107" spans="1:11">
      <c r="H107" s="1" t="s">
        <v>802</v>
      </c>
      <c r="I107" s="91">
        <f>I109/I105</f>
        <v>460.29626636568867</v>
      </c>
    </row>
    <row r="108" spans="1:11">
      <c r="H108" s="1" t="s">
        <v>706</v>
      </c>
      <c r="I108" s="91">
        <f>J95*I104</f>
        <v>20391.124600000006</v>
      </c>
    </row>
    <row r="109" spans="1:11">
      <c r="H109" s="1" t="s">
        <v>707</v>
      </c>
      <c r="I109" s="91">
        <f>J98*I104</f>
        <v>16312.899680000006</v>
      </c>
    </row>
  </sheetData>
  <mergeCells count="77">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332</v>
      </c>
      <c r="O1" t="s">
        <v>144</v>
      </c>
      <c r="T1" t="s">
        <v>255</v>
      </c>
      <c r="U1">
        <v>463.54000000000013</v>
      </c>
    </row>
    <row r="2" spans="1:21" ht="15.75">
      <c r="A2" s="114"/>
      <c r="B2" s="125" t="s">
        <v>134</v>
      </c>
      <c r="C2" s="120"/>
      <c r="D2" s="120"/>
      <c r="E2" s="120"/>
      <c r="F2" s="120"/>
      <c r="G2" s="120"/>
      <c r="H2" s="120"/>
      <c r="I2" s="126" t="s">
        <v>140</v>
      </c>
      <c r="J2" s="115"/>
      <c r="T2" t="s">
        <v>184</v>
      </c>
      <c r="U2">
        <v>0</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463.54000000000013</v>
      </c>
    </row>
    <row r="5" spans="1:21">
      <c r="A5" s="114"/>
      <c r="B5" s="122" t="s">
        <v>137</v>
      </c>
      <c r="C5" s="120"/>
      <c r="D5" s="120"/>
      <c r="E5" s="120"/>
      <c r="F5" s="120"/>
      <c r="G5" s="120"/>
      <c r="H5" s="120"/>
      <c r="I5" s="120"/>
      <c r="J5" s="115"/>
      <c r="S5" t="s">
        <v>793</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9"/>
      <c r="J10" s="115"/>
    </row>
    <row r="11" spans="1:21">
      <c r="A11" s="114"/>
      <c r="B11" s="114" t="s">
        <v>710</v>
      </c>
      <c r="C11" s="120"/>
      <c r="D11" s="120"/>
      <c r="E11" s="115"/>
      <c r="F11" s="116"/>
      <c r="G11" s="116" t="s">
        <v>710</v>
      </c>
      <c r="H11" s="120"/>
      <c r="I11" s="140"/>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41">
        <v>45177</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4" t="s">
        <v>142</v>
      </c>
      <c r="I16" s="130">
        <v>39920</v>
      </c>
      <c r="J16" s="115"/>
    </row>
    <row r="17" spans="1:16">
      <c r="A17" s="114"/>
      <c r="B17" s="120" t="s">
        <v>714</v>
      </c>
      <c r="C17" s="120"/>
      <c r="D17" s="120"/>
      <c r="E17" s="120"/>
      <c r="F17" s="120"/>
      <c r="G17" s="120"/>
      <c r="H17" s="124" t="s">
        <v>143</v>
      </c>
      <c r="I17" s="130"/>
      <c r="J17" s="115"/>
    </row>
    <row r="18" spans="1:16" ht="18">
      <c r="A18" s="114"/>
      <c r="B18" s="120" t="s">
        <v>715</v>
      </c>
      <c r="C18" s="120"/>
      <c r="D18" s="120"/>
      <c r="E18" s="120"/>
      <c r="F18" s="120"/>
      <c r="G18" s="120"/>
      <c r="H18" s="123" t="s">
        <v>258</v>
      </c>
      <c r="I18" s="104" t="s">
        <v>162</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60">
      <c r="A22" s="114"/>
      <c r="B22" s="107">
        <v>20</v>
      </c>
      <c r="C22" s="10" t="s">
        <v>716</v>
      </c>
      <c r="D22" s="118" t="s">
        <v>23</v>
      </c>
      <c r="E22" s="135"/>
      <c r="F22" s="136"/>
      <c r="G22" s="11" t="s">
        <v>717</v>
      </c>
      <c r="H22" s="14">
        <v>0.51</v>
      </c>
      <c r="I22" s="109">
        <f t="shared" ref="I22:I53" si="0">H22*B22</f>
        <v>10.199999999999999</v>
      </c>
      <c r="J22" s="115"/>
    </row>
    <row r="23" spans="1:16" ht="132">
      <c r="A23" s="114"/>
      <c r="B23" s="107">
        <v>7</v>
      </c>
      <c r="C23" s="10" t="s">
        <v>718</v>
      </c>
      <c r="D23" s="118" t="s">
        <v>25</v>
      </c>
      <c r="E23" s="135"/>
      <c r="F23" s="136"/>
      <c r="G23" s="11" t="s">
        <v>719</v>
      </c>
      <c r="H23" s="14">
        <v>1.1399999999999999</v>
      </c>
      <c r="I23" s="109">
        <f t="shared" si="0"/>
        <v>7.9799999999999995</v>
      </c>
      <c r="J23" s="115"/>
    </row>
    <row r="24" spans="1:16" ht="132">
      <c r="A24" s="114"/>
      <c r="B24" s="107">
        <v>5</v>
      </c>
      <c r="C24" s="10" t="s">
        <v>718</v>
      </c>
      <c r="D24" s="118" t="s">
        <v>26</v>
      </c>
      <c r="E24" s="135"/>
      <c r="F24" s="136"/>
      <c r="G24" s="11" t="s">
        <v>719</v>
      </c>
      <c r="H24" s="14">
        <v>1.25</v>
      </c>
      <c r="I24" s="109">
        <f t="shared" si="0"/>
        <v>6.25</v>
      </c>
      <c r="J24" s="115"/>
    </row>
    <row r="25" spans="1:16" ht="120">
      <c r="A25" s="114"/>
      <c r="B25" s="107">
        <v>10</v>
      </c>
      <c r="C25" s="10" t="s">
        <v>720</v>
      </c>
      <c r="D25" s="118" t="s">
        <v>23</v>
      </c>
      <c r="E25" s="135"/>
      <c r="F25" s="136"/>
      <c r="G25" s="11" t="s">
        <v>721</v>
      </c>
      <c r="H25" s="14">
        <v>0.75</v>
      </c>
      <c r="I25" s="109">
        <f t="shared" si="0"/>
        <v>7.5</v>
      </c>
      <c r="J25" s="115"/>
    </row>
    <row r="26" spans="1:16" ht="120">
      <c r="A26" s="114"/>
      <c r="B26" s="107">
        <v>10</v>
      </c>
      <c r="C26" s="10" t="s">
        <v>720</v>
      </c>
      <c r="D26" s="118" t="s">
        <v>25</v>
      </c>
      <c r="E26" s="135"/>
      <c r="F26" s="136"/>
      <c r="G26" s="11" t="s">
        <v>721</v>
      </c>
      <c r="H26" s="14">
        <v>0.75</v>
      </c>
      <c r="I26" s="109">
        <f t="shared" si="0"/>
        <v>7.5</v>
      </c>
      <c r="J26" s="115"/>
    </row>
    <row r="27" spans="1:16" ht="144">
      <c r="A27" s="114"/>
      <c r="B27" s="107">
        <v>3</v>
      </c>
      <c r="C27" s="10" t="s">
        <v>722</v>
      </c>
      <c r="D27" s="118" t="s">
        <v>23</v>
      </c>
      <c r="E27" s="135"/>
      <c r="F27" s="136"/>
      <c r="G27" s="11" t="s">
        <v>723</v>
      </c>
      <c r="H27" s="14">
        <v>0.46</v>
      </c>
      <c r="I27" s="109">
        <f t="shared" si="0"/>
        <v>1.3800000000000001</v>
      </c>
      <c r="J27" s="115"/>
    </row>
    <row r="28" spans="1:16" ht="144">
      <c r="A28" s="114"/>
      <c r="B28" s="107">
        <v>3</v>
      </c>
      <c r="C28" s="10" t="s">
        <v>722</v>
      </c>
      <c r="D28" s="118" t="s">
        <v>25</v>
      </c>
      <c r="E28" s="135"/>
      <c r="F28" s="136"/>
      <c r="G28" s="11" t="s">
        <v>723</v>
      </c>
      <c r="H28" s="14">
        <v>0.46</v>
      </c>
      <c r="I28" s="109">
        <f t="shared" si="0"/>
        <v>1.3800000000000001</v>
      </c>
      <c r="J28" s="115"/>
    </row>
    <row r="29" spans="1:16" ht="144">
      <c r="A29" s="114"/>
      <c r="B29" s="107">
        <v>3</v>
      </c>
      <c r="C29" s="10" t="s">
        <v>722</v>
      </c>
      <c r="D29" s="118" t="s">
        <v>26</v>
      </c>
      <c r="E29" s="135"/>
      <c r="F29" s="136"/>
      <c r="G29" s="11" t="s">
        <v>723</v>
      </c>
      <c r="H29" s="14">
        <v>0.46</v>
      </c>
      <c r="I29" s="109">
        <f t="shared" si="0"/>
        <v>1.3800000000000001</v>
      </c>
      <c r="J29" s="115"/>
    </row>
    <row r="30" spans="1:16" ht="132">
      <c r="A30" s="114"/>
      <c r="B30" s="107">
        <v>20</v>
      </c>
      <c r="C30" s="10" t="s">
        <v>724</v>
      </c>
      <c r="D30" s="118" t="s">
        <v>23</v>
      </c>
      <c r="E30" s="135"/>
      <c r="F30" s="136"/>
      <c r="G30" s="11" t="s">
        <v>725</v>
      </c>
      <c r="H30" s="14">
        <v>0.46</v>
      </c>
      <c r="I30" s="109">
        <f t="shared" si="0"/>
        <v>9.2000000000000011</v>
      </c>
      <c r="J30" s="115"/>
    </row>
    <row r="31" spans="1:16" ht="168">
      <c r="A31" s="114"/>
      <c r="B31" s="107">
        <v>5</v>
      </c>
      <c r="C31" s="10" t="s">
        <v>726</v>
      </c>
      <c r="D31" s="118" t="s">
        <v>23</v>
      </c>
      <c r="E31" s="135"/>
      <c r="F31" s="136"/>
      <c r="G31" s="11" t="s">
        <v>727</v>
      </c>
      <c r="H31" s="14">
        <v>0.75</v>
      </c>
      <c r="I31" s="109">
        <f t="shared" si="0"/>
        <v>3.75</v>
      </c>
      <c r="J31" s="115"/>
    </row>
    <row r="32" spans="1:16" ht="168">
      <c r="A32" s="114"/>
      <c r="B32" s="107">
        <v>5</v>
      </c>
      <c r="C32" s="10" t="s">
        <v>726</v>
      </c>
      <c r="D32" s="118" t="s">
        <v>25</v>
      </c>
      <c r="E32" s="135"/>
      <c r="F32" s="136"/>
      <c r="G32" s="11" t="s">
        <v>727</v>
      </c>
      <c r="H32" s="14">
        <v>0.75</v>
      </c>
      <c r="I32" s="109">
        <f t="shared" si="0"/>
        <v>3.75</v>
      </c>
      <c r="J32" s="115"/>
    </row>
    <row r="33" spans="1:10" ht="168">
      <c r="A33" s="114"/>
      <c r="B33" s="107">
        <v>5</v>
      </c>
      <c r="C33" s="10" t="s">
        <v>726</v>
      </c>
      <c r="D33" s="118" t="s">
        <v>26</v>
      </c>
      <c r="E33" s="135"/>
      <c r="F33" s="136"/>
      <c r="G33" s="11" t="s">
        <v>727</v>
      </c>
      <c r="H33" s="14">
        <v>0.75</v>
      </c>
      <c r="I33" s="109">
        <f t="shared" si="0"/>
        <v>3.75</v>
      </c>
      <c r="J33" s="115"/>
    </row>
    <row r="34" spans="1:10" ht="168">
      <c r="A34" s="114"/>
      <c r="B34" s="107">
        <v>10</v>
      </c>
      <c r="C34" s="10" t="s">
        <v>728</v>
      </c>
      <c r="D34" s="118" t="s">
        <v>239</v>
      </c>
      <c r="E34" s="135" t="s">
        <v>23</v>
      </c>
      <c r="F34" s="136"/>
      <c r="G34" s="11" t="s">
        <v>729</v>
      </c>
      <c r="H34" s="14">
        <v>0.75</v>
      </c>
      <c r="I34" s="109">
        <f t="shared" si="0"/>
        <v>7.5</v>
      </c>
      <c r="J34" s="115"/>
    </row>
    <row r="35" spans="1:10" ht="168">
      <c r="A35" s="114"/>
      <c r="B35" s="107">
        <v>7</v>
      </c>
      <c r="C35" s="10" t="s">
        <v>728</v>
      </c>
      <c r="D35" s="118" t="s">
        <v>239</v>
      </c>
      <c r="E35" s="135" t="s">
        <v>26</v>
      </c>
      <c r="F35" s="136"/>
      <c r="G35" s="11" t="s">
        <v>729</v>
      </c>
      <c r="H35" s="14">
        <v>0.75</v>
      </c>
      <c r="I35" s="109">
        <f t="shared" si="0"/>
        <v>5.25</v>
      </c>
      <c r="J35" s="115"/>
    </row>
    <row r="36" spans="1:10" ht="168">
      <c r="A36" s="114"/>
      <c r="B36" s="107">
        <v>5</v>
      </c>
      <c r="C36" s="10" t="s">
        <v>728</v>
      </c>
      <c r="D36" s="118" t="s">
        <v>348</v>
      </c>
      <c r="E36" s="135" t="s">
        <v>25</v>
      </c>
      <c r="F36" s="136"/>
      <c r="G36" s="11" t="s">
        <v>729</v>
      </c>
      <c r="H36" s="14">
        <v>0.75</v>
      </c>
      <c r="I36" s="109">
        <f t="shared" si="0"/>
        <v>3.75</v>
      </c>
      <c r="J36" s="115"/>
    </row>
    <row r="37" spans="1:10" ht="168">
      <c r="A37" s="114"/>
      <c r="B37" s="107">
        <v>5</v>
      </c>
      <c r="C37" s="10" t="s">
        <v>728</v>
      </c>
      <c r="D37" s="118" t="s">
        <v>348</v>
      </c>
      <c r="E37" s="135" t="s">
        <v>26</v>
      </c>
      <c r="F37" s="136"/>
      <c r="G37" s="11" t="s">
        <v>729</v>
      </c>
      <c r="H37" s="14">
        <v>0.75</v>
      </c>
      <c r="I37" s="109">
        <f t="shared" si="0"/>
        <v>3.75</v>
      </c>
      <c r="J37" s="115"/>
    </row>
    <row r="38" spans="1:10" ht="168">
      <c r="A38" s="114"/>
      <c r="B38" s="107">
        <v>5</v>
      </c>
      <c r="C38" s="10" t="s">
        <v>728</v>
      </c>
      <c r="D38" s="118" t="s">
        <v>528</v>
      </c>
      <c r="E38" s="135" t="s">
        <v>25</v>
      </c>
      <c r="F38" s="136"/>
      <c r="G38" s="11" t="s">
        <v>729</v>
      </c>
      <c r="H38" s="14">
        <v>0.75</v>
      </c>
      <c r="I38" s="109">
        <f t="shared" si="0"/>
        <v>3.75</v>
      </c>
      <c r="J38" s="115"/>
    </row>
    <row r="39" spans="1:10" ht="168">
      <c r="A39" s="114"/>
      <c r="B39" s="107">
        <v>3</v>
      </c>
      <c r="C39" s="10" t="s">
        <v>728</v>
      </c>
      <c r="D39" s="118" t="s">
        <v>730</v>
      </c>
      <c r="E39" s="135" t="s">
        <v>23</v>
      </c>
      <c r="F39" s="136"/>
      <c r="G39" s="11" t="s">
        <v>729</v>
      </c>
      <c r="H39" s="14">
        <v>0.75</v>
      </c>
      <c r="I39" s="109">
        <f t="shared" si="0"/>
        <v>2.25</v>
      </c>
      <c r="J39" s="115"/>
    </row>
    <row r="40" spans="1:10" ht="168">
      <c r="A40" s="114"/>
      <c r="B40" s="107">
        <v>5</v>
      </c>
      <c r="C40" s="10" t="s">
        <v>728</v>
      </c>
      <c r="D40" s="118" t="s">
        <v>730</v>
      </c>
      <c r="E40" s="135" t="s">
        <v>25</v>
      </c>
      <c r="F40" s="136"/>
      <c r="G40" s="11" t="s">
        <v>729</v>
      </c>
      <c r="H40" s="14">
        <v>0.75</v>
      </c>
      <c r="I40" s="109">
        <f t="shared" si="0"/>
        <v>3.75</v>
      </c>
      <c r="J40" s="115"/>
    </row>
    <row r="41" spans="1:10" ht="168">
      <c r="A41" s="114"/>
      <c r="B41" s="107">
        <v>3</v>
      </c>
      <c r="C41" s="10" t="s">
        <v>728</v>
      </c>
      <c r="D41" s="118" t="s">
        <v>731</v>
      </c>
      <c r="E41" s="135" t="s">
        <v>25</v>
      </c>
      <c r="F41" s="136"/>
      <c r="G41" s="11" t="s">
        <v>729</v>
      </c>
      <c r="H41" s="14">
        <v>0.75</v>
      </c>
      <c r="I41" s="109">
        <f t="shared" si="0"/>
        <v>2.25</v>
      </c>
      <c r="J41" s="115"/>
    </row>
    <row r="42" spans="1:10" ht="168">
      <c r="A42" s="114"/>
      <c r="B42" s="107">
        <v>5</v>
      </c>
      <c r="C42" s="10" t="s">
        <v>728</v>
      </c>
      <c r="D42" s="118" t="s">
        <v>732</v>
      </c>
      <c r="E42" s="135" t="s">
        <v>25</v>
      </c>
      <c r="F42" s="136"/>
      <c r="G42" s="11" t="s">
        <v>729</v>
      </c>
      <c r="H42" s="14">
        <v>0.75</v>
      </c>
      <c r="I42" s="109">
        <f t="shared" si="0"/>
        <v>3.75</v>
      </c>
      <c r="J42" s="115"/>
    </row>
    <row r="43" spans="1:10" ht="144">
      <c r="A43" s="114"/>
      <c r="B43" s="107">
        <v>5</v>
      </c>
      <c r="C43" s="10" t="s">
        <v>733</v>
      </c>
      <c r="D43" s="118" t="s">
        <v>23</v>
      </c>
      <c r="E43" s="135" t="s">
        <v>212</v>
      </c>
      <c r="F43" s="136"/>
      <c r="G43" s="11" t="s">
        <v>734</v>
      </c>
      <c r="H43" s="14">
        <v>0.57999999999999996</v>
      </c>
      <c r="I43" s="109">
        <f t="shared" si="0"/>
        <v>2.9</v>
      </c>
      <c r="J43" s="115"/>
    </row>
    <row r="44" spans="1:10" ht="144">
      <c r="A44" s="114"/>
      <c r="B44" s="107">
        <v>5</v>
      </c>
      <c r="C44" s="10" t="s">
        <v>733</v>
      </c>
      <c r="D44" s="118" t="s">
        <v>23</v>
      </c>
      <c r="E44" s="135" t="s">
        <v>214</v>
      </c>
      <c r="F44" s="136"/>
      <c r="G44" s="11" t="s">
        <v>734</v>
      </c>
      <c r="H44" s="14">
        <v>0.57999999999999996</v>
      </c>
      <c r="I44" s="109">
        <f t="shared" si="0"/>
        <v>2.9</v>
      </c>
      <c r="J44" s="115"/>
    </row>
    <row r="45" spans="1:10" ht="144">
      <c r="A45" s="114"/>
      <c r="B45" s="107">
        <v>3</v>
      </c>
      <c r="C45" s="10" t="s">
        <v>733</v>
      </c>
      <c r="D45" s="118" t="s">
        <v>23</v>
      </c>
      <c r="E45" s="135" t="s">
        <v>735</v>
      </c>
      <c r="F45" s="136"/>
      <c r="G45" s="11" t="s">
        <v>734</v>
      </c>
      <c r="H45" s="14">
        <v>0.57999999999999996</v>
      </c>
      <c r="I45" s="109">
        <f t="shared" si="0"/>
        <v>1.7399999999999998</v>
      </c>
      <c r="J45" s="115"/>
    </row>
    <row r="46" spans="1:10" ht="144">
      <c r="A46" s="114"/>
      <c r="B46" s="107">
        <v>5</v>
      </c>
      <c r="C46" s="10" t="s">
        <v>733</v>
      </c>
      <c r="D46" s="118" t="s">
        <v>23</v>
      </c>
      <c r="E46" s="135" t="s">
        <v>736</v>
      </c>
      <c r="F46" s="136"/>
      <c r="G46" s="11" t="s">
        <v>734</v>
      </c>
      <c r="H46" s="14">
        <v>0.57999999999999996</v>
      </c>
      <c r="I46" s="109">
        <f t="shared" si="0"/>
        <v>2.9</v>
      </c>
      <c r="J46" s="115"/>
    </row>
    <row r="47" spans="1:10" ht="168">
      <c r="A47" s="114"/>
      <c r="B47" s="107">
        <v>5</v>
      </c>
      <c r="C47" s="10" t="s">
        <v>737</v>
      </c>
      <c r="D47" s="118" t="s">
        <v>239</v>
      </c>
      <c r="E47" s="135" t="s">
        <v>23</v>
      </c>
      <c r="F47" s="136"/>
      <c r="G47" s="11" t="s">
        <v>738</v>
      </c>
      <c r="H47" s="14">
        <v>0.75</v>
      </c>
      <c r="I47" s="109">
        <f t="shared" si="0"/>
        <v>3.75</v>
      </c>
      <c r="J47" s="115"/>
    </row>
    <row r="48" spans="1:10" ht="168">
      <c r="A48" s="114"/>
      <c r="B48" s="107">
        <v>5</v>
      </c>
      <c r="C48" s="10" t="s">
        <v>737</v>
      </c>
      <c r="D48" s="118" t="s">
        <v>239</v>
      </c>
      <c r="E48" s="135" t="s">
        <v>25</v>
      </c>
      <c r="F48" s="136"/>
      <c r="G48" s="11" t="s">
        <v>738</v>
      </c>
      <c r="H48" s="14">
        <v>0.75</v>
      </c>
      <c r="I48" s="109">
        <f t="shared" si="0"/>
        <v>3.75</v>
      </c>
      <c r="J48" s="115"/>
    </row>
    <row r="49" spans="1:10" ht="168">
      <c r="A49" s="114"/>
      <c r="B49" s="107">
        <v>5</v>
      </c>
      <c r="C49" s="10" t="s">
        <v>737</v>
      </c>
      <c r="D49" s="118" t="s">
        <v>239</v>
      </c>
      <c r="E49" s="135" t="s">
        <v>26</v>
      </c>
      <c r="F49" s="136"/>
      <c r="G49" s="11" t="s">
        <v>738</v>
      </c>
      <c r="H49" s="14">
        <v>0.75</v>
      </c>
      <c r="I49" s="109">
        <f t="shared" si="0"/>
        <v>3.75</v>
      </c>
      <c r="J49" s="115"/>
    </row>
    <row r="50" spans="1:10" ht="168">
      <c r="A50" s="114"/>
      <c r="B50" s="107">
        <v>5</v>
      </c>
      <c r="C50" s="10" t="s">
        <v>737</v>
      </c>
      <c r="D50" s="118" t="s">
        <v>348</v>
      </c>
      <c r="E50" s="135" t="s">
        <v>23</v>
      </c>
      <c r="F50" s="136"/>
      <c r="G50" s="11" t="s">
        <v>738</v>
      </c>
      <c r="H50" s="14">
        <v>0.75</v>
      </c>
      <c r="I50" s="109">
        <f t="shared" si="0"/>
        <v>3.75</v>
      </c>
      <c r="J50" s="115"/>
    </row>
    <row r="51" spans="1:10" ht="168">
      <c r="A51" s="114"/>
      <c r="B51" s="107">
        <v>5</v>
      </c>
      <c r="C51" s="10" t="s">
        <v>737</v>
      </c>
      <c r="D51" s="118" t="s">
        <v>348</v>
      </c>
      <c r="E51" s="135" t="s">
        <v>25</v>
      </c>
      <c r="F51" s="136"/>
      <c r="G51" s="11" t="s">
        <v>738</v>
      </c>
      <c r="H51" s="14">
        <v>0.75</v>
      </c>
      <c r="I51" s="109">
        <f t="shared" si="0"/>
        <v>3.75</v>
      </c>
      <c r="J51" s="115"/>
    </row>
    <row r="52" spans="1:10" ht="168">
      <c r="A52" s="114"/>
      <c r="B52" s="107">
        <v>7</v>
      </c>
      <c r="C52" s="10" t="s">
        <v>737</v>
      </c>
      <c r="D52" s="118" t="s">
        <v>348</v>
      </c>
      <c r="E52" s="135" t="s">
        <v>26</v>
      </c>
      <c r="F52" s="136"/>
      <c r="G52" s="11" t="s">
        <v>738</v>
      </c>
      <c r="H52" s="14">
        <v>0.75</v>
      </c>
      <c r="I52" s="109">
        <f t="shared" si="0"/>
        <v>5.25</v>
      </c>
      <c r="J52" s="115"/>
    </row>
    <row r="53" spans="1:10" ht="168">
      <c r="A53" s="114"/>
      <c r="B53" s="107">
        <v>5</v>
      </c>
      <c r="C53" s="10" t="s">
        <v>737</v>
      </c>
      <c r="D53" s="118" t="s">
        <v>528</v>
      </c>
      <c r="E53" s="135" t="s">
        <v>23</v>
      </c>
      <c r="F53" s="136"/>
      <c r="G53" s="11" t="s">
        <v>738</v>
      </c>
      <c r="H53" s="14">
        <v>0.75</v>
      </c>
      <c r="I53" s="109">
        <f t="shared" si="0"/>
        <v>3.75</v>
      </c>
      <c r="J53" s="115"/>
    </row>
    <row r="54" spans="1:10" ht="168">
      <c r="A54" s="114"/>
      <c r="B54" s="107">
        <v>5</v>
      </c>
      <c r="C54" s="10" t="s">
        <v>737</v>
      </c>
      <c r="D54" s="118" t="s">
        <v>528</v>
      </c>
      <c r="E54" s="135" t="s">
        <v>25</v>
      </c>
      <c r="F54" s="136"/>
      <c r="G54" s="11" t="s">
        <v>738</v>
      </c>
      <c r="H54" s="14">
        <v>0.75</v>
      </c>
      <c r="I54" s="109">
        <f t="shared" ref="I54:I85" si="1">H54*B54</f>
        <v>3.75</v>
      </c>
      <c r="J54" s="115"/>
    </row>
    <row r="55" spans="1:10" ht="168">
      <c r="A55" s="114"/>
      <c r="B55" s="107">
        <v>5</v>
      </c>
      <c r="C55" s="10" t="s">
        <v>737</v>
      </c>
      <c r="D55" s="118" t="s">
        <v>528</v>
      </c>
      <c r="E55" s="135" t="s">
        <v>26</v>
      </c>
      <c r="F55" s="136"/>
      <c r="G55" s="11" t="s">
        <v>738</v>
      </c>
      <c r="H55" s="14">
        <v>0.75</v>
      </c>
      <c r="I55" s="109">
        <f t="shared" si="1"/>
        <v>3.75</v>
      </c>
      <c r="J55" s="115"/>
    </row>
    <row r="56" spans="1:10" ht="168">
      <c r="A56" s="114"/>
      <c r="B56" s="107">
        <v>5</v>
      </c>
      <c r="C56" s="10" t="s">
        <v>737</v>
      </c>
      <c r="D56" s="118" t="s">
        <v>730</v>
      </c>
      <c r="E56" s="135" t="s">
        <v>23</v>
      </c>
      <c r="F56" s="136"/>
      <c r="G56" s="11" t="s">
        <v>738</v>
      </c>
      <c r="H56" s="14">
        <v>0.75</v>
      </c>
      <c r="I56" s="109">
        <f t="shared" si="1"/>
        <v>3.75</v>
      </c>
      <c r="J56" s="115"/>
    </row>
    <row r="57" spans="1:10" ht="168">
      <c r="A57" s="114"/>
      <c r="B57" s="107">
        <v>5</v>
      </c>
      <c r="C57" s="10" t="s">
        <v>737</v>
      </c>
      <c r="D57" s="118" t="s">
        <v>730</v>
      </c>
      <c r="E57" s="135" t="s">
        <v>25</v>
      </c>
      <c r="F57" s="136"/>
      <c r="G57" s="11" t="s">
        <v>738</v>
      </c>
      <c r="H57" s="14">
        <v>0.75</v>
      </c>
      <c r="I57" s="109">
        <f t="shared" si="1"/>
        <v>3.75</v>
      </c>
      <c r="J57" s="115"/>
    </row>
    <row r="58" spans="1:10" ht="168">
      <c r="A58" s="114"/>
      <c r="B58" s="107">
        <v>3</v>
      </c>
      <c r="C58" s="10" t="s">
        <v>737</v>
      </c>
      <c r="D58" s="118" t="s">
        <v>730</v>
      </c>
      <c r="E58" s="135" t="s">
        <v>26</v>
      </c>
      <c r="F58" s="136"/>
      <c r="G58" s="11" t="s">
        <v>738</v>
      </c>
      <c r="H58" s="14">
        <v>0.75</v>
      </c>
      <c r="I58" s="109">
        <f t="shared" si="1"/>
        <v>2.25</v>
      </c>
      <c r="J58" s="115"/>
    </row>
    <row r="59" spans="1:10" ht="168">
      <c r="A59" s="114"/>
      <c r="B59" s="107">
        <v>3</v>
      </c>
      <c r="C59" s="10" t="s">
        <v>737</v>
      </c>
      <c r="D59" s="118" t="s">
        <v>731</v>
      </c>
      <c r="E59" s="135" t="s">
        <v>23</v>
      </c>
      <c r="F59" s="136"/>
      <c r="G59" s="11" t="s">
        <v>738</v>
      </c>
      <c r="H59" s="14">
        <v>0.75</v>
      </c>
      <c r="I59" s="109">
        <f t="shared" si="1"/>
        <v>2.25</v>
      </c>
      <c r="J59" s="115"/>
    </row>
    <row r="60" spans="1:10" ht="168">
      <c r="A60" s="114"/>
      <c r="B60" s="107">
        <v>3</v>
      </c>
      <c r="C60" s="10" t="s">
        <v>737</v>
      </c>
      <c r="D60" s="118" t="s">
        <v>731</v>
      </c>
      <c r="E60" s="135" t="s">
        <v>26</v>
      </c>
      <c r="F60" s="136"/>
      <c r="G60" s="11" t="s">
        <v>738</v>
      </c>
      <c r="H60" s="14">
        <v>0.75</v>
      </c>
      <c r="I60" s="109">
        <f t="shared" si="1"/>
        <v>2.25</v>
      </c>
      <c r="J60" s="115"/>
    </row>
    <row r="61" spans="1:10" ht="168">
      <c r="A61" s="114"/>
      <c r="B61" s="107">
        <v>5</v>
      </c>
      <c r="C61" s="10" t="s">
        <v>737</v>
      </c>
      <c r="D61" s="118" t="s">
        <v>739</v>
      </c>
      <c r="E61" s="135" t="s">
        <v>23</v>
      </c>
      <c r="F61" s="136"/>
      <c r="G61" s="11" t="s">
        <v>738</v>
      </c>
      <c r="H61" s="14">
        <v>0.75</v>
      </c>
      <c r="I61" s="109">
        <f t="shared" si="1"/>
        <v>3.75</v>
      </c>
      <c r="J61" s="115"/>
    </row>
    <row r="62" spans="1:10" ht="168">
      <c r="A62" s="114"/>
      <c r="B62" s="107">
        <v>3</v>
      </c>
      <c r="C62" s="10" t="s">
        <v>737</v>
      </c>
      <c r="D62" s="118" t="s">
        <v>732</v>
      </c>
      <c r="E62" s="135" t="s">
        <v>23</v>
      </c>
      <c r="F62" s="136"/>
      <c r="G62" s="11" t="s">
        <v>738</v>
      </c>
      <c r="H62" s="14">
        <v>0.75</v>
      </c>
      <c r="I62" s="109">
        <f t="shared" si="1"/>
        <v>2.25</v>
      </c>
      <c r="J62" s="115"/>
    </row>
    <row r="63" spans="1:10" ht="168">
      <c r="A63" s="114"/>
      <c r="B63" s="107">
        <v>3</v>
      </c>
      <c r="C63" s="10" t="s">
        <v>737</v>
      </c>
      <c r="D63" s="118" t="s">
        <v>732</v>
      </c>
      <c r="E63" s="135" t="s">
        <v>25</v>
      </c>
      <c r="F63" s="136"/>
      <c r="G63" s="11" t="s">
        <v>738</v>
      </c>
      <c r="H63" s="14">
        <v>0.75</v>
      </c>
      <c r="I63" s="109">
        <f t="shared" si="1"/>
        <v>2.25</v>
      </c>
      <c r="J63" s="115"/>
    </row>
    <row r="64" spans="1:10" ht="168">
      <c r="A64" s="114"/>
      <c r="B64" s="107">
        <v>3</v>
      </c>
      <c r="C64" s="10" t="s">
        <v>737</v>
      </c>
      <c r="D64" s="118" t="s">
        <v>732</v>
      </c>
      <c r="E64" s="135" t="s">
        <v>26</v>
      </c>
      <c r="F64" s="136"/>
      <c r="G64" s="11" t="s">
        <v>738</v>
      </c>
      <c r="H64" s="14">
        <v>0.75</v>
      </c>
      <c r="I64" s="109">
        <f t="shared" si="1"/>
        <v>2.25</v>
      </c>
      <c r="J64" s="115"/>
    </row>
    <row r="65" spans="1:10" ht="240">
      <c r="A65" s="114"/>
      <c r="B65" s="107">
        <v>1</v>
      </c>
      <c r="C65" s="10" t="s">
        <v>740</v>
      </c>
      <c r="D65" s="118" t="s">
        <v>708</v>
      </c>
      <c r="E65" s="135" t="s">
        <v>484</v>
      </c>
      <c r="F65" s="136"/>
      <c r="G65" s="11" t="s">
        <v>741</v>
      </c>
      <c r="H65" s="14">
        <v>23.13</v>
      </c>
      <c r="I65" s="109">
        <f t="shared" si="1"/>
        <v>23.13</v>
      </c>
      <c r="J65" s="115"/>
    </row>
    <row r="66" spans="1:10" ht="108">
      <c r="A66" s="114"/>
      <c r="B66" s="107">
        <v>3</v>
      </c>
      <c r="C66" s="10" t="s">
        <v>742</v>
      </c>
      <c r="D66" s="118"/>
      <c r="E66" s="135"/>
      <c r="F66" s="136"/>
      <c r="G66" s="11" t="s">
        <v>743</v>
      </c>
      <c r="H66" s="14">
        <v>4.7699999999999996</v>
      </c>
      <c r="I66" s="109">
        <f t="shared" si="1"/>
        <v>14.309999999999999</v>
      </c>
      <c r="J66" s="115"/>
    </row>
    <row r="67" spans="1:10" ht="108">
      <c r="A67" s="114"/>
      <c r="B67" s="107">
        <v>3</v>
      </c>
      <c r="C67" s="10" t="s">
        <v>744</v>
      </c>
      <c r="D67" s="118" t="s">
        <v>239</v>
      </c>
      <c r="E67" s="135"/>
      <c r="F67" s="136"/>
      <c r="G67" s="11" t="s">
        <v>745</v>
      </c>
      <c r="H67" s="14">
        <v>3.3</v>
      </c>
      <c r="I67" s="109">
        <f t="shared" si="1"/>
        <v>9.8999999999999986</v>
      </c>
      <c r="J67" s="115"/>
    </row>
    <row r="68" spans="1:10" ht="156">
      <c r="A68" s="114"/>
      <c r="B68" s="107">
        <v>2</v>
      </c>
      <c r="C68" s="10" t="s">
        <v>746</v>
      </c>
      <c r="D68" s="118" t="s">
        <v>239</v>
      </c>
      <c r="E68" s="135"/>
      <c r="F68" s="136"/>
      <c r="G68" s="11" t="s">
        <v>747</v>
      </c>
      <c r="H68" s="14">
        <v>6.53</v>
      </c>
      <c r="I68" s="109">
        <f t="shared" si="1"/>
        <v>13.06</v>
      </c>
      <c r="J68" s="115"/>
    </row>
    <row r="69" spans="1:10" ht="144">
      <c r="A69" s="114"/>
      <c r="B69" s="107">
        <v>2</v>
      </c>
      <c r="C69" s="10" t="s">
        <v>748</v>
      </c>
      <c r="D69" s="118"/>
      <c r="E69" s="135"/>
      <c r="F69" s="136"/>
      <c r="G69" s="11" t="s">
        <v>794</v>
      </c>
      <c r="H69" s="14">
        <v>6.88</v>
      </c>
      <c r="I69" s="109">
        <f t="shared" si="1"/>
        <v>13.76</v>
      </c>
      <c r="J69" s="115"/>
    </row>
    <row r="70" spans="1:10" ht="132">
      <c r="A70" s="114"/>
      <c r="B70" s="107">
        <v>3</v>
      </c>
      <c r="C70" s="10" t="s">
        <v>749</v>
      </c>
      <c r="D70" s="118"/>
      <c r="E70" s="135"/>
      <c r="F70" s="136"/>
      <c r="G70" s="11" t="s">
        <v>795</v>
      </c>
      <c r="H70" s="14">
        <v>6.12</v>
      </c>
      <c r="I70" s="109">
        <f t="shared" si="1"/>
        <v>18.36</v>
      </c>
      <c r="J70" s="115"/>
    </row>
    <row r="71" spans="1:10" ht="144">
      <c r="A71" s="114"/>
      <c r="B71" s="107">
        <v>5</v>
      </c>
      <c r="C71" s="10" t="s">
        <v>750</v>
      </c>
      <c r="D71" s="118"/>
      <c r="E71" s="135"/>
      <c r="F71" s="136"/>
      <c r="G71" s="11" t="s">
        <v>796</v>
      </c>
      <c r="H71" s="14">
        <v>6.41</v>
      </c>
      <c r="I71" s="109">
        <f t="shared" si="1"/>
        <v>32.049999999999997</v>
      </c>
      <c r="J71" s="115"/>
    </row>
    <row r="72" spans="1:10" ht="132">
      <c r="A72" s="114"/>
      <c r="B72" s="107">
        <v>3</v>
      </c>
      <c r="C72" s="10" t="s">
        <v>751</v>
      </c>
      <c r="D72" s="118" t="s">
        <v>294</v>
      </c>
      <c r="E72" s="135" t="s">
        <v>239</v>
      </c>
      <c r="F72" s="136"/>
      <c r="G72" s="11" t="s">
        <v>752</v>
      </c>
      <c r="H72" s="14">
        <v>0.66</v>
      </c>
      <c r="I72" s="109">
        <f t="shared" si="1"/>
        <v>1.98</v>
      </c>
      <c r="J72" s="115"/>
    </row>
    <row r="73" spans="1:10" ht="132">
      <c r="A73" s="114"/>
      <c r="B73" s="107">
        <v>3</v>
      </c>
      <c r="C73" s="10" t="s">
        <v>751</v>
      </c>
      <c r="D73" s="118" t="s">
        <v>314</v>
      </c>
      <c r="E73" s="135" t="s">
        <v>730</v>
      </c>
      <c r="F73" s="136"/>
      <c r="G73" s="11" t="s">
        <v>752</v>
      </c>
      <c r="H73" s="14">
        <v>0.71</v>
      </c>
      <c r="I73" s="109">
        <f t="shared" si="1"/>
        <v>2.13</v>
      </c>
      <c r="J73" s="115"/>
    </row>
    <row r="74" spans="1:10" ht="144">
      <c r="A74" s="114"/>
      <c r="B74" s="107">
        <v>5</v>
      </c>
      <c r="C74" s="10" t="s">
        <v>753</v>
      </c>
      <c r="D74" s="118" t="s">
        <v>270</v>
      </c>
      <c r="E74" s="135"/>
      <c r="F74" s="136"/>
      <c r="G74" s="11" t="s">
        <v>754</v>
      </c>
      <c r="H74" s="14">
        <v>0.65</v>
      </c>
      <c r="I74" s="109">
        <f t="shared" si="1"/>
        <v>3.25</v>
      </c>
      <c r="J74" s="115"/>
    </row>
    <row r="75" spans="1:10" ht="168">
      <c r="A75" s="114"/>
      <c r="B75" s="107">
        <v>3</v>
      </c>
      <c r="C75" s="10" t="s">
        <v>755</v>
      </c>
      <c r="D75" s="118"/>
      <c r="E75" s="135"/>
      <c r="F75" s="136"/>
      <c r="G75" s="11" t="s">
        <v>797</v>
      </c>
      <c r="H75" s="14">
        <v>0.94</v>
      </c>
      <c r="I75" s="109">
        <f t="shared" si="1"/>
        <v>2.82</v>
      </c>
      <c r="J75" s="115"/>
    </row>
    <row r="76" spans="1:10" ht="120">
      <c r="A76" s="114"/>
      <c r="B76" s="107">
        <v>5</v>
      </c>
      <c r="C76" s="10" t="s">
        <v>756</v>
      </c>
      <c r="D76" s="118" t="s">
        <v>294</v>
      </c>
      <c r="E76" s="135" t="s">
        <v>239</v>
      </c>
      <c r="F76" s="136"/>
      <c r="G76" s="11" t="s">
        <v>757</v>
      </c>
      <c r="H76" s="14">
        <v>1.05</v>
      </c>
      <c r="I76" s="109">
        <f t="shared" si="1"/>
        <v>5.25</v>
      </c>
      <c r="J76" s="115"/>
    </row>
    <row r="77" spans="1:10" ht="144">
      <c r="A77" s="114"/>
      <c r="B77" s="107">
        <v>3</v>
      </c>
      <c r="C77" s="10" t="s">
        <v>758</v>
      </c>
      <c r="D77" s="118" t="s">
        <v>25</v>
      </c>
      <c r="E77" s="135" t="s">
        <v>270</v>
      </c>
      <c r="F77" s="136"/>
      <c r="G77" s="11" t="s">
        <v>759</v>
      </c>
      <c r="H77" s="14">
        <v>0.45</v>
      </c>
      <c r="I77" s="109">
        <f t="shared" si="1"/>
        <v>1.35</v>
      </c>
      <c r="J77" s="115"/>
    </row>
    <row r="78" spans="1:10" ht="144">
      <c r="A78" s="114"/>
      <c r="B78" s="107">
        <v>3</v>
      </c>
      <c r="C78" s="10" t="s">
        <v>758</v>
      </c>
      <c r="D78" s="118" t="s">
        <v>26</v>
      </c>
      <c r="E78" s="135" t="s">
        <v>210</v>
      </c>
      <c r="F78" s="136"/>
      <c r="G78" s="11" t="s">
        <v>759</v>
      </c>
      <c r="H78" s="14">
        <v>0.49</v>
      </c>
      <c r="I78" s="109">
        <f t="shared" si="1"/>
        <v>1.47</v>
      </c>
      <c r="J78" s="115"/>
    </row>
    <row r="79" spans="1:10" ht="144">
      <c r="A79" s="114"/>
      <c r="B79" s="107">
        <v>3</v>
      </c>
      <c r="C79" s="10" t="s">
        <v>758</v>
      </c>
      <c r="D79" s="118" t="s">
        <v>26</v>
      </c>
      <c r="E79" s="135" t="s">
        <v>269</v>
      </c>
      <c r="F79" s="136"/>
      <c r="G79" s="11" t="s">
        <v>759</v>
      </c>
      <c r="H79" s="14">
        <v>0.49</v>
      </c>
      <c r="I79" s="109">
        <f t="shared" si="1"/>
        <v>1.47</v>
      </c>
      <c r="J79" s="115"/>
    </row>
    <row r="80" spans="1:10" ht="144">
      <c r="A80" s="114"/>
      <c r="B80" s="107">
        <v>3</v>
      </c>
      <c r="C80" s="10" t="s">
        <v>758</v>
      </c>
      <c r="D80" s="118" t="s">
        <v>26</v>
      </c>
      <c r="E80" s="135" t="s">
        <v>270</v>
      </c>
      <c r="F80" s="136"/>
      <c r="G80" s="11" t="s">
        <v>759</v>
      </c>
      <c r="H80" s="14">
        <v>0.49</v>
      </c>
      <c r="I80" s="109">
        <f t="shared" si="1"/>
        <v>1.47</v>
      </c>
      <c r="J80" s="115"/>
    </row>
    <row r="81" spans="1:10" ht="168">
      <c r="A81" s="114"/>
      <c r="B81" s="107">
        <v>2</v>
      </c>
      <c r="C81" s="10" t="s">
        <v>760</v>
      </c>
      <c r="D81" s="118" t="s">
        <v>273</v>
      </c>
      <c r="E81" s="135"/>
      <c r="F81" s="136"/>
      <c r="G81" s="11" t="s">
        <v>798</v>
      </c>
      <c r="H81" s="14">
        <v>0.56000000000000005</v>
      </c>
      <c r="I81" s="109">
        <f t="shared" si="1"/>
        <v>1.1200000000000001</v>
      </c>
      <c r="J81" s="115"/>
    </row>
    <row r="82" spans="1:10" ht="168">
      <c r="A82" s="114"/>
      <c r="B82" s="107">
        <v>5</v>
      </c>
      <c r="C82" s="10" t="s">
        <v>760</v>
      </c>
      <c r="D82" s="118" t="s">
        <v>761</v>
      </c>
      <c r="E82" s="135"/>
      <c r="F82" s="136"/>
      <c r="G82" s="11" t="s">
        <v>798</v>
      </c>
      <c r="H82" s="14">
        <v>0.56000000000000005</v>
      </c>
      <c r="I82" s="109">
        <f t="shared" si="1"/>
        <v>2.8000000000000003</v>
      </c>
      <c r="J82" s="115"/>
    </row>
    <row r="83" spans="1:10" ht="168">
      <c r="A83" s="114"/>
      <c r="B83" s="107">
        <v>5</v>
      </c>
      <c r="C83" s="10" t="s">
        <v>581</v>
      </c>
      <c r="D83" s="118" t="s">
        <v>761</v>
      </c>
      <c r="E83" s="135"/>
      <c r="F83" s="136"/>
      <c r="G83" s="11" t="s">
        <v>799</v>
      </c>
      <c r="H83" s="14">
        <v>0.61</v>
      </c>
      <c r="I83" s="109">
        <f t="shared" si="1"/>
        <v>3.05</v>
      </c>
      <c r="J83" s="115"/>
    </row>
    <row r="84" spans="1:10" ht="288">
      <c r="A84" s="114"/>
      <c r="B84" s="107">
        <v>1</v>
      </c>
      <c r="C84" s="10" t="s">
        <v>762</v>
      </c>
      <c r="D84" s="118" t="s">
        <v>699</v>
      </c>
      <c r="E84" s="135"/>
      <c r="F84" s="136"/>
      <c r="G84" s="11" t="s">
        <v>763</v>
      </c>
      <c r="H84" s="14">
        <v>6.47</v>
      </c>
      <c r="I84" s="109">
        <f t="shared" si="1"/>
        <v>6.47</v>
      </c>
      <c r="J84" s="115"/>
    </row>
    <row r="85" spans="1:10" ht="120">
      <c r="A85" s="114"/>
      <c r="B85" s="107">
        <v>1</v>
      </c>
      <c r="C85" s="10" t="s">
        <v>764</v>
      </c>
      <c r="D85" s="118"/>
      <c r="E85" s="135"/>
      <c r="F85" s="136"/>
      <c r="G85" s="11" t="s">
        <v>765</v>
      </c>
      <c r="H85" s="14">
        <v>10.39</v>
      </c>
      <c r="I85" s="109">
        <f t="shared" si="1"/>
        <v>10.39</v>
      </c>
      <c r="J85" s="115"/>
    </row>
    <row r="86" spans="1:10" ht="156">
      <c r="A86" s="114"/>
      <c r="B86" s="107">
        <v>1</v>
      </c>
      <c r="C86" s="10" t="s">
        <v>766</v>
      </c>
      <c r="D86" s="118"/>
      <c r="E86" s="135"/>
      <c r="F86" s="136"/>
      <c r="G86" s="11" t="s">
        <v>767</v>
      </c>
      <c r="H86" s="14">
        <v>20.329999999999998</v>
      </c>
      <c r="I86" s="109">
        <f t="shared" ref="I86:I94" si="2">H86*B86</f>
        <v>20.329999999999998</v>
      </c>
      <c r="J86" s="115"/>
    </row>
    <row r="87" spans="1:10" ht="156">
      <c r="A87" s="114"/>
      <c r="B87" s="107">
        <v>1</v>
      </c>
      <c r="C87" s="10" t="s">
        <v>768</v>
      </c>
      <c r="D87" s="118"/>
      <c r="E87" s="135"/>
      <c r="F87" s="136"/>
      <c r="G87" s="11" t="s">
        <v>769</v>
      </c>
      <c r="H87" s="14">
        <v>20.329999999999998</v>
      </c>
      <c r="I87" s="109">
        <f t="shared" si="2"/>
        <v>20.329999999999998</v>
      </c>
      <c r="J87" s="115"/>
    </row>
    <row r="88" spans="1:10" ht="276">
      <c r="A88" s="114"/>
      <c r="B88" s="107">
        <v>1</v>
      </c>
      <c r="C88" s="10" t="s">
        <v>770</v>
      </c>
      <c r="D88" s="118" t="s">
        <v>699</v>
      </c>
      <c r="E88" s="135"/>
      <c r="F88" s="136"/>
      <c r="G88" s="11" t="s">
        <v>771</v>
      </c>
      <c r="H88" s="14">
        <v>11.85</v>
      </c>
      <c r="I88" s="109">
        <f t="shared" si="2"/>
        <v>11.85</v>
      </c>
      <c r="J88" s="115"/>
    </row>
    <row r="89" spans="1:10" ht="348">
      <c r="A89" s="114"/>
      <c r="B89" s="107">
        <v>2</v>
      </c>
      <c r="C89" s="10" t="s">
        <v>772</v>
      </c>
      <c r="D89" s="118" t="s">
        <v>699</v>
      </c>
      <c r="E89" s="135"/>
      <c r="F89" s="136"/>
      <c r="G89" s="11" t="s">
        <v>773</v>
      </c>
      <c r="H89" s="14">
        <v>21.77</v>
      </c>
      <c r="I89" s="109">
        <f t="shared" si="2"/>
        <v>43.54</v>
      </c>
      <c r="J89" s="115"/>
    </row>
    <row r="90" spans="1:10" ht="144">
      <c r="A90" s="114"/>
      <c r="B90" s="107">
        <v>3</v>
      </c>
      <c r="C90" s="10" t="s">
        <v>774</v>
      </c>
      <c r="D90" s="118" t="s">
        <v>294</v>
      </c>
      <c r="E90" s="135"/>
      <c r="F90" s="136"/>
      <c r="G90" s="11" t="s">
        <v>775</v>
      </c>
      <c r="H90" s="14">
        <v>1.52</v>
      </c>
      <c r="I90" s="109">
        <f t="shared" si="2"/>
        <v>4.5600000000000005</v>
      </c>
      <c r="J90" s="115"/>
    </row>
    <row r="91" spans="1:10" ht="96">
      <c r="A91" s="114"/>
      <c r="B91" s="107">
        <v>5</v>
      </c>
      <c r="C91" s="10" t="s">
        <v>776</v>
      </c>
      <c r="D91" s="118" t="s">
        <v>25</v>
      </c>
      <c r="E91" s="135"/>
      <c r="F91" s="136"/>
      <c r="G91" s="11" t="s">
        <v>777</v>
      </c>
      <c r="H91" s="14">
        <v>0.14000000000000001</v>
      </c>
      <c r="I91" s="109">
        <f t="shared" si="2"/>
        <v>0.70000000000000007</v>
      </c>
      <c r="J91" s="115"/>
    </row>
    <row r="92" spans="1:10" ht="96">
      <c r="A92" s="114"/>
      <c r="B92" s="107">
        <v>5</v>
      </c>
      <c r="C92" s="10" t="s">
        <v>776</v>
      </c>
      <c r="D92" s="118" t="s">
        <v>26</v>
      </c>
      <c r="E92" s="135"/>
      <c r="F92" s="136"/>
      <c r="G92" s="11" t="s">
        <v>777</v>
      </c>
      <c r="H92" s="14">
        <v>0.14000000000000001</v>
      </c>
      <c r="I92" s="109">
        <f t="shared" si="2"/>
        <v>0.70000000000000007</v>
      </c>
      <c r="J92" s="115"/>
    </row>
    <row r="93" spans="1:10" ht="168">
      <c r="A93" s="114"/>
      <c r="B93" s="107">
        <v>3</v>
      </c>
      <c r="C93" s="10" t="s">
        <v>778</v>
      </c>
      <c r="D93" s="118" t="s">
        <v>26</v>
      </c>
      <c r="E93" s="135"/>
      <c r="F93" s="136"/>
      <c r="G93" s="11" t="s">
        <v>779</v>
      </c>
      <c r="H93" s="14">
        <v>3.11</v>
      </c>
      <c r="I93" s="109">
        <f t="shared" si="2"/>
        <v>9.33</v>
      </c>
      <c r="J93" s="115"/>
    </row>
    <row r="94" spans="1:10" ht="108">
      <c r="A94" s="114"/>
      <c r="B94" s="108">
        <v>5</v>
      </c>
      <c r="C94" s="12" t="s">
        <v>780</v>
      </c>
      <c r="D94" s="119" t="s">
        <v>25</v>
      </c>
      <c r="E94" s="137"/>
      <c r="F94" s="138"/>
      <c r="G94" s="13" t="s">
        <v>781</v>
      </c>
      <c r="H94" s="15">
        <v>2.4300000000000002</v>
      </c>
      <c r="I94" s="110">
        <f t="shared" si="2"/>
        <v>12.15</v>
      </c>
      <c r="J94" s="115"/>
    </row>
  </sheetData>
  <mergeCells count="77">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93:F93"/>
    <mergeCell ref="E94:F94"/>
    <mergeCell ref="E88:F88"/>
    <mergeCell ref="E89:F89"/>
    <mergeCell ref="E90:F90"/>
    <mergeCell ref="E91:F91"/>
    <mergeCell ref="E92:F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1</v>
      </c>
      <c r="O1" t="s">
        <v>181</v>
      </c>
    </row>
    <row r="2" spans="1:15" ht="15.75" customHeight="1">
      <c r="A2" s="114"/>
      <c r="B2" s="125" t="s">
        <v>134</v>
      </c>
      <c r="C2" s="120"/>
      <c r="D2" s="120"/>
      <c r="E2" s="120"/>
      <c r="F2" s="120"/>
      <c r="G2" s="120"/>
      <c r="H2" s="120"/>
      <c r="I2" s="120"/>
      <c r="J2" s="120"/>
      <c r="K2" s="126" t="s">
        <v>140</v>
      </c>
      <c r="L2" s="115"/>
      <c r="N2">
        <v>463.54000000000013</v>
      </c>
      <c r="O2" t="s">
        <v>182</v>
      </c>
    </row>
    <row r="3" spans="1:15" ht="12.75" customHeight="1">
      <c r="A3" s="114"/>
      <c r="B3" s="122" t="s">
        <v>135</v>
      </c>
      <c r="C3" s="120"/>
      <c r="D3" s="120"/>
      <c r="E3" s="120"/>
      <c r="F3" s="120"/>
      <c r="G3" s="120"/>
      <c r="H3" s="120"/>
      <c r="I3" s="120"/>
      <c r="J3" s="120"/>
      <c r="K3" s="120"/>
      <c r="L3" s="115"/>
      <c r="N3">
        <v>463.54000000000013</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804</v>
      </c>
      <c r="C10" s="120"/>
      <c r="D10" s="120"/>
      <c r="E10" s="120"/>
      <c r="F10" s="115"/>
      <c r="G10" s="116"/>
      <c r="H10" s="116" t="s">
        <v>710</v>
      </c>
      <c r="I10" s="120"/>
      <c r="J10" s="120"/>
      <c r="K10" s="139">
        <f>IF(Invoice!J10&lt;&gt;"",Invoice!J10,"")</f>
        <v>51356</v>
      </c>
      <c r="L10" s="115"/>
    </row>
    <row r="11" spans="1:15" ht="12.75" customHeight="1">
      <c r="A11" s="114"/>
      <c r="B11" s="114" t="s">
        <v>710</v>
      </c>
      <c r="C11" s="120"/>
      <c r="D11" s="120"/>
      <c r="E11" s="120"/>
      <c r="F11" s="115"/>
      <c r="G11" s="116"/>
      <c r="H11" s="116" t="s">
        <v>812</v>
      </c>
      <c r="I11" s="120"/>
      <c r="J11" s="120"/>
      <c r="K11" s="140"/>
      <c r="L11" s="115"/>
    </row>
    <row r="12" spans="1:15" ht="12.75" customHeight="1">
      <c r="A12" s="114"/>
      <c r="B12" s="114" t="s">
        <v>812</v>
      </c>
      <c r="C12" s="120"/>
      <c r="D12" s="120"/>
      <c r="E12" s="120"/>
      <c r="F12" s="115"/>
      <c r="G12" s="116"/>
      <c r="H12" s="116" t="s">
        <v>811</v>
      </c>
      <c r="I12" s="120"/>
      <c r="J12" s="120"/>
      <c r="K12" s="120"/>
      <c r="L12" s="115"/>
    </row>
    <row r="13" spans="1:15" ht="12.75" customHeight="1">
      <c r="A13" s="114"/>
      <c r="B13" s="114" t="s">
        <v>811</v>
      </c>
      <c r="C13" s="120"/>
      <c r="D13" s="120"/>
      <c r="E13" s="120"/>
      <c r="F13" s="115"/>
      <c r="G13" s="116"/>
      <c r="H13" s="116" t="s">
        <v>713</v>
      </c>
      <c r="I13" s="120"/>
      <c r="J13" s="120"/>
      <c r="K13" s="99" t="s">
        <v>11</v>
      </c>
      <c r="L13" s="115"/>
    </row>
    <row r="14" spans="1:15" ht="15" customHeight="1">
      <c r="A14" s="114"/>
      <c r="B14" s="114" t="s">
        <v>713</v>
      </c>
      <c r="C14" s="120"/>
      <c r="D14" s="120"/>
      <c r="E14" s="120"/>
      <c r="F14" s="115"/>
      <c r="G14" s="116"/>
      <c r="H14" s="116" t="s">
        <v>6</v>
      </c>
      <c r="I14" s="120"/>
      <c r="J14" s="120"/>
      <c r="K14" s="141">
        <f>Invoice!J14</f>
        <v>45178</v>
      </c>
      <c r="L14" s="115"/>
    </row>
    <row r="15" spans="1:15" ht="15" customHeight="1">
      <c r="A15" s="114"/>
      <c r="B15" s="134" t="s">
        <v>813</v>
      </c>
      <c r="C15" s="7"/>
      <c r="D15" s="7"/>
      <c r="E15" s="7"/>
      <c r="F15" s="8"/>
      <c r="G15" s="116"/>
      <c r="H15" s="121" t="s">
        <v>813</v>
      </c>
      <c r="I15" s="120"/>
      <c r="J15" s="120"/>
      <c r="K15" s="142"/>
      <c r="L15" s="115"/>
    </row>
    <row r="16" spans="1:15" ht="15" customHeight="1">
      <c r="A16" s="114"/>
      <c r="B16" s="120"/>
      <c r="C16" s="120"/>
      <c r="D16" s="120"/>
      <c r="E16" s="120"/>
      <c r="F16" s="120"/>
      <c r="G16" s="120"/>
      <c r="H16" s="120"/>
      <c r="I16" s="124" t="s">
        <v>142</v>
      </c>
      <c r="J16" s="124" t="s">
        <v>142</v>
      </c>
      <c r="K16" s="130">
        <v>39920</v>
      </c>
      <c r="L16" s="115"/>
    </row>
    <row r="17" spans="1:12" ht="12.75" customHeight="1">
      <c r="A17" s="114"/>
      <c r="B17" s="120" t="s">
        <v>714</v>
      </c>
      <c r="C17" s="120"/>
      <c r="D17" s="120"/>
      <c r="E17" s="120"/>
      <c r="F17" s="120"/>
      <c r="G17" s="120"/>
      <c r="H17" s="120"/>
      <c r="I17" s="124" t="s">
        <v>143</v>
      </c>
      <c r="J17" s="124" t="s">
        <v>143</v>
      </c>
      <c r="K17" s="130" t="str">
        <f>IF(Invoice!J17&lt;&gt;"",Invoice!J17,"")</f>
        <v>Didi</v>
      </c>
      <c r="L17" s="115"/>
    </row>
    <row r="18" spans="1:12" ht="18" customHeight="1">
      <c r="A18" s="114"/>
      <c r="B18" s="120" t="s">
        <v>715</v>
      </c>
      <c r="C18" s="120"/>
      <c r="D18" s="120"/>
      <c r="E18" s="120"/>
      <c r="F18" s="120"/>
      <c r="G18" s="120"/>
      <c r="H18" s="120"/>
      <c r="I18" s="123" t="s">
        <v>258</v>
      </c>
      <c r="J18" s="123"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customHeight="1">
      <c r="A22" s="114"/>
      <c r="B22" s="107">
        <f>'Tax Invoice'!D18</f>
        <v>20</v>
      </c>
      <c r="C22" s="10" t="s">
        <v>716</v>
      </c>
      <c r="D22" s="10" t="s">
        <v>782</v>
      </c>
      <c r="E22" s="118" t="s">
        <v>23</v>
      </c>
      <c r="F22" s="135"/>
      <c r="G22" s="136"/>
      <c r="H22" s="11" t="s">
        <v>717</v>
      </c>
      <c r="I22" s="14">
        <f t="shared" ref="I22:I53" si="0">ROUNDUP(J22*$N$1,2)</f>
        <v>0.51</v>
      </c>
      <c r="J22" s="14">
        <v>0.51</v>
      </c>
      <c r="K22" s="109">
        <f t="shared" ref="K22:K53" si="1">I22*B22</f>
        <v>10.199999999999999</v>
      </c>
      <c r="L22" s="115"/>
    </row>
    <row r="23" spans="1:12" ht="24" customHeight="1">
      <c r="A23" s="114"/>
      <c r="B23" s="107">
        <f>'Tax Invoice'!D19</f>
        <v>7</v>
      </c>
      <c r="C23" s="10" t="s">
        <v>718</v>
      </c>
      <c r="D23" s="10" t="s">
        <v>783</v>
      </c>
      <c r="E23" s="118" t="s">
        <v>25</v>
      </c>
      <c r="F23" s="135"/>
      <c r="G23" s="136"/>
      <c r="H23" s="11" t="s">
        <v>719</v>
      </c>
      <c r="I23" s="14">
        <f t="shared" si="0"/>
        <v>1.1399999999999999</v>
      </c>
      <c r="J23" s="14">
        <v>1.1399999999999999</v>
      </c>
      <c r="K23" s="109">
        <f t="shared" si="1"/>
        <v>7.9799999999999995</v>
      </c>
      <c r="L23" s="115"/>
    </row>
    <row r="24" spans="1:12" ht="24" customHeight="1">
      <c r="A24" s="114"/>
      <c r="B24" s="107">
        <f>'Tax Invoice'!D20</f>
        <v>5</v>
      </c>
      <c r="C24" s="10" t="s">
        <v>718</v>
      </c>
      <c r="D24" s="10" t="s">
        <v>784</v>
      </c>
      <c r="E24" s="118" t="s">
        <v>26</v>
      </c>
      <c r="F24" s="135"/>
      <c r="G24" s="136"/>
      <c r="H24" s="11" t="s">
        <v>719</v>
      </c>
      <c r="I24" s="14">
        <f t="shared" si="0"/>
        <v>1.25</v>
      </c>
      <c r="J24" s="14">
        <v>1.25</v>
      </c>
      <c r="K24" s="109">
        <f t="shared" si="1"/>
        <v>6.25</v>
      </c>
      <c r="L24" s="115"/>
    </row>
    <row r="25" spans="1:12" ht="24" customHeight="1">
      <c r="A25" s="114"/>
      <c r="B25" s="107">
        <f>'Tax Invoice'!D21</f>
        <v>10</v>
      </c>
      <c r="C25" s="10" t="s">
        <v>720</v>
      </c>
      <c r="D25" s="10" t="s">
        <v>720</v>
      </c>
      <c r="E25" s="118" t="s">
        <v>23</v>
      </c>
      <c r="F25" s="135"/>
      <c r="G25" s="136"/>
      <c r="H25" s="11" t="s">
        <v>721</v>
      </c>
      <c r="I25" s="14">
        <f t="shared" si="0"/>
        <v>0.75</v>
      </c>
      <c r="J25" s="14">
        <v>0.75</v>
      </c>
      <c r="K25" s="109">
        <f t="shared" si="1"/>
        <v>7.5</v>
      </c>
      <c r="L25" s="115"/>
    </row>
    <row r="26" spans="1:12" ht="24" customHeight="1">
      <c r="A26" s="114"/>
      <c r="B26" s="107">
        <f>'Tax Invoice'!D22</f>
        <v>10</v>
      </c>
      <c r="C26" s="10" t="s">
        <v>720</v>
      </c>
      <c r="D26" s="10" t="s">
        <v>720</v>
      </c>
      <c r="E26" s="118" t="s">
        <v>25</v>
      </c>
      <c r="F26" s="135"/>
      <c r="G26" s="136"/>
      <c r="H26" s="11" t="s">
        <v>721</v>
      </c>
      <c r="I26" s="14">
        <f t="shared" si="0"/>
        <v>0.75</v>
      </c>
      <c r="J26" s="14">
        <v>0.75</v>
      </c>
      <c r="K26" s="109">
        <f t="shared" si="1"/>
        <v>7.5</v>
      </c>
      <c r="L26" s="115"/>
    </row>
    <row r="27" spans="1:12" ht="24" customHeight="1">
      <c r="A27" s="114"/>
      <c r="B27" s="107">
        <f>'Tax Invoice'!D23</f>
        <v>3</v>
      </c>
      <c r="C27" s="10" t="s">
        <v>722</v>
      </c>
      <c r="D27" s="10" t="s">
        <v>722</v>
      </c>
      <c r="E27" s="118" t="s">
        <v>23</v>
      </c>
      <c r="F27" s="135"/>
      <c r="G27" s="136"/>
      <c r="H27" s="11" t="s">
        <v>723</v>
      </c>
      <c r="I27" s="14">
        <f t="shared" si="0"/>
        <v>0.46</v>
      </c>
      <c r="J27" s="14">
        <v>0.46</v>
      </c>
      <c r="K27" s="109">
        <f t="shared" si="1"/>
        <v>1.3800000000000001</v>
      </c>
      <c r="L27" s="115"/>
    </row>
    <row r="28" spans="1:12" ht="24" customHeight="1">
      <c r="A28" s="114"/>
      <c r="B28" s="107">
        <f>'Tax Invoice'!D24</f>
        <v>3</v>
      </c>
      <c r="C28" s="10" t="s">
        <v>722</v>
      </c>
      <c r="D28" s="10" t="s">
        <v>722</v>
      </c>
      <c r="E28" s="118" t="s">
        <v>25</v>
      </c>
      <c r="F28" s="135"/>
      <c r="G28" s="136"/>
      <c r="H28" s="11" t="s">
        <v>723</v>
      </c>
      <c r="I28" s="14">
        <f t="shared" si="0"/>
        <v>0.46</v>
      </c>
      <c r="J28" s="14">
        <v>0.46</v>
      </c>
      <c r="K28" s="109">
        <f t="shared" si="1"/>
        <v>1.3800000000000001</v>
      </c>
      <c r="L28" s="115"/>
    </row>
    <row r="29" spans="1:12" ht="24" customHeight="1">
      <c r="A29" s="114"/>
      <c r="B29" s="107">
        <f>'Tax Invoice'!D25</f>
        <v>3</v>
      </c>
      <c r="C29" s="10" t="s">
        <v>722</v>
      </c>
      <c r="D29" s="10" t="s">
        <v>722</v>
      </c>
      <c r="E29" s="118" t="s">
        <v>26</v>
      </c>
      <c r="F29" s="135"/>
      <c r="G29" s="136"/>
      <c r="H29" s="11" t="s">
        <v>723</v>
      </c>
      <c r="I29" s="14">
        <f t="shared" si="0"/>
        <v>0.46</v>
      </c>
      <c r="J29" s="14">
        <v>0.46</v>
      </c>
      <c r="K29" s="109">
        <f t="shared" si="1"/>
        <v>1.3800000000000001</v>
      </c>
      <c r="L29" s="115"/>
    </row>
    <row r="30" spans="1:12" ht="24" customHeight="1">
      <c r="A30" s="114"/>
      <c r="B30" s="107">
        <f>'Tax Invoice'!D26</f>
        <v>20</v>
      </c>
      <c r="C30" s="10" t="s">
        <v>724</v>
      </c>
      <c r="D30" s="10" t="s">
        <v>724</v>
      </c>
      <c r="E30" s="118" t="s">
        <v>23</v>
      </c>
      <c r="F30" s="135"/>
      <c r="G30" s="136"/>
      <c r="H30" s="11" t="s">
        <v>725</v>
      </c>
      <c r="I30" s="14">
        <f t="shared" si="0"/>
        <v>0.46</v>
      </c>
      <c r="J30" s="14">
        <v>0.46</v>
      </c>
      <c r="K30" s="109">
        <f t="shared" si="1"/>
        <v>9.2000000000000011</v>
      </c>
      <c r="L30" s="115"/>
    </row>
    <row r="31" spans="1:12" ht="24" customHeight="1">
      <c r="A31" s="114"/>
      <c r="B31" s="107">
        <f>'Tax Invoice'!D27</f>
        <v>5</v>
      </c>
      <c r="C31" s="10" t="s">
        <v>726</v>
      </c>
      <c r="D31" s="10" t="s">
        <v>726</v>
      </c>
      <c r="E31" s="118" t="s">
        <v>23</v>
      </c>
      <c r="F31" s="135"/>
      <c r="G31" s="136"/>
      <c r="H31" s="11" t="s">
        <v>727</v>
      </c>
      <c r="I31" s="14">
        <f t="shared" si="0"/>
        <v>0.75</v>
      </c>
      <c r="J31" s="14">
        <v>0.75</v>
      </c>
      <c r="K31" s="109">
        <f t="shared" si="1"/>
        <v>3.75</v>
      </c>
      <c r="L31" s="115"/>
    </row>
    <row r="32" spans="1:12" ht="24" customHeight="1">
      <c r="A32" s="114"/>
      <c r="B32" s="107">
        <f>'Tax Invoice'!D28</f>
        <v>5</v>
      </c>
      <c r="C32" s="10" t="s">
        <v>726</v>
      </c>
      <c r="D32" s="10" t="s">
        <v>726</v>
      </c>
      <c r="E32" s="118" t="s">
        <v>25</v>
      </c>
      <c r="F32" s="135"/>
      <c r="G32" s="136"/>
      <c r="H32" s="11" t="s">
        <v>727</v>
      </c>
      <c r="I32" s="14">
        <f t="shared" si="0"/>
        <v>0.75</v>
      </c>
      <c r="J32" s="14">
        <v>0.75</v>
      </c>
      <c r="K32" s="109">
        <f t="shared" si="1"/>
        <v>3.75</v>
      </c>
      <c r="L32" s="115"/>
    </row>
    <row r="33" spans="1:12" ht="24" customHeight="1">
      <c r="A33" s="114"/>
      <c r="B33" s="107">
        <f>'Tax Invoice'!D29</f>
        <v>5</v>
      </c>
      <c r="C33" s="10" t="s">
        <v>726</v>
      </c>
      <c r="D33" s="10" t="s">
        <v>726</v>
      </c>
      <c r="E33" s="118" t="s">
        <v>26</v>
      </c>
      <c r="F33" s="135"/>
      <c r="G33" s="136"/>
      <c r="H33" s="11" t="s">
        <v>727</v>
      </c>
      <c r="I33" s="14">
        <f t="shared" si="0"/>
        <v>0.75</v>
      </c>
      <c r="J33" s="14">
        <v>0.75</v>
      </c>
      <c r="K33" s="109">
        <f t="shared" si="1"/>
        <v>3.75</v>
      </c>
      <c r="L33" s="115"/>
    </row>
    <row r="34" spans="1:12" ht="24" customHeight="1">
      <c r="A34" s="114"/>
      <c r="B34" s="107">
        <f>'Tax Invoice'!D30</f>
        <v>10</v>
      </c>
      <c r="C34" s="10" t="s">
        <v>728</v>
      </c>
      <c r="D34" s="10" t="s">
        <v>728</v>
      </c>
      <c r="E34" s="118" t="s">
        <v>239</v>
      </c>
      <c r="F34" s="135" t="s">
        <v>23</v>
      </c>
      <c r="G34" s="136"/>
      <c r="H34" s="11" t="s">
        <v>729</v>
      </c>
      <c r="I34" s="14">
        <f t="shared" si="0"/>
        <v>0.75</v>
      </c>
      <c r="J34" s="14">
        <v>0.75</v>
      </c>
      <c r="K34" s="109">
        <f t="shared" si="1"/>
        <v>7.5</v>
      </c>
      <c r="L34" s="115"/>
    </row>
    <row r="35" spans="1:12" ht="24" customHeight="1">
      <c r="A35" s="114"/>
      <c r="B35" s="107">
        <f>'Tax Invoice'!D31</f>
        <v>7</v>
      </c>
      <c r="C35" s="10" t="s">
        <v>728</v>
      </c>
      <c r="D35" s="10" t="s">
        <v>728</v>
      </c>
      <c r="E35" s="118" t="s">
        <v>239</v>
      </c>
      <c r="F35" s="135" t="s">
        <v>26</v>
      </c>
      <c r="G35" s="136"/>
      <c r="H35" s="11" t="s">
        <v>729</v>
      </c>
      <c r="I35" s="14">
        <f t="shared" si="0"/>
        <v>0.75</v>
      </c>
      <c r="J35" s="14">
        <v>0.75</v>
      </c>
      <c r="K35" s="109">
        <f t="shared" si="1"/>
        <v>5.25</v>
      </c>
      <c r="L35" s="115"/>
    </row>
    <row r="36" spans="1:12" ht="24" customHeight="1">
      <c r="A36" s="114"/>
      <c r="B36" s="107">
        <f>'Tax Invoice'!D32</f>
        <v>5</v>
      </c>
      <c r="C36" s="10" t="s">
        <v>728</v>
      </c>
      <c r="D36" s="10" t="s">
        <v>728</v>
      </c>
      <c r="E36" s="118" t="s">
        <v>348</v>
      </c>
      <c r="F36" s="135" t="s">
        <v>25</v>
      </c>
      <c r="G36" s="136"/>
      <c r="H36" s="11" t="s">
        <v>729</v>
      </c>
      <c r="I36" s="14">
        <f t="shared" si="0"/>
        <v>0.75</v>
      </c>
      <c r="J36" s="14">
        <v>0.75</v>
      </c>
      <c r="K36" s="109">
        <f t="shared" si="1"/>
        <v>3.75</v>
      </c>
      <c r="L36" s="115"/>
    </row>
    <row r="37" spans="1:12" ht="24" customHeight="1">
      <c r="A37" s="114"/>
      <c r="B37" s="107">
        <f>'Tax Invoice'!D33</f>
        <v>5</v>
      </c>
      <c r="C37" s="10" t="s">
        <v>728</v>
      </c>
      <c r="D37" s="10" t="s">
        <v>728</v>
      </c>
      <c r="E37" s="118" t="s">
        <v>348</v>
      </c>
      <c r="F37" s="135" t="s">
        <v>26</v>
      </c>
      <c r="G37" s="136"/>
      <c r="H37" s="11" t="s">
        <v>729</v>
      </c>
      <c r="I37" s="14">
        <f t="shared" si="0"/>
        <v>0.75</v>
      </c>
      <c r="J37" s="14">
        <v>0.75</v>
      </c>
      <c r="K37" s="109">
        <f t="shared" si="1"/>
        <v>3.75</v>
      </c>
      <c r="L37" s="115"/>
    </row>
    <row r="38" spans="1:12" ht="24" customHeight="1">
      <c r="A38" s="114"/>
      <c r="B38" s="107">
        <f>'Tax Invoice'!D34</f>
        <v>5</v>
      </c>
      <c r="C38" s="10" t="s">
        <v>728</v>
      </c>
      <c r="D38" s="10" t="s">
        <v>728</v>
      </c>
      <c r="E38" s="118" t="s">
        <v>528</v>
      </c>
      <c r="F38" s="135" t="s">
        <v>25</v>
      </c>
      <c r="G38" s="136"/>
      <c r="H38" s="11" t="s">
        <v>729</v>
      </c>
      <c r="I38" s="14">
        <f t="shared" si="0"/>
        <v>0.75</v>
      </c>
      <c r="J38" s="14">
        <v>0.75</v>
      </c>
      <c r="K38" s="109">
        <f t="shared" si="1"/>
        <v>3.75</v>
      </c>
      <c r="L38" s="115"/>
    </row>
    <row r="39" spans="1:12" ht="24" customHeight="1">
      <c r="A39" s="114"/>
      <c r="B39" s="107">
        <f>'Tax Invoice'!D35</f>
        <v>3</v>
      </c>
      <c r="C39" s="10" t="s">
        <v>728</v>
      </c>
      <c r="D39" s="10" t="s">
        <v>728</v>
      </c>
      <c r="E39" s="118" t="s">
        <v>730</v>
      </c>
      <c r="F39" s="135" t="s">
        <v>23</v>
      </c>
      <c r="G39" s="136"/>
      <c r="H39" s="11" t="s">
        <v>729</v>
      </c>
      <c r="I39" s="14">
        <f t="shared" si="0"/>
        <v>0.75</v>
      </c>
      <c r="J39" s="14">
        <v>0.75</v>
      </c>
      <c r="K39" s="109">
        <f t="shared" si="1"/>
        <v>2.25</v>
      </c>
      <c r="L39" s="115"/>
    </row>
    <row r="40" spans="1:12" ht="24" customHeight="1">
      <c r="A40" s="114"/>
      <c r="B40" s="107">
        <f>'Tax Invoice'!D36</f>
        <v>5</v>
      </c>
      <c r="C40" s="10" t="s">
        <v>728</v>
      </c>
      <c r="D40" s="10" t="s">
        <v>728</v>
      </c>
      <c r="E40" s="118" t="s">
        <v>730</v>
      </c>
      <c r="F40" s="135" t="s">
        <v>25</v>
      </c>
      <c r="G40" s="136"/>
      <c r="H40" s="11" t="s">
        <v>729</v>
      </c>
      <c r="I40" s="14">
        <f t="shared" si="0"/>
        <v>0.75</v>
      </c>
      <c r="J40" s="14">
        <v>0.75</v>
      </c>
      <c r="K40" s="109">
        <f t="shared" si="1"/>
        <v>3.75</v>
      </c>
      <c r="L40" s="115"/>
    </row>
    <row r="41" spans="1:12" ht="24" customHeight="1">
      <c r="A41" s="114"/>
      <c r="B41" s="107">
        <f>'Tax Invoice'!D37</f>
        <v>3</v>
      </c>
      <c r="C41" s="10" t="s">
        <v>728</v>
      </c>
      <c r="D41" s="10" t="s">
        <v>728</v>
      </c>
      <c r="E41" s="118" t="s">
        <v>731</v>
      </c>
      <c r="F41" s="135" t="s">
        <v>25</v>
      </c>
      <c r="G41" s="136"/>
      <c r="H41" s="11" t="s">
        <v>729</v>
      </c>
      <c r="I41" s="14">
        <f t="shared" si="0"/>
        <v>0.75</v>
      </c>
      <c r="J41" s="14">
        <v>0.75</v>
      </c>
      <c r="K41" s="109">
        <f t="shared" si="1"/>
        <v>2.25</v>
      </c>
      <c r="L41" s="115"/>
    </row>
    <row r="42" spans="1:12" ht="24" customHeight="1">
      <c r="A42" s="114"/>
      <c r="B42" s="107">
        <f>'Tax Invoice'!D38</f>
        <v>5</v>
      </c>
      <c r="C42" s="10" t="s">
        <v>728</v>
      </c>
      <c r="D42" s="10" t="s">
        <v>728</v>
      </c>
      <c r="E42" s="118" t="s">
        <v>732</v>
      </c>
      <c r="F42" s="135" t="s">
        <v>25</v>
      </c>
      <c r="G42" s="136"/>
      <c r="H42" s="11" t="s">
        <v>729</v>
      </c>
      <c r="I42" s="14">
        <f t="shared" si="0"/>
        <v>0.75</v>
      </c>
      <c r="J42" s="14">
        <v>0.75</v>
      </c>
      <c r="K42" s="109">
        <f t="shared" si="1"/>
        <v>3.75</v>
      </c>
      <c r="L42" s="115"/>
    </row>
    <row r="43" spans="1:12" ht="24" customHeight="1">
      <c r="A43" s="114"/>
      <c r="B43" s="107">
        <f>'Tax Invoice'!D39</f>
        <v>5</v>
      </c>
      <c r="C43" s="10" t="s">
        <v>733</v>
      </c>
      <c r="D43" s="10" t="s">
        <v>733</v>
      </c>
      <c r="E43" s="118" t="s">
        <v>23</v>
      </c>
      <c r="F43" s="135" t="s">
        <v>212</v>
      </c>
      <c r="G43" s="136"/>
      <c r="H43" s="11" t="s">
        <v>734</v>
      </c>
      <c r="I43" s="14">
        <f t="shared" si="0"/>
        <v>0.57999999999999996</v>
      </c>
      <c r="J43" s="14">
        <v>0.57999999999999996</v>
      </c>
      <c r="K43" s="109">
        <f t="shared" si="1"/>
        <v>2.9</v>
      </c>
      <c r="L43" s="115"/>
    </row>
    <row r="44" spans="1:12" ht="24" customHeight="1">
      <c r="A44" s="114"/>
      <c r="B44" s="107">
        <f>'Tax Invoice'!D40</f>
        <v>5</v>
      </c>
      <c r="C44" s="10" t="s">
        <v>733</v>
      </c>
      <c r="D44" s="10" t="s">
        <v>733</v>
      </c>
      <c r="E44" s="118" t="s">
        <v>23</v>
      </c>
      <c r="F44" s="135" t="s">
        <v>214</v>
      </c>
      <c r="G44" s="136"/>
      <c r="H44" s="11" t="s">
        <v>734</v>
      </c>
      <c r="I44" s="14">
        <f t="shared" si="0"/>
        <v>0.57999999999999996</v>
      </c>
      <c r="J44" s="14">
        <v>0.57999999999999996</v>
      </c>
      <c r="K44" s="109">
        <f t="shared" si="1"/>
        <v>2.9</v>
      </c>
      <c r="L44" s="115"/>
    </row>
    <row r="45" spans="1:12" ht="24" customHeight="1">
      <c r="A45" s="114"/>
      <c r="B45" s="107">
        <f>'Tax Invoice'!D41</f>
        <v>3</v>
      </c>
      <c r="C45" s="10" t="s">
        <v>733</v>
      </c>
      <c r="D45" s="10" t="s">
        <v>733</v>
      </c>
      <c r="E45" s="118" t="s">
        <v>23</v>
      </c>
      <c r="F45" s="135" t="s">
        <v>735</v>
      </c>
      <c r="G45" s="136"/>
      <c r="H45" s="11" t="s">
        <v>734</v>
      </c>
      <c r="I45" s="14">
        <f t="shared" si="0"/>
        <v>0.57999999999999996</v>
      </c>
      <c r="J45" s="14">
        <v>0.57999999999999996</v>
      </c>
      <c r="K45" s="109">
        <f t="shared" si="1"/>
        <v>1.7399999999999998</v>
      </c>
      <c r="L45" s="115"/>
    </row>
    <row r="46" spans="1:12" ht="24" customHeight="1">
      <c r="A46" s="114"/>
      <c r="B46" s="107">
        <f>'Tax Invoice'!D42</f>
        <v>5</v>
      </c>
      <c r="C46" s="10" t="s">
        <v>733</v>
      </c>
      <c r="D46" s="10" t="s">
        <v>733</v>
      </c>
      <c r="E46" s="118" t="s">
        <v>23</v>
      </c>
      <c r="F46" s="135" t="s">
        <v>736</v>
      </c>
      <c r="G46" s="136"/>
      <c r="H46" s="11" t="s">
        <v>734</v>
      </c>
      <c r="I46" s="14">
        <f t="shared" si="0"/>
        <v>0.57999999999999996</v>
      </c>
      <c r="J46" s="14">
        <v>0.57999999999999996</v>
      </c>
      <c r="K46" s="109">
        <f t="shared" si="1"/>
        <v>2.9</v>
      </c>
      <c r="L46" s="115"/>
    </row>
    <row r="47" spans="1:12" ht="24" customHeight="1">
      <c r="A47" s="114"/>
      <c r="B47" s="107">
        <f>'Tax Invoice'!D43</f>
        <v>5</v>
      </c>
      <c r="C47" s="10" t="s">
        <v>737</v>
      </c>
      <c r="D47" s="10" t="s">
        <v>737</v>
      </c>
      <c r="E47" s="118" t="s">
        <v>239</v>
      </c>
      <c r="F47" s="135" t="s">
        <v>23</v>
      </c>
      <c r="G47" s="136"/>
      <c r="H47" s="11" t="s">
        <v>738</v>
      </c>
      <c r="I47" s="14">
        <f t="shared" si="0"/>
        <v>0.75</v>
      </c>
      <c r="J47" s="14">
        <v>0.75</v>
      </c>
      <c r="K47" s="109">
        <f t="shared" si="1"/>
        <v>3.75</v>
      </c>
      <c r="L47" s="115"/>
    </row>
    <row r="48" spans="1:12" ht="24" customHeight="1">
      <c r="A48" s="114"/>
      <c r="B48" s="107">
        <f>'Tax Invoice'!D44</f>
        <v>5</v>
      </c>
      <c r="C48" s="10" t="s">
        <v>737</v>
      </c>
      <c r="D48" s="10" t="s">
        <v>737</v>
      </c>
      <c r="E48" s="118" t="s">
        <v>239</v>
      </c>
      <c r="F48" s="135" t="s">
        <v>25</v>
      </c>
      <c r="G48" s="136"/>
      <c r="H48" s="11" t="s">
        <v>738</v>
      </c>
      <c r="I48" s="14">
        <f t="shared" si="0"/>
        <v>0.75</v>
      </c>
      <c r="J48" s="14">
        <v>0.75</v>
      </c>
      <c r="K48" s="109">
        <f t="shared" si="1"/>
        <v>3.75</v>
      </c>
      <c r="L48" s="115"/>
    </row>
    <row r="49" spans="1:12" ht="24" customHeight="1">
      <c r="A49" s="114"/>
      <c r="B49" s="107">
        <f>'Tax Invoice'!D45</f>
        <v>5</v>
      </c>
      <c r="C49" s="10" t="s">
        <v>737</v>
      </c>
      <c r="D49" s="10" t="s">
        <v>737</v>
      </c>
      <c r="E49" s="118" t="s">
        <v>239</v>
      </c>
      <c r="F49" s="135" t="s">
        <v>26</v>
      </c>
      <c r="G49" s="136"/>
      <c r="H49" s="11" t="s">
        <v>738</v>
      </c>
      <c r="I49" s="14">
        <f t="shared" si="0"/>
        <v>0.75</v>
      </c>
      <c r="J49" s="14">
        <v>0.75</v>
      </c>
      <c r="K49" s="109">
        <f t="shared" si="1"/>
        <v>3.75</v>
      </c>
      <c r="L49" s="115"/>
    </row>
    <row r="50" spans="1:12" ht="24" customHeight="1">
      <c r="A50" s="114"/>
      <c r="B50" s="107">
        <f>'Tax Invoice'!D46</f>
        <v>5</v>
      </c>
      <c r="C50" s="10" t="s">
        <v>737</v>
      </c>
      <c r="D50" s="10" t="s">
        <v>737</v>
      </c>
      <c r="E50" s="118" t="s">
        <v>348</v>
      </c>
      <c r="F50" s="135" t="s">
        <v>23</v>
      </c>
      <c r="G50" s="136"/>
      <c r="H50" s="11" t="s">
        <v>738</v>
      </c>
      <c r="I50" s="14">
        <f t="shared" si="0"/>
        <v>0.75</v>
      </c>
      <c r="J50" s="14">
        <v>0.75</v>
      </c>
      <c r="K50" s="109">
        <f t="shared" si="1"/>
        <v>3.75</v>
      </c>
      <c r="L50" s="115"/>
    </row>
    <row r="51" spans="1:12" ht="24" customHeight="1">
      <c r="A51" s="114"/>
      <c r="B51" s="107">
        <f>'Tax Invoice'!D47</f>
        <v>5</v>
      </c>
      <c r="C51" s="10" t="s">
        <v>737</v>
      </c>
      <c r="D51" s="10" t="s">
        <v>737</v>
      </c>
      <c r="E51" s="118" t="s">
        <v>348</v>
      </c>
      <c r="F51" s="135" t="s">
        <v>25</v>
      </c>
      <c r="G51" s="136"/>
      <c r="H51" s="11" t="s">
        <v>738</v>
      </c>
      <c r="I51" s="14">
        <f t="shared" si="0"/>
        <v>0.75</v>
      </c>
      <c r="J51" s="14">
        <v>0.75</v>
      </c>
      <c r="K51" s="109">
        <f t="shared" si="1"/>
        <v>3.75</v>
      </c>
      <c r="L51" s="115"/>
    </row>
    <row r="52" spans="1:12" ht="24" customHeight="1">
      <c r="A52" s="114"/>
      <c r="B52" s="107">
        <f>'Tax Invoice'!D48</f>
        <v>7</v>
      </c>
      <c r="C52" s="10" t="s">
        <v>737</v>
      </c>
      <c r="D52" s="10" t="s">
        <v>737</v>
      </c>
      <c r="E52" s="118" t="s">
        <v>348</v>
      </c>
      <c r="F52" s="135" t="s">
        <v>26</v>
      </c>
      <c r="G52" s="136"/>
      <c r="H52" s="11" t="s">
        <v>738</v>
      </c>
      <c r="I52" s="14">
        <f t="shared" si="0"/>
        <v>0.75</v>
      </c>
      <c r="J52" s="14">
        <v>0.75</v>
      </c>
      <c r="K52" s="109">
        <f t="shared" si="1"/>
        <v>5.25</v>
      </c>
      <c r="L52" s="115"/>
    </row>
    <row r="53" spans="1:12" ht="24" customHeight="1">
      <c r="A53" s="114"/>
      <c r="B53" s="107">
        <f>'Tax Invoice'!D49</f>
        <v>5</v>
      </c>
      <c r="C53" s="10" t="s">
        <v>737</v>
      </c>
      <c r="D53" s="10" t="s">
        <v>737</v>
      </c>
      <c r="E53" s="118" t="s">
        <v>528</v>
      </c>
      <c r="F53" s="135" t="s">
        <v>23</v>
      </c>
      <c r="G53" s="136"/>
      <c r="H53" s="11" t="s">
        <v>738</v>
      </c>
      <c r="I53" s="14">
        <f t="shared" si="0"/>
        <v>0.75</v>
      </c>
      <c r="J53" s="14">
        <v>0.75</v>
      </c>
      <c r="K53" s="109">
        <f t="shared" si="1"/>
        <v>3.75</v>
      </c>
      <c r="L53" s="115"/>
    </row>
    <row r="54" spans="1:12" ht="24" customHeight="1">
      <c r="A54" s="114"/>
      <c r="B54" s="107">
        <f>'Tax Invoice'!D50</f>
        <v>5</v>
      </c>
      <c r="C54" s="10" t="s">
        <v>737</v>
      </c>
      <c r="D54" s="10" t="s">
        <v>737</v>
      </c>
      <c r="E54" s="118" t="s">
        <v>528</v>
      </c>
      <c r="F54" s="135" t="s">
        <v>25</v>
      </c>
      <c r="G54" s="136"/>
      <c r="H54" s="11" t="s">
        <v>738</v>
      </c>
      <c r="I54" s="14">
        <f t="shared" ref="I54:I85" si="2">ROUNDUP(J54*$N$1,2)</f>
        <v>0.75</v>
      </c>
      <c r="J54" s="14">
        <v>0.75</v>
      </c>
      <c r="K54" s="109">
        <f t="shared" ref="K54:K85" si="3">I54*B54</f>
        <v>3.75</v>
      </c>
      <c r="L54" s="115"/>
    </row>
    <row r="55" spans="1:12" ht="24" customHeight="1">
      <c r="A55" s="114"/>
      <c r="B55" s="107">
        <f>'Tax Invoice'!D51</f>
        <v>5</v>
      </c>
      <c r="C55" s="10" t="s">
        <v>737</v>
      </c>
      <c r="D55" s="10" t="s">
        <v>737</v>
      </c>
      <c r="E55" s="118" t="s">
        <v>528</v>
      </c>
      <c r="F55" s="135" t="s">
        <v>26</v>
      </c>
      <c r="G55" s="136"/>
      <c r="H55" s="11" t="s">
        <v>738</v>
      </c>
      <c r="I55" s="14">
        <f t="shared" si="2"/>
        <v>0.75</v>
      </c>
      <c r="J55" s="14">
        <v>0.75</v>
      </c>
      <c r="K55" s="109">
        <f t="shared" si="3"/>
        <v>3.75</v>
      </c>
      <c r="L55" s="115"/>
    </row>
    <row r="56" spans="1:12" ht="24" customHeight="1">
      <c r="A56" s="114"/>
      <c r="B56" s="107">
        <f>'Tax Invoice'!D52</f>
        <v>5</v>
      </c>
      <c r="C56" s="10" t="s">
        <v>737</v>
      </c>
      <c r="D56" s="10" t="s">
        <v>737</v>
      </c>
      <c r="E56" s="118" t="s">
        <v>730</v>
      </c>
      <c r="F56" s="135" t="s">
        <v>23</v>
      </c>
      <c r="G56" s="136"/>
      <c r="H56" s="11" t="s">
        <v>738</v>
      </c>
      <c r="I56" s="14">
        <f t="shared" si="2"/>
        <v>0.75</v>
      </c>
      <c r="J56" s="14">
        <v>0.75</v>
      </c>
      <c r="K56" s="109">
        <f t="shared" si="3"/>
        <v>3.75</v>
      </c>
      <c r="L56" s="115"/>
    </row>
    <row r="57" spans="1:12" ht="24" customHeight="1">
      <c r="A57" s="114"/>
      <c r="B57" s="107">
        <f>'Tax Invoice'!D53</f>
        <v>5</v>
      </c>
      <c r="C57" s="10" t="s">
        <v>737</v>
      </c>
      <c r="D57" s="10" t="s">
        <v>737</v>
      </c>
      <c r="E57" s="118" t="s">
        <v>730</v>
      </c>
      <c r="F57" s="135" t="s">
        <v>25</v>
      </c>
      <c r="G57" s="136"/>
      <c r="H57" s="11" t="s">
        <v>738</v>
      </c>
      <c r="I57" s="14">
        <f t="shared" si="2"/>
        <v>0.75</v>
      </c>
      <c r="J57" s="14">
        <v>0.75</v>
      </c>
      <c r="K57" s="109">
        <f t="shared" si="3"/>
        <v>3.75</v>
      </c>
      <c r="L57" s="115"/>
    </row>
    <row r="58" spans="1:12" ht="24" customHeight="1">
      <c r="A58" s="114"/>
      <c r="B58" s="107">
        <f>'Tax Invoice'!D54</f>
        <v>3</v>
      </c>
      <c r="C58" s="10" t="s">
        <v>737</v>
      </c>
      <c r="D58" s="10" t="s">
        <v>737</v>
      </c>
      <c r="E58" s="118" t="s">
        <v>730</v>
      </c>
      <c r="F58" s="135" t="s">
        <v>26</v>
      </c>
      <c r="G58" s="136"/>
      <c r="H58" s="11" t="s">
        <v>738</v>
      </c>
      <c r="I58" s="14">
        <f t="shared" si="2"/>
        <v>0.75</v>
      </c>
      <c r="J58" s="14">
        <v>0.75</v>
      </c>
      <c r="K58" s="109">
        <f t="shared" si="3"/>
        <v>2.25</v>
      </c>
      <c r="L58" s="115"/>
    </row>
    <row r="59" spans="1:12" ht="24" customHeight="1">
      <c r="A59" s="114"/>
      <c r="B59" s="107">
        <f>'Tax Invoice'!D55</f>
        <v>3</v>
      </c>
      <c r="C59" s="10" t="s">
        <v>737</v>
      </c>
      <c r="D59" s="10" t="s">
        <v>737</v>
      </c>
      <c r="E59" s="118" t="s">
        <v>731</v>
      </c>
      <c r="F59" s="135" t="s">
        <v>23</v>
      </c>
      <c r="G59" s="136"/>
      <c r="H59" s="11" t="s">
        <v>738</v>
      </c>
      <c r="I59" s="14">
        <f t="shared" si="2"/>
        <v>0.75</v>
      </c>
      <c r="J59" s="14">
        <v>0.75</v>
      </c>
      <c r="K59" s="109">
        <f t="shared" si="3"/>
        <v>2.25</v>
      </c>
      <c r="L59" s="115"/>
    </row>
    <row r="60" spans="1:12" ht="24" customHeight="1">
      <c r="A60" s="114"/>
      <c r="B60" s="107">
        <f>'Tax Invoice'!D56</f>
        <v>3</v>
      </c>
      <c r="C60" s="10" t="s">
        <v>737</v>
      </c>
      <c r="D60" s="10" t="s">
        <v>737</v>
      </c>
      <c r="E60" s="118" t="s">
        <v>731</v>
      </c>
      <c r="F60" s="135" t="s">
        <v>26</v>
      </c>
      <c r="G60" s="136"/>
      <c r="H60" s="11" t="s">
        <v>738</v>
      </c>
      <c r="I60" s="14">
        <f t="shared" si="2"/>
        <v>0.75</v>
      </c>
      <c r="J60" s="14">
        <v>0.75</v>
      </c>
      <c r="K60" s="109">
        <f t="shared" si="3"/>
        <v>2.25</v>
      </c>
      <c r="L60" s="115"/>
    </row>
    <row r="61" spans="1:12" ht="24" customHeight="1">
      <c r="A61" s="114"/>
      <c r="B61" s="107">
        <f>'Tax Invoice'!D57</f>
        <v>5</v>
      </c>
      <c r="C61" s="10" t="s">
        <v>737</v>
      </c>
      <c r="D61" s="10" t="s">
        <v>737</v>
      </c>
      <c r="E61" s="118" t="s">
        <v>739</v>
      </c>
      <c r="F61" s="135" t="s">
        <v>23</v>
      </c>
      <c r="G61" s="136"/>
      <c r="H61" s="11" t="s">
        <v>738</v>
      </c>
      <c r="I61" s="14">
        <f t="shared" si="2"/>
        <v>0.75</v>
      </c>
      <c r="J61" s="14">
        <v>0.75</v>
      </c>
      <c r="K61" s="109">
        <f t="shared" si="3"/>
        <v>3.75</v>
      </c>
      <c r="L61" s="115"/>
    </row>
    <row r="62" spans="1:12" ht="24" customHeight="1">
      <c r="A62" s="114"/>
      <c r="B62" s="107">
        <f>'Tax Invoice'!D58</f>
        <v>3</v>
      </c>
      <c r="C62" s="10" t="s">
        <v>737</v>
      </c>
      <c r="D62" s="10" t="s">
        <v>737</v>
      </c>
      <c r="E62" s="118" t="s">
        <v>732</v>
      </c>
      <c r="F62" s="135" t="s">
        <v>23</v>
      </c>
      <c r="G62" s="136"/>
      <c r="H62" s="11" t="s">
        <v>738</v>
      </c>
      <c r="I62" s="14">
        <f t="shared" si="2"/>
        <v>0.75</v>
      </c>
      <c r="J62" s="14">
        <v>0.75</v>
      </c>
      <c r="K62" s="109">
        <f t="shared" si="3"/>
        <v>2.25</v>
      </c>
      <c r="L62" s="115"/>
    </row>
    <row r="63" spans="1:12" ht="24" customHeight="1">
      <c r="A63" s="114"/>
      <c r="B63" s="107">
        <f>'Tax Invoice'!D59</f>
        <v>3</v>
      </c>
      <c r="C63" s="10" t="s">
        <v>737</v>
      </c>
      <c r="D63" s="10" t="s">
        <v>737</v>
      </c>
      <c r="E63" s="118" t="s">
        <v>732</v>
      </c>
      <c r="F63" s="135" t="s">
        <v>25</v>
      </c>
      <c r="G63" s="136"/>
      <c r="H63" s="11" t="s">
        <v>738</v>
      </c>
      <c r="I63" s="14">
        <f t="shared" si="2"/>
        <v>0.75</v>
      </c>
      <c r="J63" s="14">
        <v>0.75</v>
      </c>
      <c r="K63" s="109">
        <f t="shared" si="3"/>
        <v>2.25</v>
      </c>
      <c r="L63" s="115"/>
    </row>
    <row r="64" spans="1:12" ht="24" customHeight="1">
      <c r="A64" s="114"/>
      <c r="B64" s="107">
        <f>'Tax Invoice'!D60</f>
        <v>3</v>
      </c>
      <c r="C64" s="10" t="s">
        <v>737</v>
      </c>
      <c r="D64" s="10" t="s">
        <v>737</v>
      </c>
      <c r="E64" s="118" t="s">
        <v>732</v>
      </c>
      <c r="F64" s="135" t="s">
        <v>26</v>
      </c>
      <c r="G64" s="136"/>
      <c r="H64" s="11" t="s">
        <v>738</v>
      </c>
      <c r="I64" s="14">
        <f t="shared" si="2"/>
        <v>0.75</v>
      </c>
      <c r="J64" s="14">
        <v>0.75</v>
      </c>
      <c r="K64" s="109">
        <f t="shared" si="3"/>
        <v>2.25</v>
      </c>
      <c r="L64" s="115"/>
    </row>
    <row r="65" spans="1:12" ht="36" customHeight="1">
      <c r="A65" s="114"/>
      <c r="B65" s="107">
        <f>'Tax Invoice'!D61</f>
        <v>1</v>
      </c>
      <c r="C65" s="10" t="s">
        <v>740</v>
      </c>
      <c r="D65" s="10" t="s">
        <v>785</v>
      </c>
      <c r="E65" s="118" t="s">
        <v>708</v>
      </c>
      <c r="F65" s="135" t="s">
        <v>484</v>
      </c>
      <c r="G65" s="136"/>
      <c r="H65" s="11" t="s">
        <v>741</v>
      </c>
      <c r="I65" s="14">
        <f t="shared" si="2"/>
        <v>23.13</v>
      </c>
      <c r="J65" s="14">
        <v>23.13</v>
      </c>
      <c r="K65" s="109">
        <f t="shared" si="3"/>
        <v>23.13</v>
      </c>
      <c r="L65" s="115"/>
    </row>
    <row r="66" spans="1:12" ht="12" customHeight="1">
      <c r="A66" s="114"/>
      <c r="B66" s="107">
        <f>'Tax Invoice'!D62</f>
        <v>3</v>
      </c>
      <c r="C66" s="10" t="s">
        <v>742</v>
      </c>
      <c r="D66" s="10" t="s">
        <v>742</v>
      </c>
      <c r="E66" s="118"/>
      <c r="F66" s="135"/>
      <c r="G66" s="136"/>
      <c r="H66" s="11" t="s">
        <v>743</v>
      </c>
      <c r="I66" s="14">
        <f t="shared" si="2"/>
        <v>4.7699999999999996</v>
      </c>
      <c r="J66" s="14">
        <v>4.7699999999999996</v>
      </c>
      <c r="K66" s="109">
        <f t="shared" si="3"/>
        <v>14.309999999999999</v>
      </c>
      <c r="L66" s="115"/>
    </row>
    <row r="67" spans="1:12" ht="24" customHeight="1">
      <c r="A67" s="114"/>
      <c r="B67" s="107">
        <f>'Tax Invoice'!D63</f>
        <v>3</v>
      </c>
      <c r="C67" s="10" t="s">
        <v>744</v>
      </c>
      <c r="D67" s="10" t="s">
        <v>744</v>
      </c>
      <c r="E67" s="118" t="s">
        <v>239</v>
      </c>
      <c r="F67" s="135"/>
      <c r="G67" s="136"/>
      <c r="H67" s="11" t="s">
        <v>745</v>
      </c>
      <c r="I67" s="14">
        <f t="shared" si="2"/>
        <v>3.3</v>
      </c>
      <c r="J67" s="14">
        <v>3.3</v>
      </c>
      <c r="K67" s="109">
        <f t="shared" si="3"/>
        <v>9.8999999999999986</v>
      </c>
      <c r="L67" s="115"/>
    </row>
    <row r="68" spans="1:12" ht="24" customHeight="1">
      <c r="A68" s="114"/>
      <c r="B68" s="107">
        <f>'Tax Invoice'!D64</f>
        <v>2</v>
      </c>
      <c r="C68" s="10" t="s">
        <v>746</v>
      </c>
      <c r="D68" s="10" t="s">
        <v>746</v>
      </c>
      <c r="E68" s="118" t="s">
        <v>239</v>
      </c>
      <c r="F68" s="135"/>
      <c r="G68" s="136"/>
      <c r="H68" s="11" t="s">
        <v>747</v>
      </c>
      <c r="I68" s="14">
        <f t="shared" si="2"/>
        <v>6.53</v>
      </c>
      <c r="J68" s="14">
        <v>6.53</v>
      </c>
      <c r="K68" s="109">
        <f t="shared" si="3"/>
        <v>13.06</v>
      </c>
      <c r="L68" s="115"/>
    </row>
    <row r="69" spans="1:12" ht="24" customHeight="1">
      <c r="A69" s="114"/>
      <c r="B69" s="107">
        <f>'Tax Invoice'!D65</f>
        <v>2</v>
      </c>
      <c r="C69" s="10" t="s">
        <v>748</v>
      </c>
      <c r="D69" s="10" t="s">
        <v>748</v>
      </c>
      <c r="E69" s="118"/>
      <c r="F69" s="135"/>
      <c r="G69" s="136"/>
      <c r="H69" s="11" t="s">
        <v>794</v>
      </c>
      <c r="I69" s="14">
        <f t="shared" si="2"/>
        <v>6.88</v>
      </c>
      <c r="J69" s="14">
        <v>6.88</v>
      </c>
      <c r="K69" s="109">
        <f t="shared" si="3"/>
        <v>13.76</v>
      </c>
      <c r="L69" s="115"/>
    </row>
    <row r="70" spans="1:12" ht="24" customHeight="1">
      <c r="A70" s="114"/>
      <c r="B70" s="107">
        <f>'Tax Invoice'!D66</f>
        <v>3</v>
      </c>
      <c r="C70" s="10" t="s">
        <v>749</v>
      </c>
      <c r="D70" s="10" t="s">
        <v>749</v>
      </c>
      <c r="E70" s="118"/>
      <c r="F70" s="135"/>
      <c r="G70" s="136"/>
      <c r="H70" s="11" t="s">
        <v>795</v>
      </c>
      <c r="I70" s="14">
        <f t="shared" si="2"/>
        <v>6.12</v>
      </c>
      <c r="J70" s="14">
        <v>6.12</v>
      </c>
      <c r="K70" s="109">
        <f t="shared" si="3"/>
        <v>18.36</v>
      </c>
      <c r="L70" s="115"/>
    </row>
    <row r="71" spans="1:12" ht="24" customHeight="1">
      <c r="A71" s="114"/>
      <c r="B71" s="107">
        <f>'Tax Invoice'!D67</f>
        <v>5</v>
      </c>
      <c r="C71" s="10" t="s">
        <v>750</v>
      </c>
      <c r="D71" s="10" t="s">
        <v>750</v>
      </c>
      <c r="E71" s="118"/>
      <c r="F71" s="135"/>
      <c r="G71" s="136"/>
      <c r="H71" s="11" t="s">
        <v>796</v>
      </c>
      <c r="I71" s="14">
        <f t="shared" si="2"/>
        <v>6.41</v>
      </c>
      <c r="J71" s="14">
        <v>6.41</v>
      </c>
      <c r="K71" s="109">
        <f t="shared" si="3"/>
        <v>32.049999999999997</v>
      </c>
      <c r="L71" s="115"/>
    </row>
    <row r="72" spans="1:12" ht="24" customHeight="1">
      <c r="A72" s="114"/>
      <c r="B72" s="107">
        <f>'Tax Invoice'!D68</f>
        <v>3</v>
      </c>
      <c r="C72" s="10" t="s">
        <v>751</v>
      </c>
      <c r="D72" s="10" t="s">
        <v>786</v>
      </c>
      <c r="E72" s="118" t="s">
        <v>294</v>
      </c>
      <c r="F72" s="135" t="s">
        <v>239</v>
      </c>
      <c r="G72" s="136"/>
      <c r="H72" s="11" t="s">
        <v>752</v>
      </c>
      <c r="I72" s="14">
        <f t="shared" si="2"/>
        <v>0.66</v>
      </c>
      <c r="J72" s="14">
        <v>0.66</v>
      </c>
      <c r="K72" s="109">
        <f t="shared" si="3"/>
        <v>1.98</v>
      </c>
      <c r="L72" s="115"/>
    </row>
    <row r="73" spans="1:12" ht="24" customHeight="1">
      <c r="A73" s="114"/>
      <c r="B73" s="107">
        <f>'Tax Invoice'!D69</f>
        <v>3</v>
      </c>
      <c r="C73" s="10" t="s">
        <v>751</v>
      </c>
      <c r="D73" s="10" t="s">
        <v>787</v>
      </c>
      <c r="E73" s="118" t="s">
        <v>314</v>
      </c>
      <c r="F73" s="135" t="s">
        <v>730</v>
      </c>
      <c r="G73" s="136"/>
      <c r="H73" s="11" t="s">
        <v>752</v>
      </c>
      <c r="I73" s="14">
        <f t="shared" si="2"/>
        <v>0.71</v>
      </c>
      <c r="J73" s="14">
        <v>0.71</v>
      </c>
      <c r="K73" s="109">
        <f t="shared" si="3"/>
        <v>2.13</v>
      </c>
      <c r="L73" s="115"/>
    </row>
    <row r="74" spans="1:12" ht="24" customHeight="1">
      <c r="A74" s="114"/>
      <c r="B74" s="107">
        <f>'Tax Invoice'!D70</f>
        <v>5</v>
      </c>
      <c r="C74" s="10" t="s">
        <v>753</v>
      </c>
      <c r="D74" s="10" t="s">
        <v>753</v>
      </c>
      <c r="E74" s="118" t="s">
        <v>270</v>
      </c>
      <c r="F74" s="135"/>
      <c r="G74" s="136"/>
      <c r="H74" s="11" t="s">
        <v>754</v>
      </c>
      <c r="I74" s="14">
        <f t="shared" si="2"/>
        <v>0.65</v>
      </c>
      <c r="J74" s="14">
        <v>0.65</v>
      </c>
      <c r="K74" s="109">
        <f t="shared" si="3"/>
        <v>3.25</v>
      </c>
      <c r="L74" s="115"/>
    </row>
    <row r="75" spans="1:12" ht="24" customHeight="1">
      <c r="A75" s="114"/>
      <c r="B75" s="107">
        <f>'Tax Invoice'!D71</f>
        <v>3</v>
      </c>
      <c r="C75" s="10" t="s">
        <v>755</v>
      </c>
      <c r="D75" s="10" t="s">
        <v>755</v>
      </c>
      <c r="E75" s="118"/>
      <c r="F75" s="135"/>
      <c r="G75" s="136"/>
      <c r="H75" s="11" t="s">
        <v>797</v>
      </c>
      <c r="I75" s="14">
        <f t="shared" si="2"/>
        <v>0.94</v>
      </c>
      <c r="J75" s="14">
        <v>0.94</v>
      </c>
      <c r="K75" s="109">
        <f t="shared" si="3"/>
        <v>2.82</v>
      </c>
      <c r="L75" s="115"/>
    </row>
    <row r="76" spans="1:12" ht="24" customHeight="1">
      <c r="A76" s="114"/>
      <c r="B76" s="107">
        <f>'Tax Invoice'!D72</f>
        <v>5</v>
      </c>
      <c r="C76" s="10" t="s">
        <v>756</v>
      </c>
      <c r="D76" s="10" t="s">
        <v>788</v>
      </c>
      <c r="E76" s="118" t="s">
        <v>294</v>
      </c>
      <c r="F76" s="135" t="s">
        <v>239</v>
      </c>
      <c r="G76" s="136"/>
      <c r="H76" s="11" t="s">
        <v>757</v>
      </c>
      <c r="I76" s="14">
        <f t="shared" si="2"/>
        <v>1.05</v>
      </c>
      <c r="J76" s="14">
        <v>1.05</v>
      </c>
      <c r="K76" s="109">
        <f t="shared" si="3"/>
        <v>5.25</v>
      </c>
      <c r="L76" s="115"/>
    </row>
    <row r="77" spans="1:12" ht="24" customHeight="1">
      <c r="A77" s="114"/>
      <c r="B77" s="107">
        <f>'Tax Invoice'!D73</f>
        <v>3</v>
      </c>
      <c r="C77" s="10" t="s">
        <v>758</v>
      </c>
      <c r="D77" s="10" t="s">
        <v>789</v>
      </c>
      <c r="E77" s="118" t="s">
        <v>25</v>
      </c>
      <c r="F77" s="135" t="s">
        <v>270</v>
      </c>
      <c r="G77" s="136"/>
      <c r="H77" s="11" t="s">
        <v>759</v>
      </c>
      <c r="I77" s="14">
        <f t="shared" si="2"/>
        <v>0.45</v>
      </c>
      <c r="J77" s="14">
        <v>0.45</v>
      </c>
      <c r="K77" s="109">
        <f t="shared" si="3"/>
        <v>1.35</v>
      </c>
      <c r="L77" s="115"/>
    </row>
    <row r="78" spans="1:12" ht="24" customHeight="1">
      <c r="A78" s="114"/>
      <c r="B78" s="107">
        <f>'Tax Invoice'!D74</f>
        <v>3</v>
      </c>
      <c r="C78" s="10" t="s">
        <v>758</v>
      </c>
      <c r="D78" s="10" t="s">
        <v>790</v>
      </c>
      <c r="E78" s="118" t="s">
        <v>26</v>
      </c>
      <c r="F78" s="135" t="s">
        <v>210</v>
      </c>
      <c r="G78" s="136"/>
      <c r="H78" s="11" t="s">
        <v>759</v>
      </c>
      <c r="I78" s="14">
        <f t="shared" si="2"/>
        <v>0.49</v>
      </c>
      <c r="J78" s="14">
        <v>0.49</v>
      </c>
      <c r="K78" s="109">
        <f t="shared" si="3"/>
        <v>1.47</v>
      </c>
      <c r="L78" s="115"/>
    </row>
    <row r="79" spans="1:12" ht="24" customHeight="1">
      <c r="A79" s="114"/>
      <c r="B79" s="107">
        <f>'Tax Invoice'!D75</f>
        <v>3</v>
      </c>
      <c r="C79" s="10" t="s">
        <v>758</v>
      </c>
      <c r="D79" s="10" t="s">
        <v>790</v>
      </c>
      <c r="E79" s="118" t="s">
        <v>26</v>
      </c>
      <c r="F79" s="135" t="s">
        <v>269</v>
      </c>
      <c r="G79" s="136"/>
      <c r="H79" s="11" t="s">
        <v>759</v>
      </c>
      <c r="I79" s="14">
        <f t="shared" si="2"/>
        <v>0.49</v>
      </c>
      <c r="J79" s="14">
        <v>0.49</v>
      </c>
      <c r="K79" s="109">
        <f t="shared" si="3"/>
        <v>1.47</v>
      </c>
      <c r="L79" s="115"/>
    </row>
    <row r="80" spans="1:12" ht="24" customHeight="1">
      <c r="A80" s="114"/>
      <c r="B80" s="107">
        <f>'Tax Invoice'!D76</f>
        <v>3</v>
      </c>
      <c r="C80" s="10" t="s">
        <v>758</v>
      </c>
      <c r="D80" s="10" t="s">
        <v>790</v>
      </c>
      <c r="E80" s="118" t="s">
        <v>26</v>
      </c>
      <c r="F80" s="135" t="s">
        <v>270</v>
      </c>
      <c r="G80" s="136"/>
      <c r="H80" s="11" t="s">
        <v>759</v>
      </c>
      <c r="I80" s="14">
        <f t="shared" si="2"/>
        <v>0.49</v>
      </c>
      <c r="J80" s="14">
        <v>0.49</v>
      </c>
      <c r="K80" s="109">
        <f t="shared" si="3"/>
        <v>1.47</v>
      </c>
      <c r="L80" s="115"/>
    </row>
    <row r="81" spans="1:12" ht="24" customHeight="1">
      <c r="A81" s="114"/>
      <c r="B81" s="107">
        <f>'Tax Invoice'!D77</f>
        <v>2</v>
      </c>
      <c r="C81" s="10" t="s">
        <v>760</v>
      </c>
      <c r="D81" s="10" t="s">
        <v>760</v>
      </c>
      <c r="E81" s="118" t="s">
        <v>273</v>
      </c>
      <c r="F81" s="135"/>
      <c r="G81" s="136"/>
      <c r="H81" s="11" t="s">
        <v>798</v>
      </c>
      <c r="I81" s="14">
        <f t="shared" si="2"/>
        <v>0.56000000000000005</v>
      </c>
      <c r="J81" s="14">
        <v>0.56000000000000005</v>
      </c>
      <c r="K81" s="109">
        <f t="shared" si="3"/>
        <v>1.1200000000000001</v>
      </c>
      <c r="L81" s="115"/>
    </row>
    <row r="82" spans="1:12" ht="24" customHeight="1">
      <c r="A82" s="114"/>
      <c r="B82" s="107">
        <f>'Tax Invoice'!D78</f>
        <v>5</v>
      </c>
      <c r="C82" s="10" t="s">
        <v>760</v>
      </c>
      <c r="D82" s="10" t="s">
        <v>760</v>
      </c>
      <c r="E82" s="118" t="s">
        <v>761</v>
      </c>
      <c r="F82" s="135"/>
      <c r="G82" s="136"/>
      <c r="H82" s="11" t="s">
        <v>798</v>
      </c>
      <c r="I82" s="14">
        <f t="shared" si="2"/>
        <v>0.56000000000000005</v>
      </c>
      <c r="J82" s="14">
        <v>0.56000000000000005</v>
      </c>
      <c r="K82" s="109">
        <f t="shared" si="3"/>
        <v>2.8000000000000003</v>
      </c>
      <c r="L82" s="115"/>
    </row>
    <row r="83" spans="1:12" ht="24" customHeight="1">
      <c r="A83" s="114"/>
      <c r="B83" s="107">
        <f>'Tax Invoice'!D79</f>
        <v>5</v>
      </c>
      <c r="C83" s="10" t="s">
        <v>581</v>
      </c>
      <c r="D83" s="10" t="s">
        <v>581</v>
      </c>
      <c r="E83" s="118" t="s">
        <v>761</v>
      </c>
      <c r="F83" s="135"/>
      <c r="G83" s="136"/>
      <c r="H83" s="11" t="s">
        <v>799</v>
      </c>
      <c r="I83" s="14">
        <f t="shared" si="2"/>
        <v>0.61</v>
      </c>
      <c r="J83" s="14">
        <v>0.61</v>
      </c>
      <c r="K83" s="109">
        <f t="shared" si="3"/>
        <v>3.05</v>
      </c>
      <c r="L83" s="115"/>
    </row>
    <row r="84" spans="1:12" ht="48" customHeight="1">
      <c r="A84" s="114"/>
      <c r="B84" s="107">
        <f>'Tax Invoice'!D80</f>
        <v>1</v>
      </c>
      <c r="C84" s="10" t="s">
        <v>762</v>
      </c>
      <c r="D84" s="10" t="s">
        <v>762</v>
      </c>
      <c r="E84" s="118" t="s">
        <v>699</v>
      </c>
      <c r="F84" s="135"/>
      <c r="G84" s="136"/>
      <c r="H84" s="11" t="s">
        <v>763</v>
      </c>
      <c r="I84" s="14">
        <f t="shared" si="2"/>
        <v>6.47</v>
      </c>
      <c r="J84" s="14">
        <v>6.47</v>
      </c>
      <c r="K84" s="109">
        <f t="shared" si="3"/>
        <v>6.47</v>
      </c>
      <c r="L84" s="115"/>
    </row>
    <row r="85" spans="1:12" ht="24" customHeight="1">
      <c r="A85" s="114"/>
      <c r="B85" s="107">
        <f>'Tax Invoice'!D81</f>
        <v>1</v>
      </c>
      <c r="C85" s="10" t="s">
        <v>764</v>
      </c>
      <c r="D85" s="10" t="s">
        <v>764</v>
      </c>
      <c r="E85" s="118"/>
      <c r="F85" s="135"/>
      <c r="G85" s="136"/>
      <c r="H85" s="11" t="s">
        <v>765</v>
      </c>
      <c r="I85" s="14">
        <f t="shared" si="2"/>
        <v>10.39</v>
      </c>
      <c r="J85" s="14">
        <v>10.39</v>
      </c>
      <c r="K85" s="109">
        <f t="shared" si="3"/>
        <v>10.39</v>
      </c>
      <c r="L85" s="115"/>
    </row>
    <row r="86" spans="1:12" ht="24" customHeight="1">
      <c r="A86" s="114"/>
      <c r="B86" s="107">
        <f>'Tax Invoice'!D82</f>
        <v>1</v>
      </c>
      <c r="C86" s="10" t="s">
        <v>766</v>
      </c>
      <c r="D86" s="10" t="s">
        <v>766</v>
      </c>
      <c r="E86" s="118"/>
      <c r="F86" s="135"/>
      <c r="G86" s="136"/>
      <c r="H86" s="11" t="s">
        <v>767</v>
      </c>
      <c r="I86" s="14">
        <f t="shared" ref="I86:I94" si="4">ROUNDUP(J86*$N$1,2)</f>
        <v>20.329999999999998</v>
      </c>
      <c r="J86" s="14">
        <v>20.329999999999998</v>
      </c>
      <c r="K86" s="109">
        <f t="shared" ref="K86:K94" si="5">I86*B86</f>
        <v>20.329999999999998</v>
      </c>
      <c r="L86" s="115"/>
    </row>
    <row r="87" spans="1:12" ht="24" customHeight="1">
      <c r="A87" s="114"/>
      <c r="B87" s="107">
        <f>'Tax Invoice'!D83</f>
        <v>1</v>
      </c>
      <c r="C87" s="10" t="s">
        <v>768</v>
      </c>
      <c r="D87" s="10" t="s">
        <v>768</v>
      </c>
      <c r="E87" s="118"/>
      <c r="F87" s="135"/>
      <c r="G87" s="136"/>
      <c r="H87" s="11" t="s">
        <v>769</v>
      </c>
      <c r="I87" s="14">
        <f t="shared" si="4"/>
        <v>20.329999999999998</v>
      </c>
      <c r="J87" s="14">
        <v>20.329999999999998</v>
      </c>
      <c r="K87" s="109">
        <f t="shared" si="5"/>
        <v>20.329999999999998</v>
      </c>
      <c r="L87" s="115"/>
    </row>
    <row r="88" spans="1:12" ht="36" customHeight="1">
      <c r="A88" s="114"/>
      <c r="B88" s="107">
        <f>'Tax Invoice'!D84</f>
        <v>1</v>
      </c>
      <c r="C88" s="10" t="s">
        <v>770</v>
      </c>
      <c r="D88" s="10" t="s">
        <v>770</v>
      </c>
      <c r="E88" s="118" t="s">
        <v>699</v>
      </c>
      <c r="F88" s="135"/>
      <c r="G88" s="136"/>
      <c r="H88" s="11" t="s">
        <v>771</v>
      </c>
      <c r="I88" s="14">
        <f t="shared" si="4"/>
        <v>11.85</v>
      </c>
      <c r="J88" s="14">
        <v>11.85</v>
      </c>
      <c r="K88" s="109">
        <f t="shared" si="5"/>
        <v>11.85</v>
      </c>
      <c r="L88" s="115"/>
    </row>
    <row r="89" spans="1:12" ht="48" customHeight="1">
      <c r="A89" s="114"/>
      <c r="B89" s="107">
        <f>'Tax Invoice'!D85</f>
        <v>2</v>
      </c>
      <c r="C89" s="10" t="s">
        <v>772</v>
      </c>
      <c r="D89" s="10" t="s">
        <v>772</v>
      </c>
      <c r="E89" s="118" t="s">
        <v>699</v>
      </c>
      <c r="F89" s="135"/>
      <c r="G89" s="136"/>
      <c r="H89" s="11" t="s">
        <v>773</v>
      </c>
      <c r="I89" s="14">
        <f t="shared" si="4"/>
        <v>21.77</v>
      </c>
      <c r="J89" s="14">
        <v>21.77</v>
      </c>
      <c r="K89" s="109">
        <f t="shared" si="5"/>
        <v>43.54</v>
      </c>
      <c r="L89" s="115"/>
    </row>
    <row r="90" spans="1:12" ht="24" customHeight="1">
      <c r="A90" s="114"/>
      <c r="B90" s="107">
        <f>'Tax Invoice'!D86</f>
        <v>3</v>
      </c>
      <c r="C90" s="10" t="s">
        <v>774</v>
      </c>
      <c r="D90" s="10" t="s">
        <v>791</v>
      </c>
      <c r="E90" s="118" t="s">
        <v>294</v>
      </c>
      <c r="F90" s="135"/>
      <c r="G90" s="136"/>
      <c r="H90" s="11" t="s">
        <v>775</v>
      </c>
      <c r="I90" s="14">
        <f t="shared" si="4"/>
        <v>1.52</v>
      </c>
      <c r="J90" s="14">
        <v>1.52</v>
      </c>
      <c r="K90" s="109">
        <f t="shared" si="5"/>
        <v>4.5600000000000005</v>
      </c>
      <c r="L90" s="115"/>
    </row>
    <row r="91" spans="1:12" ht="12" customHeight="1">
      <c r="A91" s="114"/>
      <c r="B91" s="107">
        <f>'Tax Invoice'!D87</f>
        <v>5</v>
      </c>
      <c r="C91" s="10" t="s">
        <v>776</v>
      </c>
      <c r="D91" s="10" t="s">
        <v>776</v>
      </c>
      <c r="E91" s="118" t="s">
        <v>25</v>
      </c>
      <c r="F91" s="135"/>
      <c r="G91" s="136"/>
      <c r="H91" s="11" t="s">
        <v>777</v>
      </c>
      <c r="I91" s="14">
        <f t="shared" si="4"/>
        <v>0.14000000000000001</v>
      </c>
      <c r="J91" s="14">
        <v>0.14000000000000001</v>
      </c>
      <c r="K91" s="109">
        <f t="shared" si="5"/>
        <v>0.70000000000000007</v>
      </c>
      <c r="L91" s="115"/>
    </row>
    <row r="92" spans="1:12" ht="12" customHeight="1">
      <c r="A92" s="114"/>
      <c r="B92" s="107">
        <f>'Tax Invoice'!D88</f>
        <v>5</v>
      </c>
      <c r="C92" s="10" t="s">
        <v>776</v>
      </c>
      <c r="D92" s="10" t="s">
        <v>776</v>
      </c>
      <c r="E92" s="118" t="s">
        <v>26</v>
      </c>
      <c r="F92" s="135"/>
      <c r="G92" s="136"/>
      <c r="H92" s="11" t="s">
        <v>777</v>
      </c>
      <c r="I92" s="14">
        <f t="shared" si="4"/>
        <v>0.14000000000000001</v>
      </c>
      <c r="J92" s="14">
        <v>0.14000000000000001</v>
      </c>
      <c r="K92" s="109">
        <f t="shared" si="5"/>
        <v>0.70000000000000007</v>
      </c>
      <c r="L92" s="115"/>
    </row>
    <row r="93" spans="1:12" ht="24" customHeight="1">
      <c r="A93" s="114"/>
      <c r="B93" s="107">
        <f>'Tax Invoice'!D89</f>
        <v>3</v>
      </c>
      <c r="C93" s="10" t="s">
        <v>778</v>
      </c>
      <c r="D93" s="10" t="s">
        <v>792</v>
      </c>
      <c r="E93" s="118" t="s">
        <v>26</v>
      </c>
      <c r="F93" s="135"/>
      <c r="G93" s="136"/>
      <c r="H93" s="11" t="s">
        <v>779</v>
      </c>
      <c r="I93" s="14">
        <f t="shared" si="4"/>
        <v>3.11</v>
      </c>
      <c r="J93" s="14">
        <v>3.11</v>
      </c>
      <c r="K93" s="109">
        <f t="shared" si="5"/>
        <v>9.33</v>
      </c>
      <c r="L93" s="115"/>
    </row>
    <row r="94" spans="1:12" ht="15.75" customHeight="1">
      <c r="A94" s="114"/>
      <c r="B94" s="108">
        <f>'Tax Invoice'!D90</f>
        <v>5</v>
      </c>
      <c r="C94" s="12" t="s">
        <v>780</v>
      </c>
      <c r="D94" s="12" t="s">
        <v>780</v>
      </c>
      <c r="E94" s="119" t="s">
        <v>25</v>
      </c>
      <c r="F94" s="137"/>
      <c r="G94" s="138"/>
      <c r="H94" s="13" t="s">
        <v>781</v>
      </c>
      <c r="I94" s="15">
        <f t="shared" si="4"/>
        <v>2.4300000000000002</v>
      </c>
      <c r="J94" s="15">
        <v>2.4300000000000002</v>
      </c>
      <c r="K94" s="110">
        <f t="shared" si="5"/>
        <v>12.15</v>
      </c>
      <c r="L94" s="115"/>
    </row>
    <row r="95" spans="1:12" ht="12.75" customHeight="1">
      <c r="A95" s="114"/>
      <c r="B95" s="127">
        <f>SUM(B22:B94)</f>
        <v>332</v>
      </c>
      <c r="C95" s="127" t="s">
        <v>144</v>
      </c>
      <c r="D95" s="127"/>
      <c r="E95" s="127"/>
      <c r="F95" s="127"/>
      <c r="G95" s="127"/>
      <c r="H95" s="127"/>
      <c r="I95" s="128" t="s">
        <v>255</v>
      </c>
      <c r="J95" s="128" t="s">
        <v>255</v>
      </c>
      <c r="K95" s="129">
        <f>SUM(K22:K94)</f>
        <v>463.54000000000013</v>
      </c>
      <c r="L95" s="115"/>
    </row>
    <row r="96" spans="1:12" ht="12.75" customHeight="1">
      <c r="A96" s="114"/>
      <c r="B96" s="127"/>
      <c r="C96" s="127"/>
      <c r="D96" s="127"/>
      <c r="E96" s="127"/>
      <c r="F96" s="127"/>
      <c r="G96" s="127"/>
      <c r="H96" s="127"/>
      <c r="I96" s="128" t="s">
        <v>807</v>
      </c>
      <c r="J96" s="128" t="s">
        <v>184</v>
      </c>
      <c r="K96" s="129">
        <f>K95*-20%</f>
        <v>-92.708000000000027</v>
      </c>
      <c r="L96" s="115"/>
    </row>
    <row r="97" spans="1:12" ht="12.75" customHeight="1" outlineLevel="1">
      <c r="A97" s="114"/>
      <c r="B97" s="127"/>
      <c r="C97" s="127"/>
      <c r="D97" s="127"/>
      <c r="E97" s="127"/>
      <c r="F97" s="127"/>
      <c r="G97" s="127"/>
      <c r="H97" s="127"/>
      <c r="I97" s="128" t="s">
        <v>808</v>
      </c>
      <c r="J97" s="128" t="s">
        <v>185</v>
      </c>
      <c r="K97" s="129">
        <f>Invoice!J97</f>
        <v>0</v>
      </c>
      <c r="L97" s="115"/>
    </row>
    <row r="98" spans="1:12" ht="12.75" customHeight="1">
      <c r="A98" s="114"/>
      <c r="B98" s="127"/>
      <c r="C98" s="127"/>
      <c r="D98" s="127"/>
      <c r="E98" s="127"/>
      <c r="F98" s="127"/>
      <c r="G98" s="127"/>
      <c r="H98" s="127"/>
      <c r="I98" s="128" t="s">
        <v>257</v>
      </c>
      <c r="J98" s="128" t="s">
        <v>257</v>
      </c>
      <c r="K98" s="129">
        <f>SUM(K95:K97)</f>
        <v>370.83200000000011</v>
      </c>
      <c r="L98" s="115"/>
    </row>
    <row r="99" spans="1:12" ht="12.75" customHeight="1">
      <c r="A99" s="6"/>
      <c r="B99" s="7"/>
      <c r="C99" s="7"/>
      <c r="D99" s="7"/>
      <c r="E99" s="7"/>
      <c r="F99" s="7"/>
      <c r="G99" s="7"/>
      <c r="H99" s="7" t="s">
        <v>810</v>
      </c>
      <c r="I99" s="7"/>
      <c r="J99" s="7"/>
      <c r="K99" s="7"/>
      <c r="L99" s="8"/>
    </row>
    <row r="100" spans="1:12" ht="12.75" customHeight="1"/>
    <row r="101" spans="1:12" ht="12.75" customHeight="1"/>
    <row r="102" spans="1:12" ht="12.75" customHeight="1"/>
    <row r="103" spans="1:12" ht="12.75" customHeight="1"/>
    <row r="104" spans="1:12" ht="12.75" customHeight="1"/>
    <row r="105" spans="1:12" ht="12.75" customHeight="1"/>
    <row r="106" spans="1:12" ht="12.75" customHeight="1"/>
  </sheetData>
  <mergeCells count="77">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84" zoomScaleNormal="100" workbookViewId="0">
      <selection activeCell="A1018" sqref="A101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463.54000000000013</v>
      </c>
      <c r="O2" s="21" t="s">
        <v>259</v>
      </c>
    </row>
    <row r="3" spans="1:15" s="21" customFormat="1" ht="15" customHeight="1" thickBot="1">
      <c r="A3" s="22" t="s">
        <v>151</v>
      </c>
      <c r="G3" s="28">
        <v>45177</v>
      </c>
      <c r="H3" s="29"/>
      <c r="N3" s="21">
        <v>463.54000000000013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Pabo Star LTD</v>
      </c>
      <c r="B10" s="37"/>
      <c r="C10" s="37"/>
      <c r="D10" s="37"/>
      <c r="F10" s="38" t="str">
        <f>'Copy paste to Here'!B10</f>
        <v>Pabo Star LTD</v>
      </c>
      <c r="G10" s="39"/>
      <c r="H10" s="40"/>
      <c r="K10" s="95" t="s">
        <v>276</v>
      </c>
      <c r="L10" s="35" t="s">
        <v>276</v>
      </c>
      <c r="M10" s="21">
        <v>1</v>
      </c>
    </row>
    <row r="11" spans="1:15" s="21" customFormat="1" ht="15.75" thickBot="1">
      <c r="A11" s="41" t="str">
        <f>'Copy paste to Here'!G11</f>
        <v>Adrian Tatu</v>
      </c>
      <c r="B11" s="42"/>
      <c r="C11" s="42"/>
      <c r="D11" s="42"/>
      <c r="F11" s="43" t="str">
        <f>'Copy paste to Here'!B11</f>
        <v>Adrian Tatu</v>
      </c>
      <c r="G11" s="44"/>
      <c r="H11" s="45"/>
      <c r="K11" s="93" t="s">
        <v>158</v>
      </c>
      <c r="L11" s="46" t="s">
        <v>159</v>
      </c>
      <c r="M11" s="21">
        <f>VLOOKUP(G3,[1]Sheet1!$A$9:$I$7290,2,FALSE)</f>
        <v>35.44</v>
      </c>
    </row>
    <row r="12" spans="1:15" s="21" customFormat="1" ht="15.75" thickBot="1">
      <c r="A12" s="41" t="str">
        <f>'Copy paste to Here'!G12</f>
        <v>62 southcrest gardens</v>
      </c>
      <c r="B12" s="42"/>
      <c r="C12" s="42"/>
      <c r="D12" s="42"/>
      <c r="E12" s="89"/>
      <c r="F12" s="43" t="str">
        <f>'Copy paste to Here'!B12</f>
        <v>62 southcrest gardens</v>
      </c>
      <c r="G12" s="44"/>
      <c r="H12" s="45"/>
      <c r="K12" s="93" t="s">
        <v>160</v>
      </c>
      <c r="L12" s="46" t="s">
        <v>133</v>
      </c>
      <c r="M12" s="21">
        <f>VLOOKUP(G3,[1]Sheet1!$A$9:$I$7290,3,FALSE)</f>
        <v>37.75</v>
      </c>
    </row>
    <row r="13" spans="1:15" s="21" customFormat="1" ht="15.75" thickBot="1">
      <c r="A13" s="41" t="str">
        <f>'Copy paste to Here'!G13</f>
        <v>b974jw Redditch</v>
      </c>
      <c r="B13" s="42"/>
      <c r="C13" s="42"/>
      <c r="D13" s="42"/>
      <c r="E13" s="111" t="s">
        <v>162</v>
      </c>
      <c r="F13" s="43" t="str">
        <f>'Copy paste to Here'!B13</f>
        <v>b974jw Redditch</v>
      </c>
      <c r="G13" s="44"/>
      <c r="H13" s="45"/>
      <c r="K13" s="93" t="s">
        <v>161</v>
      </c>
      <c r="L13" s="46" t="s">
        <v>162</v>
      </c>
      <c r="M13" s="113">
        <f>VLOOKUP(G3,[1]Sheet1!$A$9:$I$7290,4,FALSE)</f>
        <v>43.99</v>
      </c>
    </row>
    <row r="14" spans="1:15" s="21" customFormat="1" ht="15.75" thickBot="1">
      <c r="A14" s="41" t="str">
        <f>'Copy paste to Here'!G14</f>
        <v>United Kingdom</v>
      </c>
      <c r="B14" s="42"/>
      <c r="C14" s="42"/>
      <c r="D14" s="42"/>
      <c r="E14" s="111">
        <f>VLOOKUP(J9,$L$10:$M$17,2,FALSE)</f>
        <v>43.99</v>
      </c>
      <c r="F14" s="43" t="str">
        <f>'Copy paste to Here'!B14</f>
        <v>United Kingdom</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Sterling Silver fake nose clip, 20g (0.8mm) &amp; Length: 6mm  &amp;  </v>
      </c>
      <c r="B18" s="57" t="str">
        <f>'Copy paste to Here'!C22</f>
        <v>AGCLN20</v>
      </c>
      <c r="C18" s="57" t="s">
        <v>782</v>
      </c>
      <c r="D18" s="58">
        <f>Invoice!B22</f>
        <v>20</v>
      </c>
      <c r="E18" s="59">
        <f>'Shipping Invoice'!J22*$N$1</f>
        <v>0.51</v>
      </c>
      <c r="F18" s="59">
        <f>D18*E18</f>
        <v>10.199999999999999</v>
      </c>
      <c r="G18" s="60">
        <f>E18*$E$14</f>
        <v>22.434900000000003</v>
      </c>
      <c r="H18" s="61">
        <f>D18*G18</f>
        <v>448.69800000000004</v>
      </c>
    </row>
    <row r="19" spans="1:13" s="62" customFormat="1" ht="25.5">
      <c r="A19" s="112" t="str">
        <f>IF((LEN('Copy paste to Here'!G23))&gt;5,((CONCATENATE('Copy paste to Here'!G23," &amp; ",'Copy paste to Here'!D23,"  &amp;  ",'Copy paste to Here'!E23))),"Empty Cell")</f>
        <v xml:space="preserve">925 silver seamless ring for septum piercings,18g (1.0mm) with small beads on the lower part &amp; Length: 8mm  &amp;  </v>
      </c>
      <c r="B19" s="57" t="str">
        <f>'Copy paste to Here'!C23</f>
        <v>AGSPV18</v>
      </c>
      <c r="C19" s="57" t="s">
        <v>783</v>
      </c>
      <c r="D19" s="58">
        <f>Invoice!B23</f>
        <v>7</v>
      </c>
      <c r="E19" s="59">
        <f>'Shipping Invoice'!J23*$N$1</f>
        <v>1.1399999999999999</v>
      </c>
      <c r="F19" s="59">
        <f t="shared" ref="F19:F82" si="0">D19*E19</f>
        <v>7.9799999999999995</v>
      </c>
      <c r="G19" s="60">
        <f t="shared" ref="G19:G82" si="1">E19*$E$14</f>
        <v>50.148599999999995</v>
      </c>
      <c r="H19" s="63">
        <f t="shared" ref="H19:H82" si="2">D19*G19</f>
        <v>351.04019999999997</v>
      </c>
    </row>
    <row r="20" spans="1:13" s="62" customFormat="1" ht="25.5">
      <c r="A20" s="56" t="str">
        <f>IF((LEN('Copy paste to Here'!G24))&gt;5,((CONCATENATE('Copy paste to Here'!G24," &amp; ",'Copy paste to Here'!D24,"  &amp;  ",'Copy paste to Here'!E24))),"Empty Cell")</f>
        <v xml:space="preserve">925 silver seamless ring for septum piercings,18g (1.0mm) with small beads on the lower part &amp; Length: 10mm  &amp;  </v>
      </c>
      <c r="B20" s="57" t="str">
        <f>'Copy paste to Here'!C24</f>
        <v>AGSPV18</v>
      </c>
      <c r="C20" s="57" t="s">
        <v>784</v>
      </c>
      <c r="D20" s="58">
        <f>Invoice!B24</f>
        <v>5</v>
      </c>
      <c r="E20" s="59">
        <f>'Shipping Invoice'!J24*$N$1</f>
        <v>1.25</v>
      </c>
      <c r="F20" s="59">
        <f t="shared" si="0"/>
        <v>6.25</v>
      </c>
      <c r="G20" s="60">
        <f t="shared" si="1"/>
        <v>54.987500000000004</v>
      </c>
      <c r="H20" s="63">
        <f t="shared" si="2"/>
        <v>274.9375</v>
      </c>
    </row>
    <row r="21" spans="1:13" s="62" customFormat="1" ht="24">
      <c r="A21" s="56" t="str">
        <f>IF((LEN('Copy paste to Here'!G25))&gt;5,((CONCATENATE('Copy paste to Here'!G25," &amp; ",'Copy paste to Here'!D25,"  &amp;  ",'Copy paste to Here'!E25))),"Empty Cell")</f>
        <v xml:space="preserve">Clear bio-flexible labret, 1.2mm (16g) with a 2mm 18k gold plated 925 silver ball &amp; Length: 6mm  &amp;  </v>
      </c>
      <c r="B21" s="57" t="str">
        <f>'Copy paste to Here'!C25</f>
        <v>BILBBVG</v>
      </c>
      <c r="C21" s="57" t="s">
        <v>720</v>
      </c>
      <c r="D21" s="58">
        <f>Invoice!B25</f>
        <v>10</v>
      </c>
      <c r="E21" s="59">
        <f>'Shipping Invoice'!J25*$N$1</f>
        <v>0.75</v>
      </c>
      <c r="F21" s="59">
        <f t="shared" si="0"/>
        <v>7.5</v>
      </c>
      <c r="G21" s="60">
        <f t="shared" si="1"/>
        <v>32.9925</v>
      </c>
      <c r="H21" s="63">
        <f t="shared" si="2"/>
        <v>329.92500000000001</v>
      </c>
    </row>
    <row r="22" spans="1:13" s="62" customFormat="1" ht="24">
      <c r="A22" s="56" t="str">
        <f>IF((LEN('Copy paste to Here'!G26))&gt;5,((CONCATENATE('Copy paste to Here'!G26," &amp; ",'Copy paste to Here'!D26,"  &amp;  ",'Copy paste to Here'!E26))),"Empty Cell")</f>
        <v xml:space="preserve">Clear bio-flexible labret, 1.2mm (16g) with a 2mm 18k gold plated 925 silver ball &amp; Length: 8mm  &amp;  </v>
      </c>
      <c r="B22" s="57" t="str">
        <f>'Copy paste to Here'!C26</f>
        <v>BILBBVG</v>
      </c>
      <c r="C22" s="57" t="s">
        <v>720</v>
      </c>
      <c r="D22" s="58">
        <f>Invoice!B26</f>
        <v>10</v>
      </c>
      <c r="E22" s="59">
        <f>'Shipping Invoice'!J26*$N$1</f>
        <v>0.75</v>
      </c>
      <c r="F22" s="59">
        <f t="shared" si="0"/>
        <v>7.5</v>
      </c>
      <c r="G22" s="60">
        <f t="shared" si="1"/>
        <v>32.9925</v>
      </c>
      <c r="H22" s="63">
        <f t="shared" si="2"/>
        <v>329.92500000000001</v>
      </c>
    </row>
    <row r="23" spans="1:13" s="62" customFormat="1" ht="24">
      <c r="A23" s="56" t="str">
        <f>IF((LEN('Copy paste to Here'!G27))&gt;5,((CONCATENATE('Copy paste to Here'!G27," &amp; ",'Copy paste to Here'!D27,"  &amp;  ",'Copy paste to Here'!E27))),"Empty Cell")</f>
        <v xml:space="preserve">Clear bio flexible labret, 16g (1.2mm) with a sterling silver marijuana leaf shaped top &amp; Length: 6mm  &amp;  </v>
      </c>
      <c r="B23" s="57" t="str">
        <f>'Copy paste to Here'!C27</f>
        <v>BILBMA</v>
      </c>
      <c r="C23" s="57" t="s">
        <v>722</v>
      </c>
      <c r="D23" s="58">
        <f>Invoice!B27</f>
        <v>3</v>
      </c>
      <c r="E23" s="59">
        <f>'Shipping Invoice'!J27*$N$1</f>
        <v>0.46</v>
      </c>
      <c r="F23" s="59">
        <f t="shared" si="0"/>
        <v>1.3800000000000001</v>
      </c>
      <c r="G23" s="60">
        <f t="shared" si="1"/>
        <v>20.235400000000002</v>
      </c>
      <c r="H23" s="63">
        <f t="shared" si="2"/>
        <v>60.70620000000001</v>
      </c>
    </row>
    <row r="24" spans="1:13" s="62" customFormat="1" ht="24">
      <c r="A24" s="56" t="str">
        <f>IF((LEN('Copy paste to Here'!G28))&gt;5,((CONCATENATE('Copy paste to Here'!G28," &amp; ",'Copy paste to Here'!D28,"  &amp;  ",'Copy paste to Here'!E28))),"Empty Cell")</f>
        <v xml:space="preserve">Clear bio flexible labret, 16g (1.2mm) with a sterling silver marijuana leaf shaped top &amp; Length: 8mm  &amp;  </v>
      </c>
      <c r="B24" s="57" t="str">
        <f>'Copy paste to Here'!C28</f>
        <v>BILBMA</v>
      </c>
      <c r="C24" s="57" t="s">
        <v>722</v>
      </c>
      <c r="D24" s="58">
        <f>Invoice!B28</f>
        <v>3</v>
      </c>
      <c r="E24" s="59">
        <f>'Shipping Invoice'!J28*$N$1</f>
        <v>0.46</v>
      </c>
      <c r="F24" s="59">
        <f t="shared" si="0"/>
        <v>1.3800000000000001</v>
      </c>
      <c r="G24" s="60">
        <f t="shared" si="1"/>
        <v>20.235400000000002</v>
      </c>
      <c r="H24" s="63">
        <f t="shared" si="2"/>
        <v>60.70620000000001</v>
      </c>
    </row>
    <row r="25" spans="1:13" s="62" customFormat="1" ht="24">
      <c r="A25" s="56" t="str">
        <f>IF((LEN('Copy paste to Here'!G29))&gt;5,((CONCATENATE('Copy paste to Here'!G29," &amp; ",'Copy paste to Here'!D29,"  &amp;  ",'Copy paste to Here'!E29))),"Empty Cell")</f>
        <v xml:space="preserve">Clear bio flexible labret, 16g (1.2mm) with a sterling silver marijuana leaf shaped top &amp; Length: 10mm  &amp;  </v>
      </c>
      <c r="B25" s="57" t="str">
        <f>'Copy paste to Here'!C29</f>
        <v>BILBMA</v>
      </c>
      <c r="C25" s="57" t="s">
        <v>722</v>
      </c>
      <c r="D25" s="58">
        <f>Invoice!B29</f>
        <v>3</v>
      </c>
      <c r="E25" s="59">
        <f>'Shipping Invoice'!J29*$N$1</f>
        <v>0.46</v>
      </c>
      <c r="F25" s="59">
        <f t="shared" si="0"/>
        <v>1.3800000000000001</v>
      </c>
      <c r="G25" s="60">
        <f t="shared" si="1"/>
        <v>20.235400000000002</v>
      </c>
      <c r="H25" s="63">
        <f t="shared" si="2"/>
        <v>60.70620000000001</v>
      </c>
    </row>
    <row r="26" spans="1:13" s="62" customFormat="1" ht="24">
      <c r="A26" s="56" t="str">
        <f>IF((LEN('Copy paste to Here'!G30))&gt;5,((CONCATENATE('Copy paste to Here'!G30," &amp; ",'Copy paste to Here'!D30,"  &amp;  ",'Copy paste to Here'!E30))),"Empty Cell")</f>
        <v xml:space="preserve">Bio flexible labret, 16g (1.2mm) with a 2mm push in 925 silver round flat top part &amp; Length: 6mm  &amp;  </v>
      </c>
      <c r="B26" s="57" t="str">
        <f>'Copy paste to Here'!C30</f>
        <v>BILBRD</v>
      </c>
      <c r="C26" s="57" t="s">
        <v>724</v>
      </c>
      <c r="D26" s="58">
        <f>Invoice!B30</f>
        <v>20</v>
      </c>
      <c r="E26" s="59">
        <f>'Shipping Invoice'!J30*$N$1</f>
        <v>0.46</v>
      </c>
      <c r="F26" s="59">
        <f t="shared" si="0"/>
        <v>9.2000000000000011</v>
      </c>
      <c r="G26" s="60">
        <f t="shared" si="1"/>
        <v>20.235400000000002</v>
      </c>
      <c r="H26" s="63">
        <f t="shared" si="2"/>
        <v>404.70800000000003</v>
      </c>
    </row>
    <row r="27" spans="1:13" s="62" customFormat="1" ht="36">
      <c r="A27" s="56" t="str">
        <f>IF((LEN('Copy paste to Here'!G31))&gt;5,((CONCATENATE('Copy paste to Here'!G31," &amp; ",'Copy paste to Here'!D31,"  &amp;  ",'Copy paste to Here'!E31))),"Empty Cell")</f>
        <v xml:space="preserve">Clear bio-flexible labret, 1.2mm (16g) with a 18k gold plated 925 silver threadless push pin with 2mm round flat top &amp; Length: 6mm  &amp;  </v>
      </c>
      <c r="B27" s="57" t="str">
        <f>'Copy paste to Here'!C31</f>
        <v>BILBRDG</v>
      </c>
      <c r="C27" s="57" t="s">
        <v>726</v>
      </c>
      <c r="D27" s="58">
        <f>Invoice!B31</f>
        <v>5</v>
      </c>
      <c r="E27" s="59">
        <f>'Shipping Invoice'!J31*$N$1</f>
        <v>0.75</v>
      </c>
      <c r="F27" s="59">
        <f t="shared" si="0"/>
        <v>3.75</v>
      </c>
      <c r="G27" s="60">
        <f t="shared" si="1"/>
        <v>32.9925</v>
      </c>
      <c r="H27" s="63">
        <f t="shared" si="2"/>
        <v>164.96250000000001</v>
      </c>
    </row>
    <row r="28" spans="1:13" s="62" customFormat="1" ht="36">
      <c r="A28" s="56" t="str">
        <f>IF((LEN('Copy paste to Here'!G32))&gt;5,((CONCATENATE('Copy paste to Here'!G32," &amp; ",'Copy paste to Here'!D32,"  &amp;  ",'Copy paste to Here'!E32))),"Empty Cell")</f>
        <v xml:space="preserve">Clear bio-flexible labret, 1.2mm (16g) with a 18k gold plated 925 silver threadless push pin with 2mm round flat top &amp; Length: 8mm  &amp;  </v>
      </c>
      <c r="B28" s="57" t="str">
        <f>'Copy paste to Here'!C32</f>
        <v>BILBRDG</v>
      </c>
      <c r="C28" s="57" t="s">
        <v>726</v>
      </c>
      <c r="D28" s="58">
        <f>Invoice!B32</f>
        <v>5</v>
      </c>
      <c r="E28" s="59">
        <f>'Shipping Invoice'!J32*$N$1</f>
        <v>0.75</v>
      </c>
      <c r="F28" s="59">
        <f t="shared" si="0"/>
        <v>3.75</v>
      </c>
      <c r="G28" s="60">
        <f t="shared" si="1"/>
        <v>32.9925</v>
      </c>
      <c r="H28" s="63">
        <f t="shared" si="2"/>
        <v>164.96250000000001</v>
      </c>
    </row>
    <row r="29" spans="1:13" s="62" customFormat="1" ht="36">
      <c r="A29" s="56" t="str">
        <f>IF((LEN('Copy paste to Here'!G33))&gt;5,((CONCATENATE('Copy paste to Here'!G33," &amp; ",'Copy paste to Here'!D33,"  &amp;  ",'Copy paste to Here'!E33))),"Empty Cell")</f>
        <v xml:space="preserve">Clear bio-flexible labret, 1.2mm (16g) with a 18k gold plated 925 silver threadless push pin with 2mm round flat top &amp; Length: 10mm  &amp;  </v>
      </c>
      <c r="B29" s="57" t="str">
        <f>'Copy paste to Here'!C33</f>
        <v>BILBRDG</v>
      </c>
      <c r="C29" s="57" t="s">
        <v>726</v>
      </c>
      <c r="D29" s="58">
        <f>Invoice!B33</f>
        <v>5</v>
      </c>
      <c r="E29" s="59">
        <f>'Shipping Invoice'!J33*$N$1</f>
        <v>0.75</v>
      </c>
      <c r="F29" s="59">
        <f t="shared" si="0"/>
        <v>3.75</v>
      </c>
      <c r="G29" s="60">
        <f t="shared" si="1"/>
        <v>32.9925</v>
      </c>
      <c r="H29" s="63">
        <f t="shared" si="2"/>
        <v>164.96250000000001</v>
      </c>
    </row>
    <row r="30" spans="1:13" s="62" customFormat="1" ht="36">
      <c r="A30" s="56" t="str">
        <f>IF((LEN('Copy paste to Here'!G34))&gt;5,((CONCATENATE('Copy paste to Here'!G34," &amp; ",'Copy paste to Here'!D34,"  &amp;  ",'Copy paste to Here'!E34))),"Empty Cell")</f>
        <v>Clear bio flexible labret, 16g (1.2mm) with 18k gold plated 925 silver top with round 2mm prong set CZ stone &amp; Cz Color: Clear  &amp;  Length: 6mm</v>
      </c>
      <c r="B30" s="57" t="str">
        <f>'Copy paste to Here'!C34</f>
        <v>BILBZRG</v>
      </c>
      <c r="C30" s="57" t="s">
        <v>728</v>
      </c>
      <c r="D30" s="58">
        <f>Invoice!B34</f>
        <v>10</v>
      </c>
      <c r="E30" s="59">
        <f>'Shipping Invoice'!J34*$N$1</f>
        <v>0.75</v>
      </c>
      <c r="F30" s="59">
        <f t="shared" si="0"/>
        <v>7.5</v>
      </c>
      <c r="G30" s="60">
        <f t="shared" si="1"/>
        <v>32.9925</v>
      </c>
      <c r="H30" s="63">
        <f t="shared" si="2"/>
        <v>329.92500000000001</v>
      </c>
    </row>
    <row r="31" spans="1:13" s="62" customFormat="1" ht="36">
      <c r="A31" s="56" t="str">
        <f>IF((LEN('Copy paste to Here'!G35))&gt;5,((CONCATENATE('Copy paste to Here'!G35," &amp; ",'Copy paste to Here'!D35,"  &amp;  ",'Copy paste to Here'!E35))),"Empty Cell")</f>
        <v>Clear bio flexible labret, 16g (1.2mm) with 18k gold plated 925 silver top with round 2mm prong set CZ stone &amp; Cz Color: Clear  &amp;  Length: 10mm</v>
      </c>
      <c r="B31" s="57" t="str">
        <f>'Copy paste to Here'!C35</f>
        <v>BILBZRG</v>
      </c>
      <c r="C31" s="57" t="s">
        <v>728</v>
      </c>
      <c r="D31" s="58">
        <f>Invoice!B35</f>
        <v>7</v>
      </c>
      <c r="E31" s="59">
        <f>'Shipping Invoice'!J35*$N$1</f>
        <v>0.75</v>
      </c>
      <c r="F31" s="59">
        <f t="shared" si="0"/>
        <v>5.25</v>
      </c>
      <c r="G31" s="60">
        <f t="shared" si="1"/>
        <v>32.9925</v>
      </c>
      <c r="H31" s="63">
        <f t="shared" si="2"/>
        <v>230.94749999999999</v>
      </c>
    </row>
    <row r="32" spans="1:13" s="62" customFormat="1" ht="36">
      <c r="A32" s="56" t="str">
        <f>IF((LEN('Copy paste to Here'!G36))&gt;5,((CONCATENATE('Copy paste to Here'!G36," &amp; ",'Copy paste to Here'!D36,"  &amp;  ",'Copy paste to Here'!E36))),"Empty Cell")</f>
        <v>Clear bio flexible labret, 16g (1.2mm) with 18k gold plated 925 silver top with round 2mm prong set CZ stone &amp; Cz Color: Rose  &amp;  Length: 8mm</v>
      </c>
      <c r="B32" s="57" t="str">
        <f>'Copy paste to Here'!C36</f>
        <v>BILBZRG</v>
      </c>
      <c r="C32" s="57" t="s">
        <v>728</v>
      </c>
      <c r="D32" s="58">
        <f>Invoice!B36</f>
        <v>5</v>
      </c>
      <c r="E32" s="59">
        <f>'Shipping Invoice'!J36*$N$1</f>
        <v>0.75</v>
      </c>
      <c r="F32" s="59">
        <f t="shared" si="0"/>
        <v>3.75</v>
      </c>
      <c r="G32" s="60">
        <f t="shared" si="1"/>
        <v>32.9925</v>
      </c>
      <c r="H32" s="63">
        <f t="shared" si="2"/>
        <v>164.96250000000001</v>
      </c>
    </row>
    <row r="33" spans="1:8" s="62" customFormat="1" ht="36">
      <c r="A33" s="56" t="str">
        <f>IF((LEN('Copy paste to Here'!G37))&gt;5,((CONCATENATE('Copy paste to Here'!G37," &amp; ",'Copy paste to Here'!D37,"  &amp;  ",'Copy paste to Here'!E37))),"Empty Cell")</f>
        <v>Clear bio flexible labret, 16g (1.2mm) with 18k gold plated 925 silver top with round 2mm prong set CZ stone &amp; Cz Color: Rose  &amp;  Length: 10mm</v>
      </c>
      <c r="B33" s="57" t="str">
        <f>'Copy paste to Here'!C37</f>
        <v>BILBZRG</v>
      </c>
      <c r="C33" s="57" t="s">
        <v>728</v>
      </c>
      <c r="D33" s="58">
        <f>Invoice!B37</f>
        <v>5</v>
      </c>
      <c r="E33" s="59">
        <f>'Shipping Invoice'!J37*$N$1</f>
        <v>0.75</v>
      </c>
      <c r="F33" s="59">
        <f t="shared" si="0"/>
        <v>3.75</v>
      </c>
      <c r="G33" s="60">
        <f t="shared" si="1"/>
        <v>32.9925</v>
      </c>
      <c r="H33" s="63">
        <f t="shared" si="2"/>
        <v>164.96250000000001</v>
      </c>
    </row>
    <row r="34" spans="1:8" s="62" customFormat="1" ht="36">
      <c r="A34" s="56" t="str">
        <f>IF((LEN('Copy paste to Here'!G38))&gt;5,((CONCATENATE('Copy paste to Here'!G38," &amp; ",'Copy paste to Here'!D38,"  &amp;  ",'Copy paste to Here'!E38))),"Empty Cell")</f>
        <v>Clear bio flexible labret, 16g (1.2mm) with 18k gold plated 925 silver top with round 2mm prong set CZ stone &amp; Cz Color: Lavender  &amp;  Length: 8mm</v>
      </c>
      <c r="B34" s="57" t="str">
        <f>'Copy paste to Here'!C38</f>
        <v>BILBZRG</v>
      </c>
      <c r="C34" s="57" t="s">
        <v>728</v>
      </c>
      <c r="D34" s="58">
        <f>Invoice!B38</f>
        <v>5</v>
      </c>
      <c r="E34" s="59">
        <f>'Shipping Invoice'!J38*$N$1</f>
        <v>0.75</v>
      </c>
      <c r="F34" s="59">
        <f t="shared" si="0"/>
        <v>3.75</v>
      </c>
      <c r="G34" s="60">
        <f t="shared" si="1"/>
        <v>32.9925</v>
      </c>
      <c r="H34" s="63">
        <f t="shared" si="2"/>
        <v>164.96250000000001</v>
      </c>
    </row>
    <row r="35" spans="1:8" s="62" customFormat="1" ht="36">
      <c r="A35" s="56" t="str">
        <f>IF((LEN('Copy paste to Here'!G39))&gt;5,((CONCATENATE('Copy paste to Here'!G39," &amp; ",'Copy paste to Here'!D39,"  &amp;  ",'Copy paste to Here'!E39))),"Empty Cell")</f>
        <v>Clear bio flexible labret, 16g (1.2mm) with 18k gold plated 925 silver top with round 2mm prong set CZ stone &amp; Cz Color: Aquamarine  &amp;  Length: 6mm</v>
      </c>
      <c r="B35" s="57" t="str">
        <f>'Copy paste to Here'!C39</f>
        <v>BILBZRG</v>
      </c>
      <c r="C35" s="57" t="s">
        <v>728</v>
      </c>
      <c r="D35" s="58">
        <f>Invoice!B39</f>
        <v>3</v>
      </c>
      <c r="E35" s="59">
        <f>'Shipping Invoice'!J39*$N$1</f>
        <v>0.75</v>
      </c>
      <c r="F35" s="59">
        <f t="shared" si="0"/>
        <v>2.25</v>
      </c>
      <c r="G35" s="60">
        <f t="shared" si="1"/>
        <v>32.9925</v>
      </c>
      <c r="H35" s="63">
        <f t="shared" si="2"/>
        <v>98.977499999999992</v>
      </c>
    </row>
    <row r="36" spans="1:8" s="62" customFormat="1" ht="36">
      <c r="A36" s="56" t="str">
        <f>IF((LEN('Copy paste to Here'!G40))&gt;5,((CONCATENATE('Copy paste to Here'!G40," &amp; ",'Copy paste to Here'!D40,"  &amp;  ",'Copy paste to Here'!E40))),"Empty Cell")</f>
        <v>Clear bio flexible labret, 16g (1.2mm) with 18k gold plated 925 silver top with round 2mm prong set CZ stone &amp; Cz Color: Aquamarine  &amp;  Length: 8mm</v>
      </c>
      <c r="B36" s="57" t="str">
        <f>'Copy paste to Here'!C40</f>
        <v>BILBZRG</v>
      </c>
      <c r="C36" s="57" t="s">
        <v>728</v>
      </c>
      <c r="D36" s="58">
        <f>Invoice!B40</f>
        <v>5</v>
      </c>
      <c r="E36" s="59">
        <f>'Shipping Invoice'!J40*$N$1</f>
        <v>0.75</v>
      </c>
      <c r="F36" s="59">
        <f t="shared" si="0"/>
        <v>3.75</v>
      </c>
      <c r="G36" s="60">
        <f t="shared" si="1"/>
        <v>32.9925</v>
      </c>
      <c r="H36" s="63">
        <f t="shared" si="2"/>
        <v>164.96250000000001</v>
      </c>
    </row>
    <row r="37" spans="1:8" s="62" customFormat="1" ht="36">
      <c r="A37" s="56" t="str">
        <f>IF((LEN('Copy paste to Here'!G41))&gt;5,((CONCATENATE('Copy paste to Here'!G41," &amp; ",'Copy paste to Here'!D41,"  &amp;  ",'Copy paste to Here'!E41))),"Empty Cell")</f>
        <v>Clear bio flexible labret, 16g (1.2mm) with 18k gold plated 925 silver top with round 2mm prong set CZ stone &amp; Cz Color: Jet  &amp;  Length: 8mm</v>
      </c>
      <c r="B37" s="57" t="str">
        <f>'Copy paste to Here'!C41</f>
        <v>BILBZRG</v>
      </c>
      <c r="C37" s="57" t="s">
        <v>728</v>
      </c>
      <c r="D37" s="58">
        <f>Invoice!B41</f>
        <v>3</v>
      </c>
      <c r="E37" s="59">
        <f>'Shipping Invoice'!J41*$N$1</f>
        <v>0.75</v>
      </c>
      <c r="F37" s="59">
        <f t="shared" si="0"/>
        <v>2.25</v>
      </c>
      <c r="G37" s="60">
        <f t="shared" si="1"/>
        <v>32.9925</v>
      </c>
      <c r="H37" s="63">
        <f t="shared" si="2"/>
        <v>98.977499999999992</v>
      </c>
    </row>
    <row r="38" spans="1:8" s="62" customFormat="1" ht="36">
      <c r="A38" s="56" t="str">
        <f>IF((LEN('Copy paste to Here'!G42))&gt;5,((CONCATENATE('Copy paste to Here'!G42," &amp; ",'Copy paste to Here'!D42,"  &amp;  ",'Copy paste to Here'!E42))),"Empty Cell")</f>
        <v>Clear bio flexible labret, 16g (1.2mm) with 18k gold plated 925 silver top with round 2mm prong set CZ stone &amp; Cz Color: Yellow  &amp;  Length: 8mm</v>
      </c>
      <c r="B38" s="57" t="str">
        <f>'Copy paste to Here'!C42</f>
        <v>BILBZRG</v>
      </c>
      <c r="C38" s="57" t="s">
        <v>728</v>
      </c>
      <c r="D38" s="58">
        <f>Invoice!B42</f>
        <v>5</v>
      </c>
      <c r="E38" s="59">
        <f>'Shipping Invoice'!J42*$N$1</f>
        <v>0.75</v>
      </c>
      <c r="F38" s="59">
        <f t="shared" si="0"/>
        <v>3.75</v>
      </c>
      <c r="G38" s="60">
        <f t="shared" si="1"/>
        <v>32.9925</v>
      </c>
      <c r="H38" s="63">
        <f t="shared" si="2"/>
        <v>164.96250000000001</v>
      </c>
    </row>
    <row r="39" spans="1:8" s="62" customFormat="1" ht="36">
      <c r="A39" s="56" t="str">
        <f>IF((LEN('Copy paste to Here'!G43))&gt;5,((CONCATENATE('Copy paste to Here'!G43," &amp; ",'Copy paste to Here'!D43,"  &amp;  ",'Copy paste to Here'!E43))),"Empty Cell")</f>
        <v>Clear bio flexible labret 16g (1.2mm) with a 925 silver top with square 3mm prong set CZ (Cubic Zirconia) &amp; Length: 6mm  &amp;  Crystal Color: Rose</v>
      </c>
      <c r="B39" s="57" t="str">
        <f>'Copy paste to Here'!C43</f>
        <v>BILQ3</v>
      </c>
      <c r="C39" s="57" t="s">
        <v>733</v>
      </c>
      <c r="D39" s="58">
        <f>Invoice!B43</f>
        <v>5</v>
      </c>
      <c r="E39" s="59">
        <f>'Shipping Invoice'!J43*$N$1</f>
        <v>0.57999999999999996</v>
      </c>
      <c r="F39" s="59">
        <f t="shared" si="0"/>
        <v>2.9</v>
      </c>
      <c r="G39" s="60">
        <f t="shared" si="1"/>
        <v>25.514199999999999</v>
      </c>
      <c r="H39" s="63">
        <f t="shared" si="2"/>
        <v>127.571</v>
      </c>
    </row>
    <row r="40" spans="1:8" s="62" customFormat="1" ht="36">
      <c r="A40" s="56" t="str">
        <f>IF((LEN('Copy paste to Here'!G44))&gt;5,((CONCATENATE('Copy paste to Here'!G44," &amp; ",'Copy paste to Here'!D44,"  &amp;  ",'Copy paste to Here'!E44))),"Empty Cell")</f>
        <v>Clear bio flexible labret 16g (1.2mm) with a 925 silver top with square 3mm prong set CZ (Cubic Zirconia) &amp; Length: 6mm  &amp;  Crystal Color: Aquamarine</v>
      </c>
      <c r="B40" s="57" t="str">
        <f>'Copy paste to Here'!C44</f>
        <v>BILQ3</v>
      </c>
      <c r="C40" s="57" t="s">
        <v>733</v>
      </c>
      <c r="D40" s="58">
        <f>Invoice!B44</f>
        <v>5</v>
      </c>
      <c r="E40" s="59">
        <f>'Shipping Invoice'!J44*$N$1</f>
        <v>0.57999999999999996</v>
      </c>
      <c r="F40" s="59">
        <f t="shared" si="0"/>
        <v>2.9</v>
      </c>
      <c r="G40" s="60">
        <f t="shared" si="1"/>
        <v>25.514199999999999</v>
      </c>
      <c r="H40" s="63">
        <f t="shared" si="2"/>
        <v>127.571</v>
      </c>
    </row>
    <row r="41" spans="1:8" s="62" customFormat="1" ht="36">
      <c r="A41" s="56" t="str">
        <f>IF((LEN('Copy paste to Here'!G45))&gt;5,((CONCATENATE('Copy paste to Here'!G45," &amp; ",'Copy paste to Here'!D45,"  &amp;  ",'Copy paste to Here'!E45))),"Empty Cell")</f>
        <v>Clear bio flexible labret 16g (1.2mm) with a 925 silver top with square 3mm prong set CZ (Cubic Zirconia) &amp; Length: 6mm  &amp;  Crystal Color: Garnet</v>
      </c>
      <c r="B41" s="57" t="str">
        <f>'Copy paste to Here'!C45</f>
        <v>BILQ3</v>
      </c>
      <c r="C41" s="57" t="s">
        <v>733</v>
      </c>
      <c r="D41" s="58">
        <f>Invoice!B45</f>
        <v>3</v>
      </c>
      <c r="E41" s="59">
        <f>'Shipping Invoice'!J45*$N$1</f>
        <v>0.57999999999999996</v>
      </c>
      <c r="F41" s="59">
        <f t="shared" si="0"/>
        <v>1.7399999999999998</v>
      </c>
      <c r="G41" s="60">
        <f t="shared" si="1"/>
        <v>25.514199999999999</v>
      </c>
      <c r="H41" s="63">
        <f t="shared" si="2"/>
        <v>76.542599999999993</v>
      </c>
    </row>
    <row r="42" spans="1:8" s="62" customFormat="1" ht="36">
      <c r="A42" s="56" t="str">
        <f>IF((LEN('Copy paste to Here'!G46))&gt;5,((CONCATENATE('Copy paste to Here'!G46," &amp; ",'Copy paste to Here'!D46,"  &amp;  ",'Copy paste to Here'!E46))),"Empty Cell")</f>
        <v>Clear bio flexible labret 16g (1.2mm) with a 925 silver top with square 3mm prong set CZ (Cubic Zirconia) &amp; Length: 6mm  &amp;  Crystal Color: Lavender</v>
      </c>
      <c r="B42" s="57" t="str">
        <f>'Copy paste to Here'!C46</f>
        <v>BILQ3</v>
      </c>
      <c r="C42" s="57" t="s">
        <v>733</v>
      </c>
      <c r="D42" s="58">
        <f>Invoice!B46</f>
        <v>5</v>
      </c>
      <c r="E42" s="59">
        <f>'Shipping Invoice'!J46*$N$1</f>
        <v>0.57999999999999996</v>
      </c>
      <c r="F42" s="59">
        <f t="shared" si="0"/>
        <v>2.9</v>
      </c>
      <c r="G42" s="60">
        <f t="shared" si="1"/>
        <v>25.514199999999999</v>
      </c>
      <c r="H42" s="63">
        <f t="shared" si="2"/>
        <v>127.571</v>
      </c>
    </row>
    <row r="43" spans="1:8" s="62" customFormat="1" ht="36">
      <c r="A43" s="56" t="str">
        <f>IF((LEN('Copy paste to Here'!G47))&gt;5,((CONCATENATE('Copy paste to Here'!G47," &amp; ",'Copy paste to Here'!D47,"  &amp;  ",'Copy paste to Here'!E47))),"Empty Cell")</f>
        <v>Clear bio flexible labret, 16g (1.2mm) with a18k gold plated 925 silver top with round 3mm prong set CZ stone &amp; Cz Color: Clear  &amp;  Length: 6mm</v>
      </c>
      <c r="B43" s="57" t="str">
        <f>'Copy paste to Here'!C47</f>
        <v>BILZ3RG</v>
      </c>
      <c r="C43" s="57" t="s">
        <v>737</v>
      </c>
      <c r="D43" s="58">
        <f>Invoice!B47</f>
        <v>5</v>
      </c>
      <c r="E43" s="59">
        <f>'Shipping Invoice'!J47*$N$1</f>
        <v>0.75</v>
      </c>
      <c r="F43" s="59">
        <f t="shared" si="0"/>
        <v>3.75</v>
      </c>
      <c r="G43" s="60">
        <f t="shared" si="1"/>
        <v>32.9925</v>
      </c>
      <c r="H43" s="63">
        <f t="shared" si="2"/>
        <v>164.96250000000001</v>
      </c>
    </row>
    <row r="44" spans="1:8" s="62" customFormat="1" ht="36">
      <c r="A44" s="56" t="str">
        <f>IF((LEN('Copy paste to Here'!G48))&gt;5,((CONCATENATE('Copy paste to Here'!G48," &amp; ",'Copy paste to Here'!D48,"  &amp;  ",'Copy paste to Here'!E48))),"Empty Cell")</f>
        <v>Clear bio flexible labret, 16g (1.2mm) with a18k gold plated 925 silver top with round 3mm prong set CZ stone &amp; Cz Color: Clear  &amp;  Length: 8mm</v>
      </c>
      <c r="B44" s="57" t="str">
        <f>'Copy paste to Here'!C48</f>
        <v>BILZ3RG</v>
      </c>
      <c r="C44" s="57" t="s">
        <v>737</v>
      </c>
      <c r="D44" s="58">
        <f>Invoice!B48</f>
        <v>5</v>
      </c>
      <c r="E44" s="59">
        <f>'Shipping Invoice'!J48*$N$1</f>
        <v>0.75</v>
      </c>
      <c r="F44" s="59">
        <f t="shared" si="0"/>
        <v>3.75</v>
      </c>
      <c r="G44" s="60">
        <f t="shared" si="1"/>
        <v>32.9925</v>
      </c>
      <c r="H44" s="63">
        <f t="shared" si="2"/>
        <v>164.96250000000001</v>
      </c>
    </row>
    <row r="45" spans="1:8" s="62" customFormat="1" ht="36">
      <c r="A45" s="56" t="str">
        <f>IF((LEN('Copy paste to Here'!G49))&gt;5,((CONCATENATE('Copy paste to Here'!G49," &amp; ",'Copy paste to Here'!D49,"  &amp;  ",'Copy paste to Here'!E49))),"Empty Cell")</f>
        <v>Clear bio flexible labret, 16g (1.2mm) with a18k gold plated 925 silver top with round 3mm prong set CZ stone &amp; Cz Color: Clear  &amp;  Length: 10mm</v>
      </c>
      <c r="B45" s="57" t="str">
        <f>'Copy paste to Here'!C49</f>
        <v>BILZ3RG</v>
      </c>
      <c r="C45" s="57" t="s">
        <v>737</v>
      </c>
      <c r="D45" s="58">
        <f>Invoice!B49</f>
        <v>5</v>
      </c>
      <c r="E45" s="59">
        <f>'Shipping Invoice'!J49*$N$1</f>
        <v>0.75</v>
      </c>
      <c r="F45" s="59">
        <f t="shared" si="0"/>
        <v>3.75</v>
      </c>
      <c r="G45" s="60">
        <f t="shared" si="1"/>
        <v>32.9925</v>
      </c>
      <c r="H45" s="63">
        <f t="shared" si="2"/>
        <v>164.96250000000001</v>
      </c>
    </row>
    <row r="46" spans="1:8" s="62" customFormat="1" ht="36">
      <c r="A46" s="56" t="str">
        <f>IF((LEN('Copy paste to Here'!G50))&gt;5,((CONCATENATE('Copy paste to Here'!G50," &amp; ",'Copy paste to Here'!D50,"  &amp;  ",'Copy paste to Here'!E50))),"Empty Cell")</f>
        <v>Clear bio flexible labret, 16g (1.2mm) with a18k gold plated 925 silver top with round 3mm prong set CZ stone &amp; Cz Color: Rose  &amp;  Length: 6mm</v>
      </c>
      <c r="B46" s="57" t="str">
        <f>'Copy paste to Here'!C50</f>
        <v>BILZ3RG</v>
      </c>
      <c r="C46" s="57" t="s">
        <v>737</v>
      </c>
      <c r="D46" s="58">
        <f>Invoice!B50</f>
        <v>5</v>
      </c>
      <c r="E46" s="59">
        <f>'Shipping Invoice'!J50*$N$1</f>
        <v>0.75</v>
      </c>
      <c r="F46" s="59">
        <f t="shared" si="0"/>
        <v>3.75</v>
      </c>
      <c r="G46" s="60">
        <f t="shared" si="1"/>
        <v>32.9925</v>
      </c>
      <c r="H46" s="63">
        <f t="shared" si="2"/>
        <v>164.96250000000001</v>
      </c>
    </row>
    <row r="47" spans="1:8" s="62" customFormat="1" ht="36">
      <c r="A47" s="56" t="str">
        <f>IF((LEN('Copy paste to Here'!G51))&gt;5,((CONCATENATE('Copy paste to Here'!G51," &amp; ",'Copy paste to Here'!D51,"  &amp;  ",'Copy paste to Here'!E51))),"Empty Cell")</f>
        <v>Clear bio flexible labret, 16g (1.2mm) with a18k gold plated 925 silver top with round 3mm prong set CZ stone &amp; Cz Color: Rose  &amp;  Length: 8mm</v>
      </c>
      <c r="B47" s="57" t="str">
        <f>'Copy paste to Here'!C51</f>
        <v>BILZ3RG</v>
      </c>
      <c r="C47" s="57" t="s">
        <v>737</v>
      </c>
      <c r="D47" s="58">
        <f>Invoice!B51</f>
        <v>5</v>
      </c>
      <c r="E47" s="59">
        <f>'Shipping Invoice'!J51*$N$1</f>
        <v>0.75</v>
      </c>
      <c r="F47" s="59">
        <f t="shared" si="0"/>
        <v>3.75</v>
      </c>
      <c r="G47" s="60">
        <f t="shared" si="1"/>
        <v>32.9925</v>
      </c>
      <c r="H47" s="63">
        <f t="shared" si="2"/>
        <v>164.96250000000001</v>
      </c>
    </row>
    <row r="48" spans="1:8" s="62" customFormat="1" ht="36">
      <c r="A48" s="56" t="str">
        <f>IF((LEN('Copy paste to Here'!G52))&gt;5,((CONCATENATE('Copy paste to Here'!G52," &amp; ",'Copy paste to Here'!D52,"  &amp;  ",'Copy paste to Here'!E52))),"Empty Cell")</f>
        <v>Clear bio flexible labret, 16g (1.2mm) with a18k gold plated 925 silver top with round 3mm prong set CZ stone &amp; Cz Color: Rose  &amp;  Length: 10mm</v>
      </c>
      <c r="B48" s="57" t="str">
        <f>'Copy paste to Here'!C52</f>
        <v>BILZ3RG</v>
      </c>
      <c r="C48" s="57" t="s">
        <v>737</v>
      </c>
      <c r="D48" s="58">
        <f>Invoice!B52</f>
        <v>7</v>
      </c>
      <c r="E48" s="59">
        <f>'Shipping Invoice'!J52*$N$1</f>
        <v>0.75</v>
      </c>
      <c r="F48" s="59">
        <f t="shared" si="0"/>
        <v>5.25</v>
      </c>
      <c r="G48" s="60">
        <f t="shared" si="1"/>
        <v>32.9925</v>
      </c>
      <c r="H48" s="63">
        <f t="shared" si="2"/>
        <v>230.94749999999999</v>
      </c>
    </row>
    <row r="49" spans="1:8" s="62" customFormat="1" ht="36">
      <c r="A49" s="56" t="str">
        <f>IF((LEN('Copy paste to Here'!G53))&gt;5,((CONCATENATE('Copy paste to Here'!G53," &amp; ",'Copy paste to Here'!D53,"  &amp;  ",'Copy paste to Here'!E53))),"Empty Cell")</f>
        <v>Clear bio flexible labret, 16g (1.2mm) with a18k gold plated 925 silver top with round 3mm prong set CZ stone &amp; Cz Color: Lavender  &amp;  Length: 6mm</v>
      </c>
      <c r="B49" s="57" t="str">
        <f>'Copy paste to Here'!C53</f>
        <v>BILZ3RG</v>
      </c>
      <c r="C49" s="57" t="s">
        <v>737</v>
      </c>
      <c r="D49" s="58">
        <f>Invoice!B53</f>
        <v>5</v>
      </c>
      <c r="E49" s="59">
        <f>'Shipping Invoice'!J53*$N$1</f>
        <v>0.75</v>
      </c>
      <c r="F49" s="59">
        <f t="shared" si="0"/>
        <v>3.75</v>
      </c>
      <c r="G49" s="60">
        <f t="shared" si="1"/>
        <v>32.9925</v>
      </c>
      <c r="H49" s="63">
        <f t="shared" si="2"/>
        <v>164.96250000000001</v>
      </c>
    </row>
    <row r="50" spans="1:8" s="62" customFormat="1" ht="36">
      <c r="A50" s="56" t="str">
        <f>IF((LEN('Copy paste to Here'!G54))&gt;5,((CONCATENATE('Copy paste to Here'!G54," &amp; ",'Copy paste to Here'!D54,"  &amp;  ",'Copy paste to Here'!E54))),"Empty Cell")</f>
        <v>Clear bio flexible labret, 16g (1.2mm) with a18k gold plated 925 silver top with round 3mm prong set CZ stone &amp; Cz Color: Lavender  &amp;  Length: 8mm</v>
      </c>
      <c r="B50" s="57" t="str">
        <f>'Copy paste to Here'!C54</f>
        <v>BILZ3RG</v>
      </c>
      <c r="C50" s="57" t="s">
        <v>737</v>
      </c>
      <c r="D50" s="58">
        <f>Invoice!B54</f>
        <v>5</v>
      </c>
      <c r="E50" s="59">
        <f>'Shipping Invoice'!J54*$N$1</f>
        <v>0.75</v>
      </c>
      <c r="F50" s="59">
        <f t="shared" si="0"/>
        <v>3.75</v>
      </c>
      <c r="G50" s="60">
        <f t="shared" si="1"/>
        <v>32.9925</v>
      </c>
      <c r="H50" s="63">
        <f t="shared" si="2"/>
        <v>164.96250000000001</v>
      </c>
    </row>
    <row r="51" spans="1:8" s="62" customFormat="1" ht="36">
      <c r="A51" s="56" t="str">
        <f>IF((LEN('Copy paste to Here'!G55))&gt;5,((CONCATENATE('Copy paste to Here'!G55," &amp; ",'Copy paste to Here'!D55,"  &amp;  ",'Copy paste to Here'!E55))),"Empty Cell")</f>
        <v>Clear bio flexible labret, 16g (1.2mm) with a18k gold plated 925 silver top with round 3mm prong set CZ stone &amp; Cz Color: Lavender  &amp;  Length: 10mm</v>
      </c>
      <c r="B51" s="57" t="str">
        <f>'Copy paste to Here'!C55</f>
        <v>BILZ3RG</v>
      </c>
      <c r="C51" s="57" t="s">
        <v>737</v>
      </c>
      <c r="D51" s="58">
        <f>Invoice!B55</f>
        <v>5</v>
      </c>
      <c r="E51" s="59">
        <f>'Shipping Invoice'!J55*$N$1</f>
        <v>0.75</v>
      </c>
      <c r="F51" s="59">
        <f t="shared" si="0"/>
        <v>3.75</v>
      </c>
      <c r="G51" s="60">
        <f t="shared" si="1"/>
        <v>32.9925</v>
      </c>
      <c r="H51" s="63">
        <f t="shared" si="2"/>
        <v>164.96250000000001</v>
      </c>
    </row>
    <row r="52" spans="1:8" s="62" customFormat="1" ht="36">
      <c r="A52" s="56" t="str">
        <f>IF((LEN('Copy paste to Here'!G56))&gt;5,((CONCATENATE('Copy paste to Here'!G56," &amp; ",'Copy paste to Here'!D56,"  &amp;  ",'Copy paste to Here'!E56))),"Empty Cell")</f>
        <v>Clear bio flexible labret, 16g (1.2mm) with a18k gold plated 925 silver top with round 3mm prong set CZ stone &amp; Cz Color: Aquamarine  &amp;  Length: 6mm</v>
      </c>
      <c r="B52" s="57" t="str">
        <f>'Copy paste to Here'!C56</f>
        <v>BILZ3RG</v>
      </c>
      <c r="C52" s="57" t="s">
        <v>737</v>
      </c>
      <c r="D52" s="58">
        <f>Invoice!B56</f>
        <v>5</v>
      </c>
      <c r="E52" s="59">
        <f>'Shipping Invoice'!J56*$N$1</f>
        <v>0.75</v>
      </c>
      <c r="F52" s="59">
        <f t="shared" si="0"/>
        <v>3.75</v>
      </c>
      <c r="G52" s="60">
        <f t="shared" si="1"/>
        <v>32.9925</v>
      </c>
      <c r="H52" s="63">
        <f t="shared" si="2"/>
        <v>164.96250000000001</v>
      </c>
    </row>
    <row r="53" spans="1:8" s="62" customFormat="1" ht="36">
      <c r="A53" s="56" t="str">
        <f>IF((LEN('Copy paste to Here'!G57))&gt;5,((CONCATENATE('Copy paste to Here'!G57," &amp; ",'Copy paste to Here'!D57,"  &amp;  ",'Copy paste to Here'!E57))),"Empty Cell")</f>
        <v>Clear bio flexible labret, 16g (1.2mm) with a18k gold plated 925 silver top with round 3mm prong set CZ stone &amp; Cz Color: Aquamarine  &amp;  Length: 8mm</v>
      </c>
      <c r="B53" s="57" t="str">
        <f>'Copy paste to Here'!C57</f>
        <v>BILZ3RG</v>
      </c>
      <c r="C53" s="57" t="s">
        <v>737</v>
      </c>
      <c r="D53" s="58">
        <f>Invoice!B57</f>
        <v>5</v>
      </c>
      <c r="E53" s="59">
        <f>'Shipping Invoice'!J57*$N$1</f>
        <v>0.75</v>
      </c>
      <c r="F53" s="59">
        <f t="shared" si="0"/>
        <v>3.75</v>
      </c>
      <c r="G53" s="60">
        <f t="shared" si="1"/>
        <v>32.9925</v>
      </c>
      <c r="H53" s="63">
        <f t="shared" si="2"/>
        <v>164.96250000000001</v>
      </c>
    </row>
    <row r="54" spans="1:8" s="62" customFormat="1" ht="36">
      <c r="A54" s="56" t="str">
        <f>IF((LEN('Copy paste to Here'!G58))&gt;5,((CONCATENATE('Copy paste to Here'!G58," &amp; ",'Copy paste to Here'!D58,"  &amp;  ",'Copy paste to Here'!E58))),"Empty Cell")</f>
        <v>Clear bio flexible labret, 16g (1.2mm) with a18k gold plated 925 silver top with round 3mm prong set CZ stone &amp; Cz Color: Aquamarine  &amp;  Length: 10mm</v>
      </c>
      <c r="B54" s="57" t="str">
        <f>'Copy paste to Here'!C58</f>
        <v>BILZ3RG</v>
      </c>
      <c r="C54" s="57" t="s">
        <v>737</v>
      </c>
      <c r="D54" s="58">
        <f>Invoice!B58</f>
        <v>3</v>
      </c>
      <c r="E54" s="59">
        <f>'Shipping Invoice'!J58*$N$1</f>
        <v>0.75</v>
      </c>
      <c r="F54" s="59">
        <f t="shared" si="0"/>
        <v>2.25</v>
      </c>
      <c r="G54" s="60">
        <f t="shared" si="1"/>
        <v>32.9925</v>
      </c>
      <c r="H54" s="63">
        <f t="shared" si="2"/>
        <v>98.977499999999992</v>
      </c>
    </row>
    <row r="55" spans="1:8" s="62" customFormat="1" ht="36">
      <c r="A55" s="56" t="str">
        <f>IF((LEN('Copy paste to Here'!G59))&gt;5,((CONCATENATE('Copy paste to Here'!G59," &amp; ",'Copy paste to Here'!D59,"  &amp;  ",'Copy paste to Here'!E59))),"Empty Cell")</f>
        <v>Clear bio flexible labret, 16g (1.2mm) with a18k gold plated 925 silver top with round 3mm prong set CZ stone &amp; Cz Color: Jet  &amp;  Length: 6mm</v>
      </c>
      <c r="B55" s="57" t="str">
        <f>'Copy paste to Here'!C59</f>
        <v>BILZ3RG</v>
      </c>
      <c r="C55" s="57" t="s">
        <v>737</v>
      </c>
      <c r="D55" s="58">
        <f>Invoice!B59</f>
        <v>3</v>
      </c>
      <c r="E55" s="59">
        <f>'Shipping Invoice'!J59*$N$1</f>
        <v>0.75</v>
      </c>
      <c r="F55" s="59">
        <f t="shared" si="0"/>
        <v>2.25</v>
      </c>
      <c r="G55" s="60">
        <f t="shared" si="1"/>
        <v>32.9925</v>
      </c>
      <c r="H55" s="63">
        <f t="shared" si="2"/>
        <v>98.977499999999992</v>
      </c>
    </row>
    <row r="56" spans="1:8" s="62" customFormat="1" ht="36">
      <c r="A56" s="56" t="str">
        <f>IF((LEN('Copy paste to Here'!G60))&gt;5,((CONCATENATE('Copy paste to Here'!G60," &amp; ",'Copy paste to Here'!D60,"  &amp;  ",'Copy paste to Here'!E60))),"Empty Cell")</f>
        <v>Clear bio flexible labret, 16g (1.2mm) with a18k gold plated 925 silver top with round 3mm prong set CZ stone &amp; Cz Color: Jet  &amp;  Length: 10mm</v>
      </c>
      <c r="B56" s="57" t="str">
        <f>'Copy paste to Here'!C60</f>
        <v>BILZ3RG</v>
      </c>
      <c r="C56" s="57" t="s">
        <v>737</v>
      </c>
      <c r="D56" s="58">
        <f>Invoice!B60</f>
        <v>3</v>
      </c>
      <c r="E56" s="59">
        <f>'Shipping Invoice'!J60*$N$1</f>
        <v>0.75</v>
      </c>
      <c r="F56" s="59">
        <f t="shared" si="0"/>
        <v>2.25</v>
      </c>
      <c r="G56" s="60">
        <f t="shared" si="1"/>
        <v>32.9925</v>
      </c>
      <c r="H56" s="63">
        <f t="shared" si="2"/>
        <v>98.977499999999992</v>
      </c>
    </row>
    <row r="57" spans="1:8" s="62" customFormat="1" ht="36">
      <c r="A57" s="56" t="str">
        <f>IF((LEN('Copy paste to Here'!G61))&gt;5,((CONCATENATE('Copy paste to Here'!G61," &amp; ",'Copy paste to Here'!D61,"  &amp;  ",'Copy paste to Here'!E61))),"Empty Cell")</f>
        <v>Clear bio flexible labret, 16g (1.2mm) with a18k gold plated 925 silver top with round 3mm prong set CZ stone &amp; Cz Color: Garnet  &amp;  Length: 6mm</v>
      </c>
      <c r="B57" s="57" t="str">
        <f>'Copy paste to Here'!C61</f>
        <v>BILZ3RG</v>
      </c>
      <c r="C57" s="57" t="s">
        <v>737</v>
      </c>
      <c r="D57" s="58">
        <f>Invoice!B61</f>
        <v>5</v>
      </c>
      <c r="E57" s="59">
        <f>'Shipping Invoice'!J61*$N$1</f>
        <v>0.75</v>
      </c>
      <c r="F57" s="59">
        <f t="shared" si="0"/>
        <v>3.75</v>
      </c>
      <c r="G57" s="60">
        <f t="shared" si="1"/>
        <v>32.9925</v>
      </c>
      <c r="H57" s="63">
        <f t="shared" si="2"/>
        <v>164.96250000000001</v>
      </c>
    </row>
    <row r="58" spans="1:8" s="62" customFormat="1" ht="36">
      <c r="A58" s="56" t="str">
        <f>IF((LEN('Copy paste to Here'!G62))&gt;5,((CONCATENATE('Copy paste to Here'!G62," &amp; ",'Copy paste to Here'!D62,"  &amp;  ",'Copy paste to Here'!E62))),"Empty Cell")</f>
        <v>Clear bio flexible labret, 16g (1.2mm) with a18k gold plated 925 silver top with round 3mm prong set CZ stone &amp; Cz Color: Yellow  &amp;  Length: 6mm</v>
      </c>
      <c r="B58" s="57" t="str">
        <f>'Copy paste to Here'!C62</f>
        <v>BILZ3RG</v>
      </c>
      <c r="C58" s="57" t="s">
        <v>737</v>
      </c>
      <c r="D58" s="58">
        <f>Invoice!B62</f>
        <v>3</v>
      </c>
      <c r="E58" s="59">
        <f>'Shipping Invoice'!J62*$N$1</f>
        <v>0.75</v>
      </c>
      <c r="F58" s="59">
        <f t="shared" si="0"/>
        <v>2.25</v>
      </c>
      <c r="G58" s="60">
        <f t="shared" si="1"/>
        <v>32.9925</v>
      </c>
      <c r="H58" s="63">
        <f t="shared" si="2"/>
        <v>98.977499999999992</v>
      </c>
    </row>
    <row r="59" spans="1:8" s="62" customFormat="1" ht="36">
      <c r="A59" s="56" t="str">
        <f>IF((LEN('Copy paste to Here'!G63))&gt;5,((CONCATENATE('Copy paste to Here'!G63," &amp; ",'Copy paste to Here'!D63,"  &amp;  ",'Copy paste to Here'!E63))),"Empty Cell")</f>
        <v>Clear bio flexible labret, 16g (1.2mm) with a18k gold plated 925 silver top with round 3mm prong set CZ stone &amp; Cz Color: Yellow  &amp;  Length: 8mm</v>
      </c>
      <c r="B59" s="57" t="str">
        <f>'Copy paste to Here'!C63</f>
        <v>BILZ3RG</v>
      </c>
      <c r="C59" s="57" t="s">
        <v>737</v>
      </c>
      <c r="D59" s="58">
        <f>Invoice!B63</f>
        <v>3</v>
      </c>
      <c r="E59" s="59">
        <f>'Shipping Invoice'!J63*$N$1</f>
        <v>0.75</v>
      </c>
      <c r="F59" s="59">
        <f t="shared" si="0"/>
        <v>2.25</v>
      </c>
      <c r="G59" s="60">
        <f t="shared" si="1"/>
        <v>32.9925</v>
      </c>
      <c r="H59" s="63">
        <f t="shared" si="2"/>
        <v>98.977499999999992</v>
      </c>
    </row>
    <row r="60" spans="1:8" s="62" customFormat="1" ht="36">
      <c r="A60" s="56" t="str">
        <f>IF((LEN('Copy paste to Here'!G64))&gt;5,((CONCATENATE('Copy paste to Here'!G64," &amp; ",'Copy paste to Here'!D64,"  &amp;  ",'Copy paste to Here'!E64))),"Empty Cell")</f>
        <v>Clear bio flexible labret, 16g (1.2mm) with a18k gold plated 925 silver top with round 3mm prong set CZ stone &amp; Cz Color: Yellow  &amp;  Length: 10mm</v>
      </c>
      <c r="B60" s="57" t="str">
        <f>'Copy paste to Here'!C64</f>
        <v>BILZ3RG</v>
      </c>
      <c r="C60" s="57" t="s">
        <v>737</v>
      </c>
      <c r="D60" s="58">
        <f>Invoice!B64</f>
        <v>3</v>
      </c>
      <c r="E60" s="59">
        <f>'Shipping Invoice'!J64*$N$1</f>
        <v>0.75</v>
      </c>
      <c r="F60" s="59">
        <f t="shared" si="0"/>
        <v>2.25</v>
      </c>
      <c r="G60" s="60">
        <f t="shared" si="1"/>
        <v>32.9925</v>
      </c>
      <c r="H60" s="63">
        <f t="shared" si="2"/>
        <v>98.977499999999992</v>
      </c>
    </row>
    <row r="61" spans="1:8" s="62" customFormat="1" ht="48">
      <c r="A61" s="56" t="str">
        <f>IF((LEN('Copy paste to Here'!G65))&gt;5,((CONCATENATE('Copy paste to Here'!G65," &amp; ",'Copy paste to Here'!D65,"  &amp;  ",'Copy paste to Here'!E65))),"Empty Cell")</f>
        <v>Wholesale silver nose piercing bulk of 1000, 500, 250, 100 or 50 pcs. of 925 silver nose studs, 22g (0.6mm) with prong set 1.5mm round synthetic opals &amp; Quantity In Bulk: 50 pcs.  &amp;  Color: Light blue</v>
      </c>
      <c r="B61" s="57" t="str">
        <f>'Copy paste to Here'!C65</f>
        <v>BLK599</v>
      </c>
      <c r="C61" s="57" t="s">
        <v>785</v>
      </c>
      <c r="D61" s="58">
        <f>Invoice!B65</f>
        <v>1</v>
      </c>
      <c r="E61" s="59">
        <f>'Shipping Invoice'!J65*$N$1</f>
        <v>23.13</v>
      </c>
      <c r="F61" s="59">
        <f t="shared" si="0"/>
        <v>23.13</v>
      </c>
      <c r="G61" s="60">
        <f t="shared" si="1"/>
        <v>1017.4887</v>
      </c>
      <c r="H61" s="63">
        <f t="shared" si="2"/>
        <v>1017.4887</v>
      </c>
    </row>
    <row r="62" spans="1:8" s="62" customFormat="1" ht="24">
      <c r="A62" s="56" t="str">
        <f>IF((LEN('Copy paste to Here'!G66))&gt;5,((CONCATENATE('Copy paste to Here'!G66," &amp; ",'Copy paste to Here'!D66,"  &amp;  ",'Copy paste to Here'!E66))),"Empty Cell")</f>
        <v xml:space="preserve">14kt gold nose bone, 22g (0.6mm) with a 1mm small round flat top &amp;   &amp;  </v>
      </c>
      <c r="B62" s="57" t="str">
        <f>'Copy paste to Here'!C66</f>
        <v>GBRD1</v>
      </c>
      <c r="C62" s="57" t="s">
        <v>742</v>
      </c>
      <c r="D62" s="58">
        <f>Invoice!B66</f>
        <v>3</v>
      </c>
      <c r="E62" s="59">
        <f>'Shipping Invoice'!J66*$N$1</f>
        <v>4.7699999999999996</v>
      </c>
      <c r="F62" s="59">
        <f t="shared" si="0"/>
        <v>14.309999999999999</v>
      </c>
      <c r="G62" s="60">
        <f t="shared" si="1"/>
        <v>209.8323</v>
      </c>
      <c r="H62" s="63">
        <f t="shared" si="2"/>
        <v>629.49689999999998</v>
      </c>
    </row>
    <row r="63" spans="1:8" s="62" customFormat="1" ht="24">
      <c r="A63" s="56" t="str">
        <f>IF((LEN('Copy paste to Here'!G67))&gt;5,((CONCATENATE('Copy paste to Here'!G67," &amp; ",'Copy paste to Here'!D67,"  &amp;  ",'Copy paste to Here'!E67))),"Empty Cell")</f>
        <v xml:space="preserve">9 kt. gold nose bone, 22g (0.6mm) with 1.5mm round prong set CZ stone &amp; Cz Color: Clear  &amp;  </v>
      </c>
      <c r="B63" s="57" t="str">
        <f>'Copy paste to Here'!C67</f>
        <v>GBZSM9</v>
      </c>
      <c r="C63" s="57" t="s">
        <v>744</v>
      </c>
      <c r="D63" s="58">
        <f>Invoice!B67</f>
        <v>3</v>
      </c>
      <c r="E63" s="59">
        <f>'Shipping Invoice'!J67*$N$1</f>
        <v>3.3</v>
      </c>
      <c r="F63" s="59">
        <f t="shared" si="0"/>
        <v>9.8999999999999986</v>
      </c>
      <c r="G63" s="60">
        <f t="shared" si="1"/>
        <v>145.167</v>
      </c>
      <c r="H63" s="63">
        <f t="shared" si="2"/>
        <v>435.50099999999998</v>
      </c>
    </row>
    <row r="64" spans="1:8" s="62" customFormat="1" ht="25.5">
      <c r="A64" s="56" t="str">
        <f>IF((LEN('Copy paste to Here'!G68))&gt;5,((CONCATENATE('Copy paste to Here'!G68," &amp; ",'Copy paste to Here'!D68,"  &amp;  ",'Copy paste to Here'!E68))),"Empty Cell")</f>
        <v xml:space="preserve">14k gold nose stud, 0.6mm (22g) prong set 1.5mm round color Cubic Zirconia (CZ) stone &amp; Cz Color: Clear  &amp;  </v>
      </c>
      <c r="B64" s="57" t="str">
        <f>'Copy paste to Here'!C68</f>
        <v>GNSCZM15</v>
      </c>
      <c r="C64" s="57" t="s">
        <v>746</v>
      </c>
      <c r="D64" s="58">
        <f>Invoice!B68</f>
        <v>2</v>
      </c>
      <c r="E64" s="59">
        <f>'Shipping Invoice'!J68*$N$1</f>
        <v>6.53</v>
      </c>
      <c r="F64" s="59">
        <f t="shared" si="0"/>
        <v>13.06</v>
      </c>
      <c r="G64" s="60">
        <f t="shared" si="1"/>
        <v>287.25470000000001</v>
      </c>
      <c r="H64" s="63">
        <f t="shared" si="2"/>
        <v>574.50940000000003</v>
      </c>
    </row>
    <row r="65" spans="1:8" s="62" customFormat="1" ht="24">
      <c r="A65" s="56" t="str">
        <f>IF((LEN('Copy paste to Here'!G69))&gt;5,((CONCATENATE('Copy paste to Here'!G69," &amp; ",'Copy paste to Here'!D69,"  &amp;  ",'Copy paste to Here'!E69))),"Empty Cell")</f>
        <v xml:space="preserve">14kt gold ''Bend it yourself'' nose stud, 22g (0.6mm) with a 2.5mm plain gold heart shaped top &amp;   &amp;  </v>
      </c>
      <c r="B65" s="57" t="str">
        <f>'Copy paste to Here'!C69</f>
        <v>GYSHT</v>
      </c>
      <c r="C65" s="57" t="s">
        <v>748</v>
      </c>
      <c r="D65" s="58">
        <f>Invoice!B69</f>
        <v>2</v>
      </c>
      <c r="E65" s="59">
        <f>'Shipping Invoice'!J69*$N$1</f>
        <v>6.88</v>
      </c>
      <c r="F65" s="59">
        <f t="shared" si="0"/>
        <v>13.76</v>
      </c>
      <c r="G65" s="60">
        <f t="shared" si="1"/>
        <v>302.65120000000002</v>
      </c>
      <c r="H65" s="63">
        <f t="shared" si="2"/>
        <v>605.30240000000003</v>
      </c>
    </row>
    <row r="66" spans="1:8" s="62" customFormat="1" ht="24">
      <c r="A66" s="56" t="str">
        <f>IF((LEN('Copy paste to Here'!G70))&gt;5,((CONCATENATE('Copy paste to Here'!G70," &amp; ",'Copy paste to Here'!D70,"  &amp;  ",'Copy paste to Here'!E70))),"Empty Cell")</f>
        <v xml:space="preserve">14 kt. gold ''bend it yourself'' nose stud, 22g (0.6mm) with a 1mm small round flat top &amp;   &amp;  </v>
      </c>
      <c r="B66" s="57" t="str">
        <f>'Copy paste to Here'!C70</f>
        <v>GYSRD1</v>
      </c>
      <c r="C66" s="57" t="s">
        <v>749</v>
      </c>
      <c r="D66" s="58">
        <f>Invoice!B70</f>
        <v>3</v>
      </c>
      <c r="E66" s="59">
        <f>'Shipping Invoice'!J70*$N$1</f>
        <v>6.12</v>
      </c>
      <c r="F66" s="59">
        <f t="shared" si="0"/>
        <v>18.36</v>
      </c>
      <c r="G66" s="60">
        <f t="shared" si="1"/>
        <v>269.21880000000004</v>
      </c>
      <c r="H66" s="63">
        <f t="shared" si="2"/>
        <v>807.65640000000008</v>
      </c>
    </row>
    <row r="67" spans="1:8" s="62" customFormat="1" ht="24">
      <c r="A67" s="56" t="str">
        <f>IF((LEN('Copy paste to Here'!G71))&gt;5,((CONCATENATE('Copy paste to Here'!G71," &amp; ",'Copy paste to Here'!D71,"  &amp;  ",'Copy paste to Here'!E71))),"Empty Cell")</f>
        <v xml:space="preserve">14kt gold ''Bend it yourself'' nose stud, 22g (0.6mm) with a 2.5mm plain gold star shaped top &amp;   &amp;  </v>
      </c>
      <c r="B67" s="57" t="str">
        <f>'Copy paste to Here'!C71</f>
        <v>GYSST</v>
      </c>
      <c r="C67" s="57" t="s">
        <v>750</v>
      </c>
      <c r="D67" s="58">
        <f>Invoice!B71</f>
        <v>5</v>
      </c>
      <c r="E67" s="59">
        <f>'Shipping Invoice'!J71*$N$1</f>
        <v>6.41</v>
      </c>
      <c r="F67" s="59">
        <f t="shared" si="0"/>
        <v>32.049999999999997</v>
      </c>
      <c r="G67" s="60">
        <f t="shared" si="1"/>
        <v>281.97590000000002</v>
      </c>
      <c r="H67" s="63">
        <f t="shared" si="2"/>
        <v>1409.8795</v>
      </c>
    </row>
    <row r="68" spans="1:8" s="62" customFormat="1" ht="24">
      <c r="A68" s="56" t="str">
        <f>IF((LEN('Copy paste to Here'!G72))&gt;5,((CONCATENATE('Copy paste to Here'!G72," &amp; ",'Copy paste to Here'!D72,"  &amp;  ",'Copy paste to Here'!E72))),"Empty Cell")</f>
        <v>Sterling silver seamless nose hoop, 22g (0.6mm) with crystals flower in the middle &amp; Size: 8mm  &amp;  Cz Color: Clear</v>
      </c>
      <c r="B68" s="57" t="str">
        <f>'Copy paste to Here'!C72</f>
        <v>HFM</v>
      </c>
      <c r="C68" s="57" t="s">
        <v>786</v>
      </c>
      <c r="D68" s="58">
        <f>Invoice!B72</f>
        <v>3</v>
      </c>
      <c r="E68" s="59">
        <f>'Shipping Invoice'!J72*$N$1</f>
        <v>0.66</v>
      </c>
      <c r="F68" s="59">
        <f t="shared" si="0"/>
        <v>1.98</v>
      </c>
      <c r="G68" s="60">
        <f t="shared" si="1"/>
        <v>29.033400000000004</v>
      </c>
      <c r="H68" s="63">
        <f t="shared" si="2"/>
        <v>87.100200000000015</v>
      </c>
    </row>
    <row r="69" spans="1:8" s="62" customFormat="1" ht="24">
      <c r="A69" s="56" t="str">
        <f>IF((LEN('Copy paste to Here'!G73))&gt;5,((CONCATENATE('Copy paste to Here'!G73," &amp; ",'Copy paste to Here'!D73,"  &amp;  ",'Copy paste to Here'!E73))),"Empty Cell")</f>
        <v>Sterling silver seamless nose hoop, 22g (0.6mm) with crystals flower in the middle &amp; Size: 10mm  &amp;  Cz Color: Aquamarine</v>
      </c>
      <c r="B69" s="57" t="str">
        <f>'Copy paste to Here'!C73</f>
        <v>HFM</v>
      </c>
      <c r="C69" s="57" t="s">
        <v>787</v>
      </c>
      <c r="D69" s="58">
        <f>Invoice!B73</f>
        <v>3</v>
      </c>
      <c r="E69" s="59">
        <f>'Shipping Invoice'!J73*$N$1</f>
        <v>0.71</v>
      </c>
      <c r="F69" s="59">
        <f t="shared" si="0"/>
        <v>2.13</v>
      </c>
      <c r="G69" s="60">
        <f t="shared" si="1"/>
        <v>31.232900000000001</v>
      </c>
      <c r="H69" s="63">
        <f t="shared" si="2"/>
        <v>93.698700000000002</v>
      </c>
    </row>
    <row r="70" spans="1:8" s="62" customFormat="1" ht="36">
      <c r="A70" s="56" t="str">
        <f>IF((LEN('Copy paste to Here'!G74))&gt;5,((CONCATENATE('Copy paste to Here'!G74," &amp; ",'Copy paste to Here'!D74,"  &amp;  ",'Copy paste to Here'!E74))),"Empty Cell")</f>
        <v xml:space="preserve">925 silver seamless ring, 22g (0.6mm) with three 1.5mm crystals on the top and an outer diamter of 10mm &amp; Crystal Color: Emerald  &amp;  </v>
      </c>
      <c r="B70" s="57" t="str">
        <f>'Copy paste to Here'!C74</f>
        <v>HMA9</v>
      </c>
      <c r="C70" s="57" t="s">
        <v>753</v>
      </c>
      <c r="D70" s="58">
        <f>Invoice!B74</f>
        <v>5</v>
      </c>
      <c r="E70" s="59">
        <f>'Shipping Invoice'!J74*$N$1</f>
        <v>0.65</v>
      </c>
      <c r="F70" s="59">
        <f t="shared" si="0"/>
        <v>3.25</v>
      </c>
      <c r="G70" s="60">
        <f t="shared" si="1"/>
        <v>28.593500000000002</v>
      </c>
      <c r="H70" s="63">
        <f t="shared" si="2"/>
        <v>142.9675</v>
      </c>
    </row>
    <row r="71" spans="1:8" s="62" customFormat="1" ht="24">
      <c r="A71" s="56" t="str">
        <f>IF((LEN('Copy paste to Here'!G75))&gt;5,((CONCATENATE('Copy paste to Here'!G75," &amp; ",'Copy paste to Here'!D75,"  &amp;  ",'Copy paste to Here'!E75))),"Empty Cell")</f>
        <v xml:space="preserve">925 silver seamless nose hoop, 22g (0.6mm) with a triple twisted wire design - outer diameter of 3/8'' (10mm) &amp;   &amp;  </v>
      </c>
      <c r="B71" s="57" t="str">
        <f>'Copy paste to Here'!C75</f>
        <v>HR27</v>
      </c>
      <c r="C71" s="57" t="s">
        <v>755</v>
      </c>
      <c r="D71" s="58">
        <f>Invoice!B75</f>
        <v>3</v>
      </c>
      <c r="E71" s="59">
        <f>'Shipping Invoice'!J75*$N$1</f>
        <v>0.94</v>
      </c>
      <c r="F71" s="59">
        <f t="shared" si="0"/>
        <v>2.82</v>
      </c>
      <c r="G71" s="60">
        <f t="shared" si="1"/>
        <v>41.3506</v>
      </c>
      <c r="H71" s="63">
        <f t="shared" si="2"/>
        <v>124.0518</v>
      </c>
    </row>
    <row r="72" spans="1:8" s="62" customFormat="1" ht="24">
      <c r="A72" s="56" t="str">
        <f>IF((LEN('Copy paste to Here'!G76))&gt;5,((CONCATENATE('Copy paste to Here'!G76," &amp; ",'Copy paste to Here'!D76,"  &amp;  ",'Copy paste to Here'!E76))),"Empty Cell")</f>
        <v>925 silver seamless nose ring, 0.8mm (20g) with three 1.5mm prong set color crystals &amp; Size: 8mm  &amp;  Cz Color: Clear</v>
      </c>
      <c r="B72" s="57" t="str">
        <f>'Copy paste to Here'!C76</f>
        <v>NHAM</v>
      </c>
      <c r="C72" s="57" t="s">
        <v>788</v>
      </c>
      <c r="D72" s="58">
        <f>Invoice!B76</f>
        <v>5</v>
      </c>
      <c r="E72" s="59">
        <f>'Shipping Invoice'!J76*$N$1</f>
        <v>1.05</v>
      </c>
      <c r="F72" s="59">
        <f t="shared" si="0"/>
        <v>5.25</v>
      </c>
      <c r="G72" s="60">
        <f t="shared" si="1"/>
        <v>46.189500000000002</v>
      </c>
      <c r="H72" s="63">
        <f t="shared" si="2"/>
        <v>230.94750000000002</v>
      </c>
    </row>
    <row r="73" spans="1:8" s="62" customFormat="1" ht="36">
      <c r="A73" s="56" t="str">
        <f>IF((LEN('Copy paste to Here'!G77))&gt;5,((CONCATENATE('Copy paste to Here'!G77," &amp; ",'Copy paste to Here'!D77,"  &amp;  ",'Copy paste to Here'!E77))),"Empty Cell")</f>
        <v>925 sterling silver nose spiral ,22g(0.6mm) with 2mm cyrstal top in color - size 8mm to 10mm &amp; Length: 8mm  &amp;  Crystal Color: Emerald</v>
      </c>
      <c r="B73" s="57" t="str">
        <f>'Copy paste to Here'!C77</f>
        <v>NRM14</v>
      </c>
      <c r="C73" s="57" t="s">
        <v>789</v>
      </c>
      <c r="D73" s="58">
        <f>Invoice!B77</f>
        <v>3</v>
      </c>
      <c r="E73" s="59">
        <f>'Shipping Invoice'!J77*$N$1</f>
        <v>0.45</v>
      </c>
      <c r="F73" s="59">
        <f t="shared" si="0"/>
        <v>1.35</v>
      </c>
      <c r="G73" s="60">
        <f t="shared" si="1"/>
        <v>19.795500000000001</v>
      </c>
      <c r="H73" s="63">
        <f t="shared" si="2"/>
        <v>59.386499999999998</v>
      </c>
    </row>
    <row r="74" spans="1:8" s="62" customFormat="1" ht="36">
      <c r="A74" s="56" t="str">
        <f>IF((LEN('Copy paste to Here'!G78))&gt;5,((CONCATENATE('Copy paste to Here'!G78," &amp; ",'Copy paste to Here'!D78,"  &amp;  ",'Copy paste to Here'!E78))),"Empty Cell")</f>
        <v>925 sterling silver nose spiral ,22g(0.6mm) with 2mm cyrstal top in color - size 8mm to 10mm &amp; Length: 10mm  &amp;  Crystal Color: AB</v>
      </c>
      <c r="B74" s="57" t="str">
        <f>'Copy paste to Here'!C78</f>
        <v>NRM14</v>
      </c>
      <c r="C74" s="57" t="s">
        <v>790</v>
      </c>
      <c r="D74" s="58">
        <f>Invoice!B78</f>
        <v>3</v>
      </c>
      <c r="E74" s="59">
        <f>'Shipping Invoice'!J78*$N$1</f>
        <v>0.49</v>
      </c>
      <c r="F74" s="59">
        <f t="shared" si="0"/>
        <v>1.47</v>
      </c>
      <c r="G74" s="60">
        <f t="shared" si="1"/>
        <v>21.555099999999999</v>
      </c>
      <c r="H74" s="63">
        <f t="shared" si="2"/>
        <v>64.665300000000002</v>
      </c>
    </row>
    <row r="75" spans="1:8" s="62" customFormat="1" ht="36">
      <c r="A75" s="56" t="str">
        <f>IF((LEN('Copy paste to Here'!G79))&gt;5,((CONCATENATE('Copy paste to Here'!G79," &amp; ",'Copy paste to Here'!D79,"  &amp;  ",'Copy paste to Here'!E79))),"Empty Cell")</f>
        <v>925 sterling silver nose spiral ,22g(0.6mm) with 2mm cyrstal top in color - size 8mm to 10mm &amp; Length: 10mm  &amp;  Crystal Color: Light Siam</v>
      </c>
      <c r="B75" s="57" t="str">
        <f>'Copy paste to Here'!C79</f>
        <v>NRM14</v>
      </c>
      <c r="C75" s="57" t="s">
        <v>790</v>
      </c>
      <c r="D75" s="58">
        <f>Invoice!B79</f>
        <v>3</v>
      </c>
      <c r="E75" s="59">
        <f>'Shipping Invoice'!J79*$N$1</f>
        <v>0.49</v>
      </c>
      <c r="F75" s="59">
        <f t="shared" si="0"/>
        <v>1.47</v>
      </c>
      <c r="G75" s="60">
        <f t="shared" si="1"/>
        <v>21.555099999999999</v>
      </c>
      <c r="H75" s="63">
        <f t="shared" si="2"/>
        <v>64.665300000000002</v>
      </c>
    </row>
    <row r="76" spans="1:8" s="62" customFormat="1" ht="36">
      <c r="A76" s="56" t="str">
        <f>IF((LEN('Copy paste to Here'!G80))&gt;5,((CONCATENATE('Copy paste to Here'!G80," &amp; ",'Copy paste to Here'!D80,"  &amp;  ",'Copy paste to Here'!E80))),"Empty Cell")</f>
        <v>925 sterling silver nose spiral ,22g(0.6mm) with 2mm cyrstal top in color - size 8mm to 10mm &amp; Length: 10mm  &amp;  Crystal Color: Emerald</v>
      </c>
      <c r="B76" s="57" t="str">
        <f>'Copy paste to Here'!C80</f>
        <v>NRM14</v>
      </c>
      <c r="C76" s="57" t="s">
        <v>790</v>
      </c>
      <c r="D76" s="58">
        <f>Invoice!B80</f>
        <v>3</v>
      </c>
      <c r="E76" s="59">
        <f>'Shipping Invoice'!J80*$N$1</f>
        <v>0.49</v>
      </c>
      <c r="F76" s="59">
        <f t="shared" si="0"/>
        <v>1.47</v>
      </c>
      <c r="G76" s="60">
        <f t="shared" si="1"/>
        <v>21.555099999999999</v>
      </c>
      <c r="H76" s="63">
        <f t="shared" si="2"/>
        <v>64.665300000000002</v>
      </c>
    </row>
    <row r="77" spans="1:8" s="62" customFormat="1" ht="24">
      <c r="A77" s="56" t="str">
        <f>IF((LEN('Copy paste to Here'!G81))&gt;5,((CONCATENATE('Copy paste to Here'!G81," &amp; ",'Copy paste to Here'!D81,"  &amp;  ",'Copy paste to Here'!E81))),"Empty Cell")</f>
        <v xml:space="preserve">Color-plated sterling silver nose hoop, 22g (0.6mm) with ball and an outer diameter of 5/16'' (8mm) - 1 piece &amp; Color: Black  &amp;  </v>
      </c>
      <c r="B77" s="57" t="str">
        <f>'Copy paste to Here'!C81</f>
        <v>NS05BL</v>
      </c>
      <c r="C77" s="57" t="s">
        <v>760</v>
      </c>
      <c r="D77" s="58">
        <f>Invoice!B81</f>
        <v>2</v>
      </c>
      <c r="E77" s="59">
        <f>'Shipping Invoice'!J81*$N$1</f>
        <v>0.56000000000000005</v>
      </c>
      <c r="F77" s="59">
        <f t="shared" si="0"/>
        <v>1.1200000000000001</v>
      </c>
      <c r="G77" s="60">
        <f t="shared" si="1"/>
        <v>24.634400000000003</v>
      </c>
      <c r="H77" s="63">
        <f t="shared" si="2"/>
        <v>49.268800000000006</v>
      </c>
    </row>
    <row r="78" spans="1:8" s="62" customFormat="1" ht="24">
      <c r="A78" s="56" t="str">
        <f>IF((LEN('Copy paste to Here'!G82))&gt;5,((CONCATENATE('Copy paste to Here'!G82," &amp; ",'Copy paste to Here'!D82,"  &amp;  ",'Copy paste to Here'!E82))),"Empty Cell")</f>
        <v xml:space="preserve">Color-plated sterling silver nose hoop, 22g (0.6mm) with ball and an outer diameter of 5/16'' (8mm) - 1 piece &amp; Color: Purple  &amp;  </v>
      </c>
      <c r="B78" s="57" t="str">
        <f>'Copy paste to Here'!C82</f>
        <v>NS05BL</v>
      </c>
      <c r="C78" s="57" t="s">
        <v>760</v>
      </c>
      <c r="D78" s="58">
        <f>Invoice!B82</f>
        <v>5</v>
      </c>
      <c r="E78" s="59">
        <f>'Shipping Invoice'!J82*$N$1</f>
        <v>0.56000000000000005</v>
      </c>
      <c r="F78" s="59">
        <f t="shared" si="0"/>
        <v>2.8000000000000003</v>
      </c>
      <c r="G78" s="60">
        <f t="shared" si="1"/>
        <v>24.634400000000003</v>
      </c>
      <c r="H78" s="63">
        <f t="shared" si="2"/>
        <v>123.17200000000001</v>
      </c>
    </row>
    <row r="79" spans="1:8" s="62" customFormat="1" ht="24">
      <c r="A79" s="56" t="str">
        <f>IF((LEN('Copy paste to Here'!G83))&gt;5,((CONCATENATE('Copy paste to Here'!G83," &amp; ",'Copy paste to Here'!D83,"  &amp;  ",'Copy paste to Here'!E83))),"Empty Cell")</f>
        <v xml:space="preserve">Color-plated sterling silver nose hoop, 22g (0.6mm) with ball and an outer diameter of 3/8'' (10mm) - 1 piece &amp; Color: Purple  &amp;  </v>
      </c>
      <c r="B79" s="57" t="str">
        <f>'Copy paste to Here'!C83</f>
        <v>NS06BL</v>
      </c>
      <c r="C79" s="57" t="s">
        <v>581</v>
      </c>
      <c r="D79" s="58">
        <f>Invoice!B83</f>
        <v>5</v>
      </c>
      <c r="E79" s="59">
        <f>'Shipping Invoice'!J83*$N$1</f>
        <v>0.61</v>
      </c>
      <c r="F79" s="59">
        <f t="shared" si="0"/>
        <v>3.05</v>
      </c>
      <c r="G79" s="60">
        <f t="shared" si="1"/>
        <v>26.8339</v>
      </c>
      <c r="H79" s="63">
        <f t="shared" si="2"/>
        <v>134.1695</v>
      </c>
    </row>
    <row r="80" spans="1:8" s="62" customFormat="1" ht="48">
      <c r="A80" s="56" t="str">
        <f>IF((LEN('Copy paste to Here'!G84))&gt;5,((CONCATENATE('Copy paste to Here'!G84," &amp; ",'Copy paste to Here'!D84,"  &amp;  ",'Copy paste to Here'!E84))),"Empty Cell")</f>
        <v xml:space="preserve">Box with 16 pcs. of 925 sterling silver nose studs, 22g (0.6mm) with 1.4mm red crystal cherries with green enamel leaves (in standard packing or in vacuum sealed packing to prevent tarnishing) &amp; Packing Option: Standard Package  &amp;  </v>
      </c>
      <c r="B80" s="57" t="str">
        <f>'Copy paste to Here'!C84</f>
        <v>NSCH16</v>
      </c>
      <c r="C80" s="57" t="s">
        <v>762</v>
      </c>
      <c r="D80" s="58">
        <f>Invoice!B84</f>
        <v>1</v>
      </c>
      <c r="E80" s="59">
        <f>'Shipping Invoice'!J84*$N$1</f>
        <v>6.47</v>
      </c>
      <c r="F80" s="59">
        <f t="shared" si="0"/>
        <v>6.47</v>
      </c>
      <c r="G80" s="60">
        <f t="shared" si="1"/>
        <v>284.61529999999999</v>
      </c>
      <c r="H80" s="63">
        <f t="shared" si="2"/>
        <v>284.61529999999999</v>
      </c>
    </row>
    <row r="81" spans="1:8" s="62" customFormat="1" ht="24">
      <c r="A81" s="56" t="str">
        <f>IF((LEN('Copy paste to Here'!G85))&gt;5,((CONCATENATE('Copy paste to Here'!G85," &amp; ",'Copy paste to Here'!D85,"  &amp;  ",'Copy paste to Here'!E85))),"Empty Cell")</f>
        <v xml:space="preserve">Box with 52 pcs. of 925 silver nose studs, 22g (0.6mm) with 1mm flat round tops &amp;   &amp;  </v>
      </c>
      <c r="B81" s="57" t="str">
        <f>'Copy paste to Here'!C85</f>
        <v>NSMX5</v>
      </c>
      <c r="C81" s="57" t="s">
        <v>764</v>
      </c>
      <c r="D81" s="58">
        <f>Invoice!B85</f>
        <v>1</v>
      </c>
      <c r="E81" s="59">
        <f>'Shipping Invoice'!J85*$N$1</f>
        <v>10.39</v>
      </c>
      <c r="F81" s="59">
        <f t="shared" si="0"/>
        <v>10.39</v>
      </c>
      <c r="G81" s="60">
        <f t="shared" si="1"/>
        <v>457.05610000000007</v>
      </c>
      <c r="H81" s="63">
        <f t="shared" si="2"/>
        <v>457.05610000000007</v>
      </c>
    </row>
    <row r="82" spans="1:8" s="62" customFormat="1" ht="25.5">
      <c r="A82" s="56" t="str">
        <f>IF((LEN('Copy paste to Here'!G86))&gt;5,((CONCATENATE('Copy paste to Here'!G86," &amp; ",'Copy paste to Here'!D86,"  &amp;  ",'Copy paste to Here'!E86))),"Empty Cell")</f>
        <v xml:space="preserve">Box with 52 pcs. of 925 silver nose studs, 22g (0.6mm) with real 18k gold plating and 1mm flat round tops &amp;   &amp;  </v>
      </c>
      <c r="B82" s="57" t="str">
        <f>'Copy paste to Here'!C86</f>
        <v>NSMX5RG</v>
      </c>
      <c r="C82" s="57" t="s">
        <v>766</v>
      </c>
      <c r="D82" s="58">
        <f>Invoice!B86</f>
        <v>1</v>
      </c>
      <c r="E82" s="59">
        <f>'Shipping Invoice'!J86*$N$1</f>
        <v>20.329999999999998</v>
      </c>
      <c r="F82" s="59">
        <f t="shared" si="0"/>
        <v>20.329999999999998</v>
      </c>
      <c r="G82" s="60">
        <f t="shared" si="1"/>
        <v>894.31669999999997</v>
      </c>
      <c r="H82" s="63">
        <f t="shared" si="2"/>
        <v>894.31669999999997</v>
      </c>
    </row>
    <row r="83" spans="1:8" s="62" customFormat="1" ht="25.5">
      <c r="A83" s="56" t="str">
        <f>IF((LEN('Copy paste to Here'!G87))&gt;5,((CONCATENATE('Copy paste to Here'!G87," &amp; ",'Copy paste to Here'!D87,"  &amp;  ",'Copy paste to Here'!E87))),"Empty Cell")</f>
        <v xml:space="preserve">Box with 52 pcs. of 925 silver nose studs, 22g (0.6mm) with real rose gold plating and 1mm flat round tops &amp;   &amp;  </v>
      </c>
      <c r="B83" s="57" t="str">
        <f>'Copy paste to Here'!C87</f>
        <v>NSMX5RS</v>
      </c>
      <c r="C83" s="57" t="s">
        <v>768</v>
      </c>
      <c r="D83" s="58">
        <f>Invoice!B87</f>
        <v>1</v>
      </c>
      <c r="E83" s="59">
        <f>'Shipping Invoice'!J87*$N$1</f>
        <v>20.329999999999998</v>
      </c>
      <c r="F83" s="59">
        <f t="shared" ref="F83:F146" si="3">D83*E83</f>
        <v>20.329999999999998</v>
      </c>
      <c r="G83" s="60">
        <f t="shared" ref="G83:G146" si="4">E83*$E$14</f>
        <v>894.31669999999997</v>
      </c>
      <c r="H83" s="63">
        <f t="shared" ref="H83:H146" si="5">D83*G83</f>
        <v>894.31669999999997</v>
      </c>
    </row>
    <row r="84" spans="1:8" s="62" customFormat="1" ht="48">
      <c r="A84" s="56" t="str">
        <f>IF((LEN('Copy paste to Here'!G88))&gt;5,((CONCATENATE('Copy paste to Here'!G88," &amp; ",'Copy paste to Here'!D88,"  &amp;  ",'Copy paste to Here'!E88))),"Empty Cell")</f>
        <v xml:space="preserve">Display box with 52 pcs. of 925 sterling silver nose studs, 22g (0.6mm) with 1mm plain silver ball shaped top (in standard packing or in vacuum sealed packing to prevent tarnishing) &amp; Packing Option: Standard Package  &amp;  </v>
      </c>
      <c r="B84" s="57" t="str">
        <f>'Copy paste to Here'!C88</f>
        <v>NSSV1BX</v>
      </c>
      <c r="C84" s="57" t="s">
        <v>770</v>
      </c>
      <c r="D84" s="58">
        <f>Invoice!B88</f>
        <v>1</v>
      </c>
      <c r="E84" s="59">
        <f>'Shipping Invoice'!J88*$N$1</f>
        <v>11.85</v>
      </c>
      <c r="F84" s="59">
        <f t="shared" si="3"/>
        <v>11.85</v>
      </c>
      <c r="G84" s="60">
        <f t="shared" si="4"/>
        <v>521.28150000000005</v>
      </c>
      <c r="H84" s="63">
        <f t="shared" si="5"/>
        <v>521.28150000000005</v>
      </c>
    </row>
    <row r="85" spans="1:8" s="62" customFormat="1" ht="60">
      <c r="A85" s="56" t="str">
        <f>IF((LEN('Copy paste to Here'!G89))&gt;5,((CONCATENATE('Copy paste to Here'!G89," &amp; ",'Copy paste to Here'!D89,"  &amp;  ",'Copy paste to Here'!E89))),"Empty Cell")</f>
        <v xml:space="preserve">Display box with 52 pcs of 925 sterling silver nose studs, 22g (0.6mm) with 1mm ball shaped top and real 18k gold plating + E-coating to protect scratching (in standard packing or in vacuum sealed packing to prevent tarnishing) &amp; Packing Option: Standard Package  &amp;  </v>
      </c>
      <c r="B85" s="57" t="str">
        <f>'Copy paste to Here'!C89</f>
        <v>NSX18B1</v>
      </c>
      <c r="C85" s="57" t="s">
        <v>772</v>
      </c>
      <c r="D85" s="58">
        <f>Invoice!B89</f>
        <v>2</v>
      </c>
      <c r="E85" s="59">
        <f>'Shipping Invoice'!J89*$N$1</f>
        <v>21.77</v>
      </c>
      <c r="F85" s="59">
        <f t="shared" si="3"/>
        <v>43.54</v>
      </c>
      <c r="G85" s="60">
        <f t="shared" si="4"/>
        <v>957.66230000000007</v>
      </c>
      <c r="H85" s="63">
        <f t="shared" si="5"/>
        <v>1915.3246000000001</v>
      </c>
    </row>
    <row r="86" spans="1:8" s="62" customFormat="1" ht="24">
      <c r="A86" s="56" t="str">
        <f>IF((LEN('Copy paste to Here'!G90))&gt;5,((CONCATENATE('Copy paste to Here'!G90," &amp; ",'Copy paste to Here'!D90,"  &amp;  ",'Copy paste to Here'!E90))),"Empty Cell")</f>
        <v xml:space="preserve">One pair of 925 sterling silver hollow hoop earrings, 16g (1.2mm) with real 18k gold plating &amp; Size: 8mm  &amp;  </v>
      </c>
      <c r="B86" s="57" t="str">
        <f>'Copy paste to Here'!C90</f>
        <v>PHORG</v>
      </c>
      <c r="C86" s="57" t="s">
        <v>791</v>
      </c>
      <c r="D86" s="58">
        <f>Invoice!B90</f>
        <v>3</v>
      </c>
      <c r="E86" s="59">
        <f>'Shipping Invoice'!J90*$N$1</f>
        <v>1.52</v>
      </c>
      <c r="F86" s="59">
        <f t="shared" si="3"/>
        <v>4.5600000000000005</v>
      </c>
      <c r="G86" s="60">
        <f t="shared" si="4"/>
        <v>66.864800000000002</v>
      </c>
      <c r="H86" s="63">
        <f t="shared" si="5"/>
        <v>200.59440000000001</v>
      </c>
    </row>
    <row r="87" spans="1:8" s="62" customFormat="1" ht="24">
      <c r="A87" s="56" t="str">
        <f>IF((LEN('Copy paste to Here'!G91))&gt;5,((CONCATENATE('Copy paste to Here'!G91," &amp; ",'Copy paste to Here'!D91,"  &amp;  ",'Copy paste to Here'!E91))),"Empty Cell")</f>
        <v xml:space="preserve">D shaped annealed 316L steel seamless hoop ring, 16g (1.2mm) &amp; Length: 8mm  &amp;  </v>
      </c>
      <c r="B87" s="57" t="str">
        <f>'Copy paste to Here'!C91</f>
        <v>SELD16</v>
      </c>
      <c r="C87" s="57" t="s">
        <v>776</v>
      </c>
      <c r="D87" s="58">
        <f>Invoice!B91</f>
        <v>5</v>
      </c>
      <c r="E87" s="59">
        <f>'Shipping Invoice'!J91*$N$1</f>
        <v>0.14000000000000001</v>
      </c>
      <c r="F87" s="59">
        <f t="shared" si="3"/>
        <v>0.70000000000000007</v>
      </c>
      <c r="G87" s="60">
        <f t="shared" si="4"/>
        <v>6.1586000000000007</v>
      </c>
      <c r="H87" s="63">
        <f t="shared" si="5"/>
        <v>30.793000000000003</v>
      </c>
    </row>
    <row r="88" spans="1:8" s="62" customFormat="1" ht="24">
      <c r="A88" s="56" t="str">
        <f>IF((LEN('Copy paste to Here'!G92))&gt;5,((CONCATENATE('Copy paste to Here'!G92," &amp; ",'Copy paste to Here'!D92,"  &amp;  ",'Copy paste to Here'!E92))),"Empty Cell")</f>
        <v xml:space="preserve">D shaped annealed 316L steel seamless hoop ring, 16g (1.2mm) &amp; Length: 10mm  &amp;  </v>
      </c>
      <c r="B88" s="57" t="str">
        <f>'Copy paste to Here'!C92</f>
        <v>SELD16</v>
      </c>
      <c r="C88" s="57" t="s">
        <v>776</v>
      </c>
      <c r="D88" s="58">
        <f>Invoice!B92</f>
        <v>5</v>
      </c>
      <c r="E88" s="59">
        <f>'Shipping Invoice'!J92*$N$1</f>
        <v>0.14000000000000001</v>
      </c>
      <c r="F88" s="59">
        <f t="shared" si="3"/>
        <v>0.70000000000000007</v>
      </c>
      <c r="G88" s="60">
        <f t="shared" si="4"/>
        <v>6.1586000000000007</v>
      </c>
      <c r="H88" s="63">
        <f t="shared" si="5"/>
        <v>30.793000000000003</v>
      </c>
    </row>
    <row r="89" spans="1:8" s="62" customFormat="1" ht="36">
      <c r="A89" s="56" t="str">
        <f>IF((LEN('Copy paste to Here'!G93))&gt;5,((CONCATENATE('Copy paste to Here'!G93," &amp; ",'Copy paste to Here'!D93,"  &amp;  ",'Copy paste to Here'!E93))),"Empty Cell")</f>
        <v xml:space="preserve">316L steel hinged segment ring, 1.2mm (16g) with chain balls design and inner diameter from 8mm to 10mm &amp; Length: 10mm  &amp;  </v>
      </c>
      <c r="B89" s="57" t="str">
        <f>'Copy paste to Here'!C93</f>
        <v>SGSH16</v>
      </c>
      <c r="C89" s="57" t="s">
        <v>792</v>
      </c>
      <c r="D89" s="58">
        <f>Invoice!B93</f>
        <v>3</v>
      </c>
      <c r="E89" s="59">
        <f>'Shipping Invoice'!J93*$N$1</f>
        <v>3.11</v>
      </c>
      <c r="F89" s="59">
        <f t="shared" si="3"/>
        <v>9.33</v>
      </c>
      <c r="G89" s="60">
        <f t="shared" si="4"/>
        <v>136.80889999999999</v>
      </c>
      <c r="H89" s="63">
        <f t="shared" si="5"/>
        <v>410.42669999999998</v>
      </c>
    </row>
    <row r="90" spans="1:8" s="62" customFormat="1" ht="25.5">
      <c r="A90" s="56" t="str">
        <f>IF((LEN('Copy paste to Here'!G94))&gt;5,((CONCATENATE('Copy paste to Here'!G94," &amp; ",'Copy paste to Here'!D94,"  &amp;  ",'Copy paste to Here'!E94))),"Empty Cell")</f>
        <v xml:space="preserve">High polished titanium G23 hinged segment ring, 0.8mm (20g) &amp; Length: 8mm  &amp;  </v>
      </c>
      <c r="B90" s="57" t="str">
        <f>'Copy paste to Here'!C94</f>
        <v>USEGH20</v>
      </c>
      <c r="C90" s="57" t="s">
        <v>780</v>
      </c>
      <c r="D90" s="58">
        <f>Invoice!B94</f>
        <v>5</v>
      </c>
      <c r="E90" s="59">
        <f>'Shipping Invoice'!J94*$N$1</f>
        <v>2.4300000000000002</v>
      </c>
      <c r="F90" s="59">
        <f t="shared" si="3"/>
        <v>12.15</v>
      </c>
      <c r="G90" s="60">
        <f t="shared" si="4"/>
        <v>106.89570000000001</v>
      </c>
      <c r="H90" s="63">
        <f t="shared" si="5"/>
        <v>534.47850000000005</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463.54000000000013</v>
      </c>
      <c r="G1000" s="60"/>
      <c r="H1000" s="61">
        <f t="shared" ref="H1000:H1007" si="49">F1000*$E$14</f>
        <v>20391.124600000006</v>
      </c>
    </row>
    <row r="1001" spans="1:8" s="62" customFormat="1">
      <c r="A1001" s="56" t="s">
        <v>814</v>
      </c>
      <c r="B1001" s="75"/>
      <c r="C1001" s="75"/>
      <c r="D1001" s="76"/>
      <c r="E1001" s="67"/>
      <c r="F1001" s="59">
        <f>Invoice!J96</f>
        <v>-92.708000000000027</v>
      </c>
      <c r="G1001" s="60"/>
      <c r="H1001" s="61">
        <f t="shared" si="49"/>
        <v>-4078.2249200000015</v>
      </c>
    </row>
    <row r="1002" spans="1:8" s="62" customFormat="1" outlineLevel="1">
      <c r="A1002" s="56"/>
      <c r="B1002" s="75"/>
      <c r="C1002" s="75"/>
      <c r="D1002" s="76"/>
      <c r="E1002" s="67"/>
      <c r="F1002" s="59">
        <f>Invoice!J97</f>
        <v>0</v>
      </c>
      <c r="G1002" s="60"/>
      <c r="H1002" s="61">
        <f t="shared" si="49"/>
        <v>0</v>
      </c>
    </row>
    <row r="1003" spans="1:8" s="62" customFormat="1">
      <c r="A1003" s="56" t="str">
        <f>'[2]Copy paste to Here'!T4</f>
        <v>Total:</v>
      </c>
      <c r="B1003" s="75"/>
      <c r="C1003" s="75"/>
      <c r="D1003" s="76"/>
      <c r="E1003" s="67"/>
      <c r="F1003" s="59">
        <f>SUM(F1000:F1002)</f>
        <v>370.83200000000011</v>
      </c>
      <c r="G1003" s="60"/>
      <c r="H1003" s="61">
        <f t="shared" si="49"/>
        <v>16312.899680000006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20391.12460000001</v>
      </c>
    </row>
    <row r="1010" spans="1:8" s="21" customFormat="1">
      <c r="A1010" s="22"/>
      <c r="E1010" s="21" t="s">
        <v>177</v>
      </c>
      <c r="H1010" s="84">
        <f>(SUMIF($A$1000:$A$1008,"Total:",$H$1000:$H$1008))</f>
        <v>16312.899680000006</v>
      </c>
    </row>
    <row r="1011" spans="1:8" s="21" customFormat="1">
      <c r="E1011" s="21" t="s">
        <v>178</v>
      </c>
      <c r="H1011" s="85">
        <f>H1013-H1012</f>
        <v>15245.699999999999</v>
      </c>
    </row>
    <row r="1012" spans="1:8" s="21" customFormat="1">
      <c r="E1012" s="21" t="s">
        <v>179</v>
      </c>
      <c r="H1012" s="85">
        <f>ROUND((H1013*7)/107,2)</f>
        <v>1067.2</v>
      </c>
    </row>
    <row r="1013" spans="1:8" s="21" customFormat="1">
      <c r="E1013" s="22" t="s">
        <v>180</v>
      </c>
      <c r="H1013" s="86">
        <f>ROUND((SUMIF($A$1000:$A$1008,"Total:",$H$1000:$H$1008)),2)</f>
        <v>16312.9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3"/>
  <sheetViews>
    <sheetView workbookViewId="0">
      <selection activeCell="A5" sqref="A5"/>
    </sheetView>
  </sheetViews>
  <sheetFormatPr defaultRowHeight="15"/>
  <sheetData>
    <row r="1" spans="1:1">
      <c r="A1" s="2" t="s">
        <v>782</v>
      </c>
    </row>
    <row r="2" spans="1:1">
      <c r="A2" s="2" t="s">
        <v>783</v>
      </c>
    </row>
    <row r="3" spans="1:1">
      <c r="A3" s="2" t="s">
        <v>784</v>
      </c>
    </row>
    <row r="4" spans="1:1">
      <c r="A4" s="2" t="s">
        <v>720</v>
      </c>
    </row>
    <row r="5" spans="1:1">
      <c r="A5" s="2" t="s">
        <v>720</v>
      </c>
    </row>
    <row r="6" spans="1:1">
      <c r="A6" s="2" t="s">
        <v>722</v>
      </c>
    </row>
    <row r="7" spans="1:1">
      <c r="A7" s="2" t="s">
        <v>722</v>
      </c>
    </row>
    <row r="8" spans="1:1">
      <c r="A8" s="2" t="s">
        <v>722</v>
      </c>
    </row>
    <row r="9" spans="1:1">
      <c r="A9" s="2" t="s">
        <v>724</v>
      </c>
    </row>
    <row r="10" spans="1:1">
      <c r="A10" s="2" t="s">
        <v>726</v>
      </c>
    </row>
    <row r="11" spans="1:1">
      <c r="A11" s="2" t="s">
        <v>726</v>
      </c>
    </row>
    <row r="12" spans="1:1">
      <c r="A12" s="2" t="s">
        <v>726</v>
      </c>
    </row>
    <row r="13" spans="1:1">
      <c r="A13" s="2" t="s">
        <v>728</v>
      </c>
    </row>
    <row r="14" spans="1:1">
      <c r="A14" s="2" t="s">
        <v>728</v>
      </c>
    </row>
    <row r="15" spans="1:1">
      <c r="A15" s="2" t="s">
        <v>728</v>
      </c>
    </row>
    <row r="16" spans="1:1">
      <c r="A16" s="2" t="s">
        <v>728</v>
      </c>
    </row>
    <row r="17" spans="1:1">
      <c r="A17" s="2" t="s">
        <v>728</v>
      </c>
    </row>
    <row r="18" spans="1:1">
      <c r="A18" s="2" t="s">
        <v>728</v>
      </c>
    </row>
    <row r="19" spans="1:1">
      <c r="A19" s="2" t="s">
        <v>728</v>
      </c>
    </row>
    <row r="20" spans="1:1">
      <c r="A20" s="2" t="s">
        <v>728</v>
      </c>
    </row>
    <row r="21" spans="1:1">
      <c r="A21" s="2" t="s">
        <v>728</v>
      </c>
    </row>
    <row r="22" spans="1:1">
      <c r="A22" s="2" t="s">
        <v>733</v>
      </c>
    </row>
    <row r="23" spans="1:1">
      <c r="A23" s="2" t="s">
        <v>733</v>
      </c>
    </row>
    <row r="24" spans="1:1">
      <c r="A24" s="2" t="s">
        <v>733</v>
      </c>
    </row>
    <row r="25" spans="1:1">
      <c r="A25" s="2" t="s">
        <v>733</v>
      </c>
    </row>
    <row r="26" spans="1:1">
      <c r="A26" s="2" t="s">
        <v>737</v>
      </c>
    </row>
    <row r="27" spans="1:1">
      <c r="A27" s="2" t="s">
        <v>737</v>
      </c>
    </row>
    <row r="28" spans="1:1">
      <c r="A28" s="2" t="s">
        <v>737</v>
      </c>
    </row>
    <row r="29" spans="1:1">
      <c r="A29" s="2" t="s">
        <v>737</v>
      </c>
    </row>
    <row r="30" spans="1:1">
      <c r="A30" s="2" t="s">
        <v>737</v>
      </c>
    </row>
    <row r="31" spans="1:1">
      <c r="A31" s="2" t="s">
        <v>737</v>
      </c>
    </row>
    <row r="32" spans="1:1">
      <c r="A32" s="2" t="s">
        <v>737</v>
      </c>
    </row>
    <row r="33" spans="1:1">
      <c r="A33" s="2" t="s">
        <v>737</v>
      </c>
    </row>
    <row r="34" spans="1:1">
      <c r="A34" s="2" t="s">
        <v>737</v>
      </c>
    </row>
    <row r="35" spans="1:1">
      <c r="A35" s="2" t="s">
        <v>737</v>
      </c>
    </row>
    <row r="36" spans="1:1">
      <c r="A36" s="2" t="s">
        <v>737</v>
      </c>
    </row>
    <row r="37" spans="1:1">
      <c r="A37" s="2" t="s">
        <v>737</v>
      </c>
    </row>
    <row r="38" spans="1:1">
      <c r="A38" s="2" t="s">
        <v>737</v>
      </c>
    </row>
    <row r="39" spans="1:1">
      <c r="A39" s="2" t="s">
        <v>737</v>
      </c>
    </row>
    <row r="40" spans="1:1">
      <c r="A40" s="2" t="s">
        <v>737</v>
      </c>
    </row>
    <row r="41" spans="1:1">
      <c r="A41" s="2" t="s">
        <v>737</v>
      </c>
    </row>
    <row r="42" spans="1:1">
      <c r="A42" s="2" t="s">
        <v>737</v>
      </c>
    </row>
    <row r="43" spans="1:1">
      <c r="A43" s="2" t="s">
        <v>737</v>
      </c>
    </row>
    <row r="44" spans="1:1">
      <c r="A44" s="2" t="s">
        <v>785</v>
      </c>
    </row>
    <row r="45" spans="1:1">
      <c r="A45" s="2" t="s">
        <v>742</v>
      </c>
    </row>
    <row r="46" spans="1:1">
      <c r="A46" s="2" t="s">
        <v>744</v>
      </c>
    </row>
    <row r="47" spans="1:1">
      <c r="A47" s="2" t="s">
        <v>746</v>
      </c>
    </row>
    <row r="48" spans="1:1">
      <c r="A48" s="2" t="s">
        <v>748</v>
      </c>
    </row>
    <row r="49" spans="1:1">
      <c r="A49" s="2" t="s">
        <v>749</v>
      </c>
    </row>
    <row r="50" spans="1:1">
      <c r="A50" s="2" t="s">
        <v>750</v>
      </c>
    </row>
    <row r="51" spans="1:1">
      <c r="A51" s="2" t="s">
        <v>786</v>
      </c>
    </row>
    <row r="52" spans="1:1">
      <c r="A52" s="2" t="s">
        <v>787</v>
      </c>
    </row>
    <row r="53" spans="1:1">
      <c r="A53" s="2" t="s">
        <v>753</v>
      </c>
    </row>
    <row r="54" spans="1:1">
      <c r="A54" s="2" t="s">
        <v>755</v>
      </c>
    </row>
    <row r="55" spans="1:1">
      <c r="A55" s="2" t="s">
        <v>788</v>
      </c>
    </row>
    <row r="56" spans="1:1">
      <c r="A56" s="2" t="s">
        <v>789</v>
      </c>
    </row>
    <row r="57" spans="1:1">
      <c r="A57" s="2" t="s">
        <v>790</v>
      </c>
    </row>
    <row r="58" spans="1:1">
      <c r="A58" s="2" t="s">
        <v>790</v>
      </c>
    </row>
    <row r="59" spans="1:1">
      <c r="A59" s="2" t="s">
        <v>790</v>
      </c>
    </row>
    <row r="60" spans="1:1">
      <c r="A60" s="2" t="s">
        <v>760</v>
      </c>
    </row>
    <row r="61" spans="1:1">
      <c r="A61" s="2" t="s">
        <v>760</v>
      </c>
    </row>
    <row r="62" spans="1:1">
      <c r="A62" s="2" t="s">
        <v>581</v>
      </c>
    </row>
    <row r="63" spans="1:1">
      <c r="A63" s="2" t="s">
        <v>762</v>
      </c>
    </row>
    <row r="64" spans="1:1">
      <c r="A64" s="2" t="s">
        <v>764</v>
      </c>
    </row>
    <row r="65" spans="1:1">
      <c r="A65" s="2" t="s">
        <v>766</v>
      </c>
    </row>
    <row r="66" spans="1:1">
      <c r="A66" s="2" t="s">
        <v>768</v>
      </c>
    </row>
    <row r="67" spans="1:1">
      <c r="A67" s="2" t="s">
        <v>770</v>
      </c>
    </row>
    <row r="68" spans="1:1">
      <c r="A68" s="2" t="s">
        <v>772</v>
      </c>
    </row>
    <row r="69" spans="1:1">
      <c r="A69" s="2" t="s">
        <v>791</v>
      </c>
    </row>
    <row r="70" spans="1:1">
      <c r="A70" s="2" t="s">
        <v>776</v>
      </c>
    </row>
    <row r="71" spans="1:1">
      <c r="A71" s="2" t="s">
        <v>776</v>
      </c>
    </row>
    <row r="72" spans="1:1">
      <c r="A72" s="2" t="s">
        <v>792</v>
      </c>
    </row>
    <row r="73" spans="1:1">
      <c r="A73" s="2" t="s">
        <v>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2023-09-11T08:18:10Z</cp:lastPrinted>
  <dcterms:created xsi:type="dcterms:W3CDTF">2009-06-02T18:56:54Z</dcterms:created>
  <dcterms:modified xsi:type="dcterms:W3CDTF">2023-09-11T08:18:11Z</dcterms:modified>
</cp:coreProperties>
</file>