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FE7A73D-1DB7-4524-A367-0436A3CB1C3F}" xr6:coauthVersionLast="47" xr6:coauthVersionMax="47" xr10:uidLastSave="{00000000-0000-0000-0000-000000000000}"/>
  <bookViews>
    <workbookView xWindow="28680" yWindow="-240" windowWidth="29040" windowHeight="15840" activeTab="3"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Invoice!$A$1:$K$88</definedName>
    <definedName name="_xlnm.Print_Area" localSheetId="2">'Shipping Invoice'!$A$1:$L$78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5" i="7" l="1"/>
  <c r="I81" i="2"/>
  <c r="K76" i="7"/>
  <c r="E69" i="6"/>
  <c r="E68" i="6"/>
  <c r="E67" i="6"/>
  <c r="E65" i="6"/>
  <c r="E64" i="6"/>
  <c r="E63" i="6"/>
  <c r="E61" i="6"/>
  <c r="E60" i="6"/>
  <c r="E59" i="6"/>
  <c r="E58" i="6"/>
  <c r="E57" i="6"/>
  <c r="E55" i="6"/>
  <c r="E53" i="6"/>
  <c r="E52" i="6"/>
  <c r="E51" i="6"/>
  <c r="E49" i="6"/>
  <c r="E48" i="6"/>
  <c r="E47" i="6"/>
  <c r="E45" i="6"/>
  <c r="E44" i="6"/>
  <c r="E43" i="6"/>
  <c r="E42" i="6"/>
  <c r="E41" i="6"/>
  <c r="E39" i="6"/>
  <c r="E37" i="6"/>
  <c r="E36" i="6"/>
  <c r="E35" i="6"/>
  <c r="E33" i="6"/>
  <c r="E32" i="6"/>
  <c r="E31" i="6"/>
  <c r="E29" i="6"/>
  <c r="E28" i="6"/>
  <c r="E27" i="6"/>
  <c r="E26" i="6"/>
  <c r="E25" i="6"/>
  <c r="E23" i="6"/>
  <c r="E21" i="6"/>
  <c r="E20" i="6"/>
  <c r="E19" i="6"/>
  <c r="K14" i="7"/>
  <c r="K17" i="7"/>
  <c r="K10" i="7"/>
  <c r="I73" i="7"/>
  <c r="I72" i="7"/>
  <c r="I71" i="7"/>
  <c r="I69" i="7"/>
  <c r="I67" i="7"/>
  <c r="I66" i="7"/>
  <c r="I64" i="7"/>
  <c r="I61" i="7"/>
  <c r="I60" i="7"/>
  <c r="I59" i="7"/>
  <c r="I58" i="7"/>
  <c r="I57" i="7"/>
  <c r="I55" i="7"/>
  <c r="I53" i="7"/>
  <c r="I52" i="7"/>
  <c r="I51" i="7"/>
  <c r="I50" i="7"/>
  <c r="I47" i="7"/>
  <c r="I46" i="7"/>
  <c r="I45" i="7"/>
  <c r="I44" i="7"/>
  <c r="I43" i="7"/>
  <c r="I41" i="7"/>
  <c r="I40" i="7"/>
  <c r="I39" i="7"/>
  <c r="I38" i="7"/>
  <c r="I37" i="7"/>
  <c r="I36" i="7"/>
  <c r="I34" i="7"/>
  <c r="I33" i="7"/>
  <c r="I32" i="7"/>
  <c r="I31" i="7"/>
  <c r="I30" i="7"/>
  <c r="I29" i="7"/>
  <c r="I27" i="7"/>
  <c r="I26" i="7"/>
  <c r="I25" i="7"/>
  <c r="I24" i="7"/>
  <c r="I23" i="7"/>
  <c r="I22" i="7"/>
  <c r="I70" i="7"/>
  <c r="N1" i="6"/>
  <c r="E56" i="6" s="1"/>
  <c r="F1002" i="6"/>
  <c r="D69" i="6"/>
  <c r="B73" i="7" s="1"/>
  <c r="D68" i="6"/>
  <c r="B72" i="7" s="1"/>
  <c r="D67" i="6"/>
  <c r="B71" i="7" s="1"/>
  <c r="D66" i="6"/>
  <c r="B70" i="7" s="1"/>
  <c r="D65" i="6"/>
  <c r="B69" i="7" s="1"/>
  <c r="K69" i="7" s="1"/>
  <c r="D64" i="6"/>
  <c r="B68" i="7" s="1"/>
  <c r="D63" i="6"/>
  <c r="B67" i="7" s="1"/>
  <c r="K67" i="7" s="1"/>
  <c r="D62" i="6"/>
  <c r="B66" i="7" s="1"/>
  <c r="D61" i="6"/>
  <c r="B65" i="7" s="1"/>
  <c r="D60" i="6"/>
  <c r="B64" i="7" s="1"/>
  <c r="K64" i="7" s="1"/>
  <c r="D59" i="6"/>
  <c r="B63" i="7" s="1"/>
  <c r="D58" i="6"/>
  <c r="B62" i="7" s="1"/>
  <c r="D57" i="6"/>
  <c r="B61" i="7" s="1"/>
  <c r="D56" i="6"/>
  <c r="B60" i="7" s="1"/>
  <c r="D55" i="6"/>
  <c r="B59" i="7" s="1"/>
  <c r="K59" i="7" s="1"/>
  <c r="D54" i="6"/>
  <c r="B58" i="7" s="1"/>
  <c r="K58" i="7" s="1"/>
  <c r="D53" i="6"/>
  <c r="B57" i="7" s="1"/>
  <c r="D52" i="6"/>
  <c r="B56" i="7" s="1"/>
  <c r="D51" i="6"/>
  <c r="B55" i="7" s="1"/>
  <c r="D50" i="6"/>
  <c r="B54" i="7" s="1"/>
  <c r="D49" i="6"/>
  <c r="B53" i="7" s="1"/>
  <c r="K53" i="7" s="1"/>
  <c r="D48" i="6"/>
  <c r="B52" i="7" s="1"/>
  <c r="D47" i="6"/>
  <c r="B51" i="7" s="1"/>
  <c r="K51" i="7" s="1"/>
  <c r="D46" i="6"/>
  <c r="B50" i="7" s="1"/>
  <c r="K50" i="7" s="1"/>
  <c r="D45" i="6"/>
  <c r="B49" i="7" s="1"/>
  <c r="D44" i="6"/>
  <c r="B48" i="7" s="1"/>
  <c r="D43" i="6"/>
  <c r="B47" i="7" s="1"/>
  <c r="D42" i="6"/>
  <c r="B46" i="7" s="1"/>
  <c r="D41" i="6"/>
  <c r="B45" i="7" s="1"/>
  <c r="D40" i="6"/>
  <c r="B44" i="7" s="1"/>
  <c r="D39" i="6"/>
  <c r="B43" i="7" s="1"/>
  <c r="D38" i="6"/>
  <c r="B42" i="7" s="1"/>
  <c r="D37" i="6"/>
  <c r="B41" i="7" s="1"/>
  <c r="K41" i="7" s="1"/>
  <c r="D36" i="6"/>
  <c r="B40" i="7" s="1"/>
  <c r="K40" i="7" s="1"/>
  <c r="D35" i="6"/>
  <c r="B39" i="7" s="1"/>
  <c r="D34" i="6"/>
  <c r="B38" i="7" s="1"/>
  <c r="D33" i="6"/>
  <c r="B37" i="7" s="1"/>
  <c r="D32" i="6"/>
  <c r="B36" i="7" s="1"/>
  <c r="D31" i="6"/>
  <c r="B35" i="7" s="1"/>
  <c r="D30" i="6"/>
  <c r="B34" i="7" s="1"/>
  <c r="D29" i="6"/>
  <c r="B33" i="7" s="1"/>
  <c r="K33" i="7" s="1"/>
  <c r="D28" i="6"/>
  <c r="B32" i="7" s="1"/>
  <c r="K32" i="7" s="1"/>
  <c r="D27" i="6"/>
  <c r="B31" i="7" s="1"/>
  <c r="K31" i="7" s="1"/>
  <c r="D26" i="6"/>
  <c r="B30" i="7" s="1"/>
  <c r="D25" i="6"/>
  <c r="B29" i="7" s="1"/>
  <c r="D24" i="6"/>
  <c r="B28" i="7" s="1"/>
  <c r="D23" i="6"/>
  <c r="B27" i="7" s="1"/>
  <c r="K27" i="7" s="1"/>
  <c r="D22" i="6"/>
  <c r="B26" i="7" s="1"/>
  <c r="K26" i="7" s="1"/>
  <c r="D21" i="6"/>
  <c r="B25" i="7" s="1"/>
  <c r="D20" i="6"/>
  <c r="B24" i="7" s="1"/>
  <c r="D19" i="6"/>
  <c r="B23" i="7" s="1"/>
  <c r="D18" i="6"/>
  <c r="B22" i="7" s="1"/>
  <c r="G3" i="6"/>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K23" i="7" l="1"/>
  <c r="K37" i="7"/>
  <c r="K44" i="7"/>
  <c r="J74" i="2"/>
  <c r="K38" i="7"/>
  <c r="K70" i="7"/>
  <c r="K39" i="7"/>
  <c r="K55" i="7"/>
  <c r="K71" i="7"/>
  <c r="K72" i="7"/>
  <c r="K24" i="7"/>
  <c r="K25" i="7"/>
  <c r="K43" i="7"/>
  <c r="K34" i="7"/>
  <c r="I48" i="7"/>
  <c r="K48" i="7" s="1"/>
  <c r="I62" i="7"/>
  <c r="K62" i="7" s="1"/>
  <c r="K57" i="7"/>
  <c r="K29" i="7"/>
  <c r="K45" i="7"/>
  <c r="I35" i="7"/>
  <c r="K35" i="7" s="1"/>
  <c r="I49" i="7"/>
  <c r="I63" i="7"/>
  <c r="K63" i="7" s="1"/>
  <c r="K73" i="7"/>
  <c r="K60" i="7"/>
  <c r="K46" i="7"/>
  <c r="K56" i="7"/>
  <c r="K61" i="7"/>
  <c r="K30" i="7"/>
  <c r="K47" i="7"/>
  <c r="I65" i="7"/>
  <c r="K65" i="7" s="1"/>
  <c r="K49" i="7"/>
  <c r="K66" i="7"/>
  <c r="I54" i="7"/>
  <c r="K54" i="7" s="1"/>
  <c r="I68" i="7"/>
  <c r="K36" i="7"/>
  <c r="K52" i="7"/>
  <c r="K68" i="7"/>
  <c r="I28" i="7"/>
  <c r="K28" i="7" s="1"/>
  <c r="I42" i="7"/>
  <c r="K42" i="7" s="1"/>
  <c r="I56" i="7"/>
  <c r="E30" i="6"/>
  <c r="E46" i="6"/>
  <c r="E62" i="6"/>
  <c r="E18" i="6"/>
  <c r="E34" i="6"/>
  <c r="E50" i="6"/>
  <c r="E66" i="6"/>
  <c r="E22" i="6"/>
  <c r="E38" i="6"/>
  <c r="E54" i="6"/>
  <c r="E24" i="6"/>
  <c r="E40" i="6"/>
  <c r="K22" i="7"/>
  <c r="B74" i="7"/>
  <c r="M11" i="6"/>
  <c r="I84" i="2" s="1"/>
  <c r="J75" i="2" l="1"/>
  <c r="K74"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1001" i="6" l="1"/>
  <c r="K77" i="7"/>
  <c r="J77" i="2"/>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83" i="2" s="1"/>
  <c r="I87" i="2" l="1"/>
  <c r="I85" i="2" s="1"/>
  <c r="I88" i="2"/>
  <c r="I8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<sst xmlns="http://schemas.openxmlformats.org/spreadsheetml/2006/main" count="2566" uniqueCount="823">
  <si>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</si>
  <si>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</si>
  <si>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</si>
  <si>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</si>
  <si>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</si>
  <si>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</si>
  <si>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</si>
  <si>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</si>
  <si>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</si>
  <si>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</si>
  <si>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</si>
  <si>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</si>
  <si>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</si>
  <si>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</si>
  <si>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</si>
  <si>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</si>
  <si>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</si>
  <si>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</si>
  <si>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</si>
  <si>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</si>
  <si>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</si>
  <si>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</si>
  <si>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</si>
  <si>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</si>
  <si>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</si>
  <si>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</si>
  <si>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</si>
  <si>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</si>
  <si>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</si>
  <si>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</si>
  <si>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</si>
  <si>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</si>
  <si>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</si>
  <si>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</si>
  <si>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</si>
  <si>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</si>
  <si>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</si>
  <si>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</si>
  <si>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</si>
  <si>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</si>
  <si>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</si>
  <si>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</si>
  <si>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</si>
  <si>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</si>
  <si>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</si>
  <si>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</si>
  <si>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</si>
  <si>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</si>
  <si>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</si>
  <si>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</si>
  <si>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</si>
  <si>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</si>
  <si>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</si>
  <si>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</si>
  <si>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</si>
  <si>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</si>
  <si>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</si>
  <si>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</si>
  <si>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</si>
  <si>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</si>
  <si>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</si>
  <si>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</si>
  <si>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</si>
  <si>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</si>
  <si>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</si>
  <si>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</si>
  <si>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</si>
  <si>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</si>
  <si>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</si>
  <si>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</si>
  <si>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</si>
  <si>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</si>
  <si>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</si>
  <si>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</si>
  <si>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</si>
  <si>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</si>
  <si>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</si>
  <si>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</si>
  <si>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</si>
  <si>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</si>
  <si>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</si>
  <si>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</si>
  <si>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</si>
  <si>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</si>
  <si>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</si>
  <si>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</si>
  <si>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</si>
  <si>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</si>
  <si>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</si>
  <si>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</si>
  <si>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</si>
  <si>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</si>
  <si>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</si>
  <si>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</si>
  <si>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</si>
  <si>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</si>
  <si>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</si>
  <si>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</si>
  <si>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</si>
  <si>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</si>
  <si>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</si>
  <si>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</si>
  <si>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</si>
  <si>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</si>
  <si>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</si>
  <si>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</si>
  <si>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</si>
  <si>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</si>
  <si>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</si>
  <si>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</si>
  <si>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</si>
  <si>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</si>
  <si>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</si>
  <si>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</si>
  <si>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</si>
  <si>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</si>
  <si>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</si>
  <si>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</si>
  <si>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</si>
  <si>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</si>
  <si>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</si>
  <si>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</si>
  <si>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</si>
  <si>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</si>
  <si>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</si>
  <si>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</si>
  <si>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</si>
  <si>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</si>
  <si>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</si>
  <si>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</si>
  <si>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</si>
  <si>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</si>
  <si>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</si>
  <si>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</si>
  <si>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</si>
  <si>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</si>
  <si>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</si>
  <si>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</si>
  <si>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</si>
  <si>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</si>
  <si>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</si>
  <si>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</si>
  <si>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</si>
  <si>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</si>
  <si>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</si>
  <si>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</si>
  <si>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</si>
  <si>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</si>
  <si>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</si>
  <si>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</si>
  <si>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</si>
  <si>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</si>
  <si>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</si>
  <si>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</si>
  <si>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</si>
  <si>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</si>
  <si>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</si>
  <si>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</si>
  <si>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</si>
  <si>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</si>
  <si>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</si>
  <si>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</si>
  <si>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</si>
  <si>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</si>
  <si>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</si>
  <si>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</si>
  <si>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</si>
  <si>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</si>
  <si>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</si>
  <si>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</si>
  <si>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</si>
  <si>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</si>
  <si>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</si>
  <si>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</si>
  <si>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</si>
  <si>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</si>
  <si>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</si>
  <si>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</si>
  <si>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</si>
  <si>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</si>
  <si>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</si>
  <si>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</si>
  <si>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</si>
  <si>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</si>
  <si>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</si>
  <si>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</si>
  <si>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</si>
  <si>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</si>
  <si>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</si>
  <si>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</si>
  <si>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</si>
  <si>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</si>
  <si>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</si>
  <si>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</si>
  <si>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</si>
  <si>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</si>
  <si>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</si>
  <si>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</si>
  <si>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</si>
  <si>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</si>
  <si>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</si>
  <si>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</si>
  <si>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</si>
  <si>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</si>
  <si>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</si>
  <si>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</si>
  <si>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</si>
  <si>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</si>
  <si>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</si>
  <si>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</si>
  <si>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</si>
  <si>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</si>
  <si>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</si>
  <si>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</si>
  <si>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</si>
  <si>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</si>
  <si>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</si>
  <si>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</si>
  <si>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</si>
  <si>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</si>
  <si>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</si>
  <si>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</si>
  <si>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</si>
  <si>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</si>
  <si>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</si>
  <si>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</si>
  <si>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</si>
  <si>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</si>
  <si>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</si>
  <si>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</si>
  <si>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</si>
  <si>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</si>
  <si>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</si>
  <si>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</si>
  <si>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</si>
  <si>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</si>
  <si>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</si>
  <si>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</si>
  <si>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</si>
  <si>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</si>
  <si>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</si>
  <si>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</si>
  <si>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</si>
  <si>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</si>
  <si>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</si>
  <si>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</si>
  <si>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</si>
  <si>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</si>
  <si>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</si>
  <si>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</si>
  <si>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</si>
  <si>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</si>
  <si>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</si>
  <si>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</si>
  <si>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</si>
  <si>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</si>
  <si>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</si>
  <si>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</si>
  <si>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</si>
  <si>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</si>
  <si>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</si>
  <si>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</si>
  <si>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</si>
  <si>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</si>
  <si>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</si>
  <si>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</si>
  <si>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</si>
  <si>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</si>
  <si>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</si>
  <si>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</si>
  <si>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</si>
  <si>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</si>
  <si>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</si>
  <si>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</si>
  <si>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</si>
  <si>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</si>
  <si>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</si>
  <si>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</si>
  <si>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</si>
  <si>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</si>
  <si>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</si>
  <si>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</si>
  <si>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</si>
  <si>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</si>
  <si>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</si>
  <si>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</si>
  <si>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</si>
  <si>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</si>
  <si>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</si>
  <si>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</si>
  <si>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</si>
  <si>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</si>
  <si>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</si>
  <si>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</si>
  <si>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</si>
  <si>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</si>
  <si>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</si>
  <si>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</si>
  <si>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</si>
  <si>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</si>
  <si>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</si>
  <si>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</si>
  <si>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</si>
  <si>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</si>
  <si>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</si>
  <si>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</si>
  <si>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</si>
  <si>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</si>
  <si>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</si>
  <si>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</si>
  <si>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</si>
  <si>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</si>
  <si>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</si>
  <si>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</si>
  <si>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</si>
  <si>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</si>
  <si>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</si>
  <si>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</si>
  <si>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</si>
  <si>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</si>
  <si>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</si>
  <si>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</si>
  <si>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</si>
  <si>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</si>
  <si>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</si>
  <si>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</si>
  <si>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</si>
  <si>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</si>
  <si>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</si>
  <si>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</si>
  <si>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</si>
  <si>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</si>
  <si>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</si>
  <si>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</si>
  <si>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</si>
  <si>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</si>
  <si>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</si>
  <si>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</si>
  <si>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</si>
  <si>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</si>
  <si>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</si>
  <si>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</si>
  <si>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</si>
  <si>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</si>
  <si>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</si>
  <si>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</si>
  <si>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</si>
  <si>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</si>
  <si>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</si>
  <si>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</si>
  <si>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</si>
  <si>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</si>
  <si>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</si>
  <si>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</si>
  <si>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</si>
  <si>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</si>
  <si>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</si>
  <si>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</si>
  <si>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</si>
  <si>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</si>
  <si>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</si>
  <si>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</si>
  <si>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</si>
  <si>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</si>
  <si>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</si>
  <si>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</si>
  <si>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</si>
  <si>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</si>
  <si>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</si>
  <si>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</si>
  <si>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</si>
  <si>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</si>
  <si>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</si>
  <si>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</si>
  <si>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</si>
  <si>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</si>
  <si>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</si>
  <si>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</si>
  <si>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</si>
  <si>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</si>
  <si>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</si>
  <si>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</si>
  <si>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</si>
  <si>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</si>
  <si>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</si>
  <si>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</si>
  <si>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</si>
  <si>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</si>
  <si>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</si>
  <si>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</si>
  <si>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</si>
  <si>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</si>
  <si>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</si>
  <si>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</si>
  <si>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</si>
  <si>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</si>
  <si>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</si>
  <si>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</si>
  <si>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</si>
  <si>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</si>
  <si>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</si>
  <si>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</si>
  <si>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</si>
  <si>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</si>
  <si>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</si>
  <si>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</si>
  <si>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</si>
  <si>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</si>
  <si>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</si>
  <si>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</si>
  <si>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</si>
  <si>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</si>
  <si>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</si>
  <si>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</si>
  <si>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</si>
  <si>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</si>
  <si>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</si>
  <si>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</si>
  <si>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</si>
  <si>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</si>
  <si>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</si>
  <si>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</si>
  <si>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</si>
  <si>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</si>
  <si>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</si>
  <si>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</si>
  <si>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</si>
  <si>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</si>
  <si>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</si>
  <si>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</si>
  <si>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</si>
  <si>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</si>
  <si>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</si>
  <si>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</si>
  <si>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</si>
  <si>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</si>
  <si>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</si>
  <si>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</si>
  <si>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</si>
  <si>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</si>
  <si>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</si>
  <si>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</si>
  <si>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</si>
  <si>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</si>
  <si>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</si>
  <si>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</si>
  <si>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</si>
  <si>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</si>
  <si>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</si>
  <si>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</si>
  <si>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</si>
  <si>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</si>
  <si>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</si>
  <si>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</si>
  <si>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</si>
  <si>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</si>
  <si>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</si>
  <si>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</si>
  <si>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</si>
  <si>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</si>
  <si>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</si>
  <si>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</si>
  <si>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</si>
  <si>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</si>
  <si>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</si>
  <si>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</si>
  <si>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</si>
  <si>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</si>
  <si>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</si>
  <si>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</si>
  <si>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</si>
  <si>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</si>
  <si>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</si>
  <si>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</si>
  <si>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</si>
  <si>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</si>
  <si>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</si>
  <si>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</si>
  <si>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</si>
  <si>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</si>
  <si>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</si>
  <si>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</si>
  <si>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</si>
  <si>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</si>
  <si>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</si>
  <si>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</si>
  <si>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</si>
  <si>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</si>
  <si>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</si>
  <si>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</si>
  <si>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</si>
  <si>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</si>
  <si>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</si>
  <si>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</si>
  <si>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</si>
  <si>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</si>
  <si>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</si>
  <si>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</si>
  <si>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</si>
  <si>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</si>
  <si>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</si>
  <si>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</si>
  <si>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</si>
  <si>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</si>
  <si>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</si>
  <si>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</si>
  <si>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</si>
  <si>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</si>
  <si>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</si>
  <si>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</si>
  <si>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</si>
  <si>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</si>
  <si>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</si>
  <si>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</si>
  <si>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</si>
  <si>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</si>
  <si>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</si>
  <si>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</si>
  <si>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</si>
  <si>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</si>
  <si>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</si>
  <si>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</si>
  <si>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</si>
  <si>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</si>
  <si>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</si>
  <si>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</si>
  <si>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</si>
  <si>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</si>
  <si>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</si>
  <si>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</si>
  <si>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</si>
  <si>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</si>
  <si>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</si>
  <si>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</si>
  <si>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</si>
  <si>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</si>
  <si>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</si>
  <si>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</si>
  <si>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</si>
  <si>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</si>
  <si>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</si>
  <si>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</si>
  <si>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</si>
  <si>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</si>
  <si>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</si>
  <si>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</si>
  <si>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</si>
  <si>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</si>
  <si>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</si>
  <si>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</si>
  <si>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</si>
  <si>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</si>
  <si>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</si>
  <si>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</si>
  <si>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</si>
  <si>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</si>
  <si>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</si>
  <si>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</si>
  <si>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</si>
  <si>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</si>
  <si>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</si>
  <si>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</si>
  <si>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</si>
  <si>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</si>
  <si>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</si>
  <si>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</si>
  <si>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</si>
  <si>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</si>
  <si>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</si>
  <si>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</si>
  <si>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</si>
  <si>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</si>
  <si>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</si>
  <si>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</si>
  <si>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</si>
  <si>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</si>
  <si>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</si>
  <si>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</si>
  <si>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</si>
  <si>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</si>
  <si>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</si>
  <si>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</si>
  <si>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</si>
  <si>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</si>
  <si>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</si>
  <si>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</si>
  <si>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</si>
  <si>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</si>
  <si>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</si>
  <si>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</si>
  <si>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</si>
  <si>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</si>
  <si>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</si>
  <si>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</si>
  <si>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</si>
  <si>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</si>
  <si>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</si>
  <si>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</si>
  <si>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</si>
  <si>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</si>
  <si>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</si>
  <si>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</si>
  <si>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</si>
  <si>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</si>
  <si>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</si>
  <si>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</si>
  <si>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</si>
  <si>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</si>
  <si>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</si>
  <si>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</si>
  <si>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</si>
  <si>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</si>
  <si>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</si>
  <si>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</si>
  <si>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</si>
  <si>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</si>
  <si>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</si>
  <si>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</si>
  <si>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</si>
  <si>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</si>
  <si>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</si>
  <si>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</si>
  <si>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</si>
  <si>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</si>
  <si>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</si>
  <si>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</si>
  <si>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</si>
  <si>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</si>
  <si>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</si>
  <si>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</si>
  <si>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</si>
  <si>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</si>
  <si>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</si>
  <si>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</si>
  <si>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</si>
  <si>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</si>
  <si>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</si>
  <si>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</si>
  <si>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</si>
  <si>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</si>
  <si>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</si>
  <si>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</si>
  <si>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</si>
  <si>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</si>
  <si>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</si>
  <si>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</si>
  <si>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</si>
  <si>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</si>
  <si>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</si>
  <si>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</si>
  <si>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</si>
  <si>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</si>
  <si>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</si>
  <si>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</si>
  <si>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</si>
  <si>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</si>
  <si>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</si>
  <si>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</si>
  <si>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</si>
  <si>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</si>
  <si>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</si>
  <si>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</si>
  <si>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</si>
  <si>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</si>
  <si>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</si>
  <si>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</si>
  <si>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</si>
  <si>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</si>
  <si>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</si>
  <si>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</si>
  <si>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</si>
  <si>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</si>
  <si>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</si>
  <si>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</si>
  <si>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</si>
  <si>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</si>
  <si>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</si>
  <si>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</si>
  <si>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</si>
  <si>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</si>
  <si>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</si>
  <si>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</si>
  <si>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</si>
  <si>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</si>
  <si>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</si>
  <si>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</si>
  <si>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</si>
  <si>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</si>
  <si>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</si>
  <si>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</si>
  <si>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</si>
  <si>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</si>
  <si>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</si>
  <si>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</si>
  <si>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</si>
  <si>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</si>
  <si>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</si>
  <si>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</si>
  <si>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</si>
  <si>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</si>
  <si>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</si>
  <si>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</si>
  <si>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</si>
  <si>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</si>
  <si>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</si>
  <si>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</si>
  <si>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</si>
  <si>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</si>
  <si>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</si>
  <si>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</si>
  <si>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CBEB</t>
  </si>
  <si>
    <t>Surgical steel circular barbell, 16g (1.2mm) with two 3mm balls</t>
  </si>
  <si>
    <t>Pabo Star LTD</t>
  </si>
  <si>
    <t>Adrian Tatu</t>
  </si>
  <si>
    <t>62 southcrest gardens</t>
  </si>
  <si>
    <t>b974jw Redditch</t>
  </si>
  <si>
    <t>United Kingdom</t>
  </si>
  <si>
    <t>Tel: +44 7543176283</t>
  </si>
  <si>
    <t>Email: adrian7a7u@yahoo.com</t>
  </si>
  <si>
    <t>BILG22</t>
  </si>
  <si>
    <t>Clear bio flexible labret, 16g (1.2mm) with a 3mm flat push in sterling silver top with a black and white Ying-yang logo</t>
  </si>
  <si>
    <t>BLK444</t>
  </si>
  <si>
    <t>Wholesale silver nose piercing bulk of 1000, 500, 250 or 100 pcs. of 925 sterling silver nose bones, 22g (0.6mm) with a 1.5mm ball shaped top.</t>
  </si>
  <si>
    <t>CBETB</t>
  </si>
  <si>
    <t>Premium PVD plated surgical steel circular barbell, 16g (1.2mm) with two 3mm balls</t>
  </si>
  <si>
    <t>EHVCF7</t>
  </si>
  <si>
    <t>Sterling silver helix ear cuff with wave design (sold per pcs. and not per pair)</t>
  </si>
  <si>
    <t>ENDH</t>
  </si>
  <si>
    <t>925 sterling silver endless nose hoop, 0.6mm (22g) hexagon shape design</t>
  </si>
  <si>
    <t>ENDW</t>
  </si>
  <si>
    <t>925 sterling silver endless nose hoop, 0.6mm (22g) with twisted wire design, outer diameter from 8mm to 12mm</t>
  </si>
  <si>
    <t>GBZ2M9</t>
  </si>
  <si>
    <t>9 kt. gold nose bone, 22g (0.6mm) with 2mm round prong set CZ stone</t>
  </si>
  <si>
    <t>Cz Color: Garnet</t>
  </si>
  <si>
    <t>GPSPV18</t>
  </si>
  <si>
    <t>18k gold plated silver seamless ring for septum piercings,18g (1.0mm) with small beads on the lower part</t>
  </si>
  <si>
    <t>HR27RG</t>
  </si>
  <si>
    <t>HR28RG</t>
  </si>
  <si>
    <t>18k gold plated 925 silver seamless nose hoops, 22g (0.6mm) with a 3mm fixed ball between two small 2mm balls - outer diameter of 3/8 (10mm)</t>
  </si>
  <si>
    <t>NBX18B1</t>
  </si>
  <si>
    <t>Display box with 52 pcs of 925 sterling silver nose bones, 22g (0.6mm) with 1mm ball shaped top and real 18k gold plating (in standard packing or in vacuum sealed packing to prevent tarnishing)</t>
  </si>
  <si>
    <t>NC</t>
  </si>
  <si>
    <t>925 silver non-piercing fake nose clip, 20g (0.8mm) with an outer diameter from 6mm to 12mm</t>
  </si>
  <si>
    <t>NHAM</t>
  </si>
  <si>
    <t>925 silver seamless nose ring, 0.8mm (20g) with three 1.5mm prong set color crystals</t>
  </si>
  <si>
    <t>NR36RG</t>
  </si>
  <si>
    <t>NR37</t>
  </si>
  <si>
    <t>NRM14</t>
  </si>
  <si>
    <t>925 sterling silver nose spiral ,22g(0.6mm) with 2mm cyrstal top in color - size 8mm to 10mm</t>
  </si>
  <si>
    <t>Crystal Color: Citrine</t>
  </si>
  <si>
    <t>NSSARBX</t>
  </si>
  <si>
    <t>Display box with 52 pcs. of 925 sterling silver nose studs, 22g (0.6mm) with 3mm plain silver star shaped tops (in standard packing or in vacuum sealed packing to prevent tarnishing)</t>
  </si>
  <si>
    <t>NSSV1BX</t>
  </si>
  <si>
    <t>Display box with 52 pcs. of 925 sterling silver nose studs, 22g (0.6mm) with 1mm plain silver ball shaped top (in standard packing or in vacuum sealed packing to prevent tarnishing)</t>
  </si>
  <si>
    <t>NYVBTF36</t>
  </si>
  <si>
    <t>SEPM</t>
  </si>
  <si>
    <t>High polished surgical steel septum retainer in mustache shape</t>
  </si>
  <si>
    <t>Gauge: 1.6mm</t>
  </si>
  <si>
    <t>SEPN</t>
  </si>
  <si>
    <t>Annealed 316L steel septum ring, 16g (1.2mm)</t>
  </si>
  <si>
    <t>SEPTM</t>
  </si>
  <si>
    <t>Anodized surgical steel septum retainer in mustache shape</t>
  </si>
  <si>
    <t>SGSH12</t>
  </si>
  <si>
    <t>316L steel hinged segment ring, 1.2mm (16g) with plain ring and twisted wire ring design, inner diameter from 8mm to 12mm</t>
  </si>
  <si>
    <t>SGSH20</t>
  </si>
  <si>
    <t>316L steel hinged segment ring, 1.2mm (16g) with twisted wire design and inner diameter from 8mm to 12mm</t>
  </si>
  <si>
    <t>SGSH32</t>
  </si>
  <si>
    <t>316L steel hinged segment ring, 1.2mm (16g) with double plain rings and inner diameter from 8mm to 12mm</t>
  </si>
  <si>
    <t>SGSH4</t>
  </si>
  <si>
    <t>316L steel hinged segment ring, 1.2mm (16g) with multi balls design and inner diameter from 8mm to 12mm</t>
  </si>
  <si>
    <t>SGSH6</t>
  </si>
  <si>
    <t>316L steel hinged segment ring, 1.2mm (16g) with triple rings design and inner diameter from 8mm to 12mm</t>
  </si>
  <si>
    <t>SXVMO</t>
  </si>
  <si>
    <t>925 sterling silver nose studs, 0.6mm (22g) with flat moon shape top / 52 pcs per box (in standard packing or in vacuum sealed packing to prevent tarnishing)</t>
  </si>
  <si>
    <t>USEGH18</t>
  </si>
  <si>
    <t>High polished titanium G23 hinged segment ring, 1mm (18g)</t>
  </si>
  <si>
    <t>BLK444A</t>
  </si>
  <si>
    <t>ENDH8</t>
  </si>
  <si>
    <t>ENDH10</t>
  </si>
  <si>
    <t>ENDW8</t>
  </si>
  <si>
    <t>ENDW10</t>
  </si>
  <si>
    <t>GPSPV18B</t>
  </si>
  <si>
    <t>NC8</t>
  </si>
  <si>
    <t>NHAM10</t>
  </si>
  <si>
    <t>NRM14A</t>
  </si>
  <si>
    <t>NRM14B</t>
  </si>
  <si>
    <t>SEPM16</t>
  </si>
  <si>
    <t>SEPM14</t>
  </si>
  <si>
    <t>SEPTM16</t>
  </si>
  <si>
    <t>SGSH12A</t>
  </si>
  <si>
    <t>SGSH12B</t>
  </si>
  <si>
    <t>SGSH12C</t>
  </si>
  <si>
    <t>SGSH20D</t>
  </si>
  <si>
    <t>SGSH20A</t>
  </si>
  <si>
    <t>SGSH20B</t>
  </si>
  <si>
    <t>SGSH20C</t>
  </si>
  <si>
    <t>SGSH32X16S8</t>
  </si>
  <si>
    <t>SGSH32X16S10</t>
  </si>
  <si>
    <t>SGSH32X16S12</t>
  </si>
  <si>
    <t>SGSH4B</t>
  </si>
  <si>
    <t>SGSH6A</t>
  </si>
  <si>
    <t>Four Hundred Seventy One and 83 cents GBP</t>
  </si>
  <si>
    <t>18k gold plated 925 silver seamless nose hoops, 22g (0.6mm) with a triple twisted wire design - outer diameter of 3/8'' (10mm)</t>
  </si>
  <si>
    <t>18k gold plated 925 silver nose hoop, 22g (0.6mm) with triple 2mm fixed balls and an outer diameter of 3/8''(10mm) - 1 piece</t>
  </si>
  <si>
    <t>925 sterling silver nose hoop, 22g (0.6mm) with seven 2mm fixed balls and an outer diameter of 3/8''(10mm) - 1 piece</t>
  </si>
  <si>
    <t>Display box with 36 pcs of 925 sterling silver ''bend it yourself'' nose studs, 22g (0.6mm) with plain 4.2mm flying butterfly tops</t>
  </si>
  <si>
    <t>Exchange Rate GBP-THB</t>
  </si>
  <si>
    <t>Didi</t>
  </si>
  <si>
    <r>
      <t xml:space="preserve">Discount 20% as per </t>
    </r>
    <r>
      <rPr>
        <b/>
        <sz val="10"/>
        <color theme="1"/>
        <rFont val="Arial"/>
        <family val="2"/>
      </rPr>
      <t>Silver Membership</t>
    </r>
    <r>
      <rPr>
        <sz val="10"/>
        <color theme="1"/>
        <rFont val="Arial"/>
        <family val="2"/>
      </rPr>
      <t>:</t>
    </r>
  </si>
  <si>
    <t>Free Shipping cost to UK via DHL due to order over 350USD:</t>
  </si>
  <si>
    <t>Three Hundred Seventy Seven and 46 cents GBP</t>
  </si>
  <si>
    <t>Customer Paid</t>
  </si>
  <si>
    <t>Refund</t>
  </si>
  <si>
    <t>Stainless steel imitation jewelry: Circular Barbell, Nose Hoop, Hinged Segment Ring and other items as invoice attached</t>
  </si>
  <si>
    <t>Pabo Star Ltd</t>
  </si>
  <si>
    <t>62 Southcrest Gardens</t>
  </si>
  <si>
    <t>B974JW Redditch</t>
  </si>
  <si>
    <t>VAT: GB443939270</t>
  </si>
  <si>
    <t>Shipping cost to UK via DHL:</t>
  </si>
  <si>
    <t>Nienty Five and 10 cents GBP</t>
  </si>
  <si>
    <t>Put in Zip bag</t>
  </si>
  <si>
    <t>COUNTRY OF ORIGIN: THAILAND</t>
  </si>
  <si>
    <t>Discount 20% as per Silver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</si>
</sst>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809]* #,##0.00_-;\-[$£-809]* #,##0.00_-;_-[$£-809]*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
      <b/>
      <sz val="9"/>
      <color rgb="FFFF0000"/>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5" fillId="0" borderId="0"/>
    <xf numFmtId="0" fontId="5"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vertical="center" wrapText="1"/>
    </xf>
    <xf numFmtId="0" fontId="31" fillId="0" borderId="0" xfId="0" applyFont="1" applyAlignment="1">
      <alignment horizontal="right"/>
    </xf>
    <xf numFmtId="169" fontId="31" fillId="0" borderId="0" xfId="0" applyNumberFormat="1" applyFont="1"/>
    <xf numFmtId="0" fontId="18" fillId="2" borderId="20" xfId="0" applyFont="1" applyFill="1" applyBorder="1"/>
    <xf numFmtId="0" fontId="18" fillId="2" borderId="13" xfId="0" applyFont="1" applyFill="1" applyBorder="1"/>
    <xf numFmtId="169" fontId="1" fillId="0" borderId="0" xfId="0" applyNumberFormat="1" applyFont="1"/>
    <xf numFmtId="0" fontId="1" fillId="2" borderId="21" xfId="0" applyFont="1" applyFill="1" applyBorder="1"/>
    <xf numFmtId="1" fontId="33" fillId="2" borderId="0" xfId="0" applyNumberFormat="1" applyFont="1" applyFill="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2" fillId="2" borderId="9" xfId="0" applyNumberFormat="1" applyFont="1" applyFill="1" applyBorder="1" applyAlignment="1">
      <alignment vertical="top" wrapText="1"/>
    </xf>
    <xf numFmtId="1" fontId="32" fillId="2" borderId="17" xfId="0" applyNumberFormat="1" applyFont="1" applyFill="1" applyBorder="1" applyAlignment="1">
      <alignment vertical="top" wrapText="1"/>
    </xf>
    <xf numFmtId="1" fontId="17" fillId="2" borderId="9" xfId="0" applyNumberFormat="1" applyFont="1" applyFill="1" applyBorder="1" applyAlignment="1">
      <alignment vertical="top" wrapText="1"/>
    </xf>
    <xf numFmtId="1" fontId="17" fillId="2" borderId="17" xfId="0" applyNumberFormat="1" applyFont="1" applyFill="1" applyBorder="1" applyAlignment="1">
      <alignment vertical="top" wrapText="1"/>
    </xf>
  </cellXfs>
  <cellStyles count="5327">
    <cellStyle name="Comma 2" xfId="8" xr:uid="{FE7EE037-FEAC-4FAF-9E93-4CB7F451CDEB}"/>
    <cellStyle name="Comma 2 2" xfId="4757" xr:uid="{601BFEDB-D95A-48F4-A036-9C4DFFF86375}"/>
    <cellStyle name="Comma 2 2 2" xfId="5321" xr:uid="{3DE2F530-AD1B-4414-B3EC-05AA9E3F301D}"/>
    <cellStyle name="Comma 3" xfId="4290" xr:uid="{1DFC7DC5-AE93-4139-A429-078B6EC464CF}"/>
    <cellStyle name="Comma 3 2" xfId="4758" xr:uid="{E0DF3599-AE8D-4B31-8F82-083C4C48967D}"/>
    <cellStyle name="Comma 3 2 2" xfId="5322" xr:uid="{9189740F-A6D0-4B08-B571-94AC14CE0F9A}"/>
    <cellStyle name="Currency 10" xfId="9" xr:uid="{8CD665C6-249B-4683-A105-58B3A71CEDA1}"/>
    <cellStyle name="Currency 10 2" xfId="10" xr:uid="{9806CEE2-1145-48A4-B036-860EDF98FAD8}"/>
    <cellStyle name="Currency 10 2 2" xfId="3666" xr:uid="{C58F7495-85A1-4880-9D57-1ADCB994B9A2}"/>
    <cellStyle name="Currency 10 2 2 2" xfId="4484" xr:uid="{30498871-38E2-4FE7-80E0-8ED306EA5FBE}"/>
    <cellStyle name="Currency 10 2 3" xfId="4485" xr:uid="{D369C969-1640-4578-A1A9-4AA4D342344C}"/>
    <cellStyle name="Currency 10 3" xfId="11" xr:uid="{9664DA0C-CB31-4B18-B2FD-B1F6A6D6C391}"/>
    <cellStyle name="Currency 10 3 2" xfId="3667" xr:uid="{A94D1718-9BAF-4769-8540-E832009BCB94}"/>
    <cellStyle name="Currency 10 3 2 2" xfId="4486" xr:uid="{E4C3D37F-FF58-4F9F-89D6-644BD02A3FCD}"/>
    <cellStyle name="Currency 10 3 3" xfId="4487" xr:uid="{B5B45466-715C-47E2-9602-883C9774C57D}"/>
    <cellStyle name="Currency 10 4" xfId="3668" xr:uid="{7B1728DF-2232-4627-8E23-1EAFAFA24D59}"/>
    <cellStyle name="Currency 10 4 2" xfId="4488" xr:uid="{E3533C29-69DA-46BB-91FE-59766AC12339}"/>
    <cellStyle name="Currency 10 5" xfId="4489" xr:uid="{6A5CB23E-A478-4CDA-9141-DD26CEADD609}"/>
    <cellStyle name="Currency 10 6" xfId="4680" xr:uid="{55C5665F-5FC4-4AC4-ADD5-7432737FF9ED}"/>
    <cellStyle name="Currency 11" xfId="12" xr:uid="{DD8CDE52-FF2C-4307-A395-BA6E30D975B1}"/>
    <cellStyle name="Currency 11 2" xfId="13" xr:uid="{B8521DD5-ECC6-4634-AC4A-D347DBFDD3CC}"/>
    <cellStyle name="Currency 11 2 2" xfId="3669" xr:uid="{0B95E407-A775-47C0-ACEA-5F8E204ED0F5}"/>
    <cellStyle name="Currency 11 2 2 2" xfId="4490" xr:uid="{B2A61144-5C70-4F94-943E-E7BBE7872253}"/>
    <cellStyle name="Currency 11 2 3" xfId="4491" xr:uid="{436F22DA-4E15-4CE7-8368-68ED2229C820}"/>
    <cellStyle name="Currency 11 3" xfId="14" xr:uid="{0C437F05-61FD-481C-9D38-9A53BC0E1C30}"/>
    <cellStyle name="Currency 11 3 2" xfId="3670" xr:uid="{237672D3-8D2A-4D19-BE9F-37B3063FDDE7}"/>
    <cellStyle name="Currency 11 3 2 2" xfId="4492" xr:uid="{52E86361-A2D8-416F-942E-509931FD6D18}"/>
    <cellStyle name="Currency 11 3 3" xfId="4493" xr:uid="{B24169FA-393A-4126-A7DD-7536DD9F5F81}"/>
    <cellStyle name="Currency 11 4" xfId="3671" xr:uid="{CF71B0CE-A1DA-4868-82D3-F498E1C69B98}"/>
    <cellStyle name="Currency 11 4 2" xfId="4494" xr:uid="{E5DD4046-830B-435E-A00C-AEF04EE13651}"/>
    <cellStyle name="Currency 11 5" xfId="4291" xr:uid="{850A1380-32A8-419D-A80C-65610A7D8092}"/>
    <cellStyle name="Currency 11 5 2" xfId="4495" xr:uid="{36A7DA0C-F3EA-4924-A3CC-907445CA44C5}"/>
    <cellStyle name="Currency 11 5 3" xfId="4712" xr:uid="{78912A87-B1AB-45E9-AD66-0E514FF75B10}"/>
    <cellStyle name="Currency 11 5 3 2" xfId="5317" xr:uid="{CA34C65B-D4C9-40EC-A982-7F5B3C756FB7}"/>
    <cellStyle name="Currency 11 5 3 3" xfId="4759" xr:uid="{770AC531-3302-4918-9008-31D53B8C0E90}"/>
    <cellStyle name="Currency 11 5 4" xfId="4689" xr:uid="{B5FA3283-3F4A-4897-B623-772DCD059C17}"/>
    <cellStyle name="Currency 11 6" xfId="4681" xr:uid="{2AD22B30-3C5C-415E-95D0-1A8DBC4C876F}"/>
    <cellStyle name="Currency 12" xfId="15" xr:uid="{1B5AEE5A-D4DD-4657-95EC-F62CD63A3111}"/>
    <cellStyle name="Currency 12 2" xfId="16" xr:uid="{4799512F-969D-4B37-A605-F83DC231188C}"/>
    <cellStyle name="Currency 12 2 2" xfId="3672" xr:uid="{AB37AB46-7D34-4F69-96BE-A2DDC91E9511}"/>
    <cellStyle name="Currency 12 2 2 2" xfId="4496" xr:uid="{955A38FA-DD51-4DAA-BB79-F4A4564A6567}"/>
    <cellStyle name="Currency 12 2 3" xfId="4497" xr:uid="{0256BF77-5F6F-41EB-A44E-51E78F5EFE4B}"/>
    <cellStyle name="Currency 12 3" xfId="3673" xr:uid="{90FEE3F7-9F4F-4275-8235-1764C9196AD1}"/>
    <cellStyle name="Currency 12 3 2" xfId="4498" xr:uid="{C0DBFE3E-C1BA-45C5-B3B7-D5976EA42145}"/>
    <cellStyle name="Currency 12 4" xfId="4499" xr:uid="{99BF6612-EB7A-45A1-AECC-B06281EE8C14}"/>
    <cellStyle name="Currency 13" xfId="17" xr:uid="{52CC23A6-8D68-4385-A023-E47D0F39E4BF}"/>
    <cellStyle name="Currency 13 2" xfId="4293" xr:uid="{5FD66EF2-8619-4D6C-BD71-A9D91B47CF1F}"/>
    <cellStyle name="Currency 13 3" xfId="4294" xr:uid="{7E7F2528-FCA4-467B-A4C0-F40146245B33}"/>
    <cellStyle name="Currency 13 3 2" xfId="4761" xr:uid="{C7A36B1D-72BA-4F84-B52E-398A77305C23}"/>
    <cellStyle name="Currency 13 4" xfId="4292" xr:uid="{C6ACCF9A-AEED-4F81-BD03-8880E995E34E}"/>
    <cellStyle name="Currency 13 5" xfId="4760" xr:uid="{6E810A59-77E6-48E3-B0AF-3959286244A5}"/>
    <cellStyle name="Currency 14" xfId="18" xr:uid="{B11AA751-3E86-4B6F-8DB4-F371833AFA62}"/>
    <cellStyle name="Currency 14 2" xfId="3674" xr:uid="{63555022-6117-4433-8665-6233C7144FE4}"/>
    <cellStyle name="Currency 14 2 2" xfId="4500" xr:uid="{0E7C1692-8212-427D-AA9B-49F3FF0573AE}"/>
    <cellStyle name="Currency 14 3" xfId="4501" xr:uid="{04625D84-DB70-453C-A830-5F28EBBF344B}"/>
    <cellStyle name="Currency 15" xfId="4386" xr:uid="{1F0900D8-B6F5-496D-9689-4F22C25810CC}"/>
    <cellStyle name="Currency 16" xfId="7" xr:uid="{62C86F0D-6118-4834-82AF-4E4CF2198F3A}"/>
    <cellStyle name="Currency 17" xfId="4295" xr:uid="{D18CE914-B7A1-48C2-92F1-E01DB9A665B6}"/>
    <cellStyle name="Currency 2" xfId="19" xr:uid="{1ED561A8-A448-43EB-8E14-0EF7200A9DCE}"/>
    <cellStyle name="Currency 2 2" xfId="20" xr:uid="{581F2EDF-9979-40FC-B350-8F8CBE0D347E}"/>
    <cellStyle name="Currency 2 2 2" xfId="21" xr:uid="{B5A3B079-241F-46AF-8F72-7936E4C93AF8}"/>
    <cellStyle name="Currency 2 2 2 2" xfId="22" xr:uid="{125BD545-E6F9-45CD-A78D-2FBF6C8D45CB}"/>
    <cellStyle name="Currency 2 2 2 2 2" xfId="4762" xr:uid="{F9E810B4-0A29-4F60-BE3B-772422A8B8F5}"/>
    <cellStyle name="Currency 2 2 2 3" xfId="23" xr:uid="{BC841B16-125F-4295-8777-E65A7829F7A2}"/>
    <cellStyle name="Currency 2 2 2 3 2" xfId="3675" xr:uid="{03361D5E-AFBF-447C-87F5-32833B1518D2}"/>
    <cellStyle name="Currency 2 2 2 3 2 2" xfId="4502" xr:uid="{0A41CC50-9EBD-4895-9197-350D738C313D}"/>
    <cellStyle name="Currency 2 2 2 3 3" xfId="4503" xr:uid="{4ABF6C8C-CEB3-4369-B36B-E1690869B272}"/>
    <cellStyle name="Currency 2 2 2 4" xfId="3676" xr:uid="{9FBB08D7-96A9-44D9-9A15-E96D00AE9E4E}"/>
    <cellStyle name="Currency 2 2 2 4 2" xfId="4504" xr:uid="{B8058CD5-3D8B-4AFB-BB7F-D7DFA8C716E7}"/>
    <cellStyle name="Currency 2 2 2 5" xfId="4505" xr:uid="{B967F19F-0CC5-4021-9E2B-9AD54436E9C0}"/>
    <cellStyle name="Currency 2 2 3" xfId="3677" xr:uid="{A74702C6-41A5-4011-86D5-7A16CE8A5516}"/>
    <cellStyle name="Currency 2 2 3 2" xfId="4506" xr:uid="{225D34BA-C10F-420B-8011-0840F7E31173}"/>
    <cellStyle name="Currency 2 2 4" xfId="4507" xr:uid="{681CC6B2-6F09-48D4-8ECB-26364D83549C}"/>
    <cellStyle name="Currency 2 3" xfId="24" xr:uid="{4491F1D2-81B7-4F0D-A707-2B68FB16730B}"/>
    <cellStyle name="Currency 2 3 2" xfId="3678" xr:uid="{3CA031E6-83CD-4CDF-9018-61D88E28FBA7}"/>
    <cellStyle name="Currency 2 3 2 2" xfId="4508" xr:uid="{C23C2B56-1DAC-499C-AF01-3052F320100F}"/>
    <cellStyle name="Currency 2 3 3" xfId="4509" xr:uid="{A3133AA2-21CC-4411-933B-7D494AB27E13}"/>
    <cellStyle name="Currency 2 4" xfId="3679" xr:uid="{F113D93D-2D76-4411-B5DB-E30C1F27AD15}"/>
    <cellStyle name="Currency 2 4 2" xfId="4419" xr:uid="{B0624F96-4C39-4E08-9CCC-AED3B85A4B7D}"/>
    <cellStyle name="Currency 2 5" xfId="4420" xr:uid="{B2814A68-FBB7-4BB5-8D2F-0188E8EEE358}"/>
    <cellStyle name="Currency 2 5 2" xfId="4421" xr:uid="{51A8528D-86A0-4558-B3B4-03E5A9FBD0AB}"/>
    <cellStyle name="Currency 2 6" xfId="4422" xr:uid="{99C1BC00-8E26-4C42-9857-1178433A8CFE}"/>
    <cellStyle name="Currency 3" xfId="25" xr:uid="{A3CBB824-4413-4C52-BBB5-B970404EABB8}"/>
    <cellStyle name="Currency 3 2" xfId="26" xr:uid="{587A15FD-F3DF-4A52-BE89-574EB8B732E3}"/>
    <cellStyle name="Currency 3 2 2" xfId="3680" xr:uid="{E9B991D4-9D98-4F74-8B9C-E45177E4F702}"/>
    <cellStyle name="Currency 3 2 2 2" xfId="4510" xr:uid="{29D79A71-AB63-4D03-8882-29F2E0FCBED2}"/>
    <cellStyle name="Currency 3 2 3" xfId="4511" xr:uid="{C73EEC9A-646E-4797-8561-80E070BAB5BE}"/>
    <cellStyle name="Currency 3 3" xfId="27" xr:uid="{9B053B07-B735-4161-B26F-6C85685195AE}"/>
    <cellStyle name="Currency 3 3 2" xfId="3681" xr:uid="{1C8C0D1E-5D63-47C2-9349-B6807CE889A4}"/>
    <cellStyle name="Currency 3 3 2 2" xfId="4512" xr:uid="{40D655B3-5EE3-4BCC-B290-C85B2F0B66E1}"/>
    <cellStyle name="Currency 3 3 3" xfId="4513" xr:uid="{AA18EA6A-548C-49CD-B490-40768F9A13EA}"/>
    <cellStyle name="Currency 3 4" xfId="28" xr:uid="{3A624956-A793-4E4E-BA24-897AEE73DD41}"/>
    <cellStyle name="Currency 3 4 2" xfId="3682" xr:uid="{064EFE30-532C-461F-9FF2-769D7B7F88C1}"/>
    <cellStyle name="Currency 3 4 2 2" xfId="4514" xr:uid="{BDD63368-D6FC-490D-9DF2-EBF188D67407}"/>
    <cellStyle name="Currency 3 4 3" xfId="4515" xr:uid="{987ACEB8-2A9A-4F70-9204-0024846344E0}"/>
    <cellStyle name="Currency 3 5" xfId="3683" xr:uid="{18BC0D9C-A5E1-42FC-85AD-9D6D409E1472}"/>
    <cellStyle name="Currency 3 5 2" xfId="4516" xr:uid="{6B1F026B-8103-4235-B88A-244018094AE1}"/>
    <cellStyle name="Currency 3 6" xfId="4517" xr:uid="{5768F053-8499-451A-B335-07E4509543EB}"/>
    <cellStyle name="Currency 4" xfId="29" xr:uid="{9254BEC6-7D12-4A8F-B726-2A7E8E0A373C}"/>
    <cellStyle name="Currency 4 2" xfId="30" xr:uid="{219B384F-F119-4341-9659-7C8EBBF2E88A}"/>
    <cellStyle name="Currency 4 2 2" xfId="3684" xr:uid="{C5FF63CE-CD27-4F09-AA66-980CADA1A722}"/>
    <cellStyle name="Currency 4 2 2 2" xfId="4518" xr:uid="{65FB8FC1-EA94-449C-B6AF-687698A1F76A}"/>
    <cellStyle name="Currency 4 2 3" xfId="4519" xr:uid="{D6AED1A1-397A-469F-8462-3F1AD11763C7}"/>
    <cellStyle name="Currency 4 3" xfId="31" xr:uid="{B3BE934D-966E-4922-983A-AAA77B757B31}"/>
    <cellStyle name="Currency 4 3 2" xfId="3685" xr:uid="{B0A89105-918E-4119-A589-58A14308AF99}"/>
    <cellStyle name="Currency 4 3 2 2" xfId="4520" xr:uid="{5B9A0FD7-AFFA-4C8A-875F-2F6DD2FD807A}"/>
    <cellStyle name="Currency 4 3 3" xfId="4521" xr:uid="{73F6FBF2-D343-4C3F-88DD-7379FB598DD2}"/>
    <cellStyle name="Currency 4 4" xfId="3686" xr:uid="{BCB1EBDC-DA67-48B4-8D1E-AA1479026C2B}"/>
    <cellStyle name="Currency 4 4 2" xfId="4522" xr:uid="{0A019E5E-A168-4875-B089-AC7F04F4D136}"/>
    <cellStyle name="Currency 4 5" xfId="4296" xr:uid="{24EB49BC-7249-4CC6-921B-2E72EC676146}"/>
    <cellStyle name="Currency 4 5 2" xfId="4523" xr:uid="{01364CFA-F77B-424E-9B91-D9DA1856BE95}"/>
    <cellStyle name="Currency 4 5 3" xfId="4713" xr:uid="{2A2500BF-E10E-4534-9929-33BAD2ECC7F9}"/>
    <cellStyle name="Currency 4 5 3 2" xfId="5318" xr:uid="{71CC479F-EF34-4FD1-BBAD-4DA42120BFD3}"/>
    <cellStyle name="Currency 4 5 3 3" xfId="4763" xr:uid="{F7029075-AE5C-41EF-9714-D084FD560ACF}"/>
    <cellStyle name="Currency 4 5 4" xfId="4690" xr:uid="{21E00FE9-8047-42D7-BFC2-9BE81B9A2799}"/>
    <cellStyle name="Currency 4 6" xfId="4682" xr:uid="{F2DBF5A4-C678-43CC-9317-89F05316B493}"/>
    <cellStyle name="Currency 5" xfId="32" xr:uid="{D7B52585-1D5B-42E0-97CA-E65F5B5FA727}"/>
    <cellStyle name="Currency 5 2" xfId="33" xr:uid="{50406264-16D0-4403-975E-2B10A1401855}"/>
    <cellStyle name="Currency 5 2 2" xfId="3687" xr:uid="{CE68E234-9370-412D-92B3-6F69A58F9B0A}"/>
    <cellStyle name="Currency 5 2 2 2" xfId="4524" xr:uid="{340F18AB-CFFB-4086-8BD9-9A096C0A2D38}"/>
    <cellStyle name="Currency 5 2 3" xfId="4525" xr:uid="{3C8D7A25-40FB-4CF7-8595-9CB33F9FF213}"/>
    <cellStyle name="Currency 5 3" xfId="4297" xr:uid="{4B2E7791-1722-4124-9CE5-8AD498223B9C}"/>
    <cellStyle name="Currency 5 3 2" xfId="4621" xr:uid="{0144E4B4-8DA7-48C6-81B0-4E2FE95EF607}"/>
    <cellStyle name="Currency 5 3 2 2" xfId="5308" xr:uid="{23DF0CF1-8389-4248-84CA-6FC2B9437D3F}"/>
    <cellStyle name="Currency 5 3 2 3" xfId="4765" xr:uid="{D61D72F8-800C-4472-9723-4C4F62B1CBCF}"/>
    <cellStyle name="Currency 5 4" xfId="4764" xr:uid="{BEA285BF-38F7-47CB-9650-F073D2E57F75}"/>
    <cellStyle name="Currency 6" xfId="34" xr:uid="{82DABD6B-D4C1-4763-B620-D2D7D0EF6BE7}"/>
    <cellStyle name="Currency 6 2" xfId="3688" xr:uid="{B54A0B63-199D-42E3-9CF9-10AF839FEA0A}"/>
    <cellStyle name="Currency 6 2 2" xfId="4526" xr:uid="{C55F0DB9-54CE-41AB-A56A-8728ACE8831D}"/>
    <cellStyle name="Currency 6 3" xfId="4298" xr:uid="{04FCF598-BA7B-4F24-B7D1-F61CA9427970}"/>
    <cellStyle name="Currency 6 3 2" xfId="4527" xr:uid="{16ABF0A4-3579-4B71-BE00-3E3E61517AC2}"/>
    <cellStyle name="Currency 6 3 3" xfId="4714" xr:uid="{E7E7664F-9597-4522-9BBF-464B24BFC520}"/>
    <cellStyle name="Currency 6 3 3 2" xfId="5319" xr:uid="{7DC5C9D9-4080-4D1F-977C-552E40C8DAF4}"/>
    <cellStyle name="Currency 6 3 3 3" xfId="4766" xr:uid="{FFA12F61-D9E8-4BDF-8547-E12A6AF368E0}"/>
    <cellStyle name="Currency 6 3 4" xfId="4691" xr:uid="{5A5D21F2-D0CD-4C1E-9D71-2C7221651222}"/>
    <cellStyle name="Currency 6 4" xfId="4683" xr:uid="{8BE405A2-762C-44C7-A511-85A3846486B9}"/>
    <cellStyle name="Currency 7" xfId="35" xr:uid="{781E7A25-4F3E-4001-BEE2-02468FFC81A9}"/>
    <cellStyle name="Currency 7 2" xfId="36" xr:uid="{88286AE0-CB9B-4174-9AC5-87ABAED9E8EC}"/>
    <cellStyle name="Currency 7 2 2" xfId="3689" xr:uid="{6B1949F6-06BA-4301-810B-6069BFD4D4C7}"/>
    <cellStyle name="Currency 7 2 2 2" xfId="4528" xr:uid="{5CDF381E-1425-4900-AFAF-BB11785FFD34}"/>
    <cellStyle name="Currency 7 2 3" xfId="4529" xr:uid="{FF7D2CB5-7296-4FDF-B2AB-D0E314B4197B}"/>
    <cellStyle name="Currency 7 3" xfId="3690" xr:uid="{4F04A4FB-4F52-4334-B694-52C4452E3DD6}"/>
    <cellStyle name="Currency 7 3 2" xfId="4530" xr:uid="{3B8BBE37-8AD2-4A0C-B59A-56239943A046}"/>
    <cellStyle name="Currency 7 4" xfId="4531" xr:uid="{091724F2-0657-4C64-BD82-E6E314F402BB}"/>
    <cellStyle name="Currency 7 5" xfId="4684" xr:uid="{E6405B3A-51E2-4FD6-AF74-AD8B09B83FFD}"/>
    <cellStyle name="Currency 8" xfId="37" xr:uid="{F6873256-8951-4CD1-8D33-CEB0ACEE7AED}"/>
    <cellStyle name="Currency 8 2" xfId="38" xr:uid="{A9E07F68-AA32-4D96-8C3D-E4D8250EB2E5}"/>
    <cellStyle name="Currency 8 2 2" xfId="3691" xr:uid="{F274E112-FBA8-40BE-89BA-D538450E9313}"/>
    <cellStyle name="Currency 8 2 2 2" xfId="4532" xr:uid="{3243C323-30C1-44F9-B074-C45567B4B8B8}"/>
    <cellStyle name="Currency 8 2 3" xfId="4533" xr:uid="{B7C47513-7010-4743-98C5-FBD6C3AD9E20}"/>
    <cellStyle name="Currency 8 3" xfId="39" xr:uid="{30DABBA1-7B31-4DB8-8FB5-5082ADA984FF}"/>
    <cellStyle name="Currency 8 3 2" xfId="3692" xr:uid="{6454E819-03C5-48F5-B313-12A91AEAE152}"/>
    <cellStyle name="Currency 8 3 2 2" xfId="4534" xr:uid="{FD8EB233-647E-481D-B638-BFD03C111F96}"/>
    <cellStyle name="Currency 8 3 3" xfId="4535" xr:uid="{0FDEDAD1-8B35-4394-A58F-7B4AAF8FD795}"/>
    <cellStyle name="Currency 8 4" xfId="40" xr:uid="{5F0DE984-B26D-43BB-9053-4F9137A85E71}"/>
    <cellStyle name="Currency 8 4 2" xfId="3693" xr:uid="{3809820C-1445-4315-B0B7-0DB1C927BA36}"/>
    <cellStyle name="Currency 8 4 2 2" xfId="4536" xr:uid="{BE78EBD9-A065-4A20-AB69-FD19D8FAD174}"/>
    <cellStyle name="Currency 8 4 3" xfId="4537" xr:uid="{F4B0B564-E65F-4588-AEFE-43F5BA89E619}"/>
    <cellStyle name="Currency 8 5" xfId="3694" xr:uid="{F34326AD-D206-419F-A954-7F2F1EA8A07E}"/>
    <cellStyle name="Currency 8 5 2" xfId="4538" xr:uid="{1CF55F8E-E6B5-4717-9B40-E145FF28D076}"/>
    <cellStyle name="Currency 8 6" xfId="4539" xr:uid="{6303D024-5D0C-4475-884A-7823F8F54DB0}"/>
    <cellStyle name="Currency 8 7" xfId="4685" xr:uid="{8578F306-31F8-48FB-B7DC-2D9CBDCB1681}"/>
    <cellStyle name="Currency 9" xfId="41" xr:uid="{D57EC195-8461-47BD-B772-38E201D4118A}"/>
    <cellStyle name="Currency 9 2" xfId="42" xr:uid="{B861D4D5-0BCA-48C6-B9DC-E2F2C92104DC}"/>
    <cellStyle name="Currency 9 2 2" xfId="3695" xr:uid="{2DE76FEF-3A41-4494-950D-9A5CFDA7598C}"/>
    <cellStyle name="Currency 9 2 2 2" xfId="4540" xr:uid="{590F02C0-5477-4294-9646-13F3952828AD}"/>
    <cellStyle name="Currency 9 2 3" xfId="4541" xr:uid="{96C8E905-2BA9-455C-9CC1-B87DD0F7AE59}"/>
    <cellStyle name="Currency 9 3" xfId="43" xr:uid="{E56D3AB5-9CC3-4681-A106-EBD0180881F2}"/>
    <cellStyle name="Currency 9 3 2" xfId="3696" xr:uid="{312F67FC-041F-43C4-9204-7A1B5E691DEE}"/>
    <cellStyle name="Currency 9 3 2 2" xfId="4542" xr:uid="{97949B7A-991A-4EB1-B2E1-9876015B5A31}"/>
    <cellStyle name="Currency 9 3 3" xfId="4543" xr:uid="{0F97ED08-1C87-4D69-9590-8882316FE4D9}"/>
    <cellStyle name="Currency 9 4" xfId="3697" xr:uid="{7F02F59C-FE64-4AC4-9F56-C1EEEF015C16}"/>
    <cellStyle name="Currency 9 4 2" xfId="4544" xr:uid="{E0B60B74-E297-4C36-AC7A-0C7B95DE2C20}"/>
    <cellStyle name="Currency 9 5" xfId="4299" xr:uid="{5E9EE31B-68A4-4BEC-86DF-E3C5CCC4E8DD}"/>
    <cellStyle name="Currency 9 5 2" xfId="4545" xr:uid="{8BF6D573-6B8E-4C24-84D5-92917B356E82}"/>
    <cellStyle name="Currency 9 5 3" xfId="4715" xr:uid="{0A862B14-DB1A-46E1-98F2-A18CF2968315}"/>
    <cellStyle name="Currency 9 5 4" xfId="4692" xr:uid="{3AC4B2A3-D6A3-4B41-8C6D-D9913C48900E}"/>
    <cellStyle name="Currency 9 6" xfId="4686" xr:uid="{665DDFCD-3C7A-43FE-8A83-89212166383F}"/>
    <cellStyle name="Hyperlink 2" xfId="6" xr:uid="{6CFFD761-E1C4-4FFC-9C82-FDD569F38491}"/>
    <cellStyle name="Hyperlink 3" xfId="44" xr:uid="{8B514065-22C7-4EB1-8379-F460D1468946}"/>
    <cellStyle name="Hyperlink 3 2" xfId="4387" xr:uid="{859F59CF-B4F8-4442-9872-91EF981325D8}"/>
    <cellStyle name="Hyperlink 3 3" xfId="4300" xr:uid="{3B1E699F-5710-41BA-9DB5-DDB18123A24E}"/>
    <cellStyle name="Hyperlink 4" xfId="4301" xr:uid="{E24D5763-7C68-4F85-82D6-20023D3C7E8D}"/>
    <cellStyle name="Normal" xfId="0" builtinId="0"/>
    <cellStyle name="Normal 10" xfId="45" xr:uid="{0BEEE6BA-5BFB-442B-9A93-E9117F857C51}"/>
    <cellStyle name="Normal 10 10" xfId="94" xr:uid="{9A04D14E-20E2-43C3-A67C-06416315A5AC}"/>
    <cellStyle name="Normal 10 10 2" xfId="95" xr:uid="{D54FB6AF-D1F9-46BD-ABB2-7057698E47B8}"/>
    <cellStyle name="Normal 10 10 2 2" xfId="4303" xr:uid="{C318DA9B-E875-4AEE-B548-354DC4A72BE5}"/>
    <cellStyle name="Normal 10 10 2 3" xfId="4599" xr:uid="{3E7F8D4F-B932-463B-B509-F97D2CB86D4D}"/>
    <cellStyle name="Normal 10 10 3" xfId="96" xr:uid="{D3F5BB5B-678A-4A96-841F-E9482EAD4D50}"/>
    <cellStyle name="Normal 10 10 4" xfId="97" xr:uid="{8CB056B9-1684-408C-AEF8-AE2D12AD401E}"/>
    <cellStyle name="Normal 10 11" xfId="98" xr:uid="{FE5E059C-6F8A-4EA3-A951-C5D908E5E00D}"/>
    <cellStyle name="Normal 10 11 2" xfId="99" xr:uid="{1B7306C3-7AEF-4541-B599-CD33DD8125BA}"/>
    <cellStyle name="Normal 10 11 3" xfId="100" xr:uid="{9E2F0EC2-5687-4955-87E4-D55E09690215}"/>
    <cellStyle name="Normal 10 11 4" xfId="101" xr:uid="{52D490F7-FEED-4AA0-B479-F139C64ED2A3}"/>
    <cellStyle name="Normal 10 12" xfId="102" xr:uid="{F0340197-E900-4CB0-BA1D-A15CCB1F8B96}"/>
    <cellStyle name="Normal 10 12 2" xfId="103" xr:uid="{CE5CACAE-2460-4370-B390-1949E5DBF4E6}"/>
    <cellStyle name="Normal 10 13" xfId="104" xr:uid="{C406740A-1516-42B3-ADDD-B43AD2D3C320}"/>
    <cellStyle name="Normal 10 14" xfId="105" xr:uid="{664F722C-0F9E-4607-917B-588E1154082F}"/>
    <cellStyle name="Normal 10 15" xfId="106" xr:uid="{4F1DAE41-0DA5-49A7-9DF0-F68C56624ECF}"/>
    <cellStyle name="Normal 10 2" xfId="46" xr:uid="{447765F6-2200-4844-8943-D081C93DB0A4}"/>
    <cellStyle name="Normal 10 2 10" xfId="107" xr:uid="{B1A4016F-44C0-491A-B272-1D3645C21FFA}"/>
    <cellStyle name="Normal 10 2 11" xfId="108" xr:uid="{2475B285-4595-4C79-AB6F-AE2C750DD253}"/>
    <cellStyle name="Normal 10 2 2" xfId="109" xr:uid="{4373F032-FEF8-4926-AB0F-7E99CBBAD587}"/>
    <cellStyle name="Normal 10 2 2 2" xfId="110" xr:uid="{65C4AFD7-9912-4175-BD6A-913F09859A1D}"/>
    <cellStyle name="Normal 10 2 2 2 2" xfId="111" xr:uid="{A98D7547-7284-4205-A32A-D9C4C0F07C23}"/>
    <cellStyle name="Normal 10 2 2 2 2 2" xfId="112" xr:uid="{F2F33C3B-2F0C-4175-BE31-69840A71BEB5}"/>
    <cellStyle name="Normal 10 2 2 2 2 2 2" xfId="113" xr:uid="{9844A70F-E2CB-4A9A-AC1D-498049801D20}"/>
    <cellStyle name="Normal 10 2 2 2 2 2 2 2" xfId="3739" xr:uid="{1DCA2AFE-C673-4D1B-B871-947A7B3C5DD8}"/>
    <cellStyle name="Normal 10 2 2 2 2 2 2 2 2" xfId="3740" xr:uid="{5823B66F-DF3C-484D-A0BF-9278BE04BBC7}"/>
    <cellStyle name="Normal 10 2 2 2 2 2 2 3" xfId="3741" xr:uid="{86C6B683-3B19-4E45-A69D-7B1CE362EEB8}"/>
    <cellStyle name="Normal 10 2 2 2 2 2 3" xfId="114" xr:uid="{C19191A5-3E74-4FEA-A893-748B196E2186}"/>
    <cellStyle name="Normal 10 2 2 2 2 2 3 2" xfId="3742" xr:uid="{010C12D5-1584-4FD1-AA91-EB90CF737873}"/>
    <cellStyle name="Normal 10 2 2 2 2 2 4" xfId="115" xr:uid="{13888159-6180-4C0F-97C3-56CA6864E72F}"/>
    <cellStyle name="Normal 10 2 2 2 2 3" xfId="116" xr:uid="{E847AF84-F73D-4066-B1A2-416160A9EA10}"/>
    <cellStyle name="Normal 10 2 2 2 2 3 2" xfId="117" xr:uid="{7C3670E8-020D-4351-B491-D87DE09467D1}"/>
    <cellStyle name="Normal 10 2 2 2 2 3 2 2" xfId="3743" xr:uid="{E6831EFA-8AC0-4185-B0FB-2FEB7CA3311E}"/>
    <cellStyle name="Normal 10 2 2 2 2 3 3" xfId="118" xr:uid="{144639A4-6F8A-4A9C-A409-95582BB7104C}"/>
    <cellStyle name="Normal 10 2 2 2 2 3 4" xfId="119" xr:uid="{36A5E48B-7260-48B8-BCAD-EBD545EBA935}"/>
    <cellStyle name="Normal 10 2 2 2 2 4" xfId="120" xr:uid="{7EC26AA4-1BAB-461E-8CA5-D106D63C3B10}"/>
    <cellStyle name="Normal 10 2 2 2 2 4 2" xfId="3744" xr:uid="{D94077A4-263F-4154-8C52-276D3A66787A}"/>
    <cellStyle name="Normal 10 2 2 2 2 5" xfId="121" xr:uid="{18590B55-F882-4AB9-A794-C44A77E3DC2D}"/>
    <cellStyle name="Normal 10 2 2 2 2 6" xfId="122" xr:uid="{CD8D2B84-6A7F-4880-A0FB-4C5475CCC9CB}"/>
    <cellStyle name="Normal 10 2 2 2 3" xfId="123" xr:uid="{F9360321-5F7D-458D-8737-2FAF7D7FC25F}"/>
    <cellStyle name="Normal 10 2 2 2 3 2" xfId="124" xr:uid="{274564A1-84B9-48AB-A280-FCA0C83F84EB}"/>
    <cellStyle name="Normal 10 2 2 2 3 2 2" xfId="125" xr:uid="{80B4ED42-14F4-4A93-8504-F1CBE98F5166}"/>
    <cellStyle name="Normal 10 2 2 2 3 2 2 2" xfId="3745" xr:uid="{499CEFC7-EAA6-439E-AEC3-A368214122A4}"/>
    <cellStyle name="Normal 10 2 2 2 3 2 2 2 2" xfId="3746" xr:uid="{EE45E99B-FEC4-40FC-B9A0-4500C69DB45E}"/>
    <cellStyle name="Normal 10 2 2 2 3 2 2 3" xfId="3747" xr:uid="{AEACA5F9-5EDA-44B6-8C1A-81DF56B9D049}"/>
    <cellStyle name="Normal 10 2 2 2 3 2 3" xfId="126" xr:uid="{898936A4-1373-4999-A19D-B6C4975912C6}"/>
    <cellStyle name="Normal 10 2 2 2 3 2 3 2" xfId="3748" xr:uid="{EE132A7A-4591-4D58-8BC3-BD9246AB783E}"/>
    <cellStyle name="Normal 10 2 2 2 3 2 4" xfId="127" xr:uid="{BCF8E9A8-0E97-4833-AD01-1DDB4C2BBEAD}"/>
    <cellStyle name="Normal 10 2 2 2 3 3" xfId="128" xr:uid="{9CCC3155-8EB0-419A-89D7-529E60847500}"/>
    <cellStyle name="Normal 10 2 2 2 3 3 2" xfId="3749" xr:uid="{8C262CBC-1E90-4C6E-8AAC-0B7247EACDA7}"/>
    <cellStyle name="Normal 10 2 2 2 3 3 2 2" xfId="3750" xr:uid="{F3131F01-AC2E-4186-894E-E2D29B9FACF2}"/>
    <cellStyle name="Normal 10 2 2 2 3 3 3" xfId="3751" xr:uid="{D7D14437-AC58-435B-8840-CF2157B98587}"/>
    <cellStyle name="Normal 10 2 2 2 3 4" xfId="129" xr:uid="{6050327C-F10A-45FA-BCFE-C60D331905FA}"/>
    <cellStyle name="Normal 10 2 2 2 3 4 2" xfId="3752" xr:uid="{DEAA34CC-816C-45DC-8C2D-474290748575}"/>
    <cellStyle name="Normal 10 2 2 2 3 5" xfId="130" xr:uid="{B7A0A6EA-596C-4CC2-B343-18B5AA7CA766}"/>
    <cellStyle name="Normal 10 2 2 2 4" xfId="131" xr:uid="{71B8ABE3-0F60-48BF-9F71-AD86EE7E31B3}"/>
    <cellStyle name="Normal 10 2 2 2 4 2" xfId="132" xr:uid="{37D73245-2696-4173-9FF3-A0DF50D76AEF}"/>
    <cellStyle name="Normal 10 2 2 2 4 2 2" xfId="3753" xr:uid="{6614B8E4-E3D3-4B8E-813F-984B8260927B}"/>
    <cellStyle name="Normal 10 2 2 2 4 2 2 2" xfId="3754" xr:uid="{7A02582A-FF3C-43B7-8460-992AF0DB9A2E}"/>
    <cellStyle name="Normal 10 2 2 2 4 2 3" xfId="3755" xr:uid="{0C73F6D3-26C4-476B-A3A0-BAFEB549B1EF}"/>
    <cellStyle name="Normal 10 2 2 2 4 3" xfId="133" xr:uid="{DE66F14D-82E2-485E-877B-8AAB4945447C}"/>
    <cellStyle name="Normal 10 2 2 2 4 3 2" xfId="3756" xr:uid="{32685B5E-6D3F-43DF-B97A-86F384796501}"/>
    <cellStyle name="Normal 10 2 2 2 4 4" xfId="134" xr:uid="{FE0D4FF8-2CE9-43F2-B33C-0D96E9138FA4}"/>
    <cellStyle name="Normal 10 2 2 2 5" xfId="135" xr:uid="{B4260EAA-9920-4A04-A76B-308727B6C3C7}"/>
    <cellStyle name="Normal 10 2 2 2 5 2" xfId="136" xr:uid="{B497941B-BEF1-4356-84AD-CEA2914182EF}"/>
    <cellStyle name="Normal 10 2 2 2 5 2 2" xfId="3757" xr:uid="{EC26CBAB-B6D4-4212-AC08-7CB6999EA7B7}"/>
    <cellStyle name="Normal 10 2 2 2 5 3" xfId="137" xr:uid="{02A7CA37-CC63-4026-B200-2C8558DBCEF1}"/>
    <cellStyle name="Normal 10 2 2 2 5 4" xfId="138" xr:uid="{FAD1AAA5-F178-4F47-B9D2-D0DF7E032BC6}"/>
    <cellStyle name="Normal 10 2 2 2 6" xfId="139" xr:uid="{33F71689-0A6B-4411-843A-94A3D789FFF6}"/>
    <cellStyle name="Normal 10 2 2 2 6 2" xfId="3758" xr:uid="{BB89D3B7-B029-4FEE-851B-D5A018FCDB65}"/>
    <cellStyle name="Normal 10 2 2 2 7" xfId="140" xr:uid="{A9530502-2019-45B1-AAA3-733349AFAA7E}"/>
    <cellStyle name="Normal 10 2 2 2 8" xfId="141" xr:uid="{759E7F72-A10C-4F5F-BCFB-F37968064008}"/>
    <cellStyle name="Normal 10 2 2 3" xfId="142" xr:uid="{2EE3FF3B-04EC-4346-83BE-E32DF696332E}"/>
    <cellStyle name="Normal 10 2 2 3 2" xfId="143" xr:uid="{293658A3-F008-4956-8744-F71ADFCE03C1}"/>
    <cellStyle name="Normal 10 2 2 3 2 2" xfId="144" xr:uid="{EA1BAF3E-F4E7-4A4D-A4AF-CF1D8EF1A993}"/>
    <cellStyle name="Normal 10 2 2 3 2 2 2" xfId="3759" xr:uid="{A9BF50B9-3E39-45FE-A7B3-7900C08ABE55}"/>
    <cellStyle name="Normal 10 2 2 3 2 2 2 2" xfId="3760" xr:uid="{577C509A-5E73-4C03-ADBC-956EA24511F6}"/>
    <cellStyle name="Normal 10 2 2 3 2 2 3" xfId="3761" xr:uid="{FFD0D006-F86E-49A0-A8F8-F98DA1ABA45B}"/>
    <cellStyle name="Normal 10 2 2 3 2 3" xfId="145" xr:uid="{83182A3D-BC92-4219-9DFC-7ED2594BDAB7}"/>
    <cellStyle name="Normal 10 2 2 3 2 3 2" xfId="3762" xr:uid="{584564AA-4530-49E4-8E1D-ECBB59A6E16A}"/>
    <cellStyle name="Normal 10 2 2 3 2 4" xfId="146" xr:uid="{DA44C02B-3C45-490A-8D99-A4F216238A62}"/>
    <cellStyle name="Normal 10 2 2 3 3" xfId="147" xr:uid="{E6B4F187-945F-421D-B1B6-DDB105B00766}"/>
    <cellStyle name="Normal 10 2 2 3 3 2" xfId="148" xr:uid="{72185E4F-4566-451B-8FBD-9D2884068C90}"/>
    <cellStyle name="Normal 10 2 2 3 3 2 2" xfId="3763" xr:uid="{93E57427-5097-4553-81F4-C4BF3E629A09}"/>
    <cellStyle name="Normal 10 2 2 3 3 3" xfId="149" xr:uid="{1FA7E10E-4F3E-4CA8-BDF1-1BFC650906F3}"/>
    <cellStyle name="Normal 10 2 2 3 3 4" xfId="150" xr:uid="{6869AE51-C0BC-41C0-BE97-8B895E0E9285}"/>
    <cellStyle name="Normal 10 2 2 3 4" xfId="151" xr:uid="{CB8912B1-6B45-4ECB-9E9B-E7947226F42A}"/>
    <cellStyle name="Normal 10 2 2 3 4 2" xfId="3764" xr:uid="{8FE1B1FC-175E-4266-96B3-65A6C56AB792}"/>
    <cellStyle name="Normal 10 2 2 3 5" xfId="152" xr:uid="{2C1370FD-75CE-4C53-B18C-59B0986CC44C}"/>
    <cellStyle name="Normal 10 2 2 3 6" xfId="153" xr:uid="{55B18A00-895F-40FD-B398-3075EBE08C46}"/>
    <cellStyle name="Normal 10 2 2 4" xfId="154" xr:uid="{D2D61EDA-4032-41FA-983B-0332B365A313}"/>
    <cellStyle name="Normal 10 2 2 4 2" xfId="155" xr:uid="{8C80E5A1-0C7D-4487-8FE7-C0CD4C079C41}"/>
    <cellStyle name="Normal 10 2 2 4 2 2" xfId="156" xr:uid="{5FB1EA69-092B-44EC-9ADC-BBA59DC4AAA1}"/>
    <cellStyle name="Normal 10 2 2 4 2 2 2" xfId="3765" xr:uid="{E431D1EB-519B-4DA0-968A-628C41DE5D67}"/>
    <cellStyle name="Normal 10 2 2 4 2 2 2 2" xfId="3766" xr:uid="{46BD4335-564F-46D2-BB9A-EBB15B4C30CB}"/>
    <cellStyle name="Normal 10 2 2 4 2 2 3" xfId="3767" xr:uid="{263F5D54-88FF-4381-8699-9F22C840BB7D}"/>
    <cellStyle name="Normal 10 2 2 4 2 3" xfId="157" xr:uid="{CADFF4C8-C007-4C7F-BC91-AABDC29C0426}"/>
    <cellStyle name="Normal 10 2 2 4 2 3 2" xfId="3768" xr:uid="{85E63FF5-CA84-4AB1-B893-263B11B0B34D}"/>
    <cellStyle name="Normal 10 2 2 4 2 4" xfId="158" xr:uid="{BDA38164-7CDF-4834-8D5B-3BDE401AB090}"/>
    <cellStyle name="Normal 10 2 2 4 3" xfId="159" xr:uid="{FA3A9A32-E9AC-4955-8D36-6720F42BC5A0}"/>
    <cellStyle name="Normal 10 2 2 4 3 2" xfId="3769" xr:uid="{FC454958-CF7A-44B7-B27D-D4006ED3B9B2}"/>
    <cellStyle name="Normal 10 2 2 4 3 2 2" xfId="3770" xr:uid="{01ABF928-C1B7-496E-82BF-FCD8139BDE65}"/>
    <cellStyle name="Normal 10 2 2 4 3 3" xfId="3771" xr:uid="{B64CCC85-5C2E-4442-BD7D-ACC039D97119}"/>
    <cellStyle name="Normal 10 2 2 4 4" xfId="160" xr:uid="{DF5D8347-7222-4D98-A062-8B73466CADED}"/>
    <cellStyle name="Normal 10 2 2 4 4 2" xfId="3772" xr:uid="{36CBD370-5965-4E9E-A5AD-8BDBB5161052}"/>
    <cellStyle name="Normal 10 2 2 4 5" xfId="161" xr:uid="{F83C92F8-DF0D-46C9-8B2D-87F3074E65FD}"/>
    <cellStyle name="Normal 10 2 2 5" xfId="162" xr:uid="{8057FD96-2679-48C9-90C6-B4443DC0FB29}"/>
    <cellStyle name="Normal 10 2 2 5 2" xfId="163" xr:uid="{4A996816-DB39-4257-BB7A-4C4D89068E6A}"/>
    <cellStyle name="Normal 10 2 2 5 2 2" xfId="3773" xr:uid="{B2395421-1CF0-45B3-B14E-35C30CD9CA35}"/>
    <cellStyle name="Normal 10 2 2 5 2 2 2" xfId="3774" xr:uid="{E1200BD2-C3CA-4ABA-8CBA-91AE2388EAC0}"/>
    <cellStyle name="Normal 10 2 2 5 2 3" xfId="3775" xr:uid="{94A18E01-8B8C-4E36-9E8A-C2F6A9F950A7}"/>
    <cellStyle name="Normal 10 2 2 5 3" xfId="164" xr:uid="{0AAD2B95-E651-49C2-B306-487D3B3ADC09}"/>
    <cellStyle name="Normal 10 2 2 5 3 2" xfId="3776" xr:uid="{A6C24E98-3AA7-4851-845F-3270DB801F77}"/>
    <cellStyle name="Normal 10 2 2 5 4" xfId="165" xr:uid="{9C387337-B21B-4916-B20F-192B5FBDDD9E}"/>
    <cellStyle name="Normal 10 2 2 6" xfId="166" xr:uid="{34F0A41A-774C-4224-AE8E-EB12E8B0B6F4}"/>
    <cellStyle name="Normal 10 2 2 6 2" xfId="167" xr:uid="{5E4C70B7-AE35-445C-A7DE-D673F5CE1D39}"/>
    <cellStyle name="Normal 10 2 2 6 2 2" xfId="3777" xr:uid="{4288598A-D0EB-43F5-8C73-203BFA0EE1FB}"/>
    <cellStyle name="Normal 10 2 2 6 2 3" xfId="4305" xr:uid="{D57FCFB1-558E-425B-A5CA-46C9B0566B92}"/>
    <cellStyle name="Normal 10 2 2 6 3" xfId="168" xr:uid="{F65CFC6D-BCC7-4AEC-AE3A-9F1699B044E8}"/>
    <cellStyle name="Normal 10 2 2 6 4" xfId="169" xr:uid="{910DFF52-54CA-4057-931A-DF9EC8BC58CF}"/>
    <cellStyle name="Normal 10 2 2 6 4 2" xfId="4741" xr:uid="{0424D6CE-C68E-47FC-902A-EA2BA6260483}"/>
    <cellStyle name="Normal 10 2 2 6 4 3" xfId="4600" xr:uid="{7801FD2E-FD66-4CB0-8E84-9029299313DE}"/>
    <cellStyle name="Normal 10 2 2 6 4 4" xfId="4448" xr:uid="{4E2104DF-651E-4826-B10C-894B250C0B40}"/>
    <cellStyle name="Normal 10 2 2 7" xfId="170" xr:uid="{44731E85-4891-4E8B-80E6-E0A7D21A4E7F}"/>
    <cellStyle name="Normal 10 2 2 7 2" xfId="3778" xr:uid="{15414BFA-3E00-4ED9-AC43-E97EFE249F1F}"/>
    <cellStyle name="Normal 10 2 2 8" xfId="171" xr:uid="{662A6FD2-742D-47FB-B869-325D616697E4}"/>
    <cellStyle name="Normal 10 2 2 9" xfId="172" xr:uid="{399B0C9C-73A4-41C1-A60A-C9D3A2C7A091}"/>
    <cellStyle name="Normal 10 2 3" xfId="173" xr:uid="{A5C0AB57-3A4C-4556-B095-3BAE07C1F977}"/>
    <cellStyle name="Normal 10 2 3 2" xfId="174" xr:uid="{F1B7AC83-045E-49A7-ADB0-A4E1ADF320F2}"/>
    <cellStyle name="Normal 10 2 3 2 2" xfId="175" xr:uid="{41F5B270-8A6D-473D-937D-4967314F04F7}"/>
    <cellStyle name="Normal 10 2 3 2 2 2" xfId="176" xr:uid="{FB44AD9E-BA6F-4490-89ED-AA2894B3C684}"/>
    <cellStyle name="Normal 10 2 3 2 2 2 2" xfId="3779" xr:uid="{FAE38D67-AD22-440C-A339-63789FB8D82B}"/>
    <cellStyle name="Normal 10 2 3 2 2 2 2 2" xfId="3780" xr:uid="{33E52C63-A24E-46DF-9F61-F8CB7A375BE8}"/>
    <cellStyle name="Normal 10 2 3 2 2 2 3" xfId="3781" xr:uid="{990C197D-7C8D-4F55-BE8A-E58FDF3DF603}"/>
    <cellStyle name="Normal 10 2 3 2 2 3" xfId="177" xr:uid="{3BB3A88B-3694-41EA-AB7B-83BE473A13F0}"/>
    <cellStyle name="Normal 10 2 3 2 2 3 2" xfId="3782" xr:uid="{D96454BF-F409-4306-A9E8-6212EC2F6F98}"/>
    <cellStyle name="Normal 10 2 3 2 2 4" xfId="178" xr:uid="{A658C69C-DC1E-4C1D-BF6D-FD42105FE99B}"/>
    <cellStyle name="Normal 10 2 3 2 3" xfId="179" xr:uid="{A5D5B1C1-BE7B-4AFF-8E59-8614A3577B42}"/>
    <cellStyle name="Normal 10 2 3 2 3 2" xfId="180" xr:uid="{B9BDC5AA-EC22-48C2-8681-A7750404A78B}"/>
    <cellStyle name="Normal 10 2 3 2 3 2 2" xfId="3783" xr:uid="{9004630F-91F4-4553-A3D1-6C21A92F31A5}"/>
    <cellStyle name="Normal 10 2 3 2 3 3" xfId="181" xr:uid="{961CA66D-52F3-4359-9F6F-EFD559A76A89}"/>
    <cellStyle name="Normal 10 2 3 2 3 4" xfId="182" xr:uid="{EF2684D5-7D5A-4F67-9553-55FF5C2857EB}"/>
    <cellStyle name="Normal 10 2 3 2 4" xfId="183" xr:uid="{BAEEE63F-A418-4E3D-BBC9-FFFF9673AE06}"/>
    <cellStyle name="Normal 10 2 3 2 4 2" xfId="3784" xr:uid="{0AC6FE59-9A96-427C-BF2A-0EF36EC427A6}"/>
    <cellStyle name="Normal 10 2 3 2 5" xfId="184" xr:uid="{57A78974-AEE5-49C4-85A6-6009CBB2F753}"/>
    <cellStyle name="Normal 10 2 3 2 6" xfId="185" xr:uid="{F1263263-C2E6-4C88-BE38-E2B38D45EFD2}"/>
    <cellStyle name="Normal 10 2 3 3" xfId="186" xr:uid="{FE5FE0C8-152D-4FD4-B5EB-9B649A94985F}"/>
    <cellStyle name="Normal 10 2 3 3 2" xfId="187" xr:uid="{71023CA7-9E9A-43FE-A80D-E7F0CA7A5075}"/>
    <cellStyle name="Normal 10 2 3 3 2 2" xfId="188" xr:uid="{1074AE63-DB5B-490F-8E81-8FF92D6DCA5B}"/>
    <cellStyle name="Normal 10 2 3 3 2 2 2" xfId="3785" xr:uid="{45421E96-1175-4ED5-BFB6-BB00191FCE7F}"/>
    <cellStyle name="Normal 10 2 3 3 2 2 2 2" xfId="3786" xr:uid="{205343D1-EE48-469B-87F2-C8CADA157CF4}"/>
    <cellStyle name="Normal 10 2 3 3 2 2 3" xfId="3787" xr:uid="{B819A586-6199-4948-83C7-1AE664FB612A}"/>
    <cellStyle name="Normal 10 2 3 3 2 3" xfId="189" xr:uid="{0953A8D9-D480-4225-AFC4-49DA319D77C6}"/>
    <cellStyle name="Normal 10 2 3 3 2 3 2" xfId="3788" xr:uid="{CF0A47DD-1D03-4E19-AC45-CBFD99912F79}"/>
    <cellStyle name="Normal 10 2 3 3 2 4" xfId="190" xr:uid="{E9F86AA5-9F39-4C5F-A5DF-FD7FAED35890}"/>
    <cellStyle name="Normal 10 2 3 3 3" xfId="191" xr:uid="{0F3284B5-14DD-4654-8987-75C401673010}"/>
    <cellStyle name="Normal 10 2 3 3 3 2" xfId="3789" xr:uid="{268D685C-9463-46C8-9B86-71366371A076}"/>
    <cellStyle name="Normal 10 2 3 3 3 2 2" xfId="3790" xr:uid="{E7D48067-9AE3-49A6-A85A-306CB3BC6040}"/>
    <cellStyle name="Normal 10 2 3 3 3 3" xfId="3791" xr:uid="{63661506-7DB2-4883-BFE0-8DD591FFCE61}"/>
    <cellStyle name="Normal 10 2 3 3 4" xfId="192" xr:uid="{8C8FE938-B2BC-452D-99B1-CA2B5F8C5E84}"/>
    <cellStyle name="Normal 10 2 3 3 4 2" xfId="3792" xr:uid="{05EB8683-286A-448C-A280-F7142A18729A}"/>
    <cellStyle name="Normal 10 2 3 3 5" xfId="193" xr:uid="{548E3232-F146-42D9-8791-37B9EBB62BE7}"/>
    <cellStyle name="Normal 10 2 3 4" xfId="194" xr:uid="{8A89E515-59E8-4F0A-AFED-12656A9A507B}"/>
    <cellStyle name="Normal 10 2 3 4 2" xfId="195" xr:uid="{3D5ACA02-B702-43BA-B5A7-9D28B2BBF354}"/>
    <cellStyle name="Normal 10 2 3 4 2 2" xfId="3793" xr:uid="{197C0F82-AF7B-42E2-9C61-E55710832143}"/>
    <cellStyle name="Normal 10 2 3 4 2 2 2" xfId="3794" xr:uid="{15AA8FA0-0BB2-4118-8B7B-D1D92749F854}"/>
    <cellStyle name="Normal 10 2 3 4 2 3" xfId="3795" xr:uid="{0E134A55-4314-4A98-82BE-E3CC3C4684A5}"/>
    <cellStyle name="Normal 10 2 3 4 3" xfId="196" xr:uid="{CDA78C57-6978-41BB-A485-8187A5C66E13}"/>
    <cellStyle name="Normal 10 2 3 4 3 2" xfId="3796" xr:uid="{2D3C23ED-0576-469B-8088-B669FAD588DA}"/>
    <cellStyle name="Normal 10 2 3 4 4" xfId="197" xr:uid="{DEE07243-DD64-4260-9F0F-04449F1A6BDA}"/>
    <cellStyle name="Normal 10 2 3 5" xfId="198" xr:uid="{315E5417-1161-401D-9239-5C78BA9A7203}"/>
    <cellStyle name="Normal 10 2 3 5 2" xfId="199" xr:uid="{AD4E81BD-FAFD-4772-9BC3-0940FE36D21F}"/>
    <cellStyle name="Normal 10 2 3 5 2 2" xfId="3797" xr:uid="{6B6D7950-6083-4510-934F-D08C15633891}"/>
    <cellStyle name="Normal 10 2 3 5 2 3" xfId="4306" xr:uid="{5B230453-9201-43B4-B659-48D8D89E96AB}"/>
    <cellStyle name="Normal 10 2 3 5 3" xfId="200" xr:uid="{CE2217E7-62B7-4313-AB00-C3E7802CC0F2}"/>
    <cellStyle name="Normal 10 2 3 5 4" xfId="201" xr:uid="{976D17BA-9E8D-41F3-ADAC-0FF7D5E53C8D}"/>
    <cellStyle name="Normal 10 2 3 5 4 2" xfId="4742" xr:uid="{2A3FA70C-0363-4C3E-882B-B8429B4F45CC}"/>
    <cellStyle name="Normal 10 2 3 5 4 3" xfId="4601" xr:uid="{B8ADF590-C105-4786-8104-81D15E941D79}"/>
    <cellStyle name="Normal 10 2 3 5 4 4" xfId="4449" xr:uid="{C3511E80-A132-40C0-8DB5-C378CF0821A3}"/>
    <cellStyle name="Normal 10 2 3 6" xfId="202" xr:uid="{8665AB6E-A3F5-46AF-938F-C6ADC3594DE2}"/>
    <cellStyle name="Normal 10 2 3 6 2" xfId="3798" xr:uid="{3951319D-E6BD-4F3E-A691-C53B81BE1AB4}"/>
    <cellStyle name="Normal 10 2 3 7" xfId="203" xr:uid="{1DE52321-E38D-4D1B-829D-8BEDAACA8036}"/>
    <cellStyle name="Normal 10 2 3 8" xfId="204" xr:uid="{93E62B82-2791-435A-9F5A-8A5CD7A034F9}"/>
    <cellStyle name="Normal 10 2 4" xfId="205" xr:uid="{5DE53F84-AE08-4E2A-AEB5-2C54E2A23BE2}"/>
    <cellStyle name="Normal 10 2 4 2" xfId="206" xr:uid="{348601F4-AB4B-44C9-AFD1-B087661CD4B2}"/>
    <cellStyle name="Normal 10 2 4 2 2" xfId="207" xr:uid="{EC5C8D13-C1A5-4DAD-A267-E855BF9A7E86}"/>
    <cellStyle name="Normal 10 2 4 2 2 2" xfId="208" xr:uid="{3788A372-5DEA-4FB5-A030-466F62505F67}"/>
    <cellStyle name="Normal 10 2 4 2 2 2 2" xfId="3799" xr:uid="{4AA0A26C-D1A2-4D4E-9A20-0C5F5B425820}"/>
    <cellStyle name="Normal 10 2 4 2 2 3" xfId="209" xr:uid="{B65197F6-537E-443D-AF5D-F55F6F3E1DF1}"/>
    <cellStyle name="Normal 10 2 4 2 2 4" xfId="210" xr:uid="{67DA1AB1-B6BA-4463-A7E8-12D4D7274C9B}"/>
    <cellStyle name="Normal 10 2 4 2 3" xfId="211" xr:uid="{70284385-0364-4A36-BFD1-280D7C60C973}"/>
    <cellStyle name="Normal 10 2 4 2 3 2" xfId="3800" xr:uid="{E69E807F-737A-4000-9DAB-E7A92CF5C01E}"/>
    <cellStyle name="Normal 10 2 4 2 4" xfId="212" xr:uid="{886BCEF0-B66A-452D-8698-A7A2FCF96F95}"/>
    <cellStyle name="Normal 10 2 4 2 5" xfId="213" xr:uid="{9E1B8E7B-782C-4B91-B671-F0AD0963D4B2}"/>
    <cellStyle name="Normal 10 2 4 3" xfId="214" xr:uid="{F0FD9C90-E43E-469E-A559-36CA74F499C1}"/>
    <cellStyle name="Normal 10 2 4 3 2" xfId="215" xr:uid="{74AD80E1-E52A-4AF9-A246-7F52BB713F62}"/>
    <cellStyle name="Normal 10 2 4 3 2 2" xfId="3801" xr:uid="{FD464960-9CBF-4FF3-ABB3-695C8E81F373}"/>
    <cellStyle name="Normal 10 2 4 3 3" xfId="216" xr:uid="{2F48D4EB-2E94-43C8-B08E-5E500043940B}"/>
    <cellStyle name="Normal 10 2 4 3 4" xfId="217" xr:uid="{C9910E0F-DD43-45FB-A221-05C2E44FFDE8}"/>
    <cellStyle name="Normal 10 2 4 4" xfId="218" xr:uid="{7720634A-74A4-4F1B-9FB3-CDE486AA6583}"/>
    <cellStyle name="Normal 10 2 4 4 2" xfId="219" xr:uid="{8BA2F2B3-C22D-4C90-B292-E11B744D088E}"/>
    <cellStyle name="Normal 10 2 4 4 3" xfId="220" xr:uid="{34547CCC-C767-4BDD-9625-EC9D3F10AAEF}"/>
    <cellStyle name="Normal 10 2 4 4 4" xfId="221" xr:uid="{3620F28D-5B48-4BB8-9128-23BB1B505FDB}"/>
    <cellStyle name="Normal 10 2 4 5" xfId="222" xr:uid="{FF27E222-980F-47D5-AB6E-2AFC8A439FB3}"/>
    <cellStyle name="Normal 10 2 4 6" xfId="223" xr:uid="{6CE1B0E3-09E6-47F3-86DA-AC606729729B}"/>
    <cellStyle name="Normal 10 2 4 7" xfId="224" xr:uid="{9CE4E529-B508-41FF-955C-22028118F30F}"/>
    <cellStyle name="Normal 10 2 5" xfId="225" xr:uid="{D8AECE4C-CCA8-4088-B4D2-57F98A539140}"/>
    <cellStyle name="Normal 10 2 5 2" xfId="226" xr:uid="{293441D9-3190-443B-B9A9-38E2BBFA2FFB}"/>
    <cellStyle name="Normal 10 2 5 2 2" xfId="227" xr:uid="{BD34D3D2-2A73-4508-874A-9D74D2315C57}"/>
    <cellStyle name="Normal 10 2 5 2 2 2" xfId="3802" xr:uid="{09F818E6-9F47-4B91-BE99-97E3B7D25A67}"/>
    <cellStyle name="Normal 10 2 5 2 2 2 2" xfId="3803" xr:uid="{B8DCD107-E670-4A87-BB8F-808E0408DE0C}"/>
    <cellStyle name="Normal 10 2 5 2 2 3" xfId="3804" xr:uid="{1A575A9A-167C-4832-B0E1-CE960416E6E8}"/>
    <cellStyle name="Normal 10 2 5 2 3" xfId="228" xr:uid="{E14586D3-AC72-49DA-B9BD-A8AC79FFC5B7}"/>
    <cellStyle name="Normal 10 2 5 2 3 2" xfId="3805" xr:uid="{A5793A40-D956-40DE-90FF-C1F5120E63FC}"/>
    <cellStyle name="Normal 10 2 5 2 4" xfId="229" xr:uid="{A47470E4-0189-4D82-B561-C8F2F69217AC}"/>
    <cellStyle name="Normal 10 2 5 3" xfId="230" xr:uid="{244BFB4A-E1D7-4383-9E57-C4D0749F90BC}"/>
    <cellStyle name="Normal 10 2 5 3 2" xfId="231" xr:uid="{97402EC0-F5A0-4995-97AC-6C34167B8E1E}"/>
    <cellStyle name="Normal 10 2 5 3 2 2" xfId="3806" xr:uid="{2A10B56A-B41F-4339-AA6E-E8B03535D8E1}"/>
    <cellStyle name="Normal 10 2 5 3 3" xfId="232" xr:uid="{268D321E-DBC7-4A0A-9A99-AA90EABE9DFE}"/>
    <cellStyle name="Normal 10 2 5 3 4" xfId="233" xr:uid="{5E71D677-8AAD-4085-8FB3-0854BA200C6D}"/>
    <cellStyle name="Normal 10 2 5 4" xfId="234" xr:uid="{C5AB10DE-0736-401F-B926-C5A68DBA0224}"/>
    <cellStyle name="Normal 10 2 5 4 2" xfId="3807" xr:uid="{D311C331-CB30-4D48-9357-3C44432970D8}"/>
    <cellStyle name="Normal 10 2 5 5" xfId="235" xr:uid="{F527CE2A-EBEF-48A1-A011-4CCBF1D909E1}"/>
    <cellStyle name="Normal 10 2 5 6" xfId="236" xr:uid="{5C1958C9-5DD3-4805-9FCC-BF79301B51DC}"/>
    <cellStyle name="Normal 10 2 6" xfId="237" xr:uid="{FD697799-ECCC-426A-95AD-7B8A76DF109A}"/>
    <cellStyle name="Normal 10 2 6 2" xfId="238" xr:uid="{2AFDD35C-B501-4D7F-B5BC-BC9510EE70D0}"/>
    <cellStyle name="Normal 10 2 6 2 2" xfId="239" xr:uid="{56FA9999-9601-420C-A714-1F688EA72539}"/>
    <cellStyle name="Normal 10 2 6 2 2 2" xfId="3808" xr:uid="{0C5891CD-DAF7-432A-80DB-23522AD0866D}"/>
    <cellStyle name="Normal 10 2 6 2 3" xfId="240" xr:uid="{7D6064CA-DBA6-4E2D-A469-093FEB62B355}"/>
    <cellStyle name="Normal 10 2 6 2 4" xfId="241" xr:uid="{41BC5C93-56BC-4A2D-BB37-E29A53FB9E03}"/>
    <cellStyle name="Normal 10 2 6 3" xfId="242" xr:uid="{8C78F38F-BDB6-4229-80A5-4F9FB4AAA7D1}"/>
    <cellStyle name="Normal 10 2 6 3 2" xfId="3809" xr:uid="{4C416A56-2535-4961-A3D8-85A4C39D75B6}"/>
    <cellStyle name="Normal 10 2 6 4" xfId="243" xr:uid="{DE8CFBB4-B321-4457-BDF1-D82AF11B5695}"/>
    <cellStyle name="Normal 10 2 6 5" xfId="244" xr:uid="{F36D9A65-D836-4E02-9AB9-BE2F4AC3EE92}"/>
    <cellStyle name="Normal 10 2 7" xfId="245" xr:uid="{91CC57F7-4B8A-4395-8E13-ED739A0CBE41}"/>
    <cellStyle name="Normal 10 2 7 2" xfId="246" xr:uid="{92AC57B4-C7D7-4C02-83D4-A20928E01086}"/>
    <cellStyle name="Normal 10 2 7 2 2" xfId="3810" xr:uid="{E23F9641-2731-473C-88B0-3CE41E0B9A7C}"/>
    <cellStyle name="Normal 10 2 7 2 3" xfId="4304" xr:uid="{51028219-AE50-4F68-AE4F-96F5FDE8AE5D}"/>
    <cellStyle name="Normal 10 2 7 3" xfId="247" xr:uid="{B44A1A0E-15D5-4166-A651-3C12DE21F89B}"/>
    <cellStyle name="Normal 10 2 7 4" xfId="248" xr:uid="{7B7C430D-6AD1-4551-849D-F2F49E5A63BB}"/>
    <cellStyle name="Normal 10 2 7 4 2" xfId="4740" xr:uid="{19C12015-AA24-4CFB-8182-E276296ACB1F}"/>
    <cellStyle name="Normal 10 2 7 4 3" xfId="4602" xr:uid="{F614A63B-6B1C-4896-B138-C00C28AE4457}"/>
    <cellStyle name="Normal 10 2 7 4 4" xfId="4447" xr:uid="{F72E8DBC-88ED-4D30-9FD7-3EB195D63898}"/>
    <cellStyle name="Normal 10 2 8" xfId="249" xr:uid="{E4D54D1F-DCE1-4AFD-BC2E-969A28BF6746}"/>
    <cellStyle name="Normal 10 2 8 2" xfId="250" xr:uid="{F583809B-11C4-4DAC-B91E-094D765B0A67}"/>
    <cellStyle name="Normal 10 2 8 3" xfId="251" xr:uid="{1760869C-C049-4D37-9AC7-6DD819BD3AC5}"/>
    <cellStyle name="Normal 10 2 8 4" xfId="252" xr:uid="{0B471E20-6309-4BED-BBB2-CB419BAA7390}"/>
    <cellStyle name="Normal 10 2 9" xfId="253" xr:uid="{994E5EA9-3FF6-4863-9088-AD4A63A2B37D}"/>
    <cellStyle name="Normal 10 3" xfId="254" xr:uid="{60905790-76A4-4A9D-A994-2B4E5CCCB02D}"/>
    <cellStyle name="Normal 10 3 10" xfId="255" xr:uid="{18F72913-10FB-4138-BD66-1C08E0B47303}"/>
    <cellStyle name="Normal 10 3 11" xfId="256" xr:uid="{E6C646B0-6323-4E19-8F5C-CB7DE4867A37}"/>
    <cellStyle name="Normal 10 3 2" xfId="257" xr:uid="{DB08C09D-0DEC-473B-A36D-6FEFE1571F46}"/>
    <cellStyle name="Normal 10 3 2 2" xfId="258" xr:uid="{E5A13576-C25E-4B74-9679-4A93D210DB74}"/>
    <cellStyle name="Normal 10 3 2 2 2" xfId="259" xr:uid="{71AA44CB-4B53-4EF8-B8D3-667414427AD4}"/>
    <cellStyle name="Normal 10 3 2 2 2 2" xfId="260" xr:uid="{E863C296-E55E-42C3-B20B-AB7150107E02}"/>
    <cellStyle name="Normal 10 3 2 2 2 2 2" xfId="261" xr:uid="{52E22B56-4FD6-4937-B69F-43D79DD644BC}"/>
    <cellStyle name="Normal 10 3 2 2 2 2 2 2" xfId="3811" xr:uid="{A4151CB3-8066-48F0-B5EE-B819C28E8E98}"/>
    <cellStyle name="Normal 10 3 2 2 2 2 3" xfId="262" xr:uid="{72C24912-D956-4023-83D2-07AEE1394F1B}"/>
    <cellStyle name="Normal 10 3 2 2 2 2 4" xfId="263" xr:uid="{D00EDADC-545F-42A3-9E0A-C81C70F79C42}"/>
    <cellStyle name="Normal 10 3 2 2 2 3" xfId="264" xr:uid="{8F29718F-B850-4C64-A090-F2259BD3EC0F}"/>
    <cellStyle name="Normal 10 3 2 2 2 3 2" xfId="265" xr:uid="{70364028-F361-47A6-A32C-AFA510E5F836}"/>
    <cellStyle name="Normal 10 3 2 2 2 3 3" xfId="266" xr:uid="{90721D93-4BF3-481D-A0BE-E41877B70D68}"/>
    <cellStyle name="Normal 10 3 2 2 2 3 4" xfId="267" xr:uid="{338CC212-5469-4EE2-9802-C36AC961A00D}"/>
    <cellStyle name="Normal 10 3 2 2 2 4" xfId="268" xr:uid="{00B192FC-3E1B-410A-8312-FAD0F8D2B00C}"/>
    <cellStyle name="Normal 10 3 2 2 2 5" xfId="269" xr:uid="{6288AA65-08F9-49AF-9D35-9C00CEFB127D}"/>
    <cellStyle name="Normal 10 3 2 2 2 6" xfId="270" xr:uid="{F6B55872-B378-4C12-A600-6FAF5101740F}"/>
    <cellStyle name="Normal 10 3 2 2 3" xfId="271" xr:uid="{AD5DAA36-9592-408C-BD32-040D44295E89}"/>
    <cellStyle name="Normal 10 3 2 2 3 2" xfId="272" xr:uid="{F2C58D9C-2245-4AE6-B813-AFEDC12CDE63}"/>
    <cellStyle name="Normal 10 3 2 2 3 2 2" xfId="273" xr:uid="{051A5E68-4F67-4EAA-BBB4-494F97EA3E20}"/>
    <cellStyle name="Normal 10 3 2 2 3 2 3" xfId="274" xr:uid="{3A309316-800C-4067-A31B-CDC391229D88}"/>
    <cellStyle name="Normal 10 3 2 2 3 2 4" xfId="275" xr:uid="{03C70E50-F609-4683-97B7-EEF25C011BBB}"/>
    <cellStyle name="Normal 10 3 2 2 3 3" xfId="276" xr:uid="{67528BD6-02AD-4CE3-80B3-A8AA98B6134E}"/>
    <cellStyle name="Normal 10 3 2 2 3 4" xfId="277" xr:uid="{A8A3B787-E5F1-47AE-8F01-F7AA1F8A33ED}"/>
    <cellStyle name="Normal 10 3 2 2 3 5" xfId="278" xr:uid="{CCD05A00-FCC0-4766-97A0-9BC326905A7B}"/>
    <cellStyle name="Normal 10 3 2 2 4" xfId="279" xr:uid="{7816FB6E-728C-4D14-9A7A-DF9758AA2C62}"/>
    <cellStyle name="Normal 10 3 2 2 4 2" xfId="280" xr:uid="{30721233-89BF-4D6D-8E2D-2DCD161B7494}"/>
    <cellStyle name="Normal 10 3 2 2 4 3" xfId="281" xr:uid="{BCBCAA26-9182-4EEF-A30D-5289D80D2A78}"/>
    <cellStyle name="Normal 10 3 2 2 4 4" xfId="282" xr:uid="{36E6FC00-B581-4FD0-9128-9285F116BAF3}"/>
    <cellStyle name="Normal 10 3 2 2 5" xfId="283" xr:uid="{E4699EF3-69D3-44BE-A557-C5768A0E0D07}"/>
    <cellStyle name="Normal 10 3 2 2 5 2" xfId="284" xr:uid="{165EFF1D-0CFA-491F-BE05-40272AFC0582}"/>
    <cellStyle name="Normal 10 3 2 2 5 3" xfId="285" xr:uid="{B735F356-7216-46EE-A449-6311131A19DF}"/>
    <cellStyle name="Normal 10 3 2 2 5 4" xfId="286" xr:uid="{293032AB-051A-499B-8F11-E4517E522CE8}"/>
    <cellStyle name="Normal 10 3 2 2 6" xfId="287" xr:uid="{9F32EE8E-60B3-4E29-9078-539741CC40D0}"/>
    <cellStyle name="Normal 10 3 2 2 7" xfId="288" xr:uid="{ED05C6D4-05D7-479B-A0FC-01F3971BF476}"/>
    <cellStyle name="Normal 10 3 2 2 8" xfId="289" xr:uid="{1EC3F5BA-EAF4-40E0-A0F5-4AFA12CFA6AA}"/>
    <cellStyle name="Normal 10 3 2 3" xfId="290" xr:uid="{69766439-7D56-4A38-A746-984AFCB5829C}"/>
    <cellStyle name="Normal 10 3 2 3 2" xfId="291" xr:uid="{A61B0E1C-3C6D-42D7-BF8F-B5C8E9EE93D7}"/>
    <cellStyle name="Normal 10 3 2 3 2 2" xfId="292" xr:uid="{1B89AD20-6EB5-4ED0-B7F3-BABC0B2821FF}"/>
    <cellStyle name="Normal 10 3 2 3 2 2 2" xfId="3812" xr:uid="{8891C859-69BB-4C45-A533-680887477AD9}"/>
    <cellStyle name="Normal 10 3 2 3 2 2 2 2" xfId="3813" xr:uid="{5259050B-5D43-4812-AF59-807A7C641451}"/>
    <cellStyle name="Normal 10 3 2 3 2 2 3" xfId="3814" xr:uid="{B17AAE3E-FBD2-4ED4-A234-AFDB4A661FE7}"/>
    <cellStyle name="Normal 10 3 2 3 2 3" xfId="293" xr:uid="{DDF40BF5-DEDA-4045-AD7A-E3787121D1A5}"/>
    <cellStyle name="Normal 10 3 2 3 2 3 2" xfId="3815" xr:uid="{A4F73276-438E-4E26-AC47-D53E26A6833C}"/>
    <cellStyle name="Normal 10 3 2 3 2 4" xfId="294" xr:uid="{90BA7173-7175-4C16-B67B-80DBA1238BAA}"/>
    <cellStyle name="Normal 10 3 2 3 3" xfId="295" xr:uid="{FC340698-30E9-42D1-AE29-F908440CB647}"/>
    <cellStyle name="Normal 10 3 2 3 3 2" xfId="296" xr:uid="{1A31CB1D-BA66-4F9B-AC57-B3F8A4B2AFE9}"/>
    <cellStyle name="Normal 10 3 2 3 3 2 2" xfId="3816" xr:uid="{949CBED3-8510-42FE-925B-876B1F5C58E3}"/>
    <cellStyle name="Normal 10 3 2 3 3 3" xfId="297" xr:uid="{3C1ADE4D-AC94-49CA-BDF6-759A9A4B56ED}"/>
    <cellStyle name="Normal 10 3 2 3 3 4" xfId="298" xr:uid="{56A43B96-BAA1-4869-9CBF-24A27C6831A3}"/>
    <cellStyle name="Normal 10 3 2 3 4" xfId="299" xr:uid="{BE22BA2F-32F7-4671-B56B-05A128839424}"/>
    <cellStyle name="Normal 10 3 2 3 4 2" xfId="3817" xr:uid="{AEF579FC-2461-4C78-A199-459A30B906E9}"/>
    <cellStyle name="Normal 10 3 2 3 5" xfId="300" xr:uid="{A46AA8F5-88A4-4BF7-9A02-645D5B647A7B}"/>
    <cellStyle name="Normal 10 3 2 3 6" xfId="301" xr:uid="{215C83B9-BBAF-4D0F-9A1C-8F5E04FD0643}"/>
    <cellStyle name="Normal 10 3 2 4" xfId="302" xr:uid="{2DEE069B-5386-4E98-B6E1-95B8F22D5081}"/>
    <cellStyle name="Normal 10 3 2 4 2" xfId="303" xr:uid="{B52E699C-DA89-48C5-9A26-EFFD6D252EA1}"/>
    <cellStyle name="Normal 10 3 2 4 2 2" xfId="304" xr:uid="{38929D9A-15C3-4C9B-A616-F36A492C0165}"/>
    <cellStyle name="Normal 10 3 2 4 2 2 2" xfId="3818" xr:uid="{D5BD50E9-0573-436A-9268-A00710DFDC12}"/>
    <cellStyle name="Normal 10 3 2 4 2 3" xfId="305" xr:uid="{05F165D8-E106-46B0-8BDE-2DB6FFAA0586}"/>
    <cellStyle name="Normal 10 3 2 4 2 4" xfId="306" xr:uid="{5B719B9A-9E1F-4083-8FE3-BE51F9BF2A23}"/>
    <cellStyle name="Normal 10 3 2 4 3" xfId="307" xr:uid="{50F1E74A-CC08-4B50-A63F-69A39048A3AC}"/>
    <cellStyle name="Normal 10 3 2 4 3 2" xfId="3819" xr:uid="{4DC4D79B-A684-4CAA-833E-50409A8C8367}"/>
    <cellStyle name="Normal 10 3 2 4 4" xfId="308" xr:uid="{43DB29DF-56DB-40C3-ACA6-A6A431A1F910}"/>
    <cellStyle name="Normal 10 3 2 4 5" xfId="309" xr:uid="{04FC1EBA-1692-4B9F-9763-C2AC8851482A}"/>
    <cellStyle name="Normal 10 3 2 5" xfId="310" xr:uid="{15DD4914-7067-41A9-8DB3-80B056EC2E0C}"/>
    <cellStyle name="Normal 10 3 2 5 2" xfId="311" xr:uid="{86F3DF78-177F-43E4-9D78-D2676CBFFC0A}"/>
    <cellStyle name="Normal 10 3 2 5 2 2" xfId="3820" xr:uid="{FA718FC5-95D6-4E3B-93F6-D762507BA390}"/>
    <cellStyle name="Normal 10 3 2 5 3" xfId="312" xr:uid="{2767ED1F-C2EA-4453-B532-A1D85B04E42B}"/>
    <cellStyle name="Normal 10 3 2 5 4" xfId="313" xr:uid="{29312129-D2A0-4D7A-A61F-6E74425531BB}"/>
    <cellStyle name="Normal 10 3 2 6" xfId="314" xr:uid="{CFCF78E4-BFC8-4CD7-BD95-D3A8CDA36ADB}"/>
    <cellStyle name="Normal 10 3 2 6 2" xfId="315" xr:uid="{9CFC230D-7290-40B2-88CF-99C69AD7DB1E}"/>
    <cellStyle name="Normal 10 3 2 6 3" xfId="316" xr:uid="{4EBBFDF1-038A-4D45-B625-0CDE952D8F66}"/>
    <cellStyle name="Normal 10 3 2 6 4" xfId="317" xr:uid="{A8B796A9-374D-4DA0-AAC3-B42512CC1540}"/>
    <cellStyle name="Normal 10 3 2 7" xfId="318" xr:uid="{526A74DF-D345-48CF-B1F6-C108EFADBD83}"/>
    <cellStyle name="Normal 10 3 2 8" xfId="319" xr:uid="{E6B2486C-9B1E-4C43-BA95-62D20E906C6D}"/>
    <cellStyle name="Normal 10 3 2 9" xfId="320" xr:uid="{9B385541-C433-4041-AD6D-E5A2B43125E6}"/>
    <cellStyle name="Normal 10 3 3" xfId="321" xr:uid="{7E059618-0D8D-4270-A74B-94343B3B6369}"/>
    <cellStyle name="Normal 10 3 3 2" xfId="322" xr:uid="{18046999-46F5-40DD-9828-D936D55EA922}"/>
    <cellStyle name="Normal 10 3 3 2 2" xfId="323" xr:uid="{BABCB3C3-48AF-48F3-8098-D6716D69892E}"/>
    <cellStyle name="Normal 10 3 3 2 2 2" xfId="324" xr:uid="{3E1DCBC3-CC91-4E5C-8A9E-593A982DB3CD}"/>
    <cellStyle name="Normal 10 3 3 2 2 2 2" xfId="3821" xr:uid="{7DD8F1B5-0433-474E-99F2-893BDF29AC29}"/>
    <cellStyle name="Normal 10 3 3 2 2 2 2 2" xfId="4622" xr:uid="{BAB46298-F21A-412D-AF57-B04A836DB82A}"/>
    <cellStyle name="Normal 10 3 3 2 2 2 3" xfId="4623" xr:uid="{826BF573-ECBB-4448-8794-F8F64E943007}"/>
    <cellStyle name="Normal 10 3 3 2 2 3" xfId="325" xr:uid="{F8C46DF2-6081-4E08-89AB-F31244D5B198}"/>
    <cellStyle name="Normal 10 3 3 2 2 3 2" xfId="4624" xr:uid="{831E75BE-B23B-462B-ABF3-35E7F2AB2AA2}"/>
    <cellStyle name="Normal 10 3 3 2 2 4" xfId="326" xr:uid="{D1181CBF-3D99-49F7-9E98-67C918373F08}"/>
    <cellStyle name="Normal 10 3 3 2 3" xfId="327" xr:uid="{66813652-8A8B-4D91-A32A-A823838854FC}"/>
    <cellStyle name="Normal 10 3 3 2 3 2" xfId="328" xr:uid="{B6E0B014-6595-454B-A47C-21D05C6C7AF6}"/>
    <cellStyle name="Normal 10 3 3 2 3 2 2" xfId="4625" xr:uid="{2359D183-3A9D-416B-A223-BDDE123378BB}"/>
    <cellStyle name="Normal 10 3 3 2 3 3" xfId="329" xr:uid="{F4008A20-5125-45B3-9EEE-90322B367C25}"/>
    <cellStyle name="Normal 10 3 3 2 3 4" xfId="330" xr:uid="{1070BD22-09C4-499F-9237-48C560276131}"/>
    <cellStyle name="Normal 10 3 3 2 4" xfId="331" xr:uid="{6919FB48-2065-4F34-A078-13BDF593A47F}"/>
    <cellStyle name="Normal 10 3 3 2 4 2" xfId="4626" xr:uid="{41489618-4250-49E5-9AE8-A4226CDB8EA9}"/>
    <cellStyle name="Normal 10 3 3 2 5" xfId="332" xr:uid="{28710D45-06E7-4BEC-8E56-C790EEC2C650}"/>
    <cellStyle name="Normal 10 3 3 2 6" xfId="333" xr:uid="{6C3C02E4-F73B-4381-8104-EC638B5D0579}"/>
    <cellStyle name="Normal 10 3 3 3" xfId="334" xr:uid="{CD2A81BA-1D3E-4579-8BBA-1B1FE83AFE7C}"/>
    <cellStyle name="Normal 10 3 3 3 2" xfId="335" xr:uid="{D32610D5-60E7-45D4-936C-E840D0F372DA}"/>
    <cellStyle name="Normal 10 3 3 3 2 2" xfId="336" xr:uid="{738233C4-5955-4754-9317-BCBC5C29F336}"/>
    <cellStyle name="Normal 10 3 3 3 2 2 2" xfId="4627" xr:uid="{68893830-6B9E-41FD-B620-751B5120A725}"/>
    <cellStyle name="Normal 10 3 3 3 2 3" xfId="337" xr:uid="{275176B0-C72B-467D-86D2-F420CAC03BC6}"/>
    <cellStyle name="Normal 10 3 3 3 2 4" xfId="338" xr:uid="{66CAAAD5-023F-408D-8D39-EAFD49297255}"/>
    <cellStyle name="Normal 10 3 3 3 3" xfId="339" xr:uid="{1F9B3496-0E4E-4D23-A9B7-B4EC1E4F416A}"/>
    <cellStyle name="Normal 10 3 3 3 3 2" xfId="4628" xr:uid="{21C8360D-19D8-4B8C-9A55-994472D0B700}"/>
    <cellStyle name="Normal 10 3 3 3 4" xfId="340" xr:uid="{476E10C8-5B0B-463B-91BC-6AF78A29796E}"/>
    <cellStyle name="Normal 10 3 3 3 5" xfId="341" xr:uid="{1953A248-F982-45A3-BA68-83F4B8B2BF0A}"/>
    <cellStyle name="Normal 10 3 3 4" xfId="342" xr:uid="{B32F9127-652F-4242-99DF-236B742267AD}"/>
    <cellStyle name="Normal 10 3 3 4 2" xfId="343" xr:uid="{7C3413EB-CA42-4DA9-B9AB-53180E7E4722}"/>
    <cellStyle name="Normal 10 3 3 4 2 2" xfId="4629" xr:uid="{FA6080F4-A17F-4049-BD7E-40F1EAEBA2E7}"/>
    <cellStyle name="Normal 10 3 3 4 3" xfId="344" xr:uid="{2EF04FE9-EB86-49EF-A6E3-349D07F7A98A}"/>
    <cellStyle name="Normal 10 3 3 4 4" xfId="345" xr:uid="{52785358-AE6B-4276-9848-729AEC88B748}"/>
    <cellStyle name="Normal 10 3 3 5" xfId="346" xr:uid="{BACE5E34-2CC6-4DA6-B150-D43CC444D0D0}"/>
    <cellStyle name="Normal 10 3 3 5 2" xfId="347" xr:uid="{6991889E-7B7B-4DE0-A8F9-FC2793646990}"/>
    <cellStyle name="Normal 10 3 3 5 3" xfId="348" xr:uid="{65A727EF-BC08-43D9-80C3-FE118D4B9DBF}"/>
    <cellStyle name="Normal 10 3 3 5 4" xfId="349" xr:uid="{79A06779-2624-4570-808F-E042C668D57C}"/>
    <cellStyle name="Normal 10 3 3 6" xfId="350" xr:uid="{D76CAC73-C567-4758-8131-83BA7F6DCA15}"/>
    <cellStyle name="Normal 10 3 3 7" xfId="351" xr:uid="{69F25F82-B48B-4096-BDCF-A3A529759D2E}"/>
    <cellStyle name="Normal 10 3 3 8" xfId="352" xr:uid="{559729EA-DD52-4E5C-A51E-8BA68FCD16ED}"/>
    <cellStyle name="Normal 10 3 4" xfId="353" xr:uid="{71CD9391-4115-4901-AB17-A9D7F1FAE470}"/>
    <cellStyle name="Normal 10 3 4 2" xfId="354" xr:uid="{A143E4C2-E908-417E-B07B-8BCFC542ACF7}"/>
    <cellStyle name="Normal 10 3 4 2 2" xfId="355" xr:uid="{2EB827F5-D19E-4ECE-A9B0-22A1F163FD34}"/>
    <cellStyle name="Normal 10 3 4 2 2 2" xfId="356" xr:uid="{36A88F1F-7E09-4D57-8C5D-69607405CD0B}"/>
    <cellStyle name="Normal 10 3 4 2 2 2 2" xfId="3822" xr:uid="{13C5ECCB-8532-4AC7-828D-FB1BE8F108F2}"/>
    <cellStyle name="Normal 10 3 4 2 2 3" xfId="357" xr:uid="{A545BB0D-E236-43F4-A751-D5DDFB877403}"/>
    <cellStyle name="Normal 10 3 4 2 2 4" xfId="358" xr:uid="{2455709E-61FF-4F96-91CA-09C1E2D20AF4}"/>
    <cellStyle name="Normal 10 3 4 2 3" xfId="359" xr:uid="{5D22CC90-D35D-470B-81D3-9F6AFCCB2F0E}"/>
    <cellStyle name="Normal 10 3 4 2 3 2" xfId="3823" xr:uid="{DBB7ACA8-7A5C-4B58-9192-4ABE0273E92B}"/>
    <cellStyle name="Normal 10 3 4 2 4" xfId="360" xr:uid="{B02669D8-6673-41FE-AD05-26B6394EC103}"/>
    <cellStyle name="Normal 10 3 4 2 5" xfId="361" xr:uid="{1CBD4EC8-0C2F-425F-9AAE-E5A389849324}"/>
    <cellStyle name="Normal 10 3 4 3" xfId="362" xr:uid="{8BABEF7D-0D3F-44A5-A5B1-A34E8EDCAF72}"/>
    <cellStyle name="Normal 10 3 4 3 2" xfId="363" xr:uid="{B1EFC26B-5515-4690-8424-218B778F8475}"/>
    <cellStyle name="Normal 10 3 4 3 2 2" xfId="3824" xr:uid="{BAC0921D-F636-4E4C-8F45-C59CBE3BBAD2}"/>
    <cellStyle name="Normal 10 3 4 3 3" xfId="364" xr:uid="{DAA4E87A-201B-47A6-A812-542B332D2C2D}"/>
    <cellStyle name="Normal 10 3 4 3 4" xfId="365" xr:uid="{7CFF053A-D185-4EE8-8712-D344996DDAD4}"/>
    <cellStyle name="Normal 10 3 4 4" xfId="366" xr:uid="{3ACBEE20-EDC2-4184-82F9-06BBF66064B5}"/>
    <cellStyle name="Normal 10 3 4 4 2" xfId="367" xr:uid="{862A417B-7814-46B4-8A67-416E0D324830}"/>
    <cellStyle name="Normal 10 3 4 4 3" xfId="368" xr:uid="{CB77ABAB-0F39-4F66-8B04-E796ECD3B000}"/>
    <cellStyle name="Normal 10 3 4 4 4" xfId="369" xr:uid="{703FA97A-6EE3-4D4C-8991-7D68CE309228}"/>
    <cellStyle name="Normal 10 3 4 5" xfId="370" xr:uid="{B9AE8B71-4423-4428-B6CE-B9D7B1CAD024}"/>
    <cellStyle name="Normal 10 3 4 6" xfId="371" xr:uid="{6DEC2E4C-3102-4A6D-AF94-95774BC0ADBD}"/>
    <cellStyle name="Normal 10 3 4 7" xfId="372" xr:uid="{FEE7483E-3FDA-4219-AE04-5C2F420995A7}"/>
    <cellStyle name="Normal 10 3 5" xfId="373" xr:uid="{5123280C-D9BC-4B8D-A2A9-DAF100B11A26}"/>
    <cellStyle name="Normal 10 3 5 2" xfId="374" xr:uid="{3B3AF689-276C-4C8A-A470-D04262A767E2}"/>
    <cellStyle name="Normal 10 3 5 2 2" xfId="375" xr:uid="{9D606D78-CFF8-4EC1-BB1F-1A8CFE735712}"/>
    <cellStyle name="Normal 10 3 5 2 2 2" xfId="3825" xr:uid="{62112BA7-4E2A-4C9C-A078-817DBD0360BE}"/>
    <cellStyle name="Normal 10 3 5 2 3" xfId="376" xr:uid="{975ABB2A-C681-45C2-A1F6-EAC28A419DBF}"/>
    <cellStyle name="Normal 10 3 5 2 4" xfId="377" xr:uid="{353C968E-00D3-4790-A191-1C183C630825}"/>
    <cellStyle name="Normal 10 3 5 3" xfId="378" xr:uid="{B65E961B-7BF2-487C-A007-C5C469726F2C}"/>
    <cellStyle name="Normal 10 3 5 3 2" xfId="379" xr:uid="{1AF1175A-2875-4F8D-81C0-EC82F96467CB}"/>
    <cellStyle name="Normal 10 3 5 3 3" xfId="380" xr:uid="{EB3C679A-20B2-4F44-BC75-66E089F0B467}"/>
    <cellStyle name="Normal 10 3 5 3 4" xfId="381" xr:uid="{D51D6A76-6E1A-455E-B4F9-2AD2B0BA5F7D}"/>
    <cellStyle name="Normal 10 3 5 4" xfId="382" xr:uid="{99728557-B053-4183-A06E-3DE6D682F4BC}"/>
    <cellStyle name="Normal 10 3 5 5" xfId="383" xr:uid="{428D556F-7879-4ADF-98B9-0CEA5636791A}"/>
    <cellStyle name="Normal 10 3 5 6" xfId="384" xr:uid="{B6FEE0B4-F2CE-4125-864F-E0733ACCF86E}"/>
    <cellStyle name="Normal 10 3 6" xfId="385" xr:uid="{776E75B1-FFDA-40A6-9EF2-B4821E9074B7}"/>
    <cellStyle name="Normal 10 3 6 2" xfId="386" xr:uid="{2B1D5F44-2F3A-4482-BA3E-0D4F86DDF441}"/>
    <cellStyle name="Normal 10 3 6 2 2" xfId="387" xr:uid="{4EE9A5B2-3366-40C5-83F2-60FC2456D9F0}"/>
    <cellStyle name="Normal 10 3 6 2 3" xfId="388" xr:uid="{CBFFB0A8-CD3C-4E0C-AE06-1AE9EF49E440}"/>
    <cellStyle name="Normal 10 3 6 2 4" xfId="389" xr:uid="{705A2A45-472D-40C8-94C2-BD20483861BB}"/>
    <cellStyle name="Normal 10 3 6 3" xfId="390" xr:uid="{48E5FF6A-9682-4650-BFC6-B08346C996D5}"/>
    <cellStyle name="Normal 10 3 6 4" xfId="391" xr:uid="{5444914F-D0D6-49B2-AD65-C3577A37632D}"/>
    <cellStyle name="Normal 10 3 6 5" xfId="392" xr:uid="{2704619F-03E2-4395-BD50-95784C5DC4AD}"/>
    <cellStyle name="Normal 10 3 7" xfId="393" xr:uid="{C94DB656-8BF0-448B-914D-2CCC7C8B8641}"/>
    <cellStyle name="Normal 10 3 7 2" xfId="394" xr:uid="{B955C448-4B87-4709-9311-33FABC73964A}"/>
    <cellStyle name="Normal 10 3 7 3" xfId="395" xr:uid="{85D1E91D-5DCA-440D-B290-03D20128A059}"/>
    <cellStyle name="Normal 10 3 7 4" xfId="396" xr:uid="{2939CB9B-8A70-44BB-A697-BAFB246D3ABC}"/>
    <cellStyle name="Normal 10 3 8" xfId="397" xr:uid="{9C15D965-CD4D-45BA-81B6-86B80C02CB8D}"/>
    <cellStyle name="Normal 10 3 8 2" xfId="398" xr:uid="{91C5989E-0684-4FDD-A76A-4EA8E7077912}"/>
    <cellStyle name="Normal 10 3 8 3" xfId="399" xr:uid="{BEACF5B4-DD2F-4148-A726-BFAFC82FF5CD}"/>
    <cellStyle name="Normal 10 3 8 4" xfId="400" xr:uid="{81F023DD-1973-482B-A261-54BE9BD28579}"/>
    <cellStyle name="Normal 10 3 9" xfId="401" xr:uid="{A42113A0-969E-443B-9A0B-293685A54444}"/>
    <cellStyle name="Normal 10 4" xfId="402" xr:uid="{70A2EA54-7C84-45CE-A3AF-5EAAFB91FE69}"/>
    <cellStyle name="Normal 10 4 10" xfId="403" xr:uid="{B98311E3-067A-4BBE-80F7-872574FE5639}"/>
    <cellStyle name="Normal 10 4 11" xfId="404" xr:uid="{DD805EC5-2943-4FD9-932A-449C148EDA6C}"/>
    <cellStyle name="Normal 10 4 2" xfId="405" xr:uid="{7E0CE4F9-AD85-4113-9722-2A8B683FDBA9}"/>
    <cellStyle name="Normal 10 4 2 2" xfId="406" xr:uid="{3FFE5F88-B96B-4152-ACED-9972A4D2CAA7}"/>
    <cellStyle name="Normal 10 4 2 2 2" xfId="407" xr:uid="{96C24F56-E3E5-44B5-B1B3-23533C37F948}"/>
    <cellStyle name="Normal 10 4 2 2 2 2" xfId="408" xr:uid="{A216FD2A-7618-4628-806B-373A9F13F6FF}"/>
    <cellStyle name="Normal 10 4 2 2 2 2 2" xfId="409" xr:uid="{9CE62183-0BE1-4FF9-A51D-2360BA52601E}"/>
    <cellStyle name="Normal 10 4 2 2 2 2 3" xfId="410" xr:uid="{D64A209F-136E-4832-BC4A-AC1EA7CD7BFF}"/>
    <cellStyle name="Normal 10 4 2 2 2 2 4" xfId="411" xr:uid="{7DAE844B-3CDB-4BF8-ABBA-8F2C62A004B4}"/>
    <cellStyle name="Normal 10 4 2 2 2 3" xfId="412" xr:uid="{62A049D1-F882-486E-B6C6-A3DD910A27AB}"/>
    <cellStyle name="Normal 10 4 2 2 2 3 2" xfId="413" xr:uid="{045A122F-F919-4FDD-BD57-6C68888F47DF}"/>
    <cellStyle name="Normal 10 4 2 2 2 3 3" xfId="414" xr:uid="{60DA46C8-E5FE-4779-85CC-D66CA4630E3A}"/>
    <cellStyle name="Normal 10 4 2 2 2 3 4" xfId="415" xr:uid="{86052821-E3F3-4F8B-821F-6E0192D6FFB7}"/>
    <cellStyle name="Normal 10 4 2 2 2 4" xfId="416" xr:uid="{C3BD9597-A21D-4F97-9381-28CEA399B73F}"/>
    <cellStyle name="Normal 10 4 2 2 2 5" xfId="417" xr:uid="{E626482B-83A1-4772-938C-A763CF087DDF}"/>
    <cellStyle name="Normal 10 4 2 2 2 6" xfId="418" xr:uid="{4859C602-ECDA-430B-9401-40B9AF4DCB14}"/>
    <cellStyle name="Normal 10 4 2 2 3" xfId="419" xr:uid="{30965D60-D147-4A47-8837-27DEF8C55566}"/>
    <cellStyle name="Normal 10 4 2 2 3 2" xfId="420" xr:uid="{BB3CE483-7229-46BB-9210-7798C46F905F}"/>
    <cellStyle name="Normal 10 4 2 2 3 2 2" xfId="421" xr:uid="{A37F4E99-572A-4D10-9107-7092585C5EBE}"/>
    <cellStyle name="Normal 10 4 2 2 3 2 3" xfId="422" xr:uid="{C638EC7B-79B5-45F1-BC7B-3B8AD4665809}"/>
    <cellStyle name="Normal 10 4 2 2 3 2 4" xfId="423" xr:uid="{88A3E6A0-DF2A-429E-BDD8-8B024D0D57B4}"/>
    <cellStyle name="Normal 10 4 2 2 3 3" xfId="424" xr:uid="{AE866650-F5CE-47EF-AD51-045FA5A041E7}"/>
    <cellStyle name="Normal 10 4 2 2 3 4" xfId="425" xr:uid="{2BA7D1AC-CE15-4764-BF1E-5D59FEC4E885}"/>
    <cellStyle name="Normal 10 4 2 2 3 5" xfId="426" xr:uid="{1B1B4F93-04DE-4CF1-9B43-DAFC3C5882E6}"/>
    <cellStyle name="Normal 10 4 2 2 4" xfId="427" xr:uid="{F2E12722-C46D-4615-AABC-E1FAF861FC54}"/>
    <cellStyle name="Normal 10 4 2 2 4 2" xfId="428" xr:uid="{DC583CE3-7A20-40A8-8E28-3DF4D396F392}"/>
    <cellStyle name="Normal 10 4 2 2 4 3" xfId="429" xr:uid="{FCA6C8B0-5396-4ACC-81C5-104801F454D8}"/>
    <cellStyle name="Normal 10 4 2 2 4 4" xfId="430" xr:uid="{00BA1F03-842F-4C75-AE6F-0FD169600EB7}"/>
    <cellStyle name="Normal 10 4 2 2 5" xfId="431" xr:uid="{E0AD416A-BB44-4099-BA71-2854FEC19A93}"/>
    <cellStyle name="Normal 10 4 2 2 5 2" xfId="432" xr:uid="{A45C7405-5073-4748-8C1B-A585AA32DE21}"/>
    <cellStyle name="Normal 10 4 2 2 5 3" xfId="433" xr:uid="{4BBD3A6D-D4FC-41F9-88BB-17ABE0015135}"/>
    <cellStyle name="Normal 10 4 2 2 5 4" xfId="434" xr:uid="{7FEC2210-474D-4A29-96E1-61CD81D02429}"/>
    <cellStyle name="Normal 10 4 2 2 6" xfId="435" xr:uid="{2E391799-C1A7-4D9D-921E-BAFFDEDB3565}"/>
    <cellStyle name="Normal 10 4 2 2 7" xfId="436" xr:uid="{FF8746CB-35AB-4F5B-969C-19C15C5DD053}"/>
    <cellStyle name="Normal 10 4 2 2 8" xfId="437" xr:uid="{D825357C-55EC-45B5-B586-22D96A55DD6F}"/>
    <cellStyle name="Normal 10 4 2 3" xfId="438" xr:uid="{5CAF1343-4590-4ABC-B5BE-D6A51DDC85A3}"/>
    <cellStyle name="Normal 10 4 2 3 2" xfId="439" xr:uid="{7FF4AFEB-40E4-4490-8AAB-DF27E481EEB9}"/>
    <cellStyle name="Normal 10 4 2 3 2 2" xfId="440" xr:uid="{2CD8B3ED-A04A-430A-8EAC-93A6DD7A65FB}"/>
    <cellStyle name="Normal 10 4 2 3 2 3" xfId="441" xr:uid="{C9A535BE-3BF0-49DA-8780-BC5B9746C2DE}"/>
    <cellStyle name="Normal 10 4 2 3 2 4" xfId="442" xr:uid="{7828B754-28F2-4522-BF84-008EF774B260}"/>
    <cellStyle name="Normal 10 4 2 3 3" xfId="443" xr:uid="{72C8AAE1-9940-4436-96A9-0A1078F5DA69}"/>
    <cellStyle name="Normal 10 4 2 3 3 2" xfId="444" xr:uid="{A7DC348C-3607-4003-87FE-DF26797CDCA4}"/>
    <cellStyle name="Normal 10 4 2 3 3 3" xfId="445" xr:uid="{E5229B5B-0BC7-441D-A4E4-D454E09F9C27}"/>
    <cellStyle name="Normal 10 4 2 3 3 4" xfId="446" xr:uid="{2BDBAC20-8C58-4DC7-B2F8-AFFDA829C117}"/>
    <cellStyle name="Normal 10 4 2 3 4" xfId="447" xr:uid="{15C34805-FE4C-4DAF-9F15-18A4F622E667}"/>
    <cellStyle name="Normal 10 4 2 3 5" xfId="448" xr:uid="{501754AD-97AB-493D-A3C1-0F6AE315ADC3}"/>
    <cellStyle name="Normal 10 4 2 3 6" xfId="449" xr:uid="{7CC798ED-924B-45A2-9FC1-E7EEF2D07489}"/>
    <cellStyle name="Normal 10 4 2 4" xfId="450" xr:uid="{5742510D-1722-441D-A296-ADDB54C2AB96}"/>
    <cellStyle name="Normal 10 4 2 4 2" xfId="451" xr:uid="{28F7B925-C766-4AB9-B3D7-A5E0922415C1}"/>
    <cellStyle name="Normal 10 4 2 4 2 2" xfId="452" xr:uid="{32E8BE4C-4E37-4368-BAAA-7168185A4423}"/>
    <cellStyle name="Normal 10 4 2 4 2 3" xfId="453" xr:uid="{223279E8-7DA2-46E7-BDC9-FF8EFECCDDEA}"/>
    <cellStyle name="Normal 10 4 2 4 2 4" xfId="454" xr:uid="{E5F14800-A7F0-43D2-B6FE-2FCFA18BF6D7}"/>
    <cellStyle name="Normal 10 4 2 4 3" xfId="455" xr:uid="{E3AADF19-F0DF-42AC-AE68-499B5F4E5B2D}"/>
    <cellStyle name="Normal 10 4 2 4 4" xfId="456" xr:uid="{136B0D6A-49F2-4AD5-90D1-2FFD9B38F9A8}"/>
    <cellStyle name="Normal 10 4 2 4 5" xfId="457" xr:uid="{6FE85752-7F4E-4B87-B0A4-32B643804863}"/>
    <cellStyle name="Normal 10 4 2 5" xfId="458" xr:uid="{8B62D2D5-7AA2-4747-9D90-8F8D0DA4A20E}"/>
    <cellStyle name="Normal 10 4 2 5 2" xfId="459" xr:uid="{8A3E49B2-FA7B-4022-BE59-FCDE16088E91}"/>
    <cellStyle name="Normal 10 4 2 5 3" xfId="460" xr:uid="{A3A27AE5-5F14-4CE5-B12D-548582BFBF26}"/>
    <cellStyle name="Normal 10 4 2 5 4" xfId="461" xr:uid="{6041E50A-9874-473F-A786-864DD5FC3280}"/>
    <cellStyle name="Normal 10 4 2 6" xfId="462" xr:uid="{78FD344A-AFC6-4E24-98F8-323F8F8A1BC0}"/>
    <cellStyle name="Normal 10 4 2 6 2" xfId="463" xr:uid="{53730C9C-5696-42D6-90B7-59151F7638BA}"/>
    <cellStyle name="Normal 10 4 2 6 3" xfId="464" xr:uid="{11787076-570A-4F70-8A2D-8BCF3CE6DAFF}"/>
    <cellStyle name="Normal 10 4 2 6 4" xfId="465" xr:uid="{FD278779-08A5-4F4E-B972-0E13191BBF8B}"/>
    <cellStyle name="Normal 10 4 2 7" xfId="466" xr:uid="{18AF22B1-5E8A-4B7C-8358-B639E282C707}"/>
    <cellStyle name="Normal 10 4 2 8" xfId="467" xr:uid="{E6CED877-C989-4E05-839C-13D38A6E5F7C}"/>
    <cellStyle name="Normal 10 4 2 9" xfId="468" xr:uid="{F9BC5772-5F67-468F-B34B-587E8332280A}"/>
    <cellStyle name="Normal 10 4 3" xfId="469" xr:uid="{8484A3A7-21B8-4C16-B72F-F7CB464A2CCE}"/>
    <cellStyle name="Normal 10 4 3 2" xfId="470" xr:uid="{0DAB435D-8C29-42E7-9A60-EDC1875CDF16}"/>
    <cellStyle name="Normal 10 4 3 2 2" xfId="471" xr:uid="{C622726A-0B1B-4937-B981-2AF703E8BFBB}"/>
    <cellStyle name="Normal 10 4 3 2 2 2" xfId="472" xr:uid="{854DEA90-A7AF-4249-B3C4-54C5AF499601}"/>
    <cellStyle name="Normal 10 4 3 2 2 2 2" xfId="3826" xr:uid="{A757153E-198D-4CCB-8D54-6161C9BE9DB2}"/>
    <cellStyle name="Normal 10 4 3 2 2 3" xfId="473" xr:uid="{10ADE5AA-2D9D-4703-9565-323CD2163AB9}"/>
    <cellStyle name="Normal 10 4 3 2 2 4" xfId="474" xr:uid="{8A8AD2F3-1B6A-436B-B6B5-F3D805AB29C3}"/>
    <cellStyle name="Normal 10 4 3 2 3" xfId="475" xr:uid="{10DC7C24-242E-4A8D-B63E-52CB9F8A21B5}"/>
    <cellStyle name="Normal 10 4 3 2 3 2" xfId="476" xr:uid="{62166262-C259-44E2-85BF-5B912CB064DE}"/>
    <cellStyle name="Normal 10 4 3 2 3 3" xfId="477" xr:uid="{B0C1AE3B-9946-4E87-BD02-4831F32B91FA}"/>
    <cellStyle name="Normal 10 4 3 2 3 4" xfId="478" xr:uid="{F648EF7C-26EC-4E59-95B5-1D49B2F3B240}"/>
    <cellStyle name="Normal 10 4 3 2 4" xfId="479" xr:uid="{6B3A985F-BF92-452F-BF22-A86D106C7020}"/>
    <cellStyle name="Normal 10 4 3 2 5" xfId="480" xr:uid="{2D84568B-FE05-474A-ADA2-DE598D8229D6}"/>
    <cellStyle name="Normal 10 4 3 2 6" xfId="481" xr:uid="{590B7F67-121F-480C-B8F9-19CA73AE6DFC}"/>
    <cellStyle name="Normal 10 4 3 3" xfId="482" xr:uid="{9C0F8F05-55EA-45C1-B5B9-199FD454D558}"/>
    <cellStyle name="Normal 10 4 3 3 2" xfId="483" xr:uid="{B4C78BB2-5969-4D94-95EE-5B03B2F79BDD}"/>
    <cellStyle name="Normal 10 4 3 3 2 2" xfId="484" xr:uid="{1A9ADC5F-8B9C-427F-9CA6-5E64C76E116B}"/>
    <cellStyle name="Normal 10 4 3 3 2 3" xfId="485" xr:uid="{FD08B184-2004-4CAA-B65E-6750D5F43BB8}"/>
    <cellStyle name="Normal 10 4 3 3 2 4" xfId="486" xr:uid="{CC0CE926-2A6E-418D-9CC8-1FAD8DFD6BDD}"/>
    <cellStyle name="Normal 10 4 3 3 3" xfId="487" xr:uid="{FACBF6D9-1AC6-4BE6-AF8D-9C1125043C98}"/>
    <cellStyle name="Normal 10 4 3 3 4" xfId="488" xr:uid="{D19A5B32-C033-4BFE-B2F6-BB414E5AAB1D}"/>
    <cellStyle name="Normal 10 4 3 3 5" xfId="489" xr:uid="{BCA5AEB5-7322-42C4-AEB5-4B55A64ECC41}"/>
    <cellStyle name="Normal 10 4 3 4" xfId="490" xr:uid="{414CD8AF-DC0C-474A-B921-BDD2676A6E58}"/>
    <cellStyle name="Normal 10 4 3 4 2" xfId="491" xr:uid="{A17CA29E-B982-489F-B9A8-15A5A8E989BD}"/>
    <cellStyle name="Normal 10 4 3 4 3" xfId="492" xr:uid="{F56E610B-CA97-4805-AAC8-5B8EA1908838}"/>
    <cellStyle name="Normal 10 4 3 4 4" xfId="493" xr:uid="{4BF295A6-4159-4560-AEEE-FF6D1EDA0DD7}"/>
    <cellStyle name="Normal 10 4 3 5" xfId="494" xr:uid="{5B6D7CFF-F0B6-4AFF-9874-5FD83C891F85}"/>
    <cellStyle name="Normal 10 4 3 5 2" xfId="495" xr:uid="{8F74E5E1-AAB8-423F-B85A-B8EC257C7E4D}"/>
    <cellStyle name="Normal 10 4 3 5 3" xfId="496" xr:uid="{FE98156F-843B-42AB-809D-C7A93D842C0B}"/>
    <cellStyle name="Normal 10 4 3 5 4" xfId="497" xr:uid="{181E9EA3-5768-4B13-8E2A-B85425EF63C5}"/>
    <cellStyle name="Normal 10 4 3 6" xfId="498" xr:uid="{2A3B6831-016F-475E-9196-9F9A5D9EBC50}"/>
    <cellStyle name="Normal 10 4 3 7" xfId="499" xr:uid="{6B2DFC08-2FBE-4138-81DD-7801570C9822}"/>
    <cellStyle name="Normal 10 4 3 8" xfId="500" xr:uid="{9AF7A681-BD35-41B5-BE67-C53CED7D16D6}"/>
    <cellStyle name="Normal 10 4 4" xfId="501" xr:uid="{D1E88C75-FA90-401F-B252-4015E07F6CDF}"/>
    <cellStyle name="Normal 10 4 4 2" xfId="502" xr:uid="{18B8CED7-955B-4246-854F-E939DFEB65D2}"/>
    <cellStyle name="Normal 10 4 4 2 2" xfId="503" xr:uid="{2FCA1D62-DC63-4F47-ABC2-F3FF15CFF76E}"/>
    <cellStyle name="Normal 10 4 4 2 2 2" xfId="504" xr:uid="{244A1400-D7FC-43DD-901E-BF9F63E81375}"/>
    <cellStyle name="Normal 10 4 4 2 2 3" xfId="505" xr:uid="{D9898474-F118-4038-B648-191A6FB0885C}"/>
    <cellStyle name="Normal 10 4 4 2 2 4" xfId="506" xr:uid="{85B276B4-D63E-4D3D-8BDB-4B915601DFDC}"/>
    <cellStyle name="Normal 10 4 4 2 3" xfId="507" xr:uid="{78B3AF43-63CB-4AD8-8448-5B711D567415}"/>
    <cellStyle name="Normal 10 4 4 2 4" xfId="508" xr:uid="{6470C144-F40F-4C0D-B04A-CC5C1282CEFC}"/>
    <cellStyle name="Normal 10 4 4 2 5" xfId="509" xr:uid="{7F8C6B17-E7D1-48B8-BCE6-27134D59F1AF}"/>
    <cellStyle name="Normal 10 4 4 3" xfId="510" xr:uid="{7F887F96-6618-4E1C-AAAB-DA3F81072613}"/>
    <cellStyle name="Normal 10 4 4 3 2" xfId="511" xr:uid="{4E968409-A095-45F6-8EA2-F9F3CE5EBAD5}"/>
    <cellStyle name="Normal 10 4 4 3 3" xfId="512" xr:uid="{1E8CF8AB-4B74-4BE5-9231-2F6A1EA110B6}"/>
    <cellStyle name="Normal 10 4 4 3 4" xfId="513" xr:uid="{5CAE15C0-D516-4491-8CA7-59F49A101E42}"/>
    <cellStyle name="Normal 10 4 4 4" xfId="514" xr:uid="{3D164A9E-49D0-4F57-9D07-7ABA48EDBBFC}"/>
    <cellStyle name="Normal 10 4 4 4 2" xfId="515" xr:uid="{FEF1C121-9C66-4CA7-BC31-20C3327CB096}"/>
    <cellStyle name="Normal 10 4 4 4 3" xfId="516" xr:uid="{811A31C9-D3A4-4408-9277-63CFC89B5495}"/>
    <cellStyle name="Normal 10 4 4 4 4" xfId="517" xr:uid="{98A2BE4D-0D65-4879-9E78-05BB17C75C2F}"/>
    <cellStyle name="Normal 10 4 4 5" xfId="518" xr:uid="{59EA4E30-3E23-4749-B29D-2A04518CF171}"/>
    <cellStyle name="Normal 10 4 4 6" xfId="519" xr:uid="{95FFEF21-A41F-487F-A4D6-7862436CA64A}"/>
    <cellStyle name="Normal 10 4 4 7" xfId="520" xr:uid="{AFE1555D-BFF2-4495-A207-A8EFC36CDE71}"/>
    <cellStyle name="Normal 10 4 5" xfId="521" xr:uid="{58D4D92E-B295-40E3-B8E5-FFF308591BD2}"/>
    <cellStyle name="Normal 10 4 5 2" xfId="522" xr:uid="{53C4850C-13E2-4E4D-9DD7-6B51D30E8203}"/>
    <cellStyle name="Normal 10 4 5 2 2" xfId="523" xr:uid="{3F164177-BF88-4629-83C0-AD75EC9DD408}"/>
    <cellStyle name="Normal 10 4 5 2 3" xfId="524" xr:uid="{FAB125F5-3211-4DD5-BABB-215A4A5D136D}"/>
    <cellStyle name="Normal 10 4 5 2 4" xfId="525" xr:uid="{77271844-422F-4B13-A716-291C39C861F0}"/>
    <cellStyle name="Normal 10 4 5 3" xfId="526" xr:uid="{E15BD247-5FD6-44DC-ADBB-F74AAACAFDD4}"/>
    <cellStyle name="Normal 10 4 5 3 2" xfId="527" xr:uid="{B5F28BB5-C997-45CC-95B3-C17E1FECEDEB}"/>
    <cellStyle name="Normal 10 4 5 3 3" xfId="528" xr:uid="{1AFD565D-365F-4C84-8467-AA5D96B7A626}"/>
    <cellStyle name="Normal 10 4 5 3 4" xfId="529" xr:uid="{3C9B385C-0BC0-4155-9D0C-0C6842A05D29}"/>
    <cellStyle name="Normal 10 4 5 4" xfId="530" xr:uid="{D67FDAD5-EC67-4BB9-BED5-9B3B1425D3B2}"/>
    <cellStyle name="Normal 10 4 5 5" xfId="531" xr:uid="{1E0D00A1-8C1E-4632-B1CE-3AC4AD969DCE}"/>
    <cellStyle name="Normal 10 4 5 6" xfId="532" xr:uid="{01CF0263-B405-4F2A-ADC7-45666E4D1DB1}"/>
    <cellStyle name="Normal 10 4 6" xfId="533" xr:uid="{EAE100B3-2EC9-444E-9917-A4E5614F49D7}"/>
    <cellStyle name="Normal 10 4 6 2" xfId="534" xr:uid="{201E853A-2AAE-4799-8DF4-BD0892A7FDB6}"/>
    <cellStyle name="Normal 10 4 6 2 2" xfId="535" xr:uid="{2B735E8F-1E8C-41C3-9D36-8097AD590BC8}"/>
    <cellStyle name="Normal 10 4 6 2 3" xfId="536" xr:uid="{3AC16D5E-FC20-4455-A217-71785D7E1FD9}"/>
    <cellStyle name="Normal 10 4 6 2 4" xfId="537" xr:uid="{65D6CF92-95A9-4ADC-8B09-6DA13606CB8D}"/>
    <cellStyle name="Normal 10 4 6 3" xfId="538" xr:uid="{1C6BFE7F-49AD-4B1D-BD1A-14039FBB38ED}"/>
    <cellStyle name="Normal 10 4 6 4" xfId="539" xr:uid="{033236B1-9D34-429F-A3C7-C390B43BF160}"/>
    <cellStyle name="Normal 10 4 6 5" xfId="540" xr:uid="{EE069C6A-6C78-4A55-B61A-1C1E6359F0E5}"/>
    <cellStyle name="Normal 10 4 7" xfId="541" xr:uid="{0EA3E550-5417-4A32-8092-E40D0619FF5E}"/>
    <cellStyle name="Normal 10 4 7 2" xfId="542" xr:uid="{5D239A90-2489-495C-9179-CD5A76F36A70}"/>
    <cellStyle name="Normal 10 4 7 3" xfId="543" xr:uid="{82856A32-A8B3-4AA5-917E-48948900EEED}"/>
    <cellStyle name="Normal 10 4 7 4" xfId="544" xr:uid="{9D1A5BEC-3027-4A8B-8189-E96373EBA629}"/>
    <cellStyle name="Normal 10 4 8" xfId="545" xr:uid="{5EB13F75-AD3C-4141-BA88-BCE7814DA001}"/>
    <cellStyle name="Normal 10 4 8 2" xfId="546" xr:uid="{9398DB59-FBE2-4530-A365-F8E23B410C61}"/>
    <cellStyle name="Normal 10 4 8 3" xfId="547" xr:uid="{4E2AAD73-68FF-46A7-A21C-46C5C0E6883D}"/>
    <cellStyle name="Normal 10 4 8 4" xfId="548" xr:uid="{39364A31-3570-4538-834C-26D3B1A922C6}"/>
    <cellStyle name="Normal 10 4 9" xfId="549" xr:uid="{F06EC97B-5665-4730-83D8-8E49DC1076EE}"/>
    <cellStyle name="Normal 10 5" xfId="550" xr:uid="{EAB2F10F-3963-447C-A842-3BE1745602CE}"/>
    <cellStyle name="Normal 10 5 2" xfId="551" xr:uid="{E009ABCB-D825-4DD9-8007-A78F30F76273}"/>
    <cellStyle name="Normal 10 5 2 2" xfId="552" xr:uid="{B811E420-1B40-4EC1-812B-7C524F17C5E0}"/>
    <cellStyle name="Normal 10 5 2 2 2" xfId="553" xr:uid="{120DBD03-70BB-4987-BE9D-8457D963809A}"/>
    <cellStyle name="Normal 10 5 2 2 2 2" xfId="554" xr:uid="{873D4460-51DC-434F-866C-C501BE5F3F71}"/>
    <cellStyle name="Normal 10 5 2 2 2 3" xfId="555" xr:uid="{C85B1C7A-0CA7-4B72-9BEE-4F1EE080E4E6}"/>
    <cellStyle name="Normal 10 5 2 2 2 4" xfId="556" xr:uid="{66ADBDD6-0091-4E62-9B9C-5F5008D60C01}"/>
    <cellStyle name="Normal 10 5 2 2 3" xfId="557" xr:uid="{36A13802-FB84-42B9-A7A7-82F9FF6F23DB}"/>
    <cellStyle name="Normal 10 5 2 2 3 2" xfId="558" xr:uid="{88C96C54-E1F2-4BEF-9480-45933A426AFF}"/>
    <cellStyle name="Normal 10 5 2 2 3 3" xfId="559" xr:uid="{7061DA3B-6F66-4634-BACF-9A6118D5A071}"/>
    <cellStyle name="Normal 10 5 2 2 3 4" xfId="560" xr:uid="{CA76A56B-1B89-4D86-A49E-8E8D1CFBA918}"/>
    <cellStyle name="Normal 10 5 2 2 4" xfId="561" xr:uid="{59478EAF-BFDB-4733-8E48-73A6B7B85FC1}"/>
    <cellStyle name="Normal 10 5 2 2 5" xfId="562" xr:uid="{D3C225BB-304D-4A01-952C-8DDB54A815B8}"/>
    <cellStyle name="Normal 10 5 2 2 6" xfId="563" xr:uid="{3B00427F-609B-47F1-BC17-14F3D8DC3F91}"/>
    <cellStyle name="Normal 10 5 2 3" xfId="564" xr:uid="{778A6CE3-A1A0-4949-B2D4-9FEA12FF78B7}"/>
    <cellStyle name="Normal 10 5 2 3 2" xfId="565" xr:uid="{F80B92E1-BD65-43AB-90A8-4B87D98ED61B}"/>
    <cellStyle name="Normal 10 5 2 3 2 2" xfId="566" xr:uid="{35D607D9-B1A9-4FFB-A233-5DE942C71288}"/>
    <cellStyle name="Normal 10 5 2 3 2 3" xfId="567" xr:uid="{C40BF785-1095-4D81-911E-83BB06843FA0}"/>
    <cellStyle name="Normal 10 5 2 3 2 4" xfId="568" xr:uid="{D467C903-925A-4E18-860C-51E43D45D7F4}"/>
    <cellStyle name="Normal 10 5 2 3 3" xfId="569" xr:uid="{3C3BB6EC-3A82-4582-AD6A-0EAC05B288A0}"/>
    <cellStyle name="Normal 10 5 2 3 4" xfId="570" xr:uid="{0FB2DD4A-BCDF-438A-8537-B3CDAA0DEBEF}"/>
    <cellStyle name="Normal 10 5 2 3 5" xfId="571" xr:uid="{51BDFDF0-E4AB-49EE-B28D-546536A05DBA}"/>
    <cellStyle name="Normal 10 5 2 4" xfId="572" xr:uid="{84EAA00C-C20F-45BF-9333-7A1A888640DC}"/>
    <cellStyle name="Normal 10 5 2 4 2" xfId="573" xr:uid="{6CB51A67-829D-4499-BF70-8D9A8BF563B9}"/>
    <cellStyle name="Normal 10 5 2 4 3" xfId="574" xr:uid="{DBD867DF-546B-4B73-87CA-3B70EF0E7EFB}"/>
    <cellStyle name="Normal 10 5 2 4 4" xfId="575" xr:uid="{9B5DA5D5-581C-47BA-8932-23F4146A8845}"/>
    <cellStyle name="Normal 10 5 2 5" xfId="576" xr:uid="{97707711-2F9A-488B-B4D0-C9FEC55B8001}"/>
    <cellStyle name="Normal 10 5 2 5 2" xfId="577" xr:uid="{7413532A-A15A-498F-983A-78CE2FC4F250}"/>
    <cellStyle name="Normal 10 5 2 5 3" xfId="578" xr:uid="{95AAE71D-4CA6-42CF-BA79-1EA010AE2E78}"/>
    <cellStyle name="Normal 10 5 2 5 4" xfId="579" xr:uid="{20A85A7F-BB61-4CC1-A6A9-33A816AA623C}"/>
    <cellStyle name="Normal 10 5 2 6" xfId="580" xr:uid="{64C881EC-B7F8-45F5-ADF1-95713E6168C9}"/>
    <cellStyle name="Normal 10 5 2 7" xfId="581" xr:uid="{07E44BA4-1CE0-4B61-9401-53C3EAAC0395}"/>
    <cellStyle name="Normal 10 5 2 8" xfId="582" xr:uid="{E2C48D43-7A0B-40D8-A88F-6E8F6F93CC47}"/>
    <cellStyle name="Normal 10 5 3" xfId="583" xr:uid="{ADD8B675-6B18-4F15-81A7-52C4EA3E40FC}"/>
    <cellStyle name="Normal 10 5 3 2" xfId="584" xr:uid="{64AF9973-4395-4B9F-8CD1-D2A3D3C86A37}"/>
    <cellStyle name="Normal 10 5 3 2 2" xfId="585" xr:uid="{AD6017E8-62D9-41DD-A2C3-2ABEC2B994DF}"/>
    <cellStyle name="Normal 10 5 3 2 3" xfId="586" xr:uid="{2BAD3D5A-6CBC-4CAA-AC1E-E885C7374B98}"/>
    <cellStyle name="Normal 10 5 3 2 4" xfId="587" xr:uid="{A3EB94BB-1367-40A3-8486-7F1F256ADEE5}"/>
    <cellStyle name="Normal 10 5 3 3" xfId="588" xr:uid="{5AEB9D6E-8206-4ECC-A064-1E04ADD36A31}"/>
    <cellStyle name="Normal 10 5 3 3 2" xfId="589" xr:uid="{466AAF7E-3119-447A-A242-55928B335D61}"/>
    <cellStyle name="Normal 10 5 3 3 3" xfId="590" xr:uid="{03CA54C7-2701-40A5-A595-113C41BCEDD9}"/>
    <cellStyle name="Normal 10 5 3 3 4" xfId="591" xr:uid="{DA26F23A-CE8A-4F57-9074-1FB40566444F}"/>
    <cellStyle name="Normal 10 5 3 4" xfId="592" xr:uid="{AA6CCE36-DC80-41C8-99E5-04FFA1BE4695}"/>
    <cellStyle name="Normal 10 5 3 5" xfId="593" xr:uid="{FD6A7C3C-6E9F-43BF-8817-C84B3DA36BEC}"/>
    <cellStyle name="Normal 10 5 3 6" xfId="594" xr:uid="{9272F726-EDC5-4F8E-803D-FAB3B43B0F41}"/>
    <cellStyle name="Normal 10 5 4" xfId="595" xr:uid="{EB105C28-96D9-4203-8069-E165E6DD084F}"/>
    <cellStyle name="Normal 10 5 4 2" xfId="596" xr:uid="{02EC301B-AAAE-44BC-A106-866E300E8D62}"/>
    <cellStyle name="Normal 10 5 4 2 2" xfId="597" xr:uid="{7ACCE1EE-4676-4587-9463-EBA85272641A}"/>
    <cellStyle name="Normal 10 5 4 2 3" xfId="598" xr:uid="{9B3731D1-2973-418A-BD13-63B3AE71A02A}"/>
    <cellStyle name="Normal 10 5 4 2 4" xfId="599" xr:uid="{2983ED2F-0C7F-4E11-8812-59DF579C74B9}"/>
    <cellStyle name="Normal 10 5 4 3" xfId="600" xr:uid="{5B221A22-D5EF-4F66-BCEB-07195AD39937}"/>
    <cellStyle name="Normal 10 5 4 4" xfId="601" xr:uid="{F4CA4C4B-6C5D-4D86-9A0E-E97FE5799B84}"/>
    <cellStyle name="Normal 10 5 4 5" xfId="602" xr:uid="{F14ED019-D5D9-4EBF-A847-1D19BAA21C9D}"/>
    <cellStyle name="Normal 10 5 5" xfId="603" xr:uid="{84A5BC1B-30D4-4636-A5EC-A3D4853B7D65}"/>
    <cellStyle name="Normal 10 5 5 2" xfId="604" xr:uid="{568EE2AC-DCE4-4AEE-B138-295DA0DE589D}"/>
    <cellStyle name="Normal 10 5 5 3" xfId="605" xr:uid="{9DACD926-9061-438E-B51E-15F779F5E617}"/>
    <cellStyle name="Normal 10 5 5 4" xfId="606" xr:uid="{934E37F7-3272-4834-8CA4-519AA75CF8E6}"/>
    <cellStyle name="Normal 10 5 6" xfId="607" xr:uid="{97AE489D-65AF-4348-A680-ADC97397F38D}"/>
    <cellStyle name="Normal 10 5 6 2" xfId="608" xr:uid="{166CBC5C-F21E-493D-9D43-89E4E91FBFF1}"/>
    <cellStyle name="Normal 10 5 6 3" xfId="609" xr:uid="{771EB60F-9517-4F16-8227-789BEF7CABB0}"/>
    <cellStyle name="Normal 10 5 6 4" xfId="610" xr:uid="{2D760CF9-480E-4C41-B593-54224D5FBAF9}"/>
    <cellStyle name="Normal 10 5 7" xfId="611" xr:uid="{0315893D-FC8F-4AF7-9D61-89AEFF21F586}"/>
    <cellStyle name="Normal 10 5 8" xfId="612" xr:uid="{2DD08322-E42E-49C3-A143-EE6E6DAC92D4}"/>
    <cellStyle name="Normal 10 5 9" xfId="613" xr:uid="{0C76EC95-7EA1-40A9-9CD5-70B6BF9EA2F0}"/>
    <cellStyle name="Normal 10 6" xfId="614" xr:uid="{380EF92C-DA7B-4137-B99C-6523A2363693}"/>
    <cellStyle name="Normal 10 6 2" xfId="615" xr:uid="{FF1FB081-B245-4659-AF95-EED93340DBEC}"/>
    <cellStyle name="Normal 10 6 2 2" xfId="616" xr:uid="{238872BC-E81E-4488-B2A8-21DD79930AEE}"/>
    <cellStyle name="Normal 10 6 2 2 2" xfId="617" xr:uid="{DDF59A41-5650-40A2-9549-A1A4BC12C285}"/>
    <cellStyle name="Normal 10 6 2 2 2 2" xfId="3827" xr:uid="{CF0CE4A3-AC50-46F0-B379-7D0AA92677C6}"/>
    <cellStyle name="Normal 10 6 2 2 3" xfId="618" xr:uid="{FAA78652-354A-49DC-A2EC-EC41224BEAFB}"/>
    <cellStyle name="Normal 10 6 2 2 4" xfId="619" xr:uid="{41511D62-124C-4767-999A-C957471E2BA8}"/>
    <cellStyle name="Normal 10 6 2 3" xfId="620" xr:uid="{1E292FD6-9A4C-41D7-BCC6-207FE24D8B25}"/>
    <cellStyle name="Normal 10 6 2 3 2" xfId="621" xr:uid="{74A8CAB3-A3DB-4A14-9D72-6BCE3FA660E2}"/>
    <cellStyle name="Normal 10 6 2 3 3" xfId="622" xr:uid="{E89740DC-778D-417B-AA2C-59046187C211}"/>
    <cellStyle name="Normal 10 6 2 3 4" xfId="623" xr:uid="{30C2AEC0-AF20-4302-B7AD-4728EC452868}"/>
    <cellStyle name="Normal 10 6 2 4" xfId="624" xr:uid="{AC4F3249-25F9-437D-A823-938380A1B088}"/>
    <cellStyle name="Normal 10 6 2 5" xfId="625" xr:uid="{D6B68728-2D10-40C2-915C-65D46EE8C4D2}"/>
    <cellStyle name="Normal 10 6 2 6" xfId="626" xr:uid="{9D14B1C2-1C20-4859-9F71-D3B1F9966324}"/>
    <cellStyle name="Normal 10 6 3" xfId="627" xr:uid="{9C83C765-4F83-40B8-9AC1-30549FACFECD}"/>
    <cellStyle name="Normal 10 6 3 2" xfId="628" xr:uid="{D78DC83E-080D-4C14-8CF7-DFE35CFF8F17}"/>
    <cellStyle name="Normal 10 6 3 2 2" xfId="629" xr:uid="{559445EE-4075-4812-8B0B-2526A6F40367}"/>
    <cellStyle name="Normal 10 6 3 2 3" xfId="630" xr:uid="{EE60E3B3-FE53-4F8D-8A8B-25D1E1667129}"/>
    <cellStyle name="Normal 10 6 3 2 4" xfId="631" xr:uid="{8C7C4F3C-3F97-4825-BF97-4EEC9695FE85}"/>
    <cellStyle name="Normal 10 6 3 3" xfId="632" xr:uid="{2ED4E42C-DF1C-45CC-9744-FCCC44A829C9}"/>
    <cellStyle name="Normal 10 6 3 4" xfId="633" xr:uid="{0825361C-B822-484A-AD55-6CF8BCAB1C6D}"/>
    <cellStyle name="Normal 10 6 3 5" xfId="634" xr:uid="{22C9FC88-54F5-49F7-9B70-916B7E94A7AB}"/>
    <cellStyle name="Normal 10 6 4" xfId="635" xr:uid="{0652F42D-E5AC-4A08-B01D-7CFECCB29F74}"/>
    <cellStyle name="Normal 10 6 4 2" xfId="636" xr:uid="{F12DCF4A-AFAD-41FD-A19A-F01774ADFC94}"/>
    <cellStyle name="Normal 10 6 4 3" xfId="637" xr:uid="{33B48B50-3733-4E8F-8E79-09C8023EF2D1}"/>
    <cellStyle name="Normal 10 6 4 4" xfId="638" xr:uid="{1D3E8734-B244-4B68-9545-E7CCC902E3C1}"/>
    <cellStyle name="Normal 10 6 5" xfId="639" xr:uid="{4B58225D-4DE1-4435-8B82-60032340B379}"/>
    <cellStyle name="Normal 10 6 5 2" xfId="640" xr:uid="{8FDE9B24-6DB2-4F0F-BEB9-78A83BA0DEDE}"/>
    <cellStyle name="Normal 10 6 5 3" xfId="641" xr:uid="{B189A114-E982-4726-A8A2-9CCE8BBEB894}"/>
    <cellStyle name="Normal 10 6 5 4" xfId="642" xr:uid="{1E3A3675-F3C7-4CF0-8024-3D181270588A}"/>
    <cellStyle name="Normal 10 6 6" xfId="643" xr:uid="{9DB6C0E0-1379-49C7-852D-2608C46FE278}"/>
    <cellStyle name="Normal 10 6 7" xfId="644" xr:uid="{21E42EC5-3AE7-4D9A-996F-169C8297EA7E}"/>
    <cellStyle name="Normal 10 6 8" xfId="645" xr:uid="{DF38FCAE-7A32-4B7C-AE92-794369E9569E}"/>
    <cellStyle name="Normal 10 7" xfId="646" xr:uid="{C8774F81-7A4C-46C6-89A1-3062C1816090}"/>
    <cellStyle name="Normal 10 7 2" xfId="647" xr:uid="{2B74AA55-A31A-4463-8C28-8DD6C0A7B6CB}"/>
    <cellStyle name="Normal 10 7 2 2" xfId="648" xr:uid="{060B7D68-C867-416E-8630-6829FEB23FED}"/>
    <cellStyle name="Normal 10 7 2 2 2" xfId="649" xr:uid="{256F7E46-8033-402F-844B-8142D98CF5B0}"/>
    <cellStyle name="Normal 10 7 2 2 3" xfId="650" xr:uid="{79D3A6E8-AF3C-4C39-8069-A5D91C6E95E4}"/>
    <cellStyle name="Normal 10 7 2 2 4" xfId="651" xr:uid="{079E2560-228F-4156-98E0-9E637DBF3B10}"/>
    <cellStyle name="Normal 10 7 2 3" xfId="652" xr:uid="{1EA66A34-CCFA-43E2-B057-4B151D9FB783}"/>
    <cellStyle name="Normal 10 7 2 4" xfId="653" xr:uid="{C2015DFB-6C31-4E3F-A2D2-DC3EA67663A2}"/>
    <cellStyle name="Normal 10 7 2 5" xfId="654" xr:uid="{D212821B-01ED-4813-B40E-1E5449C5BCBB}"/>
    <cellStyle name="Normal 10 7 3" xfId="655" xr:uid="{A3C4A69A-3F70-4296-9442-BB2376DB8445}"/>
    <cellStyle name="Normal 10 7 3 2" xfId="656" xr:uid="{712571BC-62C7-4E87-A846-F94F7B86140B}"/>
    <cellStyle name="Normal 10 7 3 3" xfId="657" xr:uid="{A4B6E4C1-59CA-456C-9BA4-951933BAA343}"/>
    <cellStyle name="Normal 10 7 3 4" xfId="658" xr:uid="{91211B0C-6CE8-4600-9527-80C1B24CD585}"/>
    <cellStyle name="Normal 10 7 4" xfId="659" xr:uid="{F104EE56-FC5F-4BE3-AE82-B2C390576467}"/>
    <cellStyle name="Normal 10 7 4 2" xfId="660" xr:uid="{48B28AF0-AEDB-4F3F-9435-FCE55680DF13}"/>
    <cellStyle name="Normal 10 7 4 3" xfId="661" xr:uid="{2230FBEE-7E93-4BBC-AC2F-5BA2A5C8A481}"/>
    <cellStyle name="Normal 10 7 4 4" xfId="662" xr:uid="{87D43ECE-2F89-45EC-9637-DE97B3191B4F}"/>
    <cellStyle name="Normal 10 7 5" xfId="663" xr:uid="{1E721921-D638-46CC-AB0D-0847425574B3}"/>
    <cellStyle name="Normal 10 7 6" xfId="664" xr:uid="{F9EC953F-EC6C-45B5-98D5-63588F8903DA}"/>
    <cellStyle name="Normal 10 7 7" xfId="665" xr:uid="{34473F83-5D0E-4CA9-9467-31A2A7517D2C}"/>
    <cellStyle name="Normal 10 8" xfId="666" xr:uid="{F686D163-CF7E-4275-ABB5-215C4BCACE39}"/>
    <cellStyle name="Normal 10 8 2" xfId="667" xr:uid="{6F92164D-CD05-4232-8F71-356DBEB773D2}"/>
    <cellStyle name="Normal 10 8 2 2" xfId="668" xr:uid="{49EB70DA-45D7-4459-8DDA-6026625CB1A5}"/>
    <cellStyle name="Normal 10 8 2 3" xfId="669" xr:uid="{751E8A4A-F100-4460-B15D-FF4940F406E6}"/>
    <cellStyle name="Normal 10 8 2 4" xfId="670" xr:uid="{491F1062-8037-4F2F-B526-E8BFBF03E936}"/>
    <cellStyle name="Normal 10 8 3" xfId="671" xr:uid="{59E37D24-0D3F-40B6-9C9B-41E2DE6B6AC8}"/>
    <cellStyle name="Normal 10 8 3 2" xfId="672" xr:uid="{952868A5-4CF9-477B-A822-74F374AA610D}"/>
    <cellStyle name="Normal 10 8 3 3" xfId="673" xr:uid="{7D9BB33A-EA3A-4A00-904B-88E94704C1C5}"/>
    <cellStyle name="Normal 10 8 3 4" xfId="674" xr:uid="{CD426891-1353-4C42-AD53-FD77177510F6}"/>
    <cellStyle name="Normal 10 8 4" xfId="675" xr:uid="{A8C2A046-D14A-4EFE-BAFB-5BCA414FAC48}"/>
    <cellStyle name="Normal 10 8 5" xfId="676" xr:uid="{6E4672BF-EA6A-4968-970E-DC87372A5E42}"/>
    <cellStyle name="Normal 10 8 6" xfId="677" xr:uid="{4B46FA38-21AC-4A3A-AF71-0F803F8FF1A5}"/>
    <cellStyle name="Normal 10 9" xfId="678" xr:uid="{B0122F83-6852-417A-95D8-3B140A13C978}"/>
    <cellStyle name="Normal 10 9 2" xfId="679" xr:uid="{39570165-7A9E-4063-BBB2-1B6137A42A57}"/>
    <cellStyle name="Normal 10 9 2 2" xfId="680" xr:uid="{90CFE9D0-725C-41C1-9B65-552AF9227ACF}"/>
    <cellStyle name="Normal 10 9 2 2 2" xfId="4302" xr:uid="{55E8B856-53E8-4956-B3D6-4933B42ABD2E}"/>
    <cellStyle name="Normal 10 9 2 2 3" xfId="4603" xr:uid="{8BDBC812-4C89-4E77-8079-41173C60BF02}"/>
    <cellStyle name="Normal 10 9 2 3" xfId="681" xr:uid="{3CB57ECD-0ECC-4DDB-9D9E-94425F83446E}"/>
    <cellStyle name="Normal 10 9 2 4" xfId="682" xr:uid="{0791EF96-D09F-4132-AA5C-67038E035FFF}"/>
    <cellStyle name="Normal 10 9 3" xfId="683" xr:uid="{DB44C8CB-552F-4E99-8153-ADF4899E3465}"/>
    <cellStyle name="Normal 10 9 4" xfId="684" xr:uid="{5A59AA28-7962-410C-9882-F0189938858A}"/>
    <cellStyle name="Normal 10 9 4 2" xfId="4739" xr:uid="{09462C47-85D4-40F4-801D-66D155085A7E}"/>
    <cellStyle name="Normal 10 9 4 3" xfId="4604" xr:uid="{4C7A6270-3EFE-4448-8293-60E760ED886D}"/>
    <cellStyle name="Normal 10 9 4 4" xfId="4446" xr:uid="{D84269B0-B89D-46AD-930E-5B12360CE5A1}"/>
    <cellStyle name="Normal 10 9 5" xfId="685" xr:uid="{D2052492-B202-4FCB-B951-F018C7C18548}"/>
    <cellStyle name="Normal 11" xfId="47" xr:uid="{907F1BD5-6137-47F0-8EEB-8DCA5EC42B10}"/>
    <cellStyle name="Normal 11 2" xfId="3698" xr:uid="{9522E6A0-A324-42CD-9360-22778A96B3D7}"/>
    <cellStyle name="Normal 11 2 2" xfId="4546" xr:uid="{5B40BDB0-864E-4D73-A9A1-E9DD079F0884}"/>
    <cellStyle name="Normal 11 3" xfId="4307" xr:uid="{585771C9-F790-4FE7-9E39-2D54541CC994}"/>
    <cellStyle name="Normal 11 3 2" xfId="4547" xr:uid="{F97A4561-6AF1-443D-97C0-3CB661BE2EC0}"/>
    <cellStyle name="Normal 11 3 3" xfId="4716" xr:uid="{7623A577-F4DE-4D16-A560-638D99F12511}"/>
    <cellStyle name="Normal 11 3 4" xfId="4693" xr:uid="{99680548-D716-4FFF-AC64-EB8DA225F9DB}"/>
    <cellStyle name="Normal 12" xfId="48" xr:uid="{E00300A9-8695-42E3-9DFD-8B5CBE3962A2}"/>
    <cellStyle name="Normal 12 2" xfId="3699" xr:uid="{C9F385BA-D075-480F-A742-12984C2D9EBF}"/>
    <cellStyle name="Normal 12 2 2" xfId="4548" xr:uid="{66FA5860-7747-4245-8C50-1F25E5ABBD13}"/>
    <cellStyle name="Normal 12 3" xfId="4549" xr:uid="{981FAF49-E8EC-4AFE-8C0A-3C5B41BD589A}"/>
    <cellStyle name="Normal 13" xfId="49" xr:uid="{0B531289-2BDF-46A7-981D-B821F069EABC}"/>
    <cellStyle name="Normal 13 2" xfId="50" xr:uid="{5D931257-33F9-495A-A8C2-0060FB69DB26}"/>
    <cellStyle name="Normal 13 2 2" xfId="3700" xr:uid="{D4A372C8-AC81-4C0E-9BF4-50F8DEBAA0DE}"/>
    <cellStyle name="Normal 13 2 2 2" xfId="4550" xr:uid="{A0AEE292-D010-4655-8B04-3C153CE1D61E}"/>
    <cellStyle name="Normal 13 2 3" xfId="4309" xr:uid="{1A86E5EC-F3AB-4C3B-8504-E3864292D718}"/>
    <cellStyle name="Normal 13 2 3 2" xfId="4551" xr:uid="{99AF33AA-87BE-4D20-A5D7-AD60F6A4D481}"/>
    <cellStyle name="Normal 13 2 3 3" xfId="4717" xr:uid="{417AF15A-9A33-404A-9AD2-1C41B0517788}"/>
    <cellStyle name="Normal 13 2 3 4" xfId="4694" xr:uid="{747FA84D-1918-48DA-A417-526EDB5FBD0F}"/>
    <cellStyle name="Normal 13 3" xfId="3701" xr:uid="{39D2B3D4-AD5F-4473-AB2C-708492713095}"/>
    <cellStyle name="Normal 13 3 2" xfId="4393" xr:uid="{02356889-6121-4F24-A88C-ACE8088E42C7}"/>
    <cellStyle name="Normal 13 3 3" xfId="4310" xr:uid="{752A3041-9EC2-46E7-AB86-56149611BB45}"/>
    <cellStyle name="Normal 13 3 4" xfId="4450" xr:uid="{B14EBE23-ECDF-4558-AE60-6072E21076A5}"/>
    <cellStyle name="Normal 13 3 5" xfId="4718" xr:uid="{F59BB9B8-83B6-4EB3-A60D-B01FA821A9C1}"/>
    <cellStyle name="Normal 13 4" xfId="4311" xr:uid="{4CA0EED4-1AD7-408F-8083-78D8BD669685}"/>
    <cellStyle name="Normal 13 5" xfId="4308" xr:uid="{BC210D52-AAC8-4964-A539-838B5F23D915}"/>
    <cellStyle name="Normal 14" xfId="51" xr:uid="{362CB1E0-63CA-4955-92D0-5F804F65ED30}"/>
    <cellStyle name="Normal 14 18" xfId="4313" xr:uid="{BD5766A8-EFE7-4427-8B1E-7FD4AF01886E}"/>
    <cellStyle name="Normal 14 2" xfId="52" xr:uid="{7C75E193-7258-48DA-8C40-38B3CF66CABB}"/>
    <cellStyle name="Normal 14 2 2" xfId="53" xr:uid="{030D7F97-5644-4AD1-BC63-C5670AD4583C}"/>
    <cellStyle name="Normal 14 2 2 2" xfId="3702" xr:uid="{FA64221A-2A43-4BDE-8FC8-6E928319101E}"/>
    <cellStyle name="Normal 14 2 3" xfId="3703" xr:uid="{5D1AA83A-CF00-4F14-A660-A787051F4A9C}"/>
    <cellStyle name="Normal 14 3" xfId="3704" xr:uid="{ED719277-ECA5-4011-9027-C68849C511EE}"/>
    <cellStyle name="Normal 14 3 2" xfId="4552" xr:uid="{9C0F9CC0-E498-4AFB-8FF8-AD1DB3BABC6C}"/>
    <cellStyle name="Normal 14 4" xfId="4312" xr:uid="{166BBC6E-3933-49AB-ABC2-21B350786508}"/>
    <cellStyle name="Normal 14 4 2" xfId="4553" xr:uid="{2CC73669-E704-465E-BF9E-896CA3EC94C2}"/>
    <cellStyle name="Normal 14 4 3" xfId="4719" xr:uid="{3355CFFE-12F4-4A71-B5F6-77709C7EBAD7}"/>
    <cellStyle name="Normal 14 4 4" xfId="4695" xr:uid="{36D7143A-2153-4276-A48B-08F19F23AA26}"/>
    <cellStyle name="Normal 15" xfId="54" xr:uid="{81E66A74-3002-4AC6-97C9-6C665A17D77B}"/>
    <cellStyle name="Normal 15 2" xfId="55" xr:uid="{5067B580-B6D2-4338-A3BB-8CD505A4046A}"/>
    <cellStyle name="Normal 15 2 2" xfId="3705" xr:uid="{01B58E2B-3D26-494D-A1D8-BF66F90ED195}"/>
    <cellStyle name="Normal 15 2 2 2" xfId="4554" xr:uid="{485D09AB-A37B-4373-980C-777BCDEE1A20}"/>
    <cellStyle name="Normal 15 2 3" xfId="4555" xr:uid="{F546955C-C544-4EC2-9BEB-3CF6327AF372}"/>
    <cellStyle name="Normal 15 3" xfId="3706" xr:uid="{C427F97B-7AB6-4B08-A16A-8A0223F80B05}"/>
    <cellStyle name="Normal 15 3 2" xfId="4394" xr:uid="{09182A6C-4202-4DA5-80ED-B447B89B8ED6}"/>
    <cellStyle name="Normal 15 3 3" xfId="4315" xr:uid="{64F13FC8-67EE-4891-B98F-90BE3987E3ED}"/>
    <cellStyle name="Normal 15 3 4" xfId="4451" xr:uid="{0D4000C5-F87C-439A-876E-E2D0B27CD22A}"/>
    <cellStyle name="Normal 15 3 5" xfId="4721" xr:uid="{0A8D7647-B65F-4269-9A6C-7D974908C4AB}"/>
    <cellStyle name="Normal 15 4" xfId="4314" xr:uid="{C1031C3F-7242-4A97-B893-F17CF2C7199A}"/>
    <cellStyle name="Normal 15 4 2" xfId="4556" xr:uid="{17C933C5-1D42-404D-A947-02D3ADE95B25}"/>
    <cellStyle name="Normal 15 4 3" xfId="4720" xr:uid="{AF3E6A53-14C6-40BA-99CC-9191C33723E8}"/>
    <cellStyle name="Normal 15 4 4" xfId="4696" xr:uid="{CCA1DE45-A114-4B9A-977F-359FCC5D837D}"/>
    <cellStyle name="Normal 16" xfId="56" xr:uid="{1B2F811F-F7D3-44B5-B056-4BE02DD23CB6}"/>
    <cellStyle name="Normal 16 2" xfId="3707" xr:uid="{E824020B-E0B4-4718-B89D-811E008A6435}"/>
    <cellStyle name="Normal 16 2 2" xfId="4395" xr:uid="{AA7C6494-310A-49C3-945E-2EDAD3A367C2}"/>
    <cellStyle name="Normal 16 2 3" xfId="4316" xr:uid="{279E1CA8-0B02-4462-BFEE-C618F08B91CD}"/>
    <cellStyle name="Normal 16 2 4" xfId="4452" xr:uid="{0FF958C0-9C63-47CD-B04F-69E0D3C7A82A}"/>
    <cellStyle name="Normal 16 2 5" xfId="4722" xr:uid="{F3E661FD-A433-43C5-92BA-A242008A468A}"/>
    <cellStyle name="Normal 16 3" xfId="4423" xr:uid="{519758AE-8CEE-411E-B6F8-9DDDC4365C29}"/>
    <cellStyle name="Normal 17" xfId="57" xr:uid="{6E915B6C-C15F-4D58-9B16-D2A36FADC6FE}"/>
    <cellStyle name="Normal 17 2" xfId="3708" xr:uid="{313052BD-16BD-457D-97CC-7B7FE9EE6AF7}"/>
    <cellStyle name="Normal 17 2 2" xfId="4396" xr:uid="{84D2B7F9-17C8-4877-87B2-DCDB8E31CD04}"/>
    <cellStyle name="Normal 17 2 3" xfId="4318" xr:uid="{61FA0C8B-C538-49EE-8D49-1E25381270D2}"/>
    <cellStyle name="Normal 17 2 4" xfId="4453" xr:uid="{E9348B67-B903-490C-98A3-0F9EC8AECC50}"/>
    <cellStyle name="Normal 17 2 5" xfId="4723" xr:uid="{839CE09B-C234-4C20-B48D-D23A1DA14789}"/>
    <cellStyle name="Normal 17 3" xfId="4319" xr:uid="{91DECFE3-D36A-4940-8590-A7046D78AFA6}"/>
    <cellStyle name="Normal 17 4" xfId="4317" xr:uid="{E07A71DD-DAF9-464E-A994-C344E3B3E6EF}"/>
    <cellStyle name="Normal 18" xfId="58" xr:uid="{186767E9-FA8C-4686-9C9A-059538D9D7B9}"/>
    <cellStyle name="Normal 18 2" xfId="3709" xr:uid="{9992EA7A-F8C9-4F0B-ABD3-D618D66E927C}"/>
    <cellStyle name="Normal 18 2 2" xfId="4557" xr:uid="{A76AA04D-325D-4E25-B376-A2CF1E106372}"/>
    <cellStyle name="Normal 18 3" xfId="4320" xr:uid="{56F95CC2-8C2C-4C14-89EC-3E5A77B04651}"/>
    <cellStyle name="Normal 18 3 2" xfId="4558" xr:uid="{1FBA202B-EEBF-42A3-B525-7E7C8B2A9DDF}"/>
    <cellStyle name="Normal 18 3 3" xfId="4724" xr:uid="{DBD7D525-EC3F-4FB4-9E64-2E2317F028DC}"/>
    <cellStyle name="Normal 18 3 4" xfId="4697" xr:uid="{582F5ACB-F394-4597-AACD-3DA1B95BB8B1}"/>
    <cellStyle name="Normal 19" xfId="59" xr:uid="{C605AA1E-673E-45EC-8E0D-93087F5C6122}"/>
    <cellStyle name="Normal 19 2" xfId="60" xr:uid="{B3F9188D-096B-4445-B0C7-182FDF551992}"/>
    <cellStyle name="Normal 19 2 2" xfId="3710" xr:uid="{D4F4B944-BD6F-45B9-8F97-F90AC276EF53}"/>
    <cellStyle name="Normal 19 2 2 2" xfId="4559" xr:uid="{30148B90-6DB9-408C-9F93-9A9C1F54C284}"/>
    <cellStyle name="Normal 19 2 3" xfId="4560" xr:uid="{0BF84251-92F8-4CCB-9561-DD4BBE02FFC6}"/>
    <cellStyle name="Normal 19 3" xfId="3711" xr:uid="{4D802EC6-91FF-4D4E-AFB4-FA27CD2D05C7}"/>
    <cellStyle name="Normal 19 3 2" xfId="4561" xr:uid="{190015C6-289C-4F4D-BF44-BEEFDE7B266D}"/>
    <cellStyle name="Normal 19 4" xfId="4562" xr:uid="{23002893-AC3E-4693-A075-D405869D2231}"/>
    <cellStyle name="Normal 2" xfId="3" xr:uid="{0035700C-F3A5-4A6F-B63A-5CE25669DEE2}"/>
    <cellStyle name="Normal 2 2" xfId="61" xr:uid="{0E655D4C-1A33-4EFB-9331-5ACC6E4D94DE}"/>
    <cellStyle name="Normal 2 2 2" xfId="62" xr:uid="{CCBFDE2B-439D-424C-8E0C-219FA50BCF6D}"/>
    <cellStyle name="Normal 2 2 2 2" xfId="3712" xr:uid="{2D21D2FF-C430-427F-B9DB-4C6F82F5C643}"/>
    <cellStyle name="Normal 2 2 2 2 2" xfId="4565" xr:uid="{A11B6F4B-5EB3-41FB-BB2D-CA29AD316360}"/>
    <cellStyle name="Normal 2 2 2 3" xfId="4566" xr:uid="{C0F3421B-E97F-41F7-B3B8-362AE69CA95A}"/>
    <cellStyle name="Normal 2 2 3" xfId="3713" xr:uid="{108F3428-F760-498B-8B46-53CF3D4D17FA}"/>
    <cellStyle name="Normal 2 2 3 2" xfId="4473" xr:uid="{6607A8EF-6F1B-450A-A3AE-52D953E4D889}"/>
    <cellStyle name="Normal 2 2 3 2 2" xfId="4567" xr:uid="{1EDD62CC-F3D1-48FC-A0D9-5CA03CD6E121}"/>
    <cellStyle name="Normal 2 2 3 2 3" xfId="4752" xr:uid="{923EFBF4-EFA3-4E3E-A2F3-3A2495A64BE4}"/>
    <cellStyle name="Normal 2 2 3 2 4" xfId="5307" xr:uid="{911DA902-7663-461F-B85E-BCA247BD6CFD}"/>
    <cellStyle name="Normal 2 2 3 3" xfId="4596" xr:uid="{08B073E9-99E5-4100-B8F4-66656361252B}"/>
    <cellStyle name="Normal 2 2 3 4" xfId="4698" xr:uid="{6BCD170A-BD52-4465-9D2F-3984F59FB8E5}"/>
    <cellStyle name="Normal 2 2 3 5" xfId="4687" xr:uid="{CE7C7D37-3D20-46B2-B5E4-E18080EEBBBC}"/>
    <cellStyle name="Normal 2 2 4" xfId="4321" xr:uid="{0B9E8FBC-D6F1-4727-B601-4536E105A3C6}"/>
    <cellStyle name="Normal 2 2 4 2" xfId="4480" xr:uid="{F100B61A-5ECC-469A-BAC6-1B9BACE6A832}"/>
    <cellStyle name="Normal 2 2 4 3" xfId="4725" xr:uid="{5855C28B-38C8-4932-B143-4565831708AA}"/>
    <cellStyle name="Normal 2 2 4 4" xfId="4699" xr:uid="{8357F05A-84B1-4486-990F-C598A3AEB69A}"/>
    <cellStyle name="Normal 2 2 5" xfId="4564" xr:uid="{C8DBD0FE-A77D-499D-833C-7D795154F9E9}"/>
    <cellStyle name="Normal 2 2 6" xfId="4755" xr:uid="{B6085A8B-AFD8-48D0-AB44-9A38D8DB262D}"/>
    <cellStyle name="Normal 2 3" xfId="63" xr:uid="{D6AF4323-2752-4A3A-810A-905E4B093B75}"/>
    <cellStyle name="Normal 2 3 2" xfId="64" xr:uid="{2770AB43-6F0E-4066-B823-96F39D8678C5}"/>
    <cellStyle name="Normal 2 3 2 2" xfId="3714" xr:uid="{3E3B1A33-A924-4895-BC7C-DB2EE38B11AB}"/>
    <cellStyle name="Normal 2 3 2 2 2" xfId="4568" xr:uid="{3074B296-BC55-45A9-B256-42EF4FE186B0}"/>
    <cellStyle name="Normal 2 3 2 3" xfId="4323" xr:uid="{519330F7-83BC-4826-AD84-1C214CE8D887}"/>
    <cellStyle name="Normal 2 3 2 3 2" xfId="4569" xr:uid="{2255676E-AE3E-4D26-BEDD-4AE44101EDA4}"/>
    <cellStyle name="Normal 2 3 2 3 3" xfId="4727" xr:uid="{2E718342-C7FA-40E8-A804-F28380637ACE}"/>
    <cellStyle name="Normal 2 3 2 3 4" xfId="4700" xr:uid="{A38FB3F8-B001-4776-B259-88095D5AE219}"/>
    <cellStyle name="Normal 2 3 3" xfId="65" xr:uid="{2A4091A7-4598-4DE7-9145-1D2A240B5122}"/>
    <cellStyle name="Normal 2 3 4" xfId="66" xr:uid="{F4A2D646-9263-4B10-9DD2-32B6183DC6FB}"/>
    <cellStyle name="Normal 2 3 5" xfId="3715" xr:uid="{1B091356-CE14-495B-824A-2408B0CDD1E5}"/>
    <cellStyle name="Normal 2 3 5 2" xfId="4570" xr:uid="{8B139004-E03C-42BE-88B8-EF86093E7E28}"/>
    <cellStyle name="Normal 2 3 6" xfId="4322" xr:uid="{8BF0A245-98A1-4872-8FBB-E038037C99CB}"/>
    <cellStyle name="Normal 2 3 6 2" xfId="4571" xr:uid="{ECFC530A-A447-4B3D-B98A-38D92B984234}"/>
    <cellStyle name="Normal 2 3 6 3" xfId="4726" xr:uid="{7D746D27-25B7-457E-8996-7BE05D56E0FB}"/>
    <cellStyle name="Normal 2 3 6 4" xfId="4701" xr:uid="{D4C5A1FA-BF2E-46D1-859B-2CB451BA752F}"/>
    <cellStyle name="Normal 2 3 7" xfId="5320" xr:uid="{DD158FA1-A673-4937-8F9C-73F448B35C0C}"/>
    <cellStyle name="Normal 2 4" xfId="67" xr:uid="{2144B8F0-D526-43F8-AD2D-046F5A3F2BAD}"/>
    <cellStyle name="Normal 2 4 2" xfId="68" xr:uid="{9ABBF89A-F034-4ADB-B684-769E075B3B47}"/>
    <cellStyle name="Normal 2 4 3" xfId="3716" xr:uid="{EDBC33DE-96E1-4BF1-9127-B3C326918F6C}"/>
    <cellStyle name="Normal 2 4 3 2" xfId="4572" xr:uid="{A811FF95-552D-421C-9148-7C4691F49D01}"/>
    <cellStyle name="Normal 2 4 3 3" xfId="4597" xr:uid="{3860B68B-1923-48CA-A3AF-515064B12885}"/>
    <cellStyle name="Normal 2 4 4" xfId="4573" xr:uid="{27D5CD1C-8148-403B-809B-575E828E24DA}"/>
    <cellStyle name="Normal 2 4 5" xfId="4756" xr:uid="{1FDC06B5-BB7D-4E7C-9D01-3063A439AD38}"/>
    <cellStyle name="Normal 2 4 6" xfId="4754" xr:uid="{76B5DA07-23BA-48D4-AEBC-BF58FF1F5870}"/>
    <cellStyle name="Normal 2 5" xfId="3717" xr:uid="{50EBCEFA-5189-4D18-BA19-60A4294D0289}"/>
    <cellStyle name="Normal 2 5 2" xfId="3732" xr:uid="{B93A94EC-64D7-4778-A2FE-E6F386F06D16}"/>
    <cellStyle name="Normal 2 5 2 2" xfId="4431" xr:uid="{5DE3D1FF-7B02-4DEE-BB1C-18FC22B7FDEA}"/>
    <cellStyle name="Normal 2 5 3" xfId="4424" xr:uid="{28A36A51-E6D3-4CBF-91C5-AA2A989E7523}"/>
    <cellStyle name="Normal 2 5 3 2" xfId="4476" xr:uid="{C210B590-86A1-46F9-A6DA-744A930633DB}"/>
    <cellStyle name="Normal 2 5 3 3" xfId="4738" xr:uid="{2CC36DCC-C885-456F-BC25-A2AC300FB1AE}"/>
    <cellStyle name="Normal 2 5 3 4" xfId="5304" xr:uid="{E6815B0F-08E1-4026-A8B9-BE82EC18821C}"/>
    <cellStyle name="Normal 2 5 4" xfId="4574" xr:uid="{BFFAD6AC-C5A6-4871-9094-4370871083DD}"/>
    <cellStyle name="Normal 2 5 5" xfId="4482" xr:uid="{2ED9B301-BC30-46E0-ACA8-49C804D622AC}"/>
    <cellStyle name="Normal 2 5 6" xfId="4481" xr:uid="{F3C909EF-6FF5-49CA-82B9-1DB4F9E6DF9A}"/>
    <cellStyle name="Normal 2 5 7" xfId="4751" xr:uid="{60BE76B6-DDD5-4753-96B5-8E556D563A5A}"/>
    <cellStyle name="Normal 2 5 8" xfId="4711" xr:uid="{DDEDD23C-38BC-475F-8991-7366955536C1}"/>
    <cellStyle name="Normal 2 6" xfId="3733" xr:uid="{5F4EA005-E5C0-46CB-946E-0A72D6E0A9F0}"/>
    <cellStyle name="Normal 2 6 2" xfId="4426" xr:uid="{A14E288D-9FDA-43E1-90CC-775F295F946E}"/>
    <cellStyle name="Normal 2 6 3" xfId="4429" xr:uid="{7B23DB79-A244-40CE-8087-1C2D09ED6EC2}"/>
    <cellStyle name="Normal 2 6 4" xfId="4575" xr:uid="{7143757D-F2DD-41EF-97E7-439CE17228E4}"/>
    <cellStyle name="Normal 2 6 5" xfId="4472" xr:uid="{43F2FD9D-3CA4-4223-A88E-98CE2D65B59D}"/>
    <cellStyle name="Normal 2 6 5 2" xfId="4702" xr:uid="{D6EF03D5-59EF-4DF1-8F87-051A85E83D6F}"/>
    <cellStyle name="Normal 2 6 6" xfId="4444" xr:uid="{94F5163B-7EC4-4F19-A666-00D07F36E545}"/>
    <cellStyle name="Normal 2 6 7" xfId="4425" xr:uid="{E8FAB105-CCAC-4704-AF2F-3F4FC3485D50}"/>
    <cellStyle name="Normal 2 7" xfId="4427" xr:uid="{BDDF9A2D-2C7D-4B03-A636-37956DC934D9}"/>
    <cellStyle name="Normal 2 7 2" xfId="4577" xr:uid="{D99C13FB-59B2-479B-AC22-9EF452FCE628}"/>
    <cellStyle name="Normal 2 7 3" xfId="4576" xr:uid="{5ED55078-2424-4B68-8E96-0793D5CB9461}"/>
    <cellStyle name="Normal 2 7 4" xfId="5305" xr:uid="{087E1DEA-AFDA-47EA-9662-FA15D9A7B6BF}"/>
    <cellStyle name="Normal 2 8" xfId="4578" xr:uid="{C0DEAF15-03AB-4830-8208-CE2D0D84EF10}"/>
    <cellStyle name="Normal 2 9" xfId="4563" xr:uid="{FDD92556-A26E-4657-9824-CC4D96CB749B}"/>
    <cellStyle name="Normal 20" xfId="69" xr:uid="{2BABF91D-D719-4910-8A71-D9D598538EF8}"/>
    <cellStyle name="Normal 20 2" xfId="3718" xr:uid="{EEA14746-04CA-4392-895E-777003D0C48E}"/>
    <cellStyle name="Normal 20 2 2" xfId="3719" xr:uid="{1DB96BEA-BE57-4B40-BD87-675AE224E4C6}"/>
    <cellStyle name="Normal 20 2 2 2" xfId="4397" xr:uid="{D03A8D1C-959E-4AEC-B40B-7068EE62B296}"/>
    <cellStyle name="Normal 20 2 2 3" xfId="4389" xr:uid="{7205B102-56D4-4450-A720-FE2ECA5E20A8}"/>
    <cellStyle name="Normal 20 2 2 4" xfId="4469" xr:uid="{64C8BE4F-3D19-477B-A3EB-5D1F1E0EA0DB}"/>
    <cellStyle name="Normal 20 2 2 5" xfId="4736" xr:uid="{FBA41BB1-BBD6-484C-A4C5-CA17D1BDD14D}"/>
    <cellStyle name="Normal 20 2 3" xfId="4392" xr:uid="{6F15EC5E-A0A4-42AB-9D1A-AECE6F3A9FA4}"/>
    <cellStyle name="Normal 20 2 4" xfId="4388" xr:uid="{9B4A2310-DD3B-444C-A9C0-695FEB23707D}"/>
    <cellStyle name="Normal 20 2 5" xfId="4468" xr:uid="{61373E69-F808-4E70-97A9-C5927C2F73E7}"/>
    <cellStyle name="Normal 20 2 6" xfId="4735" xr:uid="{27D69142-8749-405D-B98A-BF5D22EFE03A}"/>
    <cellStyle name="Normal 20 3" xfId="3828" xr:uid="{E7D49FED-94E0-4668-A8D8-8CDB74080D25}"/>
    <cellStyle name="Normal 20 3 2" xfId="4630" xr:uid="{8ACC8C83-771D-4713-8A86-33848B7EA79A}"/>
    <cellStyle name="Normal 20 4" xfId="4324" xr:uid="{47F88ECF-B9F4-48E6-BCC4-A503E2E3AB26}"/>
    <cellStyle name="Normal 20 4 2" xfId="4474" xr:uid="{5373C9D0-7A07-4533-A8B8-925AE8675452}"/>
    <cellStyle name="Normal 20 4 3" xfId="4728" xr:uid="{2E536B2D-ABD9-493A-8001-077E8EC19503}"/>
    <cellStyle name="Normal 20 4 4" xfId="4703" xr:uid="{CBBB3150-5835-423C-A267-A0DD221C543C}"/>
    <cellStyle name="Normal 20 5" xfId="4479" xr:uid="{5B0B04CA-28E8-42B7-9F5C-5B144C8E36DD}"/>
    <cellStyle name="Normal 20 6" xfId="4477" xr:uid="{9965F2BE-6FBF-4EDC-AD98-052B876380CC}"/>
    <cellStyle name="Normal 20 7" xfId="4688" xr:uid="{B81C4FB9-63E2-43CC-A09C-AEE7CD57A69B}"/>
    <cellStyle name="Normal 20 8" xfId="4709" xr:uid="{F7284CDD-80C9-45A8-AFB3-80458EEB1CC9}"/>
    <cellStyle name="Normal 20 9" xfId="4708" xr:uid="{908EE97C-1B3E-4A83-8ED6-CA43185EF5F3}"/>
    <cellStyle name="Normal 21" xfId="70" xr:uid="{F6845CCD-FCEE-4933-BA79-A19034E4573F}"/>
    <cellStyle name="Normal 21 2" xfId="3720" xr:uid="{BE1AF785-FCBD-4E5A-8416-3D142272206A}"/>
    <cellStyle name="Normal 21 2 2" xfId="3721" xr:uid="{84C302DF-9340-49D5-B98B-FB8E70DF919A}"/>
    <cellStyle name="Normal 21 3" xfId="4325" xr:uid="{568473A7-A170-4B3E-B0D6-D2C682AE17F1}"/>
    <cellStyle name="Normal 21 3 2" xfId="4632" xr:uid="{5A610F7B-2B28-4F00-9E80-C22929461C01}"/>
    <cellStyle name="Normal 21 3 3" xfId="4631" xr:uid="{3FB7A1ED-50BF-417C-8B47-427A878A48C2}"/>
    <cellStyle name="Normal 21 4" xfId="4454" xr:uid="{23ED254F-8D44-4509-99F4-ABCEB1FB4D16}"/>
    <cellStyle name="Normal 21 5" xfId="4729" xr:uid="{7CB58929-FBF0-47D3-96CE-5279BB30CE89}"/>
    <cellStyle name="Normal 22" xfId="686" xr:uid="{7BA26236-BBB8-41EB-9318-F582C387A786}"/>
    <cellStyle name="Normal 22 2" xfId="3662" xr:uid="{5DA89D0E-1880-49A2-806C-8804F4E622FB}"/>
    <cellStyle name="Normal 22 3" xfId="3661" xr:uid="{67A6B441-07E2-4A9B-AF8F-20BD7658E432}"/>
    <cellStyle name="Normal 22 3 2" xfId="4326" xr:uid="{EED45AF0-887C-4290-BFC2-8090CAAE859C}"/>
    <cellStyle name="Normal 22 3 2 2" xfId="4634" xr:uid="{84934447-365F-4BCA-B8A9-EF334FCF1A0F}"/>
    <cellStyle name="Normal 22 3 3" xfId="4633" xr:uid="{62630716-BAE1-4A90-B338-4ABB301AC868}"/>
    <cellStyle name="Normal 22 3 4" xfId="4616" xr:uid="{F59CF229-DBA8-45B0-9815-D46C785A2382}"/>
    <cellStyle name="Normal 22 4" xfId="3665" xr:uid="{8500C76E-A30E-46C8-A5B5-E4E0FC8D3090}"/>
    <cellStyle name="Normal 22 4 2" xfId="4402" xr:uid="{C6358DA2-B6FF-4A72-BFAE-9DD4578F834B}"/>
    <cellStyle name="Normal 22 4 3" xfId="4743" xr:uid="{6FAFE319-F6E4-4A20-B7A8-D301853B1870}"/>
    <cellStyle name="Normal 22 4 3 2" xfId="5324" xr:uid="{F00C83D1-CE60-45D9-B85A-917F12C5C9B6}"/>
    <cellStyle name="Normal 22 4 4" xfId="4617" xr:uid="{0192EB53-0F45-48F0-B972-369710A456E2}"/>
    <cellStyle name="Normal 22 4 5" xfId="4455" xr:uid="{AC7E4F75-E11E-4FDC-86B7-E370FC49A041}"/>
    <cellStyle name="Normal 22 4 5 2" xfId="5323" xr:uid="{59827A01-70BF-458B-BED5-14B57BB78EB6}"/>
    <cellStyle name="Normal 22 4 6" xfId="4441" xr:uid="{B31B70D4-A2A0-49C0-A994-40EB19DC7B3B}"/>
    <cellStyle name="Normal 22 4 7" xfId="4440" xr:uid="{6EEB03A6-9D34-450C-BFCA-1A012ECED32E}"/>
    <cellStyle name="Normal 22 4 8" xfId="4439" xr:uid="{D63908A8-5206-4B56-AD3A-38C24E22B55F}"/>
    <cellStyle name="Normal 22 4 9" xfId="4438" xr:uid="{8CC968FE-0386-4360-87E6-F557A6EE64B7}"/>
    <cellStyle name="Normal 22 5" xfId="4730" xr:uid="{E82E604F-848E-4389-827E-023B06F0F14E}"/>
    <cellStyle name="Normal 23" xfId="3722" xr:uid="{3F24A723-009F-4094-A260-8B8C335A86DC}"/>
    <cellStyle name="Normal 23 2" xfId="4283" xr:uid="{3FBD6EFC-72C7-4D1C-A2EE-D57C02ECBA47}"/>
    <cellStyle name="Normal 23 2 2" xfId="4328" xr:uid="{0D245065-D54C-4C74-8281-F4F41808C07F}"/>
    <cellStyle name="Normal 23 2 2 2" xfId="4753" xr:uid="{2126D3D4-C53C-4568-B1A3-3B3FB976F54C}"/>
    <cellStyle name="Normal 23 2 2 3" xfId="4618" xr:uid="{409046B0-7325-4907-92F8-408E4CDBDE54}"/>
    <cellStyle name="Normal 23 2 2 4" xfId="4579" xr:uid="{D6CF2FBE-28D6-4925-8ADD-21245386A6BA}"/>
    <cellStyle name="Normal 23 2 3" xfId="4457" xr:uid="{CA97516B-75D2-4403-8AD8-8F0632D2E2E2}"/>
    <cellStyle name="Normal 23 2 4" xfId="4704" xr:uid="{5D62D13B-1C61-4D5D-8375-848E3EDE7006}"/>
    <cellStyle name="Normal 23 3" xfId="4398" xr:uid="{2C8BEC5B-9E9B-440A-88DA-D75AE4C25A01}"/>
    <cellStyle name="Normal 23 4" xfId="4327" xr:uid="{8A6729D0-C115-4059-8C4B-B292EC3D16EA}"/>
    <cellStyle name="Normal 23 5" xfId="4456" xr:uid="{4595595B-BF99-4EFE-B0FB-80E3DDEE3AA0}"/>
    <cellStyle name="Normal 23 6" xfId="4731" xr:uid="{3F6EF0FE-CCCE-4D21-ACA3-B8522C15B3E1}"/>
    <cellStyle name="Normal 24" xfId="3723" xr:uid="{580FD228-8D84-4391-9F99-71EB80AF6D2F}"/>
    <cellStyle name="Normal 24 2" xfId="3724" xr:uid="{2C81D6DB-6450-4402-B9AE-6D5E03D9C92E}"/>
    <cellStyle name="Normal 24 2 2" xfId="4400" xr:uid="{60BCA9C6-7964-45A3-9CBA-007A3E7C3461}"/>
    <cellStyle name="Normal 24 2 3" xfId="4330" xr:uid="{E6AFCDFA-7599-4692-91A8-4F8675443B19}"/>
    <cellStyle name="Normal 24 2 4" xfId="4459" xr:uid="{5B057DBC-F39C-42D0-8430-26D5357893EB}"/>
    <cellStyle name="Normal 24 2 5" xfId="4733" xr:uid="{D439B5EC-3940-424A-8A2D-84ABEA65B468}"/>
    <cellStyle name="Normal 24 3" xfId="4399" xr:uid="{539B5F50-3CFE-4E97-9B28-A6EA55508864}"/>
    <cellStyle name="Normal 24 4" xfId="4329" xr:uid="{13C8E3CF-2BD1-4321-84C4-E7FF79601558}"/>
    <cellStyle name="Normal 24 5" xfId="4458" xr:uid="{BAFCDB32-FEB3-462E-99C3-27DE273240EE}"/>
    <cellStyle name="Normal 24 6" xfId="4732" xr:uid="{20F370E8-C3E0-4DB9-B3AF-0790721039F0}"/>
    <cellStyle name="Normal 25" xfId="3731" xr:uid="{D1E8A76D-7923-4EB7-8904-8A6A0BC08A03}"/>
    <cellStyle name="Normal 25 2" xfId="4332" xr:uid="{124F1598-85E6-4CC3-8DBD-83A67CE74DF3}"/>
    <cellStyle name="Normal 25 3" xfId="4401" xr:uid="{BD0FAB42-AD1B-479C-8DFA-22BA16BD226D}"/>
    <cellStyle name="Normal 25 4" xfId="4331" xr:uid="{20AB6049-6228-4B99-879A-EEE8F14CEDE2}"/>
    <cellStyle name="Normal 25 5" xfId="4460" xr:uid="{AD14A1B2-C79D-44E6-A44E-393EC43E3C51}"/>
    <cellStyle name="Normal 26" xfId="4281" xr:uid="{739BFEF9-F12B-49CB-AF0D-64BB14E35FE2}"/>
    <cellStyle name="Normal 26 2" xfId="4282" xr:uid="{8E016884-D05D-4B66-84CB-1B24345CAA29}"/>
    <cellStyle name="Normal 26 2 2" xfId="4334" xr:uid="{C1A32E4F-D5DD-408D-B628-BA077ECBC6DC}"/>
    <cellStyle name="Normal 26 3" xfId="4333" xr:uid="{146B7AE3-9ABB-47DF-9FEB-2D326D04271A}"/>
    <cellStyle name="Normal 26 3 2" xfId="4620" xr:uid="{B0BE2E0D-121F-4B99-AFAA-1723DAA32CEE}"/>
    <cellStyle name="Normal 27" xfId="4335" xr:uid="{C9EC4976-EE4D-4A0D-BF74-00B24CB3D441}"/>
    <cellStyle name="Normal 27 2" xfId="4336" xr:uid="{42DFCA8F-34E7-48FB-84FA-DBE0259A8265}"/>
    <cellStyle name="Normal 27 3" xfId="4461" xr:uid="{27A89CA7-407F-4422-A903-0FB0DBFF1AC5}"/>
    <cellStyle name="Normal 27 4" xfId="4445" xr:uid="{285BAF0B-430B-4B0C-BF89-B646D9662824}"/>
    <cellStyle name="Normal 27 5" xfId="4436" xr:uid="{D63A7042-1A6A-4E66-B27B-DBC0D24B5A4A}"/>
    <cellStyle name="Normal 27 6" xfId="4433" xr:uid="{3D0EB8FF-C06A-4440-A7E8-A1D8A8518873}"/>
    <cellStyle name="Normal 28" xfId="4337" xr:uid="{DED902D1-7883-463E-8F74-1D2B819DEAA3}"/>
    <cellStyle name="Normal 28 2" xfId="4338" xr:uid="{E4505996-9785-4411-8468-8CBCAA388E92}"/>
    <cellStyle name="Normal 28 3" xfId="4339" xr:uid="{11A9F5A2-B31B-4318-A414-4176A3CDB286}"/>
    <cellStyle name="Normal 29" xfId="4340" xr:uid="{89B70C9F-177F-47FC-8DB2-41C632D40495}"/>
    <cellStyle name="Normal 29 2" xfId="4341" xr:uid="{B38C51C8-B274-4E90-A062-BE22C5F6C42E}"/>
    <cellStyle name="Normal 3" xfId="2" xr:uid="{665067A7-73F8-4B7E-BFD2-7BB3B9468366}"/>
    <cellStyle name="Normal 3 2" xfId="71" xr:uid="{C8C5F958-F078-4EE0-AC5B-40E6060DCA1B}"/>
    <cellStyle name="Normal 3 2 2" xfId="72" xr:uid="{8C646823-A2F1-4C72-A456-E10BB4E21D94}"/>
    <cellStyle name="Normal 3 2 2 2" xfId="3725" xr:uid="{46293970-FFD5-4509-87A8-541269850F75}"/>
    <cellStyle name="Normal 3 2 2 2 2" xfId="4581" xr:uid="{FEE65538-3EF8-4A76-8F92-47616F3C4D8E}"/>
    <cellStyle name="Normal 3 2 2 3" xfId="4582" xr:uid="{87DD6B5F-4178-424D-A2C6-8445BB55601D}"/>
    <cellStyle name="Normal 3 2 3" xfId="73" xr:uid="{A2919FC9-A81B-40CB-B0E1-D69FB9497BAC}"/>
    <cellStyle name="Normal 3 2 4" xfId="3726" xr:uid="{C76EBD54-6834-4667-A964-936EC9C02B11}"/>
    <cellStyle name="Normal 3 2 4 2" xfId="4583" xr:uid="{51A5480F-4FED-4C33-A4E4-DDC281AA5D79}"/>
    <cellStyle name="Normal 3 2 5" xfId="4432" xr:uid="{B8D2B3D6-04E4-457B-BF95-8CDD32808E21}"/>
    <cellStyle name="Normal 3 2 5 2" xfId="4584" xr:uid="{EE62C680-CC29-40FB-92C7-3CE5E14AB7A1}"/>
    <cellStyle name="Normal 3 2 5 3" xfId="5306" xr:uid="{EB7F3CC2-014B-44DB-86DB-775F2BBA32DC}"/>
    <cellStyle name="Normal 3 3" xfId="74" xr:uid="{98AD3AC9-D2E3-4BFD-AB3F-1245AFEE2B6C}"/>
    <cellStyle name="Normal 3 3 2" xfId="3727" xr:uid="{47B069F0-BF42-4C68-974D-AA0C67E4EE4C}"/>
    <cellStyle name="Normal 3 3 2 2" xfId="4585" xr:uid="{1F8BD744-B0C0-47BA-B765-93D25F20728B}"/>
    <cellStyle name="Normal 3 3 3" xfId="4586" xr:uid="{30351B3A-BC71-4A8A-9D6F-74E6BCCF0D97}"/>
    <cellStyle name="Normal 3 4" xfId="3734" xr:uid="{C954A89F-FC13-4EC5-AC3B-D650D3C42313}"/>
    <cellStyle name="Normal 3 4 2" xfId="4285" xr:uid="{FCE76393-ECAE-4404-B337-664F89231C95}"/>
    <cellStyle name="Normal 3 4 2 2" xfId="4587" xr:uid="{6730D0F2-9CFB-4F5E-B303-EA5F449DCC00}"/>
    <cellStyle name="Normal 3 5" xfId="4284" xr:uid="{E7F41522-16F0-4921-8B3D-3A3370FEBBC8}"/>
    <cellStyle name="Normal 3 5 2" xfId="4588" xr:uid="{F4478D49-6A9D-4364-9EEE-B43608F408D9}"/>
    <cellStyle name="Normal 3 5 3" xfId="4737" xr:uid="{A0756CF1-5787-49B0-BDAD-AEC9EE3386CA}"/>
    <cellStyle name="Normal 3 5 4" xfId="4705" xr:uid="{7F8DB876-6C3B-4041-96E8-1787FE5D8F14}"/>
    <cellStyle name="Normal 3 6" xfId="4580" xr:uid="{AA537071-9CCD-43F3-9CA3-CE9642FB063E}"/>
    <cellStyle name="Normal 30" xfId="4342" xr:uid="{6DB13DA4-8844-435A-956C-3E92984B26F2}"/>
    <cellStyle name="Normal 30 2" xfId="4343" xr:uid="{95C4D223-DF46-45B2-B7E9-ED5807D6EA18}"/>
    <cellStyle name="Normal 31" xfId="4344" xr:uid="{9FE4D126-B7CE-48A8-8EF1-C61EC6E46334}"/>
    <cellStyle name="Normal 31 2" xfId="4345" xr:uid="{90BE39F0-037E-4FC4-BD8B-57592DFEDEB1}"/>
    <cellStyle name="Normal 32" xfId="4346" xr:uid="{286A34EE-B12B-4749-A267-C4A03602465D}"/>
    <cellStyle name="Normal 33" xfId="4347" xr:uid="{B0E7B0CC-A44E-48CC-A87F-8C8DCDFA1E46}"/>
    <cellStyle name="Normal 33 2" xfId="4348" xr:uid="{40AE9849-87F1-429A-9E5C-5F9725683CD1}"/>
    <cellStyle name="Normal 34" xfId="4349" xr:uid="{B1208042-7772-419B-AEF0-075A77807A4F}"/>
    <cellStyle name="Normal 34 2" xfId="4350" xr:uid="{45D6A3C3-4352-4B27-A165-48871028D54C}"/>
    <cellStyle name="Normal 35" xfId="4351" xr:uid="{3B46C119-6018-4AF3-8CA9-ACA4BF33596D}"/>
    <cellStyle name="Normal 35 2" xfId="4352" xr:uid="{A01467B0-760B-4415-B64D-1B01D943F546}"/>
    <cellStyle name="Normal 36" xfId="4353" xr:uid="{173599A0-EF71-435A-94E9-50CB66EEFC33}"/>
    <cellStyle name="Normal 36 2" xfId="4354" xr:uid="{A3BA2EAA-932B-4709-8E0B-0990D2821E98}"/>
    <cellStyle name="Normal 37" xfId="4355" xr:uid="{D8A54508-ABC1-4141-9C6C-DBD3D291B04D}"/>
    <cellStyle name="Normal 37 2" xfId="4356" xr:uid="{83F01401-6D49-4FE9-834B-42472ECDF97A}"/>
    <cellStyle name="Normal 38" xfId="4357" xr:uid="{C7115A08-53D7-4978-8934-17CABA72120C}"/>
    <cellStyle name="Normal 38 2" xfId="4358" xr:uid="{8F940FAD-9F40-4AA4-B1C2-9B7C53E8A9C9}"/>
    <cellStyle name="Normal 39" xfId="4359" xr:uid="{079E1B30-DF8B-49FB-A15E-67CA65D10A07}"/>
    <cellStyle name="Normal 39 2" xfId="4360" xr:uid="{CA24BCD5-08DD-488A-883C-B32845812C88}"/>
    <cellStyle name="Normal 39 2 2" xfId="4361" xr:uid="{31C84A59-10A9-4D72-AB88-8D1B177AC775}"/>
    <cellStyle name="Normal 39 3" xfId="4362" xr:uid="{CC86592B-C2CE-425A-B1F7-DBBB30548EA3}"/>
    <cellStyle name="Normal 4" xfId="75" xr:uid="{E42E5710-40A8-4E18-BEB7-F5C9D4635E33}"/>
    <cellStyle name="Normal 4 2" xfId="76" xr:uid="{CA16A7DB-6DDA-46A3-A7CE-16541387A4B7}"/>
    <cellStyle name="Normal 4 2 2" xfId="687" xr:uid="{798F61FB-E3D3-4BA1-A29D-0C47E379CD9E}"/>
    <cellStyle name="Normal 4 2 2 2" xfId="688" xr:uid="{CE6BB360-19B4-41E2-B205-DE8DFE591FC7}"/>
    <cellStyle name="Normal 4 2 2 3" xfId="689" xr:uid="{FFE429DF-98D8-4445-8281-6593DE7F5FDB}"/>
    <cellStyle name="Normal 4 2 2 4" xfId="690" xr:uid="{B99AF96A-5C11-44AA-AB2B-12AF2A293C09}"/>
    <cellStyle name="Normal 4 2 2 4 2" xfId="691" xr:uid="{1B7B27C9-9964-415F-BB6C-E6C04AED99B1}"/>
    <cellStyle name="Normal 4 2 2 4 3" xfId="692" xr:uid="{DA47EB6D-0B6A-4765-B36A-C2587569EBB3}"/>
    <cellStyle name="Normal 4 2 2 4 3 2" xfId="693" xr:uid="{2A86F6CE-DC39-4F9F-B8FB-B08E78FCCDA0}"/>
    <cellStyle name="Normal 4 2 2 4 3 3" xfId="3664" xr:uid="{AF8AEB2F-59EB-46D3-B459-3308AA209001}"/>
    <cellStyle name="Normal 4 2 3" xfId="4276" xr:uid="{D74624A8-EC83-478E-BCF9-7D2DD9DF3FA5}"/>
    <cellStyle name="Normal 4 2 3 2" xfId="4287" xr:uid="{31742BBD-40B7-4F4B-8FB5-1560EFB5DAE0}"/>
    <cellStyle name="Normal 4 2 3 2 2" xfId="4589" xr:uid="{4F09453C-0112-47A0-A647-0906413B9E0C}"/>
    <cellStyle name="Normal 4 2 3 3" xfId="4635" xr:uid="{FB0C6B4E-8D03-4488-86C1-F189AAEA403F}"/>
    <cellStyle name="Normal 4 2 3 3 2" xfId="4636" xr:uid="{D98E50EC-E909-44C6-A2A7-D9F6BEDBFFA8}"/>
    <cellStyle name="Normal 4 2 3 4" xfId="4637" xr:uid="{7B90CDF3-BEA8-4011-8010-B0F90C26D82E}"/>
    <cellStyle name="Normal 4 2 3 5" xfId="4638" xr:uid="{62DF75FB-9FBF-4F4C-B8B1-98B254A303DC}"/>
    <cellStyle name="Normal 4 2 4" xfId="4277" xr:uid="{4D6A185D-0759-40FA-BE0D-5F826488FB5D}"/>
    <cellStyle name="Normal 4 2 4 2" xfId="4364" xr:uid="{D3C4FE81-1D3B-4604-BF83-A98C127A5417}"/>
    <cellStyle name="Normal 4 2 4 2 2" xfId="4639" xr:uid="{EAAB3246-656B-49CD-8681-8CFB3A506011}"/>
    <cellStyle name="Normal 4 2 4 2 3" xfId="4619" xr:uid="{B3DD00D8-7289-4B13-9F38-6140372BC0A2}"/>
    <cellStyle name="Normal 4 2 4 2 4" xfId="4475" xr:uid="{93BC4399-82BE-4A45-ACAA-245A5D12C2B3}"/>
    <cellStyle name="Normal 4 2 4 3" xfId="4462" xr:uid="{937A5ACF-5737-4DEF-8875-3D2FB2FBF9CF}"/>
    <cellStyle name="Normal 4 2 4 4" xfId="4706" xr:uid="{AFC3CB11-405B-450A-A890-687DB5DA2544}"/>
    <cellStyle name="Normal 4 2 5" xfId="3829" xr:uid="{0A358815-2A3C-49FD-8E18-F082BFDC3653}"/>
    <cellStyle name="Normal 4 2 6" xfId="4478" xr:uid="{7CCB5404-4D7B-44CF-A47C-E3003B0D6FAD}"/>
    <cellStyle name="Normal 4 2 7" xfId="4434" xr:uid="{EA779193-3900-4E88-86BF-D249CFD2D3D7}"/>
    <cellStyle name="Normal 4 3" xfId="77" xr:uid="{98581154-C4D1-4E26-9C41-A6196246FC75}"/>
    <cellStyle name="Normal 4 3 2" xfId="78" xr:uid="{B3B10E80-2297-437E-8FA9-D0B1A8BC4A9F}"/>
    <cellStyle name="Normal 4 3 2 2" xfId="694" xr:uid="{A96445AB-3A8B-4A25-9873-3B96B3868E9E}"/>
    <cellStyle name="Normal 4 3 2 3" xfId="3830" xr:uid="{0B71B72D-31C6-4560-835E-217F642A186F}"/>
    <cellStyle name="Normal 4 3 3" xfId="695" xr:uid="{8150BC2D-60F2-4F0C-8741-93603E559FC5}"/>
    <cellStyle name="Normal 4 3 3 2" xfId="4483" xr:uid="{59627851-05E7-4975-BE65-440FE8290F38}"/>
    <cellStyle name="Normal 4 3 4" xfId="696" xr:uid="{567CA31D-7E7E-4CB6-A916-2952F07507A1}"/>
    <cellStyle name="Normal 4 3 5" xfId="697" xr:uid="{7D2E3B52-2173-454B-9486-455B92AF650A}"/>
    <cellStyle name="Normal 4 3 5 2" xfId="698" xr:uid="{43E5C71E-030E-4C8A-B5F9-53CEAEEF88E1}"/>
    <cellStyle name="Normal 4 3 5 3" xfId="699" xr:uid="{5CE4107C-2943-4C11-89E8-A3BBDDE58945}"/>
    <cellStyle name="Normal 4 3 5 3 2" xfId="700" xr:uid="{F1335D01-9030-46D9-A799-3E8211C77A29}"/>
    <cellStyle name="Normal 4 3 5 3 3" xfId="3663" xr:uid="{0BFC2880-FF94-4C5D-BDAA-5DFB80643F92}"/>
    <cellStyle name="Normal 4 3 6" xfId="3736" xr:uid="{C8ED577C-22DF-4702-A899-004F025D999C}"/>
    <cellStyle name="Normal 4 4" xfId="3735" xr:uid="{8CE518CF-BC6E-4393-934A-7E232861EDA1}"/>
    <cellStyle name="Normal 4 4 2" xfId="4278" xr:uid="{EAD0F8DD-D3E1-405B-85E4-42F7DAFF2FE7}"/>
    <cellStyle name="Normal 4 4 3" xfId="4286" xr:uid="{8F820E44-BD4B-4649-90DA-56AFB1E48CE8}"/>
    <cellStyle name="Normal 4 4 3 2" xfId="4289" xr:uid="{65DAA012-0A71-4FA5-A9EB-665CE82737EF}"/>
    <cellStyle name="Normal 4 4 3 3" xfId="4288" xr:uid="{0953D237-A02C-4E03-ACC6-9136F9604A5E}"/>
    <cellStyle name="Normal 4 4 4" xfId="4744" xr:uid="{C5EBF660-7E4C-4346-98D6-74CB7E4C71AC}"/>
    <cellStyle name="Normal 4 5" xfId="4279" xr:uid="{499B7A48-6211-47E9-9C10-A35C24E5DFDA}"/>
    <cellStyle name="Normal 4 5 2" xfId="4363" xr:uid="{2C433160-21C2-461F-A93D-6CCC645D0EAB}"/>
    <cellStyle name="Normal 4 6" xfId="4280" xr:uid="{D8B56E38-15E3-43ED-93AC-9A3CC5D28974}"/>
    <cellStyle name="Normal 4 7" xfId="3738" xr:uid="{11B0ED92-A538-4A96-B930-21A8098F6EFE}"/>
    <cellStyle name="Normal 4 8" xfId="4430" xr:uid="{B364DAC1-A8F4-4247-BD4E-D0907EE9A535}"/>
    <cellStyle name="Normal 4 9" xfId="5326" xr:uid="{2E73D19F-FB76-4099-B446-46D84C8654A0}"/>
    <cellStyle name="Normal 40" xfId="4365" xr:uid="{265C3C52-D8C8-4117-A214-D1806E0666F3}"/>
    <cellStyle name="Normal 40 2" xfId="4366" xr:uid="{47371A63-D7B2-4CA2-A3F3-1B8CF1C801E1}"/>
    <cellStyle name="Normal 40 2 2" xfId="4367" xr:uid="{C98B2C0C-FE0B-4E44-99FE-5C5D18FBE087}"/>
    <cellStyle name="Normal 40 3" xfId="4368" xr:uid="{8E9CACE4-6288-4DC8-825F-5083519494AE}"/>
    <cellStyle name="Normal 41" xfId="4369" xr:uid="{7A955C8D-0BC6-474A-8973-93DE4805B76F}"/>
    <cellStyle name="Normal 41 2" xfId="4370" xr:uid="{CECFF19C-F909-43BF-AF94-C86B7FB8C6A9}"/>
    <cellStyle name="Normal 42" xfId="4371" xr:uid="{38DF1631-73A3-4080-92A7-42141D9B3964}"/>
    <cellStyle name="Normal 42 2" xfId="4372" xr:uid="{BE65A011-3207-4346-AEE3-B680011E380D}"/>
    <cellStyle name="Normal 43" xfId="4373" xr:uid="{ADE5C307-B8B4-40A2-98A1-5E39F8948B1B}"/>
    <cellStyle name="Normal 43 2" xfId="4374" xr:uid="{63414DC2-4167-4A9C-95F3-4383BCA1ACBA}"/>
    <cellStyle name="Normal 44" xfId="4384" xr:uid="{5196B9BA-A24C-4CA2-915A-9609DD2A57B1}"/>
    <cellStyle name="Normal 44 2" xfId="4385" xr:uid="{468347D1-692B-4D89-88EF-D62BC1699A5C}"/>
    <cellStyle name="Normal 45" xfId="4598" xr:uid="{FF69D8E0-41A9-456A-B6E6-081E6BF0D678}"/>
    <cellStyle name="Normal 45 2" xfId="5325" xr:uid="{11FB29D0-962E-4E1D-B8B0-7EF3D52A9631}"/>
    <cellStyle name="Normal 5" xfId="79" xr:uid="{577A2CEE-03BA-4984-9DCC-A2FC72AAE161}"/>
    <cellStyle name="Normal 5 10" xfId="701" xr:uid="{F104D50E-3E7C-4AB2-A024-41B6EFA18CF3}"/>
    <cellStyle name="Normal 5 10 2" xfId="702" xr:uid="{7BE7BA6F-A7EE-45B9-AF01-0297470B00EA}"/>
    <cellStyle name="Normal 5 10 2 2" xfId="703" xr:uid="{3FD98EC8-62B6-4306-8341-CA87AA6DFD69}"/>
    <cellStyle name="Normal 5 10 2 3" xfId="704" xr:uid="{82335C5C-D7EB-47D3-9C87-779B8925D14B}"/>
    <cellStyle name="Normal 5 10 2 4" xfId="705" xr:uid="{A3A4183D-5C25-48C4-8457-C479D2AFD33C}"/>
    <cellStyle name="Normal 5 10 3" xfId="706" xr:uid="{4871FE4E-6861-4BC2-B98C-D0D81BA896F3}"/>
    <cellStyle name="Normal 5 10 3 2" xfId="707" xr:uid="{D09EB931-9F89-4ED2-8377-150FD796D932}"/>
    <cellStyle name="Normal 5 10 3 3" xfId="708" xr:uid="{81D9F045-A0B1-40EE-9256-F8E230E533F9}"/>
    <cellStyle name="Normal 5 10 3 4" xfId="709" xr:uid="{F40C691D-C5FA-46D5-9878-885CDC830BB7}"/>
    <cellStyle name="Normal 5 10 4" xfId="710" xr:uid="{FB45E435-662A-41F8-9FE3-C36D088AFD17}"/>
    <cellStyle name="Normal 5 10 5" xfId="711" xr:uid="{A6ADC8FB-F2E8-4113-A460-48C2DAA81735}"/>
    <cellStyle name="Normal 5 10 6" xfId="712" xr:uid="{42C09AD2-B234-40E7-82A2-0DF5B3D5DE36}"/>
    <cellStyle name="Normal 5 11" xfId="713" xr:uid="{62A4B388-9FC3-4FA0-9B88-7355F65BA544}"/>
    <cellStyle name="Normal 5 11 2" xfId="714" xr:uid="{54BBA805-18C2-461C-8B55-0BD38298C317}"/>
    <cellStyle name="Normal 5 11 2 2" xfId="715" xr:uid="{25C7654B-FD35-41E7-B339-08931C84AFA3}"/>
    <cellStyle name="Normal 5 11 2 2 2" xfId="4375" xr:uid="{A385BFBD-398D-4F99-8014-D9442D7BCF27}"/>
    <cellStyle name="Normal 5 11 2 2 3" xfId="4605" xr:uid="{FC08F591-2B30-4724-922E-55E9B11A212F}"/>
    <cellStyle name="Normal 5 11 2 3" xfId="716" xr:uid="{B55E5862-60E8-4E2D-973C-658EDC0D6FD8}"/>
    <cellStyle name="Normal 5 11 2 4" xfId="717" xr:uid="{CFD99E0E-5CB6-4C35-BAED-A778A80E6CED}"/>
    <cellStyle name="Normal 5 11 3" xfId="718" xr:uid="{0C8A3E6C-0FFA-4B47-8BC1-7EF24081BF4C}"/>
    <cellStyle name="Normal 5 11 4" xfId="719" xr:uid="{2E6A1569-FB1B-4B3D-9DFE-95C718A2318B}"/>
    <cellStyle name="Normal 5 11 4 2" xfId="4745" xr:uid="{32A4BFF0-F3DB-4C9E-9361-1883BB304C50}"/>
    <cellStyle name="Normal 5 11 4 3" xfId="4606" xr:uid="{D8A6C24E-7940-47F0-AEAB-8088EBC8D781}"/>
    <cellStyle name="Normal 5 11 4 4" xfId="4463" xr:uid="{845D5732-1F36-4A00-B30D-BD30AC0114D0}"/>
    <cellStyle name="Normal 5 11 5" xfId="720" xr:uid="{B72FA3A3-AC70-41CE-9372-44828DD8B311}"/>
    <cellStyle name="Normal 5 12" xfId="721" xr:uid="{A7506924-19D1-47CB-AAE1-C53FB7C9A801}"/>
    <cellStyle name="Normal 5 12 2" xfId="722" xr:uid="{36DE427A-73CF-48B6-BD66-851026B6C3CA}"/>
    <cellStyle name="Normal 5 12 3" xfId="723" xr:uid="{1B01D232-7459-42BD-9426-69BBC6C6AA9A}"/>
    <cellStyle name="Normal 5 12 4" xfId="724" xr:uid="{F53DF4A3-00AD-4AC1-B79E-2BDCA40C58C4}"/>
    <cellStyle name="Normal 5 13" xfId="725" xr:uid="{1509F431-78F6-4AEF-8247-1F5974C34779}"/>
    <cellStyle name="Normal 5 13 2" xfId="726" xr:uid="{E4318045-8C52-4B66-AA27-FAEC1CFDCBE3}"/>
    <cellStyle name="Normal 5 13 3" xfId="727" xr:uid="{15EECC95-8AB1-476E-938A-F737A40D4076}"/>
    <cellStyle name="Normal 5 13 4" xfId="728" xr:uid="{D15198EE-C597-4BE2-A980-77DDFA248B62}"/>
    <cellStyle name="Normal 5 14" xfId="729" xr:uid="{AABB0775-FC9B-4A8A-897F-6D995F28634F}"/>
    <cellStyle name="Normal 5 14 2" xfId="730" xr:uid="{CB768304-3533-47AB-A97C-2C7CE76A9B53}"/>
    <cellStyle name="Normal 5 15" xfId="731" xr:uid="{6A26F065-905D-4CAB-8F74-87920AC136B7}"/>
    <cellStyle name="Normal 5 16" xfId="732" xr:uid="{5F0D8A8F-19B6-416A-A9FD-20321325BFF8}"/>
    <cellStyle name="Normal 5 17" xfId="733" xr:uid="{ABC8BE74-A6F5-4D2F-86D2-3B77AAA1B7B8}"/>
    <cellStyle name="Normal 5 2" xfId="80" xr:uid="{658EB021-3872-4C4F-9D7E-062BDE93059B}"/>
    <cellStyle name="Normal 5 2 2" xfId="3728" xr:uid="{AC5D4E2A-A31F-466C-A680-3BAC14A3B9E1}"/>
    <cellStyle name="Normal 5 2 2 2" xfId="4405" xr:uid="{9191F0CA-32C0-4C5A-B197-82E00EF5B5F2}"/>
    <cellStyle name="Normal 5 2 2 2 2" xfId="4406" xr:uid="{18BF143B-86E5-4002-AEC4-F8D1D012745E}"/>
    <cellStyle name="Normal 5 2 2 2 2 2" xfId="4407" xr:uid="{1AAF98F2-562E-4021-9066-856178F7A341}"/>
    <cellStyle name="Normal 5 2 2 2 3" xfId="4408" xr:uid="{DEB03428-09B3-4804-A1C7-6853E02CC929}"/>
    <cellStyle name="Normal 5 2 2 2 4" xfId="4590" xr:uid="{9272EBF8-FC1A-42ED-A4C7-32A9985B2314}"/>
    <cellStyle name="Normal 5 2 2 2 5" xfId="5302" xr:uid="{BECCEFEE-02A1-40DA-951F-3366DF28A343}"/>
    <cellStyle name="Normal 5 2 2 3" xfId="4409" xr:uid="{61CF83F0-C97E-404B-932E-20B253997E01}"/>
    <cellStyle name="Normal 5 2 2 3 2" xfId="4410" xr:uid="{C04CB38E-CC68-4542-AF02-D7E062C109B8}"/>
    <cellStyle name="Normal 5 2 2 4" xfId="4411" xr:uid="{5BDF2F8F-0AE9-470F-8481-FB2F08DCC9E3}"/>
    <cellStyle name="Normal 5 2 2 5" xfId="4428" xr:uid="{E72A549E-6EFF-489B-A88B-910AE189651F}"/>
    <cellStyle name="Normal 5 2 2 6" xfId="4442" xr:uid="{C84A0E09-1B05-4441-83F1-EB05C1D51EC9}"/>
    <cellStyle name="Normal 5 2 2 7" xfId="4404" xr:uid="{F5EF4066-3476-4A6B-B817-DDF0FFAD4EDA}"/>
    <cellStyle name="Normal 5 2 3" xfId="4376" xr:uid="{0D36D526-981D-4F94-994A-DB3B1A41BA4C}"/>
    <cellStyle name="Normal 5 2 3 2" xfId="4413" xr:uid="{92D8C97B-B3C0-471C-8995-DCD2B2091A09}"/>
    <cellStyle name="Normal 5 2 3 2 2" xfId="4414" xr:uid="{363931E2-CD93-421C-A099-EE2A378E5AA8}"/>
    <cellStyle name="Normal 5 2 3 2 3" xfId="4591" xr:uid="{B7225ABE-A3FA-44D3-93EC-864660DB2747}"/>
    <cellStyle name="Normal 5 2 3 2 4" xfId="5303" xr:uid="{1E84A447-9A57-4502-B1FA-F0B275A3E8CE}"/>
    <cellStyle name="Normal 5 2 3 3" xfId="4415" xr:uid="{80907A6F-8BBD-41D8-8733-756AE02441A3}"/>
    <cellStyle name="Normal 5 2 3 3 2" xfId="4734" xr:uid="{3B11FC63-E5DB-403A-8088-436D86DD3E42}"/>
    <cellStyle name="Normal 5 2 3 4" xfId="4464" xr:uid="{7D36A61C-7C5C-4F1D-993A-4430126E4C35}"/>
    <cellStyle name="Normal 5 2 3 4 2" xfId="4707" xr:uid="{5B330B16-5017-4345-84FF-7D0AF133DA91}"/>
    <cellStyle name="Normal 5 2 3 5" xfId="4443" xr:uid="{15F8DA87-3916-4515-B61C-6AF89BF00841}"/>
    <cellStyle name="Normal 5 2 3 6" xfId="4437" xr:uid="{41B18A9C-AB48-4C7A-B8E2-24FFD38F8202}"/>
    <cellStyle name="Normal 5 2 3 7" xfId="4412" xr:uid="{42294518-17C6-4A59-A5E1-D9FB987DC4AC}"/>
    <cellStyle name="Normal 5 2 4" xfId="4416" xr:uid="{A029ACBD-6B26-4DEF-A5B7-6680808FC859}"/>
    <cellStyle name="Normal 5 2 4 2" xfId="4417" xr:uid="{FEDBE90B-702E-46F1-AACE-9DD24009C85A}"/>
    <cellStyle name="Normal 5 2 5" xfId="4418" xr:uid="{EA9FF50C-B721-423D-BD3A-A20565140B92}"/>
    <cellStyle name="Normal 5 2 6" xfId="4403" xr:uid="{857DE635-612A-4915-9A08-80738BFD130E}"/>
    <cellStyle name="Normal 5 3" xfId="81" xr:uid="{3C1DAABB-873D-4EA9-85C8-7D0D07FD0B6A}"/>
    <cellStyle name="Normal 5 3 2" xfId="4378" xr:uid="{75762F8E-6459-4CF6-855F-4212270EC96F}"/>
    <cellStyle name="Normal 5 3 3" xfId="4377" xr:uid="{C4B0D22C-D8F0-4AA5-BD97-17263ABF1349}"/>
    <cellStyle name="Normal 5 4" xfId="82" xr:uid="{0AAE33DC-6401-47F1-96C2-4D6C87C1D248}"/>
    <cellStyle name="Normal 5 4 10" xfId="734" xr:uid="{BCAF3744-2F73-4498-B94F-C589EA9D40C3}"/>
    <cellStyle name="Normal 5 4 11" xfId="735" xr:uid="{DE0468C5-0B47-4042-8565-4CE04DC3B1FE}"/>
    <cellStyle name="Normal 5 4 2" xfId="736" xr:uid="{03E0A53A-33C9-4E23-BEB5-B656ACAE7E55}"/>
    <cellStyle name="Normal 5 4 2 2" xfId="737" xr:uid="{9492E25D-F8AA-406E-9DCB-91CA8B33030F}"/>
    <cellStyle name="Normal 5 4 2 2 2" xfId="738" xr:uid="{BDCBA291-6CD1-4FCF-BA13-78206B841270}"/>
    <cellStyle name="Normal 5 4 2 2 2 2" xfId="739" xr:uid="{F2A4B278-7179-4AF7-BE3D-C59F6A75B672}"/>
    <cellStyle name="Normal 5 4 2 2 2 2 2" xfId="740" xr:uid="{E1C4C327-E265-4C7D-B3B9-7A1645AF6D18}"/>
    <cellStyle name="Normal 5 4 2 2 2 2 2 2" xfId="3831" xr:uid="{95CD6422-66E9-40D4-915A-44619E5CBB4C}"/>
    <cellStyle name="Normal 5 4 2 2 2 2 2 2 2" xfId="3832" xr:uid="{AC5142D4-4B2E-4803-96DD-89B383FDB8FC}"/>
    <cellStyle name="Normal 5 4 2 2 2 2 2 3" xfId="3833" xr:uid="{7748AAB9-FC02-4569-A4F6-C91CDE1A0929}"/>
    <cellStyle name="Normal 5 4 2 2 2 2 3" xfId="741" xr:uid="{79F49350-A743-427B-B60E-9677D96666E6}"/>
    <cellStyle name="Normal 5 4 2 2 2 2 3 2" xfId="3834" xr:uid="{004CBE78-3769-4F81-9EA6-72B81D87433A}"/>
    <cellStyle name="Normal 5 4 2 2 2 2 4" xfId="742" xr:uid="{F4306998-6BF7-416F-BD34-12D436EE49A5}"/>
    <cellStyle name="Normal 5 4 2 2 2 3" xfId="743" xr:uid="{165F57C2-9344-4FBB-AE4B-D0F2C9E86178}"/>
    <cellStyle name="Normal 5 4 2 2 2 3 2" xfId="744" xr:uid="{B17A7D70-A906-4D1C-AEE0-9902D5AE347A}"/>
    <cellStyle name="Normal 5 4 2 2 2 3 2 2" xfId="3835" xr:uid="{4AD5DE95-A587-4062-BAA4-8EACD7F9445A}"/>
    <cellStyle name="Normal 5 4 2 2 2 3 3" xfId="745" xr:uid="{10CF32BF-6E2B-46AA-B01E-693F38F81415}"/>
    <cellStyle name="Normal 5 4 2 2 2 3 4" xfId="746" xr:uid="{475C8512-7971-4B2D-8CA2-EBFD05E3D508}"/>
    <cellStyle name="Normal 5 4 2 2 2 4" xfId="747" xr:uid="{3C88F9D7-C8D1-49FB-AEA4-8800875DFFF2}"/>
    <cellStyle name="Normal 5 4 2 2 2 4 2" xfId="3836" xr:uid="{6BCC0693-8CC9-40A7-A505-AE7CE46D0013}"/>
    <cellStyle name="Normal 5 4 2 2 2 5" xfId="748" xr:uid="{4988821C-8B23-4E13-AD89-2AE70C05345C}"/>
    <cellStyle name="Normal 5 4 2 2 2 6" xfId="749" xr:uid="{75C4FB13-A737-4DC9-BE43-FCFC36A8745A}"/>
    <cellStyle name="Normal 5 4 2 2 3" xfId="750" xr:uid="{22E8FB0F-75BB-4DB7-B656-786765E7D57E}"/>
    <cellStyle name="Normal 5 4 2 2 3 2" xfId="751" xr:uid="{7B1CF9BC-4DC7-40AA-B678-9CD73B7249B5}"/>
    <cellStyle name="Normal 5 4 2 2 3 2 2" xfId="752" xr:uid="{6DB2C206-EE41-4E95-90CD-CC5BF98D9624}"/>
    <cellStyle name="Normal 5 4 2 2 3 2 2 2" xfId="3837" xr:uid="{B75B1E09-4579-4B6C-81C9-275866919F72}"/>
    <cellStyle name="Normal 5 4 2 2 3 2 2 2 2" xfId="3838" xr:uid="{C77FA816-1948-45F3-940C-3B3EBB7914F6}"/>
    <cellStyle name="Normal 5 4 2 2 3 2 2 3" xfId="3839" xr:uid="{0E79C9E6-0388-4C6B-896F-3688C3DF703D}"/>
    <cellStyle name="Normal 5 4 2 2 3 2 3" xfId="753" xr:uid="{F86B1752-9FDB-4101-BC49-90408E4CAA62}"/>
    <cellStyle name="Normal 5 4 2 2 3 2 3 2" xfId="3840" xr:uid="{8DD6A867-7578-4102-82E4-D577BEAF91F0}"/>
    <cellStyle name="Normal 5 4 2 2 3 2 4" xfId="754" xr:uid="{36AFCB27-04B2-48C8-A2C9-49D3FE3A15D0}"/>
    <cellStyle name="Normal 5 4 2 2 3 3" xfId="755" xr:uid="{EDAAC136-AA43-45EC-A106-74BFC9A289D3}"/>
    <cellStyle name="Normal 5 4 2 2 3 3 2" xfId="3841" xr:uid="{940EB0D3-BB81-46C2-A9B6-931AEFF1FACA}"/>
    <cellStyle name="Normal 5 4 2 2 3 3 2 2" xfId="3842" xr:uid="{A7924188-DE4C-47C1-91DB-A76D87A6AC93}"/>
    <cellStyle name="Normal 5 4 2 2 3 3 3" xfId="3843" xr:uid="{34872C9A-F863-4BAE-9D9C-E3153D56BD19}"/>
    <cellStyle name="Normal 5 4 2 2 3 4" xfId="756" xr:uid="{B0DF1863-2AB4-4BCB-8F12-18CF46F8CAF2}"/>
    <cellStyle name="Normal 5 4 2 2 3 4 2" xfId="3844" xr:uid="{55865727-FB1C-4A7B-88C6-5575BB87CC70}"/>
    <cellStyle name="Normal 5 4 2 2 3 5" xfId="757" xr:uid="{3F21AAD8-FD55-4D4F-8CE3-0E1F2780FA33}"/>
    <cellStyle name="Normal 5 4 2 2 4" xfId="758" xr:uid="{707C614C-55C3-4149-9613-077FFB2CA0AD}"/>
    <cellStyle name="Normal 5 4 2 2 4 2" xfId="759" xr:uid="{5893B038-AB3A-48A4-BBB5-7FC58E12E5D1}"/>
    <cellStyle name="Normal 5 4 2 2 4 2 2" xfId="3845" xr:uid="{798F1227-8678-4C9B-9CDB-D20F339AC8E4}"/>
    <cellStyle name="Normal 5 4 2 2 4 2 2 2" xfId="3846" xr:uid="{6CDE3A7B-8EDD-4E95-952A-2244394CB3D7}"/>
    <cellStyle name="Normal 5 4 2 2 4 2 3" xfId="3847" xr:uid="{145650E7-2EE8-4D0E-BE36-186ED9EB5565}"/>
    <cellStyle name="Normal 5 4 2 2 4 3" xfId="760" xr:uid="{FC6FD99B-2EA3-47A8-B3A8-D18809175054}"/>
    <cellStyle name="Normal 5 4 2 2 4 3 2" xfId="3848" xr:uid="{D6935EED-9D82-4348-B1D3-49D9AE3286E2}"/>
    <cellStyle name="Normal 5 4 2 2 4 4" xfId="761" xr:uid="{02159ED0-1C49-468D-986F-4D53F2657607}"/>
    <cellStyle name="Normal 5 4 2 2 5" xfId="762" xr:uid="{772FB9F6-0D62-4A33-8C0A-661C540437CF}"/>
    <cellStyle name="Normal 5 4 2 2 5 2" xfId="763" xr:uid="{B70247FB-FAED-472F-A1E2-E7767C751349}"/>
    <cellStyle name="Normal 5 4 2 2 5 2 2" xfId="3849" xr:uid="{FE4DB07C-03A0-4F82-B1A8-3D90A4CC7FCE}"/>
    <cellStyle name="Normal 5 4 2 2 5 3" xfId="764" xr:uid="{ED23D56F-F0BD-4349-9327-978A6A0FB65A}"/>
    <cellStyle name="Normal 5 4 2 2 5 4" xfId="765" xr:uid="{F5A4F7B8-1E45-4004-B142-48920F3B189B}"/>
    <cellStyle name="Normal 5 4 2 2 6" xfId="766" xr:uid="{5272547E-E761-4481-B19A-DF55B30949A0}"/>
    <cellStyle name="Normal 5 4 2 2 6 2" xfId="3850" xr:uid="{CDDE96F2-A8C8-4A33-A62C-979CD766C244}"/>
    <cellStyle name="Normal 5 4 2 2 7" xfId="767" xr:uid="{865BCAFC-5423-4A6E-A6ED-E954FB43E3E5}"/>
    <cellStyle name="Normal 5 4 2 2 8" xfId="768" xr:uid="{D1C619D8-42C1-472D-816A-455B5E6B5F63}"/>
    <cellStyle name="Normal 5 4 2 3" xfId="769" xr:uid="{E255BF90-25B8-4475-8E5A-EDFFAD6AE304}"/>
    <cellStyle name="Normal 5 4 2 3 2" xfId="770" xr:uid="{EB53326D-9817-464D-8A80-31B18941CBA1}"/>
    <cellStyle name="Normal 5 4 2 3 2 2" xfId="771" xr:uid="{D943948B-AA87-423C-8B1C-48C28F247B66}"/>
    <cellStyle name="Normal 5 4 2 3 2 2 2" xfId="3851" xr:uid="{711F631F-03A5-4640-A617-C35D7FB53004}"/>
    <cellStyle name="Normal 5 4 2 3 2 2 2 2" xfId="3852" xr:uid="{FD9E7F23-E6D9-47A3-83B8-A8361DAA34A5}"/>
    <cellStyle name="Normal 5 4 2 3 2 2 3" xfId="3853" xr:uid="{FE146048-3901-4AAA-BBE9-538B81FA244A}"/>
    <cellStyle name="Normal 5 4 2 3 2 3" xfId="772" xr:uid="{944FE7ED-6060-43A6-9957-CF83F663B851}"/>
    <cellStyle name="Normal 5 4 2 3 2 3 2" xfId="3854" xr:uid="{DD997CCD-CFFC-40D2-983A-C5F6DD05DC01}"/>
    <cellStyle name="Normal 5 4 2 3 2 4" xfId="773" xr:uid="{7E43DDCC-4914-4D6C-B763-B591438C834A}"/>
    <cellStyle name="Normal 5 4 2 3 3" xfId="774" xr:uid="{540AF5E5-4D2B-4E25-AB0C-0B9BB024D89E}"/>
    <cellStyle name="Normal 5 4 2 3 3 2" xfId="775" xr:uid="{DEEC0A85-27CA-4E0D-B05F-BE2B30CD69C3}"/>
    <cellStyle name="Normal 5 4 2 3 3 2 2" xfId="3855" xr:uid="{F7EB9FD5-12E8-4D8C-8067-EB6DE99F8939}"/>
    <cellStyle name="Normal 5 4 2 3 3 3" xfId="776" xr:uid="{CA607769-EA04-4F33-B293-A5539F22F54F}"/>
    <cellStyle name="Normal 5 4 2 3 3 4" xfId="777" xr:uid="{22B3690C-966E-49C0-ACC0-0DB30B37BD35}"/>
    <cellStyle name="Normal 5 4 2 3 4" xfId="778" xr:uid="{DEACF4FA-F081-46B8-BFE1-5062A813F53E}"/>
    <cellStyle name="Normal 5 4 2 3 4 2" xfId="3856" xr:uid="{01C4EFE9-CD42-4931-A05F-2BABA7B1C39B}"/>
    <cellStyle name="Normal 5 4 2 3 5" xfId="779" xr:uid="{A52CE9B6-4D43-456B-A5E3-8608E3D7CC93}"/>
    <cellStyle name="Normal 5 4 2 3 6" xfId="780" xr:uid="{535EF715-F68B-41F6-BB60-2141BC97E751}"/>
    <cellStyle name="Normal 5 4 2 4" xfId="781" xr:uid="{7CFF849D-B4F7-4D0E-A947-E71A7AB5644C}"/>
    <cellStyle name="Normal 5 4 2 4 2" xfId="782" xr:uid="{D075E17D-9A9C-4562-8B99-158C6ACDFA22}"/>
    <cellStyle name="Normal 5 4 2 4 2 2" xfId="783" xr:uid="{0EDA325C-8674-41F8-A8BE-F2171D3AD748}"/>
    <cellStyle name="Normal 5 4 2 4 2 2 2" xfId="3857" xr:uid="{FE7A207E-EEF5-4426-A793-F59F22D9D5C6}"/>
    <cellStyle name="Normal 5 4 2 4 2 2 2 2" xfId="3858" xr:uid="{34572E93-A6BE-4C71-900E-36CD2BDF462C}"/>
    <cellStyle name="Normal 5 4 2 4 2 2 3" xfId="3859" xr:uid="{E80B320E-C27A-45BA-A779-BD689254BE09}"/>
    <cellStyle name="Normal 5 4 2 4 2 3" xfId="784" xr:uid="{E0FB5DFC-ADDD-4650-B64E-99EFED6718E1}"/>
    <cellStyle name="Normal 5 4 2 4 2 3 2" xfId="3860" xr:uid="{E22D8D16-8B51-4D4F-81A2-32E8D3806E88}"/>
    <cellStyle name="Normal 5 4 2 4 2 4" xfId="785" xr:uid="{C0957968-0B81-491D-BB39-5C84388028BD}"/>
    <cellStyle name="Normal 5 4 2 4 3" xfId="786" xr:uid="{4EA7190A-AA4A-4609-94C0-E691151F8679}"/>
    <cellStyle name="Normal 5 4 2 4 3 2" xfId="3861" xr:uid="{7DB4FA51-C1C0-4895-832B-3534C1724AFF}"/>
    <cellStyle name="Normal 5 4 2 4 3 2 2" xfId="3862" xr:uid="{929462F5-E9F1-4DF7-A2C2-DE41387277BE}"/>
    <cellStyle name="Normal 5 4 2 4 3 3" xfId="3863" xr:uid="{8F497EDE-6AF8-4DCD-8180-659BEE4B4B02}"/>
    <cellStyle name="Normal 5 4 2 4 4" xfId="787" xr:uid="{BCCD9D52-7905-46A2-AF02-DE2461D4D4F0}"/>
    <cellStyle name="Normal 5 4 2 4 4 2" xfId="3864" xr:uid="{952C828D-51E0-407C-A96D-AF203842E530}"/>
    <cellStyle name="Normal 5 4 2 4 5" xfId="788" xr:uid="{3BB5CD5A-B0E8-447F-BA99-BB58D0E515A3}"/>
    <cellStyle name="Normal 5 4 2 5" xfId="789" xr:uid="{0D0A768A-776C-4652-8B40-F46FF9360300}"/>
    <cellStyle name="Normal 5 4 2 5 2" xfId="790" xr:uid="{AB28CD69-1171-4D31-B7A1-ABDC0105CD34}"/>
    <cellStyle name="Normal 5 4 2 5 2 2" xfId="3865" xr:uid="{E040421F-79F6-4A6D-8ED9-52F719627CE0}"/>
    <cellStyle name="Normal 5 4 2 5 2 2 2" xfId="3866" xr:uid="{BB5B110B-4708-4905-9C3D-DB4D1AB81686}"/>
    <cellStyle name="Normal 5 4 2 5 2 3" xfId="3867" xr:uid="{5219B26D-45BB-4D37-BD04-C8EB67C8E312}"/>
    <cellStyle name="Normal 5 4 2 5 3" xfId="791" xr:uid="{3BF41554-5B2A-43F5-8DD5-56E53740C59C}"/>
    <cellStyle name="Normal 5 4 2 5 3 2" xfId="3868" xr:uid="{9514B5E3-7B81-43BD-B3A9-F56F740B9806}"/>
    <cellStyle name="Normal 5 4 2 5 4" xfId="792" xr:uid="{13ACF9D8-7C08-4F2A-A2AC-E5A19ECAD7A4}"/>
    <cellStyle name="Normal 5 4 2 6" xfId="793" xr:uid="{E24FD7BC-A589-4120-82BD-33E777BF7812}"/>
    <cellStyle name="Normal 5 4 2 6 2" xfId="794" xr:uid="{366D2889-DFEF-421C-9259-899E0621E1AC}"/>
    <cellStyle name="Normal 5 4 2 6 2 2" xfId="3869" xr:uid="{3D145355-242A-4ADE-96C9-996A439B3472}"/>
    <cellStyle name="Normal 5 4 2 6 2 3" xfId="4391" xr:uid="{2A8EF76A-80AB-449E-95EF-58B2F0C6303A}"/>
    <cellStyle name="Normal 5 4 2 6 3" xfId="795" xr:uid="{3114A8AC-8B5B-421A-AE71-399D7B2AA231}"/>
    <cellStyle name="Normal 5 4 2 6 4" xfId="796" xr:uid="{47E9D88E-0B2C-49D5-8560-976664DFDC32}"/>
    <cellStyle name="Normal 5 4 2 6 4 2" xfId="4750" xr:uid="{A192C7BE-10C7-48F3-97C6-DF0260AF21C9}"/>
    <cellStyle name="Normal 5 4 2 6 4 3" xfId="4607" xr:uid="{47FEE692-A4FD-42FD-AD3D-C4CA51282D86}"/>
    <cellStyle name="Normal 5 4 2 6 4 4" xfId="4471" xr:uid="{9E6D3530-A5A2-4E79-8DB8-0D89EA7324CF}"/>
    <cellStyle name="Normal 5 4 2 7" xfId="797" xr:uid="{D4A99F54-46FA-46EA-B681-3483709D2A05}"/>
    <cellStyle name="Normal 5 4 2 7 2" xfId="3870" xr:uid="{9A197F06-222A-4C27-B2E4-B7A7E855C12C}"/>
    <cellStyle name="Normal 5 4 2 8" xfId="798" xr:uid="{A3C6496E-C3D2-4145-97C4-7EE600FF0A6B}"/>
    <cellStyle name="Normal 5 4 2 9" xfId="799" xr:uid="{2D3CA921-E99A-4D51-A98A-3996D0B194CC}"/>
    <cellStyle name="Normal 5 4 3" xfId="800" xr:uid="{75E740FB-A2A3-4000-928E-01FFA749AC1F}"/>
    <cellStyle name="Normal 5 4 3 2" xfId="801" xr:uid="{4A8A246E-4034-47D4-A389-8D121583133A}"/>
    <cellStyle name="Normal 5 4 3 2 2" xfId="802" xr:uid="{BCF29974-D7B2-49B6-AB8A-B752E5C6B388}"/>
    <cellStyle name="Normal 5 4 3 2 2 2" xfId="803" xr:uid="{5F8BCD4B-E987-43C5-B6CC-FA2C2598F69D}"/>
    <cellStyle name="Normal 5 4 3 2 2 2 2" xfId="3871" xr:uid="{C1A3F0F8-4C66-4AA4-8603-FE503E672BD5}"/>
    <cellStyle name="Normal 5 4 3 2 2 2 2 2" xfId="3872" xr:uid="{0AF99A8F-6FFA-4A10-AD84-965823B98807}"/>
    <cellStyle name="Normal 5 4 3 2 2 2 3" xfId="3873" xr:uid="{078B7374-CABC-4752-8F04-77308030AC62}"/>
    <cellStyle name="Normal 5 4 3 2 2 3" xfId="804" xr:uid="{9C32C05C-3B3F-4331-81AB-013E05E37F09}"/>
    <cellStyle name="Normal 5 4 3 2 2 3 2" xfId="3874" xr:uid="{5576BA03-A950-4452-A368-1297AB046669}"/>
    <cellStyle name="Normal 5 4 3 2 2 4" xfId="805" xr:uid="{B4C42713-AFD5-4807-9F4A-6B1504575454}"/>
    <cellStyle name="Normal 5 4 3 2 3" xfId="806" xr:uid="{3355C6CD-D72C-44FD-9C6A-DB1536E1DE84}"/>
    <cellStyle name="Normal 5 4 3 2 3 2" xfId="807" xr:uid="{E76D6E01-852E-4AAB-8E90-259F9BC374CA}"/>
    <cellStyle name="Normal 5 4 3 2 3 2 2" xfId="3875" xr:uid="{F91BD255-E5F7-4BA2-A24C-31399B9E40E9}"/>
    <cellStyle name="Normal 5 4 3 2 3 3" xfId="808" xr:uid="{BB52BBB6-543F-4C62-A55A-388BE95E70D0}"/>
    <cellStyle name="Normal 5 4 3 2 3 4" xfId="809" xr:uid="{AC41D35A-9B1D-4913-9FD0-E91EF1202A17}"/>
    <cellStyle name="Normal 5 4 3 2 4" xfId="810" xr:uid="{F36D4514-DEE2-406D-973B-9EE8EF53B333}"/>
    <cellStyle name="Normal 5 4 3 2 4 2" xfId="3876" xr:uid="{CDE26892-4650-475B-B741-201C6915473F}"/>
    <cellStyle name="Normal 5 4 3 2 5" xfId="811" xr:uid="{8536D942-096F-49C3-B48A-541AEAA571DC}"/>
    <cellStyle name="Normal 5 4 3 2 6" xfId="812" xr:uid="{41A73DC9-C501-477B-A75F-B1B1495240A2}"/>
    <cellStyle name="Normal 5 4 3 3" xfId="813" xr:uid="{D90DFE4E-50B0-48C7-9F78-7AC1A022323C}"/>
    <cellStyle name="Normal 5 4 3 3 2" xfId="814" xr:uid="{B1DAEEBC-09D0-499C-8052-554F07EB7BEB}"/>
    <cellStyle name="Normal 5 4 3 3 2 2" xfId="815" xr:uid="{645BE51B-135D-4902-8071-DF3C1BB17672}"/>
    <cellStyle name="Normal 5 4 3 3 2 2 2" xfId="3877" xr:uid="{AC2D9696-A101-4DBC-AE5A-F87585F94B06}"/>
    <cellStyle name="Normal 5 4 3 3 2 2 2 2" xfId="3878" xr:uid="{54FBE073-FD74-47B0-8252-34C364F5BA0A}"/>
    <cellStyle name="Normal 5 4 3 3 2 2 3" xfId="3879" xr:uid="{91686CAE-2A50-412D-995C-2B620D78D640}"/>
    <cellStyle name="Normal 5 4 3 3 2 3" xfId="816" xr:uid="{FD87669C-ABB3-4D74-A97A-3C3F43743E6E}"/>
    <cellStyle name="Normal 5 4 3 3 2 3 2" xfId="3880" xr:uid="{FC27841A-3039-49FA-96D3-CC114E23B002}"/>
    <cellStyle name="Normal 5 4 3 3 2 4" xfId="817" xr:uid="{00D4C7AB-CAFB-42EC-A70E-D92A0FC3C9C6}"/>
    <cellStyle name="Normal 5 4 3 3 3" xfId="818" xr:uid="{B9A960B2-70E7-4892-ABC6-F8CC2CDED4F4}"/>
    <cellStyle name="Normal 5 4 3 3 3 2" xfId="3881" xr:uid="{0B6F56B5-D74C-4350-B1E7-46FFEA2F473E}"/>
    <cellStyle name="Normal 5 4 3 3 3 2 2" xfId="3882" xr:uid="{45B21CBD-9384-45E2-ABC3-CA57F40F83C5}"/>
    <cellStyle name="Normal 5 4 3 3 3 3" xfId="3883" xr:uid="{1BDA76AC-BA48-428B-8EFF-8649690BBFB0}"/>
    <cellStyle name="Normal 5 4 3 3 4" xfId="819" xr:uid="{71132948-4EDA-4F5D-B2A4-63B80CC08D94}"/>
    <cellStyle name="Normal 5 4 3 3 4 2" xfId="3884" xr:uid="{BB23CE95-DCD4-4BD6-888F-F99741A139EB}"/>
    <cellStyle name="Normal 5 4 3 3 5" xfId="820" xr:uid="{5D03A8B4-719E-44F2-8CBF-969214B04227}"/>
    <cellStyle name="Normal 5 4 3 4" xfId="821" xr:uid="{2668812B-5607-4597-9FEA-BB301B562295}"/>
    <cellStyle name="Normal 5 4 3 4 2" xfId="822" xr:uid="{29858800-B4FD-4A1B-84DB-3024215692F2}"/>
    <cellStyle name="Normal 5 4 3 4 2 2" xfId="3885" xr:uid="{8E9E41C0-7D72-4457-AB18-90F223FD18FA}"/>
    <cellStyle name="Normal 5 4 3 4 2 2 2" xfId="3886" xr:uid="{0EA35223-73BA-48D6-93E8-79F919600ED6}"/>
    <cellStyle name="Normal 5 4 3 4 2 3" xfId="3887" xr:uid="{A2C6F84E-B978-40E2-BAEB-DFF5AEB68586}"/>
    <cellStyle name="Normal 5 4 3 4 3" xfId="823" xr:uid="{8F6DD005-B1C9-4BB8-B835-CBC9C79B24D5}"/>
    <cellStyle name="Normal 5 4 3 4 3 2" xfId="3888" xr:uid="{9574825C-EACF-4521-AD88-B10EE06E1821}"/>
    <cellStyle name="Normal 5 4 3 4 4" xfId="824" xr:uid="{A7FB7FB0-0451-4E1A-A59A-22EBFE774730}"/>
    <cellStyle name="Normal 5 4 3 5" xfId="825" xr:uid="{F666A4AE-74B1-4640-A40B-83AD747305C5}"/>
    <cellStyle name="Normal 5 4 3 5 2" xfId="826" xr:uid="{4F440941-6CB1-4028-850D-00F77A727A42}"/>
    <cellStyle name="Normal 5 4 3 5 2 2" xfId="3889" xr:uid="{AB802E58-266A-47CA-AF93-DB9F5DC5C733}"/>
    <cellStyle name="Normal 5 4 3 5 3" xfId="827" xr:uid="{C555B9DE-AD80-489F-BF14-B7078386DF64}"/>
    <cellStyle name="Normal 5 4 3 5 4" xfId="828" xr:uid="{B0733E92-1756-400D-BE0D-F6C8FCAFB800}"/>
    <cellStyle name="Normal 5 4 3 6" xfId="829" xr:uid="{6A646606-EAEC-42B1-9E46-AE150549FBC7}"/>
    <cellStyle name="Normal 5 4 3 6 2" xfId="3890" xr:uid="{4280C18A-8CAA-4D1A-B76F-6B12E8F9B8C7}"/>
    <cellStyle name="Normal 5 4 3 7" xfId="830" xr:uid="{736BCF9C-551F-4A6E-8F09-3835F8843CFD}"/>
    <cellStyle name="Normal 5 4 3 8" xfId="831" xr:uid="{4D6C09DD-A843-481B-B5B3-C1910AE1FEE6}"/>
    <cellStyle name="Normal 5 4 4" xfId="832" xr:uid="{8E8AE6EF-D689-47D4-9637-687F8549EB1A}"/>
    <cellStyle name="Normal 5 4 4 2" xfId="833" xr:uid="{5543AB31-96E2-43F7-A03A-E9B736E3A8B2}"/>
    <cellStyle name="Normal 5 4 4 2 2" xfId="834" xr:uid="{2DFA0F24-F94A-4BD6-93C1-2F4979855721}"/>
    <cellStyle name="Normal 5 4 4 2 2 2" xfId="835" xr:uid="{72C7B775-1316-49EC-B4B4-2FE346B2B603}"/>
    <cellStyle name="Normal 5 4 4 2 2 2 2" xfId="3891" xr:uid="{F6EC54E3-63F0-40CF-950C-416C47815FBD}"/>
    <cellStyle name="Normal 5 4 4 2 2 3" xfId="836" xr:uid="{A60829F6-48A6-4247-9736-744FFA50DF96}"/>
    <cellStyle name="Normal 5 4 4 2 2 4" xfId="837" xr:uid="{F182079C-62B0-4DE4-8623-BDB7D1314C57}"/>
    <cellStyle name="Normal 5 4 4 2 3" xfId="838" xr:uid="{6145AB90-7975-4F79-984A-108273766ABC}"/>
    <cellStyle name="Normal 5 4 4 2 3 2" xfId="3892" xr:uid="{6777F423-50C7-4CD2-AABA-AA751922B9B1}"/>
    <cellStyle name="Normal 5 4 4 2 4" xfId="839" xr:uid="{A7DDF60D-1E8D-4A0A-B394-4ADC284F0864}"/>
    <cellStyle name="Normal 5 4 4 2 5" xfId="840" xr:uid="{E0EE1301-F2BE-4493-B4B8-78D5D7B0AA69}"/>
    <cellStyle name="Normal 5 4 4 3" xfId="841" xr:uid="{188A2A11-0A78-42C6-BAC9-5D7F33DF0970}"/>
    <cellStyle name="Normal 5 4 4 3 2" xfId="842" xr:uid="{6F71E27B-AEA9-4447-A0F5-FD45E9ED9DD3}"/>
    <cellStyle name="Normal 5 4 4 3 2 2" xfId="3893" xr:uid="{658AF3D2-D367-400F-9F5D-0C715775B2D0}"/>
    <cellStyle name="Normal 5 4 4 3 3" xfId="843" xr:uid="{5BB2818F-4DB7-4D7C-90EB-34A9421B4B78}"/>
    <cellStyle name="Normal 5 4 4 3 4" xfId="844" xr:uid="{ADF6BBC8-4A0D-4659-BA72-D4ED6B04647B}"/>
    <cellStyle name="Normal 5 4 4 4" xfId="845" xr:uid="{5FB3AD06-2E5E-4972-AD1B-8C64860F281D}"/>
    <cellStyle name="Normal 5 4 4 4 2" xfId="846" xr:uid="{21F55FB0-3AA1-4585-AE15-0453864F96BE}"/>
    <cellStyle name="Normal 5 4 4 4 3" xfId="847" xr:uid="{84F18418-AA04-439D-A5F2-66EA65BCF1D4}"/>
    <cellStyle name="Normal 5 4 4 4 4" xfId="848" xr:uid="{7AB3F443-9CD1-4BED-9698-2329B8199062}"/>
    <cellStyle name="Normal 5 4 4 5" xfId="849" xr:uid="{65627868-A27B-4511-9F17-44CA23BA41BF}"/>
    <cellStyle name="Normal 5 4 4 6" xfId="850" xr:uid="{FD193D20-5D89-4344-8817-C550C071039F}"/>
    <cellStyle name="Normal 5 4 4 7" xfId="851" xr:uid="{34F4010D-A60E-4A6B-B50D-FCA3776D635D}"/>
    <cellStyle name="Normal 5 4 5" xfId="852" xr:uid="{B5B48FDB-AB75-4B77-A22B-509A370273A8}"/>
    <cellStyle name="Normal 5 4 5 2" xfId="853" xr:uid="{7AC1FA4D-72D8-42F0-8C7D-2E2896127DA0}"/>
    <cellStyle name="Normal 5 4 5 2 2" xfId="854" xr:uid="{7DD06D13-4C4A-4A84-9390-57A72B45B22E}"/>
    <cellStyle name="Normal 5 4 5 2 2 2" xfId="3894" xr:uid="{5C9D7AD9-83E5-4A4A-9BA2-7FDA5A0542EB}"/>
    <cellStyle name="Normal 5 4 5 2 2 2 2" xfId="3895" xr:uid="{574E1BB2-FA5C-4D1F-8B71-320A3E870AEF}"/>
    <cellStyle name="Normal 5 4 5 2 2 3" xfId="3896" xr:uid="{3367A8D9-39F7-47F1-92F1-57D9E2C4EDD2}"/>
    <cellStyle name="Normal 5 4 5 2 3" xfId="855" xr:uid="{3F7A5603-1C10-47DA-8B5C-675F482F0803}"/>
    <cellStyle name="Normal 5 4 5 2 3 2" xfId="3897" xr:uid="{A4A107BE-B118-4228-9EB8-F772957D8AF6}"/>
    <cellStyle name="Normal 5 4 5 2 4" xfId="856" xr:uid="{5387B51A-835D-4288-A3DB-5502E9724FED}"/>
    <cellStyle name="Normal 5 4 5 3" xfId="857" xr:uid="{DA401AEA-30A0-42DC-97DF-84FCB906EB27}"/>
    <cellStyle name="Normal 5 4 5 3 2" xfId="858" xr:uid="{37F5C68E-01F5-4EDE-9C20-6476874A6E76}"/>
    <cellStyle name="Normal 5 4 5 3 2 2" xfId="3898" xr:uid="{3E3AA8B1-8D2D-42A9-9DE1-1AE1FF7B5166}"/>
    <cellStyle name="Normal 5 4 5 3 3" xfId="859" xr:uid="{FF62A490-2826-4C5B-AF36-9F9C6AA801E1}"/>
    <cellStyle name="Normal 5 4 5 3 4" xfId="860" xr:uid="{CF184E3D-FBA0-4DE5-A017-DD1B9AA7E91E}"/>
    <cellStyle name="Normal 5 4 5 4" xfId="861" xr:uid="{D9E7B525-A6F7-43C9-B476-4C36700414A4}"/>
    <cellStyle name="Normal 5 4 5 4 2" xfId="3899" xr:uid="{FE5D819D-1369-4EAC-8D68-C22B952F54D9}"/>
    <cellStyle name="Normal 5 4 5 5" xfId="862" xr:uid="{293473E4-36F2-41F4-A341-4B509BDC5E19}"/>
    <cellStyle name="Normal 5 4 5 6" xfId="863" xr:uid="{BC9AAEDF-54B3-48BE-9FBC-5B1FE29C5D75}"/>
    <cellStyle name="Normal 5 4 6" xfId="864" xr:uid="{60FDC9EC-5B0E-42FA-8818-13D1F3F1EFAE}"/>
    <cellStyle name="Normal 5 4 6 2" xfId="865" xr:uid="{169043A7-EAC4-4FCA-850C-6E13E4CAF401}"/>
    <cellStyle name="Normal 5 4 6 2 2" xfId="866" xr:uid="{045876E9-BC9D-4EC4-BA75-437813D7AC02}"/>
    <cellStyle name="Normal 5 4 6 2 2 2" xfId="3900" xr:uid="{DA49F12F-F7B7-485B-8589-6EB3A264EF2C}"/>
    <cellStyle name="Normal 5 4 6 2 3" xfId="867" xr:uid="{7695D016-C827-4BD7-A077-21385641BE4E}"/>
    <cellStyle name="Normal 5 4 6 2 4" xfId="868" xr:uid="{A030C479-A9FE-4388-ADD3-9A70C494C4B8}"/>
    <cellStyle name="Normal 5 4 6 3" xfId="869" xr:uid="{1BAC42A3-7CE7-40F3-BAE4-DB174C502AC2}"/>
    <cellStyle name="Normal 5 4 6 3 2" xfId="3901" xr:uid="{68C2E1E5-9FAD-4D48-B6E5-C4F751648BB9}"/>
    <cellStyle name="Normal 5 4 6 4" xfId="870" xr:uid="{B4D81E79-0747-46CC-90B9-F9211B2EF1BC}"/>
    <cellStyle name="Normal 5 4 6 5" xfId="871" xr:uid="{874A2AFB-5411-4AB6-A998-B262BF1C1F44}"/>
    <cellStyle name="Normal 5 4 7" xfId="872" xr:uid="{1540671F-047A-419A-B3E4-26A35E196A30}"/>
    <cellStyle name="Normal 5 4 7 2" xfId="873" xr:uid="{745A12EC-F8FC-4CBB-9367-EF0C00C4B219}"/>
    <cellStyle name="Normal 5 4 7 2 2" xfId="3902" xr:uid="{D02E6537-5F65-459F-A0D7-D1261E3FA71C}"/>
    <cellStyle name="Normal 5 4 7 2 3" xfId="4390" xr:uid="{DD48589C-1E5C-4370-B61E-0A894E894F96}"/>
    <cellStyle name="Normal 5 4 7 3" xfId="874" xr:uid="{AC67E475-6FAD-4952-87B4-C4C51F2017F5}"/>
    <cellStyle name="Normal 5 4 7 4" xfId="875" xr:uid="{B2117585-928E-4AAA-8B44-E1C56B98AF03}"/>
    <cellStyle name="Normal 5 4 7 4 2" xfId="4749" xr:uid="{68DE4319-AE46-4DA2-ADE6-074768F9515F}"/>
    <cellStyle name="Normal 5 4 7 4 3" xfId="4608" xr:uid="{FD3F1F5A-D609-47F0-B24D-8D4F54B22580}"/>
    <cellStyle name="Normal 5 4 7 4 4" xfId="4470" xr:uid="{6EE5B2D2-214A-444A-A0A6-9427ECCCD185}"/>
    <cellStyle name="Normal 5 4 8" xfId="876" xr:uid="{2FE59D2C-D8D0-4526-ACC1-46B303085662}"/>
    <cellStyle name="Normal 5 4 8 2" xfId="877" xr:uid="{6C77D3C8-68D5-469C-AA4D-68056497DC45}"/>
    <cellStyle name="Normal 5 4 8 3" xfId="878" xr:uid="{AF791A51-A8F9-4480-A37B-8B3105153357}"/>
    <cellStyle name="Normal 5 4 8 4" xfId="879" xr:uid="{10D63A91-3536-410A-A833-50ADD7B718EE}"/>
    <cellStyle name="Normal 5 4 9" xfId="880" xr:uid="{7285EE4B-67AB-4742-A310-8D4E6141CB90}"/>
    <cellStyle name="Normal 5 5" xfId="881" xr:uid="{B58093DD-1D49-46C1-9D4B-F520CBDBE2D8}"/>
    <cellStyle name="Normal 5 5 10" xfId="882" xr:uid="{177EB6A0-B52F-4C9C-A608-99449959F6EA}"/>
    <cellStyle name="Normal 5 5 11" xfId="883" xr:uid="{ACDC0055-E7B7-480C-B9AC-583B2B3B7001}"/>
    <cellStyle name="Normal 5 5 2" xfId="884" xr:uid="{FBC4246E-9767-4202-AA26-877C59F2B946}"/>
    <cellStyle name="Normal 5 5 2 2" xfId="885" xr:uid="{9921AEDA-B065-435F-A1FD-64B688A4DB6A}"/>
    <cellStyle name="Normal 5 5 2 2 2" xfId="886" xr:uid="{1FB168C9-B7B3-44BD-B91F-E95D8D505A04}"/>
    <cellStyle name="Normal 5 5 2 2 2 2" xfId="887" xr:uid="{A98792D5-73C9-407A-AAAD-F55B45744629}"/>
    <cellStyle name="Normal 5 5 2 2 2 2 2" xfId="888" xr:uid="{BFDCFC24-E46A-4405-9D46-0339D6AF9361}"/>
    <cellStyle name="Normal 5 5 2 2 2 2 2 2" xfId="3903" xr:uid="{7B8B26B6-91F6-401A-AFD4-86ADD65A4055}"/>
    <cellStyle name="Normal 5 5 2 2 2 2 3" xfId="889" xr:uid="{B1D6991E-39B5-4780-838C-849795214C83}"/>
    <cellStyle name="Normal 5 5 2 2 2 2 4" xfId="890" xr:uid="{7AC8A8CA-A5F0-4F2E-92E8-73F88D7B25D8}"/>
    <cellStyle name="Normal 5 5 2 2 2 3" xfId="891" xr:uid="{8C48DE51-61B4-4233-8ACA-FE12A5BC98BC}"/>
    <cellStyle name="Normal 5 5 2 2 2 3 2" xfId="892" xr:uid="{8637221E-1271-4CD9-A190-65D293E74D41}"/>
    <cellStyle name="Normal 5 5 2 2 2 3 3" xfId="893" xr:uid="{128ACBE4-DD9E-4EF7-B5E7-1A73886B6318}"/>
    <cellStyle name="Normal 5 5 2 2 2 3 4" xfId="894" xr:uid="{6F242F97-F192-4138-8306-B11CC28CC508}"/>
    <cellStyle name="Normal 5 5 2 2 2 4" xfId="895" xr:uid="{B1168AEF-0168-4C0B-85B6-693E7EA4E908}"/>
    <cellStyle name="Normal 5 5 2 2 2 5" xfId="896" xr:uid="{0576717A-5DCD-4BD2-A559-ADAAA58FD23B}"/>
    <cellStyle name="Normal 5 5 2 2 2 6" xfId="897" xr:uid="{A12495C1-1ACF-486C-903C-56E7F0B7564F}"/>
    <cellStyle name="Normal 5 5 2 2 3" xfId="898" xr:uid="{51EA9816-31E8-4451-863A-118DDF761C10}"/>
    <cellStyle name="Normal 5 5 2 2 3 2" xfId="899" xr:uid="{C9BD0ADC-C424-45CC-A627-7F3F24EE7E44}"/>
    <cellStyle name="Normal 5 5 2 2 3 2 2" xfId="900" xr:uid="{1AA4082B-0B2D-4730-A82D-0437EFF38F2C}"/>
    <cellStyle name="Normal 5 5 2 2 3 2 3" xfId="901" xr:uid="{337E73A2-E6EA-4618-9448-29ADC1341946}"/>
    <cellStyle name="Normal 5 5 2 2 3 2 4" xfId="902" xr:uid="{B206D347-B705-4EC0-9249-11D5BDF16B07}"/>
    <cellStyle name="Normal 5 5 2 2 3 3" xfId="903" xr:uid="{C3ABE753-26EF-43EB-9061-E64121AB7C06}"/>
    <cellStyle name="Normal 5 5 2 2 3 4" xfId="904" xr:uid="{C27A7B69-D124-427F-9C86-333329A8602B}"/>
    <cellStyle name="Normal 5 5 2 2 3 5" xfId="905" xr:uid="{E0951491-A82A-4E97-96FA-DD551FF1FBA4}"/>
    <cellStyle name="Normal 5 5 2 2 4" xfId="906" xr:uid="{E1E5FBA5-AFCF-46B0-B063-5D1A1DD7D3F9}"/>
    <cellStyle name="Normal 5 5 2 2 4 2" xfId="907" xr:uid="{9E1CB589-8637-49A6-90F3-4B6E87C484AC}"/>
    <cellStyle name="Normal 5 5 2 2 4 3" xfId="908" xr:uid="{E5ED36F0-7B81-4996-B98F-EAF3015243FC}"/>
    <cellStyle name="Normal 5 5 2 2 4 4" xfId="909" xr:uid="{680810DE-2150-4C85-B59E-253767FC0747}"/>
    <cellStyle name="Normal 5 5 2 2 5" xfId="910" xr:uid="{EDB54DE5-C91F-461D-82A8-C720C2743E46}"/>
    <cellStyle name="Normal 5 5 2 2 5 2" xfId="911" xr:uid="{38470658-3257-449F-B4FF-C09514EF734E}"/>
    <cellStyle name="Normal 5 5 2 2 5 3" xfId="912" xr:uid="{527022A7-6933-435A-8C1E-37670EC75B3A}"/>
    <cellStyle name="Normal 5 5 2 2 5 4" xfId="913" xr:uid="{9A1163EF-6B2F-4826-928E-C711E845C719}"/>
    <cellStyle name="Normal 5 5 2 2 6" xfId="914" xr:uid="{5F8F6097-971B-47CA-876D-B819227DA2C2}"/>
    <cellStyle name="Normal 5 5 2 2 7" xfId="915" xr:uid="{F4A86F04-BF0D-4886-B996-4A8BEF4F8991}"/>
    <cellStyle name="Normal 5 5 2 2 8" xfId="916" xr:uid="{2453E85B-0D54-45A3-BC05-E0903308F271}"/>
    <cellStyle name="Normal 5 5 2 3" xfId="917" xr:uid="{1E33E13D-56B5-4DA7-822E-D11BD1688CB7}"/>
    <cellStyle name="Normal 5 5 2 3 2" xfId="918" xr:uid="{97EDF5D8-2E4A-4980-9CF6-11015DE991E4}"/>
    <cellStyle name="Normal 5 5 2 3 2 2" xfId="919" xr:uid="{BC448C47-82C8-4593-B99F-1889F8FF4308}"/>
    <cellStyle name="Normal 5 5 2 3 2 2 2" xfId="3904" xr:uid="{38338D6E-4EBF-4B99-85AF-379A93CB678E}"/>
    <cellStyle name="Normal 5 5 2 3 2 2 2 2" xfId="3905" xr:uid="{6A62B40A-7DDD-4768-983D-6640884CE1CA}"/>
    <cellStyle name="Normal 5 5 2 3 2 2 3" xfId="3906" xr:uid="{827607E1-34BD-4395-8555-9F86E06B5596}"/>
    <cellStyle name="Normal 5 5 2 3 2 3" xfId="920" xr:uid="{D1E3E0AB-7A60-4B15-98F4-FA65BBF65CBF}"/>
    <cellStyle name="Normal 5 5 2 3 2 3 2" xfId="3907" xr:uid="{F2E16CB6-7C62-4BD1-820D-01CECA8CC1AB}"/>
    <cellStyle name="Normal 5 5 2 3 2 4" xfId="921" xr:uid="{1C6085EB-6032-48AE-9086-9933B156DB50}"/>
    <cellStyle name="Normal 5 5 2 3 3" xfId="922" xr:uid="{6ACA7B63-557B-4CEE-A2D7-F62974305E31}"/>
    <cellStyle name="Normal 5 5 2 3 3 2" xfId="923" xr:uid="{D621E6E8-35DE-4622-BF56-3D4A0CD5F0B7}"/>
    <cellStyle name="Normal 5 5 2 3 3 2 2" xfId="3908" xr:uid="{8D00C48E-FFC9-4984-8ACE-B433071D4150}"/>
    <cellStyle name="Normal 5 5 2 3 3 3" xfId="924" xr:uid="{02D67FED-CBF0-4208-85F9-928BB50101DD}"/>
    <cellStyle name="Normal 5 5 2 3 3 4" xfId="925" xr:uid="{3D9237DB-173A-4EC2-8EFD-94CA8511C971}"/>
    <cellStyle name="Normal 5 5 2 3 4" xfId="926" xr:uid="{575A17E5-4218-4B12-BE7C-4AE1CCF0CE7A}"/>
    <cellStyle name="Normal 5 5 2 3 4 2" xfId="3909" xr:uid="{2C65A557-956F-423F-8F84-DBA3F34BD487}"/>
    <cellStyle name="Normal 5 5 2 3 5" xfId="927" xr:uid="{0B10CE72-F382-4CEC-BE05-EAFBC8FB8CDE}"/>
    <cellStyle name="Normal 5 5 2 3 6" xfId="928" xr:uid="{7EE29C88-CA7D-48F0-89B6-67EA44B238B8}"/>
    <cellStyle name="Normal 5 5 2 4" xfId="929" xr:uid="{1A9E3C60-093E-4654-A366-5BE192F2DC9F}"/>
    <cellStyle name="Normal 5 5 2 4 2" xfId="930" xr:uid="{3FBAE985-CCA2-4A34-8BA8-93C7D32A2648}"/>
    <cellStyle name="Normal 5 5 2 4 2 2" xfId="931" xr:uid="{FC727AB6-3483-4180-A513-F8613BB44104}"/>
    <cellStyle name="Normal 5 5 2 4 2 2 2" xfId="3910" xr:uid="{FCC9F41C-F69D-4650-9826-67F37346A3D2}"/>
    <cellStyle name="Normal 5 5 2 4 2 3" xfId="932" xr:uid="{775F1F04-6F5F-4FBE-8857-696B569F0D17}"/>
    <cellStyle name="Normal 5 5 2 4 2 4" xfId="933" xr:uid="{43E10DDA-5443-4746-B357-E5E9E1D3EA2C}"/>
    <cellStyle name="Normal 5 5 2 4 3" xfId="934" xr:uid="{4B8092BD-D527-4548-8F05-1AEE44813DC7}"/>
    <cellStyle name="Normal 5 5 2 4 3 2" xfId="3911" xr:uid="{C8A2546C-C8E6-48D6-BAAC-A7486178A23B}"/>
    <cellStyle name="Normal 5 5 2 4 4" xfId="935" xr:uid="{2C7BFE3A-765A-4F9B-A2F5-E48DC70ECF99}"/>
    <cellStyle name="Normal 5 5 2 4 5" xfId="936" xr:uid="{70021E62-DD60-4FD9-AF68-C95628A9CA30}"/>
    <cellStyle name="Normal 5 5 2 5" xfId="937" xr:uid="{D7F22ADF-D44D-49CF-8DA9-129311D5C36C}"/>
    <cellStyle name="Normal 5 5 2 5 2" xfId="938" xr:uid="{B82A54A5-48B3-4941-99A3-B11D925B3722}"/>
    <cellStyle name="Normal 5 5 2 5 2 2" xfId="3912" xr:uid="{DFE12DEF-877B-4860-99CC-513FEDCDDFAC}"/>
    <cellStyle name="Normal 5 5 2 5 3" xfId="939" xr:uid="{E1721161-BEBE-40EA-91E2-87ABA1690208}"/>
    <cellStyle name="Normal 5 5 2 5 4" xfId="940" xr:uid="{2391F60E-107C-4255-AA51-93220E525582}"/>
    <cellStyle name="Normal 5 5 2 6" xfId="941" xr:uid="{CF42957C-4029-42C7-B2DF-9BA38F45CF96}"/>
    <cellStyle name="Normal 5 5 2 6 2" xfId="942" xr:uid="{FBC6E230-23F5-4E89-B95D-238504091221}"/>
    <cellStyle name="Normal 5 5 2 6 3" xfId="943" xr:uid="{CC7D9B94-CBC1-4456-B5C6-F78C77920331}"/>
    <cellStyle name="Normal 5 5 2 6 4" xfId="944" xr:uid="{8E49B629-0888-4377-B8FC-66FE427F8854}"/>
    <cellStyle name="Normal 5 5 2 7" xfId="945" xr:uid="{12E111FC-9D37-48C7-85A4-FB1FAE0317F0}"/>
    <cellStyle name="Normal 5 5 2 8" xfId="946" xr:uid="{CAB39C8B-298C-407F-9AD2-29A208E96F50}"/>
    <cellStyle name="Normal 5 5 2 9" xfId="947" xr:uid="{30C89CBE-3999-4A6B-B450-887392389D83}"/>
    <cellStyle name="Normal 5 5 3" xfId="948" xr:uid="{9FC77C0E-01D7-489A-A0ED-D64C35C89AED}"/>
    <cellStyle name="Normal 5 5 3 2" xfId="949" xr:uid="{1BE8073D-8C95-4D05-81FC-56F8ECB29F70}"/>
    <cellStyle name="Normal 5 5 3 2 2" xfId="950" xr:uid="{A0EFF3C6-5C8E-4D39-A3D9-329014A9C7ED}"/>
    <cellStyle name="Normal 5 5 3 2 2 2" xfId="951" xr:uid="{5980365B-A6E1-4A95-BBD2-5091B029D0CF}"/>
    <cellStyle name="Normal 5 5 3 2 2 2 2" xfId="3913" xr:uid="{1240B46B-95D8-46CC-B9AB-117682D0EB73}"/>
    <cellStyle name="Normal 5 5 3 2 2 2 2 2" xfId="4640" xr:uid="{41C65FC4-0D2D-4A8A-B8C2-BB4F4725C688}"/>
    <cellStyle name="Normal 5 5 3 2 2 2 3" xfId="4641" xr:uid="{579AB8E0-34FE-4AAF-B0AE-C0B929272AAF}"/>
    <cellStyle name="Normal 5 5 3 2 2 3" xfId="952" xr:uid="{67EF7B7F-7F5F-4275-8AA5-FC480317440D}"/>
    <cellStyle name="Normal 5 5 3 2 2 3 2" xfId="4642" xr:uid="{13A9F376-056D-4426-B507-5322B5014506}"/>
    <cellStyle name="Normal 5 5 3 2 2 4" xfId="953" xr:uid="{D92C30CF-F162-42F4-9295-9EDA9518B130}"/>
    <cellStyle name="Normal 5 5 3 2 3" xfId="954" xr:uid="{8583E37F-5915-4DBC-A641-B8CF1C760506}"/>
    <cellStyle name="Normal 5 5 3 2 3 2" xfId="955" xr:uid="{A1018D42-DD6F-4540-8575-872F21B6EABF}"/>
    <cellStyle name="Normal 5 5 3 2 3 2 2" xfId="4643" xr:uid="{9F204C69-F19D-4867-812A-94539A80A3F4}"/>
    <cellStyle name="Normal 5 5 3 2 3 3" xfId="956" xr:uid="{04E9CFDB-0166-4007-A0F5-DA8A3F0B235D}"/>
    <cellStyle name="Normal 5 5 3 2 3 4" xfId="957" xr:uid="{41FE75FC-9C6B-47EF-A5F4-3145BCA5EDAA}"/>
    <cellStyle name="Normal 5 5 3 2 4" xfId="958" xr:uid="{BC38F863-9970-4A31-8DA1-6D43551343D8}"/>
    <cellStyle name="Normal 5 5 3 2 4 2" xfId="4644" xr:uid="{4FF12011-AEF5-481D-8854-42802B100F5F}"/>
    <cellStyle name="Normal 5 5 3 2 5" xfId="959" xr:uid="{BF758CB0-052B-441F-A5D6-3F572D6A55D0}"/>
    <cellStyle name="Normal 5 5 3 2 6" xfId="960" xr:uid="{49B45D7A-47D3-4718-8E91-E8583D6A48B2}"/>
    <cellStyle name="Normal 5 5 3 3" xfId="961" xr:uid="{50C7EBE7-1815-4BAA-B83D-41734F27E846}"/>
    <cellStyle name="Normal 5 5 3 3 2" xfId="962" xr:uid="{2F394B38-A774-4597-83B8-6D104A657678}"/>
    <cellStyle name="Normal 5 5 3 3 2 2" xfId="963" xr:uid="{BEAC2DF1-1344-41DF-8256-F647920C81E4}"/>
    <cellStyle name="Normal 5 5 3 3 2 2 2" xfId="4645" xr:uid="{8BDA5951-B3B3-4A46-AFC4-EA336EB6387C}"/>
    <cellStyle name="Normal 5 5 3 3 2 3" xfId="964" xr:uid="{FCDC839D-1588-4484-B170-614932292900}"/>
    <cellStyle name="Normal 5 5 3 3 2 4" xfId="965" xr:uid="{D253147A-CC4A-4ABA-918E-71A90071E1B1}"/>
    <cellStyle name="Normal 5 5 3 3 3" xfId="966" xr:uid="{AC518CDA-9878-440D-81F6-4A23CD3ED215}"/>
    <cellStyle name="Normal 5 5 3 3 3 2" xfId="4646" xr:uid="{1D076309-AF53-4652-9DB1-B2774E9942A7}"/>
    <cellStyle name="Normal 5 5 3 3 4" xfId="967" xr:uid="{7449A3D0-83E4-44DB-9DDA-AC5BE6851717}"/>
    <cellStyle name="Normal 5 5 3 3 5" xfId="968" xr:uid="{75382D61-2B8C-4EED-A306-90F8CD2B61BA}"/>
    <cellStyle name="Normal 5 5 3 4" xfId="969" xr:uid="{42886849-857F-4D0B-9740-48B91D6D426B}"/>
    <cellStyle name="Normal 5 5 3 4 2" xfId="970" xr:uid="{487AD494-DCB5-4A2F-B08B-8CDBC1683041}"/>
    <cellStyle name="Normal 5 5 3 4 2 2" xfId="4647" xr:uid="{4090A513-8102-41BE-9974-073CF0F42750}"/>
    <cellStyle name="Normal 5 5 3 4 3" xfId="971" xr:uid="{1DBE1BDB-2777-4681-A6BC-DB4D2140F805}"/>
    <cellStyle name="Normal 5 5 3 4 4" xfId="972" xr:uid="{92FDECCB-8CF4-4C28-AD10-7A698666E19B}"/>
    <cellStyle name="Normal 5 5 3 5" xfId="973" xr:uid="{A93B32E5-FCFC-420D-B804-21DD45ABE189}"/>
    <cellStyle name="Normal 5 5 3 5 2" xfId="974" xr:uid="{9CF1B7CD-07C7-49C9-B4F8-AEA8854E5EA5}"/>
    <cellStyle name="Normal 5 5 3 5 3" xfId="975" xr:uid="{7547FF2F-B5A1-47EB-B506-9BC067069032}"/>
    <cellStyle name="Normal 5 5 3 5 4" xfId="976" xr:uid="{64E77B53-338F-47BA-8CB3-7FF5B6BC7546}"/>
    <cellStyle name="Normal 5 5 3 6" xfId="977" xr:uid="{72CFF801-EF36-46B1-A5D0-E121125B09C8}"/>
    <cellStyle name="Normal 5 5 3 7" xfId="978" xr:uid="{CDDEF689-9D30-46A1-8944-5A99F67737BA}"/>
    <cellStyle name="Normal 5 5 3 8" xfId="979" xr:uid="{742DEEF6-6593-498C-BBFD-1675FFFD179E}"/>
    <cellStyle name="Normal 5 5 4" xfId="980" xr:uid="{F7E01EDD-927B-4FE6-B6BD-1B4FF4B319EB}"/>
    <cellStyle name="Normal 5 5 4 2" xfId="981" xr:uid="{343E5443-750E-4F4C-922A-33C9A452E412}"/>
    <cellStyle name="Normal 5 5 4 2 2" xfId="982" xr:uid="{45F07A8A-9C61-499F-B8BA-2E1328B7E10D}"/>
    <cellStyle name="Normal 5 5 4 2 2 2" xfId="983" xr:uid="{D0390417-E9C5-4F84-873A-90B202A6F6D1}"/>
    <cellStyle name="Normal 5 5 4 2 2 2 2" xfId="3914" xr:uid="{957668F1-2F19-4D95-B6CD-AE3C7711BFE5}"/>
    <cellStyle name="Normal 5 5 4 2 2 3" xfId="984" xr:uid="{F5BD7B07-0EC9-4D76-9506-2C7FF4DB1B81}"/>
    <cellStyle name="Normal 5 5 4 2 2 4" xfId="985" xr:uid="{6F8BD620-8665-494C-857A-4EC27BA5D758}"/>
    <cellStyle name="Normal 5 5 4 2 3" xfId="986" xr:uid="{D6783B13-A793-4C52-B6CA-024DE204E764}"/>
    <cellStyle name="Normal 5 5 4 2 3 2" xfId="3915" xr:uid="{4EAE08F6-67E8-489C-A091-FC9FA5520628}"/>
    <cellStyle name="Normal 5 5 4 2 4" xfId="987" xr:uid="{85143C72-9210-44F3-9087-EAF1250E351A}"/>
    <cellStyle name="Normal 5 5 4 2 5" xfId="988" xr:uid="{6A96FF57-CD3D-48F3-BE63-E1AEF2C1EDCF}"/>
    <cellStyle name="Normal 5 5 4 3" xfId="989" xr:uid="{3064C408-CFD3-4E14-98BE-C257A1CF2735}"/>
    <cellStyle name="Normal 5 5 4 3 2" xfId="990" xr:uid="{27EB0879-C94C-4C14-87AE-FFEB1CF3A703}"/>
    <cellStyle name="Normal 5 5 4 3 2 2" xfId="3916" xr:uid="{D9AA839C-661A-471B-8698-33CCF0F917E7}"/>
    <cellStyle name="Normal 5 5 4 3 3" xfId="991" xr:uid="{74D60E60-1BE0-47E3-B533-033BF7006A0B}"/>
    <cellStyle name="Normal 5 5 4 3 4" xfId="992" xr:uid="{31DE9C11-03D0-4448-81B4-D6DDC6B9C035}"/>
    <cellStyle name="Normal 5 5 4 4" xfId="993" xr:uid="{D7A464AF-11D8-4071-8A4B-06EC5B4EACDD}"/>
    <cellStyle name="Normal 5 5 4 4 2" xfId="994" xr:uid="{81595091-1B30-4BA6-AC49-4737889EC8D8}"/>
    <cellStyle name="Normal 5 5 4 4 3" xfId="995" xr:uid="{396617BA-B2A0-44B4-98AB-698E9FC59AA5}"/>
    <cellStyle name="Normal 5 5 4 4 4" xfId="996" xr:uid="{D1022AA6-7C75-4F4F-AAC4-D41602AF16D1}"/>
    <cellStyle name="Normal 5 5 4 5" xfId="997" xr:uid="{ACEAEF1E-718E-4102-9261-30D85CDB7803}"/>
    <cellStyle name="Normal 5 5 4 6" xfId="998" xr:uid="{49E0DD06-BDBD-43D3-A614-60E0BC9261C6}"/>
    <cellStyle name="Normal 5 5 4 7" xfId="999" xr:uid="{9C6590C7-09DF-4374-BB02-D6F7DCFCB808}"/>
    <cellStyle name="Normal 5 5 5" xfId="1000" xr:uid="{32966EAB-CC53-41A8-8EC2-314AA0C0F358}"/>
    <cellStyle name="Normal 5 5 5 2" xfId="1001" xr:uid="{5ED8C29E-E0BD-4CD0-BA8C-B7CB7A7DCA91}"/>
    <cellStyle name="Normal 5 5 5 2 2" xfId="1002" xr:uid="{EB606B6A-71B9-4064-96E7-CFB854E3C171}"/>
    <cellStyle name="Normal 5 5 5 2 2 2" xfId="3917" xr:uid="{1D211A1D-2B95-4A0F-8269-BD71D4CFBD2D}"/>
    <cellStyle name="Normal 5 5 5 2 3" xfId="1003" xr:uid="{46D48D42-0159-41AA-8EF1-622C4CFB2D0D}"/>
    <cellStyle name="Normal 5 5 5 2 4" xfId="1004" xr:uid="{7800F089-5500-46FD-98F2-5C12D9338C6D}"/>
    <cellStyle name="Normal 5 5 5 3" xfId="1005" xr:uid="{573A6F6F-D8A9-4040-AAF1-3B292EA9324B}"/>
    <cellStyle name="Normal 5 5 5 3 2" xfId="1006" xr:uid="{5B57C3E2-84F6-4083-B6B8-2D3D2F525E9C}"/>
    <cellStyle name="Normal 5 5 5 3 3" xfId="1007" xr:uid="{FF6B9277-8C11-43C0-820E-019B3F962DC5}"/>
    <cellStyle name="Normal 5 5 5 3 4" xfId="1008" xr:uid="{8D296DD3-A17F-478B-8FCD-92DEA0108FB3}"/>
    <cellStyle name="Normal 5 5 5 4" xfId="1009" xr:uid="{E4A1D59A-7E69-456F-981A-08F94DFD0FF2}"/>
    <cellStyle name="Normal 5 5 5 5" xfId="1010" xr:uid="{3E27BFDB-F1C5-4941-A3CE-28D001553114}"/>
    <cellStyle name="Normal 5 5 5 6" xfId="1011" xr:uid="{81FF9B28-448C-4790-9AE2-48893CBB3CBF}"/>
    <cellStyle name="Normal 5 5 6" xfId="1012" xr:uid="{C4F67547-467A-4CF8-913E-E89E1BDB5B24}"/>
    <cellStyle name="Normal 5 5 6 2" xfId="1013" xr:uid="{A4DBF42F-A9C7-4D75-A6D1-2829DB0828F3}"/>
    <cellStyle name="Normal 5 5 6 2 2" xfId="1014" xr:uid="{0141777B-FB6A-4E37-876D-238C379F7D8C}"/>
    <cellStyle name="Normal 5 5 6 2 3" xfId="1015" xr:uid="{EFD6BC70-1099-48BB-92C2-AF2764A785A2}"/>
    <cellStyle name="Normal 5 5 6 2 4" xfId="1016" xr:uid="{E27A34C2-202A-4443-ADE3-A86C25754331}"/>
    <cellStyle name="Normal 5 5 6 3" xfId="1017" xr:uid="{B8C73328-D870-41A9-B1BF-B24BE0D4ACE5}"/>
    <cellStyle name="Normal 5 5 6 4" xfId="1018" xr:uid="{94F0170B-1119-48C1-ADF6-71F5A76238BE}"/>
    <cellStyle name="Normal 5 5 6 5" xfId="1019" xr:uid="{4A3108CB-C8EC-49D1-94A8-5F9C0588C4D7}"/>
    <cellStyle name="Normal 5 5 7" xfId="1020" xr:uid="{D7901348-0D44-4CBF-BDA3-2C4AA4F5C2BF}"/>
    <cellStyle name="Normal 5 5 7 2" xfId="1021" xr:uid="{DFB2E46F-2D3E-438D-8194-A1BDAB4A467D}"/>
    <cellStyle name="Normal 5 5 7 3" xfId="1022" xr:uid="{022F497D-B50B-491A-B004-3C6DE5A04B22}"/>
    <cellStyle name="Normal 5 5 7 4" xfId="1023" xr:uid="{4F135B0A-9E00-4257-91B8-E4583C7E1480}"/>
    <cellStyle name="Normal 5 5 8" xfId="1024" xr:uid="{EB33A1A0-8E84-4413-8056-72E896EDD47D}"/>
    <cellStyle name="Normal 5 5 8 2" xfId="1025" xr:uid="{E3C2C05C-79BC-4FD3-AFC5-41F70287EC8C}"/>
    <cellStyle name="Normal 5 5 8 3" xfId="1026" xr:uid="{14B8355F-4E72-4AA3-81F6-BC45C51AE0F9}"/>
    <cellStyle name="Normal 5 5 8 4" xfId="1027" xr:uid="{1AA5E1EC-8146-4DD0-A501-8618938D7046}"/>
    <cellStyle name="Normal 5 5 9" xfId="1028" xr:uid="{8518D99F-7631-4D1D-ACD9-1FF3325E4CE4}"/>
    <cellStyle name="Normal 5 6" xfId="1029" xr:uid="{86BC6FB3-1219-4D2D-886D-549AAEAA59CA}"/>
    <cellStyle name="Normal 5 6 10" xfId="1030" xr:uid="{D53ED101-1749-41A0-AF6E-5DD2842AEB70}"/>
    <cellStyle name="Normal 5 6 11" xfId="1031" xr:uid="{2322942A-CDE6-4836-891E-F217BB36906E}"/>
    <cellStyle name="Normal 5 6 2" xfId="1032" xr:uid="{94DA1003-0173-4327-A1B7-36D7B868A54A}"/>
    <cellStyle name="Normal 5 6 2 2" xfId="1033" xr:uid="{79A5627C-CD21-41BA-BDA6-0FF8E8ED7CC2}"/>
    <cellStyle name="Normal 5 6 2 2 2" xfId="1034" xr:uid="{D52D5FFF-CDED-4C1B-85E1-ED9C4C091CAC}"/>
    <cellStyle name="Normal 5 6 2 2 2 2" xfId="1035" xr:uid="{C10D1C11-8E63-4AE5-89B9-D9D6BDC67191}"/>
    <cellStyle name="Normal 5 6 2 2 2 2 2" xfId="1036" xr:uid="{16915D21-DA8D-4F25-ABDA-5956D4200A92}"/>
    <cellStyle name="Normal 5 6 2 2 2 2 3" xfId="1037" xr:uid="{9CC21C4F-9C12-4E2F-89B5-9FD7F5585D73}"/>
    <cellStyle name="Normal 5 6 2 2 2 2 4" xfId="1038" xr:uid="{9A2F0663-028F-4109-BE10-7D1A01474751}"/>
    <cellStyle name="Normal 5 6 2 2 2 3" xfId="1039" xr:uid="{0FF04D19-79E6-42C5-B82B-1D658FA59BB5}"/>
    <cellStyle name="Normal 5 6 2 2 2 3 2" xfId="1040" xr:uid="{6C7F7984-FE75-4A2F-9967-5C2ED88F1516}"/>
    <cellStyle name="Normal 5 6 2 2 2 3 3" xfId="1041" xr:uid="{8E78806B-CBAC-4E42-8E0E-CB3B8F987A8C}"/>
    <cellStyle name="Normal 5 6 2 2 2 3 4" xfId="1042" xr:uid="{E613FBF6-5955-47A5-95C5-5A4B28A26CC5}"/>
    <cellStyle name="Normal 5 6 2 2 2 4" xfId="1043" xr:uid="{EA35DBC6-8951-4AF7-A732-994FF693A489}"/>
    <cellStyle name="Normal 5 6 2 2 2 5" xfId="1044" xr:uid="{07322652-846C-4815-8FFF-1327946A5A69}"/>
    <cellStyle name="Normal 5 6 2 2 2 6" xfId="1045" xr:uid="{61B3BB46-8CCF-455C-BEE2-30A5A9C2B0F7}"/>
    <cellStyle name="Normal 5 6 2 2 3" xfId="1046" xr:uid="{60663DE9-0FA0-48DA-BABB-BC59052341DE}"/>
    <cellStyle name="Normal 5 6 2 2 3 2" xfId="1047" xr:uid="{965BCC91-740A-4228-9CB5-AC57B4A25707}"/>
    <cellStyle name="Normal 5 6 2 2 3 2 2" xfId="1048" xr:uid="{88C12667-40DC-4B79-BCB2-2F56108E4B50}"/>
    <cellStyle name="Normal 5 6 2 2 3 2 3" xfId="1049" xr:uid="{DD2FA7FE-68C0-4206-88A6-8C14255A655F}"/>
    <cellStyle name="Normal 5 6 2 2 3 2 4" xfId="1050" xr:uid="{6795F72F-A945-4F36-9FF1-31E3D80CFA6E}"/>
    <cellStyle name="Normal 5 6 2 2 3 3" xfId="1051" xr:uid="{82C7B329-FF5B-4815-83C3-393808BDF290}"/>
    <cellStyle name="Normal 5 6 2 2 3 4" xfId="1052" xr:uid="{7FDA7517-415C-4D38-8072-BAE87E960575}"/>
    <cellStyle name="Normal 5 6 2 2 3 5" xfId="1053" xr:uid="{2C781B2A-09D1-4F0E-9D3A-C379EBC7505E}"/>
    <cellStyle name="Normal 5 6 2 2 4" xfId="1054" xr:uid="{D28EC8C9-2B07-410A-92D2-6D5013467270}"/>
    <cellStyle name="Normal 5 6 2 2 4 2" xfId="1055" xr:uid="{25C9E539-15A1-4AF1-9193-DFA50C76CFFC}"/>
    <cellStyle name="Normal 5 6 2 2 4 3" xfId="1056" xr:uid="{CF3D9057-4ABD-4D14-AFFD-42F898CC3E96}"/>
    <cellStyle name="Normal 5 6 2 2 4 4" xfId="1057" xr:uid="{8CD4FC0E-AB6D-467B-B057-2845932AE460}"/>
    <cellStyle name="Normal 5 6 2 2 5" xfId="1058" xr:uid="{729B5419-2447-4615-BD48-E7B7B0F4F995}"/>
    <cellStyle name="Normal 5 6 2 2 5 2" xfId="1059" xr:uid="{9422DB5C-B0D9-4D65-ABE0-60A51C54F357}"/>
    <cellStyle name="Normal 5 6 2 2 5 3" xfId="1060" xr:uid="{D9C97B69-997A-4195-82D5-71AC59324057}"/>
    <cellStyle name="Normal 5 6 2 2 5 4" xfId="1061" xr:uid="{5CE3B254-8352-4AD2-833B-CE559A902C0F}"/>
    <cellStyle name="Normal 5 6 2 2 6" xfId="1062" xr:uid="{F2A035DB-3E98-415F-9C12-3A5E8D97E3DB}"/>
    <cellStyle name="Normal 5 6 2 2 7" xfId="1063" xr:uid="{B28BFEC9-EB1C-4545-BE4A-B0D890B8064A}"/>
    <cellStyle name="Normal 5 6 2 2 8" xfId="1064" xr:uid="{D460CAEF-521A-4560-BFBF-4D285571FF3A}"/>
    <cellStyle name="Normal 5 6 2 3" xfId="1065" xr:uid="{AE064FD3-226B-4A9D-A746-AB2610E6628C}"/>
    <cellStyle name="Normal 5 6 2 3 2" xfId="1066" xr:uid="{D182E0F5-68CA-4CCC-9F74-86DEF07DF336}"/>
    <cellStyle name="Normal 5 6 2 3 2 2" xfId="1067" xr:uid="{1CE272C8-3543-46C6-8D49-358ACC2DE148}"/>
    <cellStyle name="Normal 5 6 2 3 2 3" xfId="1068" xr:uid="{07EC093E-A8FC-4867-A10C-FF026A5D746D}"/>
    <cellStyle name="Normal 5 6 2 3 2 4" xfId="1069" xr:uid="{5ACA8898-ED56-442A-918B-EF16C8C93684}"/>
    <cellStyle name="Normal 5 6 2 3 3" xfId="1070" xr:uid="{C45EF3FE-E7DF-473A-9F8C-2E02F683DAF9}"/>
    <cellStyle name="Normal 5 6 2 3 3 2" xfId="1071" xr:uid="{33F5873E-1C5C-4265-91FC-2D51B84031D5}"/>
    <cellStyle name="Normal 5 6 2 3 3 3" xfId="1072" xr:uid="{D8DB7049-CE36-4258-96D3-5E57B5C1A4F4}"/>
    <cellStyle name="Normal 5 6 2 3 3 4" xfId="1073" xr:uid="{D3CB5048-E1EA-4986-9BEB-6ECACB0404A1}"/>
    <cellStyle name="Normal 5 6 2 3 4" xfId="1074" xr:uid="{9227EAD6-2D84-441C-8AF3-CEDD825C818C}"/>
    <cellStyle name="Normal 5 6 2 3 5" xfId="1075" xr:uid="{BAECADC6-92C4-47A8-B26B-F6818A2C8049}"/>
    <cellStyle name="Normal 5 6 2 3 6" xfId="1076" xr:uid="{125E5469-8B41-4DB1-B72E-98813F143E43}"/>
    <cellStyle name="Normal 5 6 2 4" xfId="1077" xr:uid="{E0D2F3BA-DBCB-43F3-B719-56BC36A7F5C6}"/>
    <cellStyle name="Normal 5 6 2 4 2" xfId="1078" xr:uid="{5A1F9F61-EDB0-4337-81CF-1F456D7F2EAD}"/>
    <cellStyle name="Normal 5 6 2 4 2 2" xfId="1079" xr:uid="{11865889-96DA-4E8D-A01C-851FE12AA92F}"/>
    <cellStyle name="Normal 5 6 2 4 2 3" xfId="1080" xr:uid="{CE250F11-8340-4380-97F8-E634DAF0F225}"/>
    <cellStyle name="Normal 5 6 2 4 2 4" xfId="1081" xr:uid="{4EE294B5-2302-4ACF-B344-A87E19091F6E}"/>
    <cellStyle name="Normal 5 6 2 4 3" xfId="1082" xr:uid="{0AC0CBAA-44CB-4A1B-8E45-753FBF227985}"/>
    <cellStyle name="Normal 5 6 2 4 4" xfId="1083" xr:uid="{5DF786B0-5A05-44DC-A90C-9E2D721714F5}"/>
    <cellStyle name="Normal 5 6 2 4 5" xfId="1084" xr:uid="{502306BE-B5AB-4224-98EE-26AC72ABF515}"/>
    <cellStyle name="Normal 5 6 2 5" xfId="1085" xr:uid="{2BD5D782-6DBF-4528-89CD-983F902982BD}"/>
    <cellStyle name="Normal 5 6 2 5 2" xfId="1086" xr:uid="{5CB78398-166A-46D7-A262-EC9365D0336C}"/>
    <cellStyle name="Normal 5 6 2 5 3" xfId="1087" xr:uid="{30107D51-48B4-4052-B562-247A8EA826B7}"/>
    <cellStyle name="Normal 5 6 2 5 4" xfId="1088" xr:uid="{65F1246C-48EE-4188-9403-308945FB4938}"/>
    <cellStyle name="Normal 5 6 2 6" xfId="1089" xr:uid="{8E995240-FBE7-4F73-9911-3F51E332909E}"/>
    <cellStyle name="Normal 5 6 2 6 2" xfId="1090" xr:uid="{58966CBF-B502-4BCF-8BD5-F4862EF1304C}"/>
    <cellStyle name="Normal 5 6 2 6 3" xfId="1091" xr:uid="{3B8FC7FF-9C78-47FF-B698-B899AFA6FAEB}"/>
    <cellStyle name="Normal 5 6 2 6 4" xfId="1092" xr:uid="{EB32D09D-96C1-4E74-ACE9-5F16CA2009A7}"/>
    <cellStyle name="Normal 5 6 2 7" xfId="1093" xr:uid="{303CDF20-9BB1-4F49-B80E-B8A4AD5FD29A}"/>
    <cellStyle name="Normal 5 6 2 8" xfId="1094" xr:uid="{AC81786B-AD56-43C8-BF2A-27F9F6A56230}"/>
    <cellStyle name="Normal 5 6 2 9" xfId="1095" xr:uid="{B7AE7A55-474D-4F8F-B561-26F6D9831A5B}"/>
    <cellStyle name="Normal 5 6 3" xfId="1096" xr:uid="{22083C52-7421-4EC4-9196-2B00ED662059}"/>
    <cellStyle name="Normal 5 6 3 2" xfId="1097" xr:uid="{D9F8D1B3-1AF5-43D3-96DD-B5729716FD51}"/>
    <cellStyle name="Normal 5 6 3 2 2" xfId="1098" xr:uid="{54847059-7A26-4D04-B772-BAC528B5C7D9}"/>
    <cellStyle name="Normal 5 6 3 2 2 2" xfId="1099" xr:uid="{CE9B1CE8-4714-4810-837E-C7D09DB6B4B5}"/>
    <cellStyle name="Normal 5 6 3 2 2 2 2" xfId="3918" xr:uid="{416B8EB1-149E-4E1F-BB68-5B6DC12589D2}"/>
    <cellStyle name="Normal 5 6 3 2 2 3" xfId="1100" xr:uid="{96C26665-A024-4454-8DF5-A745561FF35E}"/>
    <cellStyle name="Normal 5 6 3 2 2 4" xfId="1101" xr:uid="{84394FF3-12C1-4AA5-9A22-DAFF8E4EE779}"/>
    <cellStyle name="Normal 5 6 3 2 3" xfId="1102" xr:uid="{25169F93-EBEC-46A4-B403-93A4C6B6FBEB}"/>
    <cellStyle name="Normal 5 6 3 2 3 2" xfId="1103" xr:uid="{FA75B5E8-45BE-46C5-B6CD-3B644BE7B459}"/>
    <cellStyle name="Normal 5 6 3 2 3 3" xfId="1104" xr:uid="{F161AA48-99D6-41C1-B2CB-8DD9F5BC701B}"/>
    <cellStyle name="Normal 5 6 3 2 3 4" xfId="1105" xr:uid="{8C4FB105-A9D8-437D-832D-1A6BD54CDD87}"/>
    <cellStyle name="Normal 5 6 3 2 4" xfId="1106" xr:uid="{42E30C97-EB31-40EA-852D-C55ECFD9977B}"/>
    <cellStyle name="Normal 5 6 3 2 5" xfId="1107" xr:uid="{AE298F89-9F45-40B5-8AF6-07D9B305B004}"/>
    <cellStyle name="Normal 5 6 3 2 6" xfId="1108" xr:uid="{8CD7D428-B952-4906-9EFD-176D0D2BF7E9}"/>
    <cellStyle name="Normal 5 6 3 3" xfId="1109" xr:uid="{37085446-9E71-4376-949B-631C229C343B}"/>
    <cellStyle name="Normal 5 6 3 3 2" xfId="1110" xr:uid="{271BD9BD-DB0F-402F-A31F-79E9E6E902EA}"/>
    <cellStyle name="Normal 5 6 3 3 2 2" xfId="1111" xr:uid="{DABF54C0-BF91-441C-AE36-AC698287D8B4}"/>
    <cellStyle name="Normal 5 6 3 3 2 3" xfId="1112" xr:uid="{EF665BA3-6D4B-4808-AE1C-C6DE291647EF}"/>
    <cellStyle name="Normal 5 6 3 3 2 4" xfId="1113" xr:uid="{46164BC3-CFD0-4BF0-BE4C-710A0B1C332F}"/>
    <cellStyle name="Normal 5 6 3 3 3" xfId="1114" xr:uid="{B9E83BD2-2D74-4B94-9199-67446D55CCA3}"/>
    <cellStyle name="Normal 5 6 3 3 4" xfId="1115" xr:uid="{DC33100C-7A37-4FC9-8435-F5BA0682EBA8}"/>
    <cellStyle name="Normal 5 6 3 3 5" xfId="1116" xr:uid="{59A73461-1D9D-4825-968E-F9E54D72C9C2}"/>
    <cellStyle name="Normal 5 6 3 4" xfId="1117" xr:uid="{EC52031A-C77C-4426-A855-2A7521AF9B73}"/>
    <cellStyle name="Normal 5 6 3 4 2" xfId="1118" xr:uid="{8691F106-C7A0-47C7-BE04-08521A6E21DD}"/>
    <cellStyle name="Normal 5 6 3 4 3" xfId="1119" xr:uid="{FAC5F780-3F74-4CB7-984F-8B2D1FD9CAEC}"/>
    <cellStyle name="Normal 5 6 3 4 4" xfId="1120" xr:uid="{61E9E493-286B-4CC3-8015-87BB2A2CC08A}"/>
    <cellStyle name="Normal 5 6 3 5" xfId="1121" xr:uid="{2130CB22-AB78-4EBA-8B4E-3A1789B3E267}"/>
    <cellStyle name="Normal 5 6 3 5 2" xfId="1122" xr:uid="{C4BD27D5-B5F8-4D22-B8BD-3D6F3AB377CA}"/>
    <cellStyle name="Normal 5 6 3 5 3" xfId="1123" xr:uid="{DF86F976-CB12-4ABB-88BF-ADF2D38067C1}"/>
    <cellStyle name="Normal 5 6 3 5 4" xfId="1124" xr:uid="{881A7A2A-6365-4DFD-A2C4-2B9EA868D257}"/>
    <cellStyle name="Normal 5 6 3 6" xfId="1125" xr:uid="{A016DBBD-4513-45BE-A075-49FAAA73EE46}"/>
    <cellStyle name="Normal 5 6 3 7" xfId="1126" xr:uid="{2C402765-15F8-4EAE-9659-3FF8D6690A32}"/>
    <cellStyle name="Normal 5 6 3 8" xfId="1127" xr:uid="{50F1E7C3-5A10-444B-9FD2-66AB2F484AF7}"/>
    <cellStyle name="Normal 5 6 4" xfId="1128" xr:uid="{8457C43B-29E9-4946-ADFE-7DD2E9590ABA}"/>
    <cellStyle name="Normal 5 6 4 2" xfId="1129" xr:uid="{CA624447-1A30-4B45-8D49-E373A979E25D}"/>
    <cellStyle name="Normal 5 6 4 2 2" xfId="1130" xr:uid="{DE0D92C6-1C53-449F-8607-CFD8592BC1D1}"/>
    <cellStyle name="Normal 5 6 4 2 2 2" xfId="1131" xr:uid="{6D15E725-DE41-49E5-9425-8CA763CDF303}"/>
    <cellStyle name="Normal 5 6 4 2 2 3" xfId="1132" xr:uid="{A7ED582B-271F-4025-8FCC-4BEC69A630AE}"/>
    <cellStyle name="Normal 5 6 4 2 2 4" xfId="1133" xr:uid="{3AAEB911-9B13-4EE0-BC25-448B6A73E664}"/>
    <cellStyle name="Normal 5 6 4 2 3" xfId="1134" xr:uid="{C1E0F34C-E5AB-489F-A7DF-5EC0610A157E}"/>
    <cellStyle name="Normal 5 6 4 2 4" xfId="1135" xr:uid="{C12F974C-6944-4503-8A09-6DDA5F008705}"/>
    <cellStyle name="Normal 5 6 4 2 5" xfId="1136" xr:uid="{DD1C393C-D417-441F-B011-29C31FDBE176}"/>
    <cellStyle name="Normal 5 6 4 3" xfId="1137" xr:uid="{B3296C17-D35F-4BD4-8278-8CEB4773E1CB}"/>
    <cellStyle name="Normal 5 6 4 3 2" xfId="1138" xr:uid="{3CF3CB0A-078A-49E2-808C-5012EE00F7E6}"/>
    <cellStyle name="Normal 5 6 4 3 3" xfId="1139" xr:uid="{C19F5350-697C-4891-84F2-C890C5AF33BE}"/>
    <cellStyle name="Normal 5 6 4 3 4" xfId="1140" xr:uid="{32C9287E-0A89-4402-96A7-E0C9409FA01C}"/>
    <cellStyle name="Normal 5 6 4 4" xfId="1141" xr:uid="{F408F964-7FA7-4BBF-B8BC-302FF5B29D5E}"/>
    <cellStyle name="Normal 5 6 4 4 2" xfId="1142" xr:uid="{53F4F9B6-5F8B-4A9D-968F-6036297134DC}"/>
    <cellStyle name="Normal 5 6 4 4 3" xfId="1143" xr:uid="{B45A22D5-3242-40A6-A68D-B8F8071FA772}"/>
    <cellStyle name="Normal 5 6 4 4 4" xfId="1144" xr:uid="{16D06099-2BE9-471C-AEBD-9A20BDA77649}"/>
    <cellStyle name="Normal 5 6 4 5" xfId="1145" xr:uid="{D02BBEAE-51FD-4E6E-A59B-2F03F337337D}"/>
    <cellStyle name="Normal 5 6 4 6" xfId="1146" xr:uid="{85B732F4-B3CE-4DDF-9588-EBE4E72FACF0}"/>
    <cellStyle name="Normal 5 6 4 7" xfId="1147" xr:uid="{42139037-D5B8-40DF-8285-D0797E86F2D4}"/>
    <cellStyle name="Normal 5 6 5" xfId="1148" xr:uid="{068B4EDE-03DC-41BC-BF17-895118F51492}"/>
    <cellStyle name="Normal 5 6 5 2" xfId="1149" xr:uid="{89DC6F9D-53DE-42BF-B356-09DC8E062B62}"/>
    <cellStyle name="Normal 5 6 5 2 2" xfId="1150" xr:uid="{38E238C1-2776-49F7-8A98-9C1F1D6D1088}"/>
    <cellStyle name="Normal 5 6 5 2 3" xfId="1151" xr:uid="{A800CEED-52E1-4AC0-8068-AD71B98A8E5B}"/>
    <cellStyle name="Normal 5 6 5 2 4" xfId="1152" xr:uid="{22B1E4E6-D7C3-426B-9BA9-19F42A753D50}"/>
    <cellStyle name="Normal 5 6 5 3" xfId="1153" xr:uid="{C7405800-8967-4029-A982-98D7109B9A62}"/>
    <cellStyle name="Normal 5 6 5 3 2" xfId="1154" xr:uid="{DDDA6742-774E-4ECF-BDAD-7F5A084253AF}"/>
    <cellStyle name="Normal 5 6 5 3 3" xfId="1155" xr:uid="{18384BFF-5D0D-46AC-94E2-2F000B2BDA2D}"/>
    <cellStyle name="Normal 5 6 5 3 4" xfId="1156" xr:uid="{410251DF-6FCE-4544-A637-1C539CC0A643}"/>
    <cellStyle name="Normal 5 6 5 4" xfId="1157" xr:uid="{668DA8A5-0B85-4B88-9AB8-252A3BC59E7C}"/>
    <cellStyle name="Normal 5 6 5 5" xfId="1158" xr:uid="{FEBE556E-19EE-401C-9622-473D687382F4}"/>
    <cellStyle name="Normal 5 6 5 6" xfId="1159" xr:uid="{812C1652-79AE-4FDA-AC60-31564C70330A}"/>
    <cellStyle name="Normal 5 6 6" xfId="1160" xr:uid="{6C4E3530-5142-4E1A-9558-7DD07F85AFE2}"/>
    <cellStyle name="Normal 5 6 6 2" xfId="1161" xr:uid="{30FF4BAB-739C-4968-92D7-157A87352E7F}"/>
    <cellStyle name="Normal 5 6 6 2 2" xfId="1162" xr:uid="{808037AB-B196-4131-B0C1-9E1F9C9C962C}"/>
    <cellStyle name="Normal 5 6 6 2 3" xfId="1163" xr:uid="{F114EF59-649D-4BE6-B1D5-7E4FDB45D847}"/>
    <cellStyle name="Normal 5 6 6 2 4" xfId="1164" xr:uid="{AC09C2AA-6D30-4E32-915A-3EC4166300A7}"/>
    <cellStyle name="Normal 5 6 6 3" xfId="1165" xr:uid="{C04DB32E-0B64-421F-8874-74991E5B0D15}"/>
    <cellStyle name="Normal 5 6 6 4" xfId="1166" xr:uid="{14B095F0-0EE5-4F96-95B6-9D0EBBDFDFCD}"/>
    <cellStyle name="Normal 5 6 6 5" xfId="1167" xr:uid="{27E3A5D4-749B-4CFB-BF65-C56C29BBB869}"/>
    <cellStyle name="Normal 5 6 7" xfId="1168" xr:uid="{747364F4-1975-45E9-8CC8-F95BA65834FC}"/>
    <cellStyle name="Normal 5 6 7 2" xfId="1169" xr:uid="{1C1F8F60-3984-494B-8EE2-C537AAD3C50E}"/>
    <cellStyle name="Normal 5 6 7 3" xfId="1170" xr:uid="{2E0F3B6E-A5FA-4C9E-94AE-87A74CDF1B75}"/>
    <cellStyle name="Normal 5 6 7 4" xfId="1171" xr:uid="{46436B46-F867-4B0C-8671-9884484328D5}"/>
    <cellStyle name="Normal 5 6 8" xfId="1172" xr:uid="{4876D7B8-F9E6-4FB1-A06B-F019B2316A05}"/>
    <cellStyle name="Normal 5 6 8 2" xfId="1173" xr:uid="{7380E094-8341-4624-B506-3917240D8CFE}"/>
    <cellStyle name="Normal 5 6 8 3" xfId="1174" xr:uid="{78267EFC-0F6D-4AF0-936B-B59F28E49AC1}"/>
    <cellStyle name="Normal 5 6 8 4" xfId="1175" xr:uid="{C199F8C3-69EF-425E-AEB2-352640A9433C}"/>
    <cellStyle name="Normal 5 6 9" xfId="1176" xr:uid="{F8A28C07-68A1-4555-8902-CF59E273B657}"/>
    <cellStyle name="Normal 5 7" xfId="1177" xr:uid="{986BFC96-15D9-4FD3-85DB-27F1833D0E7E}"/>
    <cellStyle name="Normal 5 7 2" xfId="1178" xr:uid="{074B72CC-7782-43F8-A878-209322972727}"/>
    <cellStyle name="Normal 5 7 2 2" xfId="1179" xr:uid="{DA5FA763-3F92-4723-9E29-95CF865CA265}"/>
    <cellStyle name="Normal 5 7 2 2 2" xfId="1180" xr:uid="{BB5EF4D2-40EF-40FA-8055-8D6BAAC1879A}"/>
    <cellStyle name="Normal 5 7 2 2 2 2" xfId="1181" xr:uid="{A3276BAF-057D-44D1-A736-3C1CF81220B9}"/>
    <cellStyle name="Normal 5 7 2 2 2 3" xfId="1182" xr:uid="{91213880-22B9-4E37-A8DA-C1DF024F7C24}"/>
    <cellStyle name="Normal 5 7 2 2 2 4" xfId="1183" xr:uid="{422F17F0-555B-434C-AB8E-F23D63FB163C}"/>
    <cellStyle name="Normal 5 7 2 2 3" xfId="1184" xr:uid="{1C37FFDF-784D-4003-B0B6-12D4A2354DD3}"/>
    <cellStyle name="Normal 5 7 2 2 3 2" xfId="1185" xr:uid="{A96679C5-9D59-4FB0-AF23-F6F36840E2B9}"/>
    <cellStyle name="Normal 5 7 2 2 3 3" xfId="1186" xr:uid="{C36BB1E2-DBCE-499B-8B9B-E85D444972DE}"/>
    <cellStyle name="Normal 5 7 2 2 3 4" xfId="1187" xr:uid="{47F13F5D-C8A3-4CBC-A05A-39F8AC033346}"/>
    <cellStyle name="Normal 5 7 2 2 4" xfId="1188" xr:uid="{1A54D9C6-73CA-48EC-8C49-CC819782BDF0}"/>
    <cellStyle name="Normal 5 7 2 2 5" xfId="1189" xr:uid="{96C4CB4F-B23A-4930-B2DB-B631347FF1A3}"/>
    <cellStyle name="Normal 5 7 2 2 6" xfId="1190" xr:uid="{F030FC1F-F2FD-4D32-A329-7D661FBA6DCB}"/>
    <cellStyle name="Normal 5 7 2 3" xfId="1191" xr:uid="{5EE54F72-9769-4C98-AEE9-FCBB4C62FFBA}"/>
    <cellStyle name="Normal 5 7 2 3 2" xfId="1192" xr:uid="{D965A776-E438-4D7E-9842-0276849F3375}"/>
    <cellStyle name="Normal 5 7 2 3 2 2" xfId="1193" xr:uid="{66886D99-4CCB-4CE4-9290-2D08A674D364}"/>
    <cellStyle name="Normal 5 7 2 3 2 3" xfId="1194" xr:uid="{C43E9F06-F707-4AC0-A479-3319018BD780}"/>
    <cellStyle name="Normal 5 7 2 3 2 4" xfId="1195" xr:uid="{625F7DFC-9F28-4B0A-865F-618285416579}"/>
    <cellStyle name="Normal 5 7 2 3 3" xfId="1196" xr:uid="{57F9A69A-768B-41B9-811D-5BD3E6C61F2C}"/>
    <cellStyle name="Normal 5 7 2 3 4" xfId="1197" xr:uid="{590DF17C-0DE2-4027-99F9-8EDFF138BA1B}"/>
    <cellStyle name="Normal 5 7 2 3 5" xfId="1198" xr:uid="{9EC0C81F-8B2D-4AB5-B640-723D58B4E044}"/>
    <cellStyle name="Normal 5 7 2 4" xfId="1199" xr:uid="{5355FA4D-0D26-4A1F-B4B3-AA9F551F7214}"/>
    <cellStyle name="Normal 5 7 2 4 2" xfId="1200" xr:uid="{4E2C5C0D-2F78-4DD2-A7DF-A43573786325}"/>
    <cellStyle name="Normal 5 7 2 4 3" xfId="1201" xr:uid="{B482D5FD-E7AE-4FC4-9975-7FDBEAA58A63}"/>
    <cellStyle name="Normal 5 7 2 4 4" xfId="1202" xr:uid="{D29CC5B5-1D3E-4AD7-B4C6-7BA786100C8C}"/>
    <cellStyle name="Normal 5 7 2 5" xfId="1203" xr:uid="{6D949DC7-F75C-4B2E-8018-E6DA458173D8}"/>
    <cellStyle name="Normal 5 7 2 5 2" xfId="1204" xr:uid="{17349BE2-5DFE-4F7E-A832-2DEA6D477795}"/>
    <cellStyle name="Normal 5 7 2 5 3" xfId="1205" xr:uid="{EFB2F5F3-AD5D-485F-A2FF-A4AB1B0BABD0}"/>
    <cellStyle name="Normal 5 7 2 5 4" xfId="1206" xr:uid="{F5BBF12E-97CB-4ECB-A395-D2B8DB611F05}"/>
    <cellStyle name="Normal 5 7 2 6" xfId="1207" xr:uid="{4A4B0544-A4DE-44C8-A4C0-812AC7A92619}"/>
    <cellStyle name="Normal 5 7 2 7" xfId="1208" xr:uid="{977B9A5D-E04C-4F67-82D4-885142484568}"/>
    <cellStyle name="Normal 5 7 2 8" xfId="1209" xr:uid="{3205923C-A0BB-41B4-8AE9-408D2DAB014B}"/>
    <cellStyle name="Normal 5 7 3" xfId="1210" xr:uid="{8446E5FF-19EF-44B6-83D1-6F111C68BF70}"/>
    <cellStyle name="Normal 5 7 3 2" xfId="1211" xr:uid="{10ED5457-51CA-42BA-AB30-C18986D08937}"/>
    <cellStyle name="Normal 5 7 3 2 2" xfId="1212" xr:uid="{837F167B-E30D-48CB-BB9B-CA01D851C7B9}"/>
    <cellStyle name="Normal 5 7 3 2 3" xfId="1213" xr:uid="{7BC74FCC-E553-4F0D-B9DD-02C775F6D249}"/>
    <cellStyle name="Normal 5 7 3 2 4" xfId="1214" xr:uid="{C9608A94-1C03-4E7F-BFC6-C00ABD28B9BA}"/>
    <cellStyle name="Normal 5 7 3 3" xfId="1215" xr:uid="{45C4235F-61C3-4E51-84E9-D601D90BC68C}"/>
    <cellStyle name="Normal 5 7 3 3 2" xfId="1216" xr:uid="{5F3EFC48-CB2C-443A-BC35-E3AA76046EFB}"/>
    <cellStyle name="Normal 5 7 3 3 3" xfId="1217" xr:uid="{F674B902-A46F-4C76-9602-D9C3004E1D19}"/>
    <cellStyle name="Normal 5 7 3 3 4" xfId="1218" xr:uid="{A0D6E4F9-BC2D-4F0B-861C-52315EE790EC}"/>
    <cellStyle name="Normal 5 7 3 4" xfId="1219" xr:uid="{68525364-55C3-4402-A602-D8ACD18CE810}"/>
    <cellStyle name="Normal 5 7 3 5" xfId="1220" xr:uid="{3C04D024-A40F-4E74-BB8D-0A361DCA8566}"/>
    <cellStyle name="Normal 5 7 3 6" xfId="1221" xr:uid="{708E6377-7B2B-45E1-8110-9A00247D3479}"/>
    <cellStyle name="Normal 5 7 4" xfId="1222" xr:uid="{ADE7A2C3-DC59-4624-BD8B-118106F81E79}"/>
    <cellStyle name="Normal 5 7 4 2" xfId="1223" xr:uid="{EEE960C0-21EE-4025-97BD-F9C07B03E651}"/>
    <cellStyle name="Normal 5 7 4 2 2" xfId="1224" xr:uid="{42A84019-C4B1-4931-8CEA-4BB6DF1D2CA8}"/>
    <cellStyle name="Normal 5 7 4 2 3" xfId="1225" xr:uid="{8464BABD-CDAC-4B2A-85C7-DDB118654F4A}"/>
    <cellStyle name="Normal 5 7 4 2 4" xfId="1226" xr:uid="{2D2829A7-0CFC-4FEB-BBF0-10B1824F2D51}"/>
    <cellStyle name="Normal 5 7 4 3" xfId="1227" xr:uid="{F32B121B-0BF2-4D3F-8812-64DB4CBB4DB3}"/>
    <cellStyle name="Normal 5 7 4 4" xfId="1228" xr:uid="{86038777-B6D1-463A-8F75-E51D6934D474}"/>
    <cellStyle name="Normal 5 7 4 5" xfId="1229" xr:uid="{91433558-4635-4CE6-B8FF-3F9FD433BC77}"/>
    <cellStyle name="Normal 5 7 5" xfId="1230" xr:uid="{1670533C-51A1-48D7-BBA3-FAB669E51B14}"/>
    <cellStyle name="Normal 5 7 5 2" xfId="1231" xr:uid="{C8332067-B567-4CED-BB53-0A4573DF0625}"/>
    <cellStyle name="Normal 5 7 5 3" xfId="1232" xr:uid="{AB8E60C7-8696-4A47-96C6-0CD611408AD0}"/>
    <cellStyle name="Normal 5 7 5 4" xfId="1233" xr:uid="{D00AE455-CBCE-4BBE-8706-37E5B6F41F5E}"/>
    <cellStyle name="Normal 5 7 6" xfId="1234" xr:uid="{DDBCF9B6-BDB2-4481-B2C0-987E34E6DB78}"/>
    <cellStyle name="Normal 5 7 6 2" xfId="1235" xr:uid="{4403A8A4-B3D3-4BDA-BF70-13BE34E38762}"/>
    <cellStyle name="Normal 5 7 6 3" xfId="1236" xr:uid="{32A6FA10-085D-4ABE-8180-2649BC4CBE75}"/>
    <cellStyle name="Normal 5 7 6 4" xfId="1237" xr:uid="{35DBE7F3-DF0B-4025-AFE6-0BBEB1D1A5FA}"/>
    <cellStyle name="Normal 5 7 7" xfId="1238" xr:uid="{11C65287-207F-415A-82D1-080AE5244C3A}"/>
    <cellStyle name="Normal 5 7 8" xfId="1239" xr:uid="{52E83695-E9E2-470C-AE4B-536CB548BB9F}"/>
    <cellStyle name="Normal 5 7 9" xfId="1240" xr:uid="{B8EEE707-A185-4186-A4EB-975A7BBC4FA1}"/>
    <cellStyle name="Normal 5 8" xfId="1241" xr:uid="{B7EC174F-3C70-4706-ACC8-743913E0ECBA}"/>
    <cellStyle name="Normal 5 8 2" xfId="1242" xr:uid="{9FAAB7EB-892C-4E96-A008-81A620BCD0DD}"/>
    <cellStyle name="Normal 5 8 2 2" xfId="1243" xr:uid="{22D527AE-4263-4761-87AB-8ECD3EC9A6A6}"/>
    <cellStyle name="Normal 5 8 2 2 2" xfId="1244" xr:uid="{4CF48501-2965-4BDF-8255-303DB555BB95}"/>
    <cellStyle name="Normal 5 8 2 2 2 2" xfId="3919" xr:uid="{1714510C-5210-4594-B815-9ECE68B8A51E}"/>
    <cellStyle name="Normal 5 8 2 2 3" xfId="1245" xr:uid="{3394006A-3771-4CC0-8533-35EF33FAF1F2}"/>
    <cellStyle name="Normal 5 8 2 2 4" xfId="1246" xr:uid="{8E125E2D-939A-467F-B625-94ED335DC552}"/>
    <cellStyle name="Normal 5 8 2 3" xfId="1247" xr:uid="{A8B6FE63-F246-4D76-97AA-9619268A3268}"/>
    <cellStyle name="Normal 5 8 2 3 2" xfId="1248" xr:uid="{E884DC7B-556C-4801-95C2-8C06F5286120}"/>
    <cellStyle name="Normal 5 8 2 3 3" xfId="1249" xr:uid="{74DE6446-BAEB-441D-BA7D-C8A7EB1B7AD2}"/>
    <cellStyle name="Normal 5 8 2 3 4" xfId="1250" xr:uid="{18FD26AE-C387-4D3F-8B2B-B3F55F7504DE}"/>
    <cellStyle name="Normal 5 8 2 4" xfId="1251" xr:uid="{80F2CD2F-ED59-4F7F-ACC2-39BC2ECAA3F7}"/>
    <cellStyle name="Normal 5 8 2 5" xfId="1252" xr:uid="{22700E46-1CC2-4453-BEE0-A3B3DB50B816}"/>
    <cellStyle name="Normal 5 8 2 6" xfId="1253" xr:uid="{701CDB53-7E6B-4BEF-9310-477BC265C2DA}"/>
    <cellStyle name="Normal 5 8 3" xfId="1254" xr:uid="{62AFC685-9249-423F-8E9E-D48CA2417EA3}"/>
    <cellStyle name="Normal 5 8 3 2" xfId="1255" xr:uid="{CBC94A9D-B32B-4CA5-97B6-7A6C5096D7F8}"/>
    <cellStyle name="Normal 5 8 3 2 2" xfId="1256" xr:uid="{98058E6F-0FAD-47C5-8267-85D23B90E7E6}"/>
    <cellStyle name="Normal 5 8 3 2 3" xfId="1257" xr:uid="{A96B0328-FA73-4894-85D0-0A94BE07D89C}"/>
    <cellStyle name="Normal 5 8 3 2 4" xfId="1258" xr:uid="{8633120F-2EC6-4A06-95B2-7BF608DDCAC6}"/>
    <cellStyle name="Normal 5 8 3 3" xfId="1259" xr:uid="{3940E894-4181-41F4-B7D2-14F071F75FFC}"/>
    <cellStyle name="Normal 5 8 3 4" xfId="1260" xr:uid="{1A7B5302-D734-452D-93A4-46DAE2725567}"/>
    <cellStyle name="Normal 5 8 3 5" xfId="1261" xr:uid="{4140E2EB-C9FA-415D-92D5-CC6D7726F5D4}"/>
    <cellStyle name="Normal 5 8 4" xfId="1262" xr:uid="{7F538D15-1B4A-4925-8BBE-BA66915DF0DC}"/>
    <cellStyle name="Normal 5 8 4 2" xfId="1263" xr:uid="{BD89C24A-CE30-4B14-9D71-AFC94A6EB0F0}"/>
    <cellStyle name="Normal 5 8 4 3" xfId="1264" xr:uid="{123A1AE1-D46B-49AF-AD98-9CB451A8653C}"/>
    <cellStyle name="Normal 5 8 4 4" xfId="1265" xr:uid="{A92CC515-6BEE-4032-A27B-1007A05FB68B}"/>
    <cellStyle name="Normal 5 8 5" xfId="1266" xr:uid="{1ACD1CF3-F6E9-4502-8D65-4752962F87C1}"/>
    <cellStyle name="Normal 5 8 5 2" xfId="1267" xr:uid="{30B737C0-103C-4E31-89E2-3B13F14BB07D}"/>
    <cellStyle name="Normal 5 8 5 3" xfId="1268" xr:uid="{ECFBB381-7BD2-4C4A-9A82-0F6C86284346}"/>
    <cellStyle name="Normal 5 8 5 4" xfId="1269" xr:uid="{162C54F7-909B-4C9A-A471-5606DDEE5667}"/>
    <cellStyle name="Normal 5 8 6" xfId="1270" xr:uid="{ED985686-F35F-4100-B62C-E22C5AB8FB35}"/>
    <cellStyle name="Normal 5 8 7" xfId="1271" xr:uid="{AAD2BD34-C6C6-4DA4-8505-3AF3CC10BF61}"/>
    <cellStyle name="Normal 5 8 8" xfId="1272" xr:uid="{06A6AC7A-9ADD-4395-A814-5E66E801B217}"/>
    <cellStyle name="Normal 5 9" xfId="1273" xr:uid="{8CEF3295-682C-4713-AC85-9F0D491F68BE}"/>
    <cellStyle name="Normal 5 9 2" xfId="1274" xr:uid="{9D16B1FD-D3D8-456C-98D7-13C29D1A73E5}"/>
    <cellStyle name="Normal 5 9 2 2" xfId="1275" xr:uid="{B78AB9F3-F9A7-4A50-AB99-7F1AD1F0B7CC}"/>
    <cellStyle name="Normal 5 9 2 2 2" xfId="1276" xr:uid="{43ACA54B-918A-4364-98D7-F9059D4ED201}"/>
    <cellStyle name="Normal 5 9 2 2 3" xfId="1277" xr:uid="{BEAFB617-A5BA-4C0E-8F0A-ECEEFE5C2C57}"/>
    <cellStyle name="Normal 5 9 2 2 4" xfId="1278" xr:uid="{BF8814B6-937F-4133-96DB-D4F638013F64}"/>
    <cellStyle name="Normal 5 9 2 3" xfId="1279" xr:uid="{533AC94C-6FDD-41F7-B74B-E02E03426927}"/>
    <cellStyle name="Normal 5 9 2 4" xfId="1280" xr:uid="{25C91402-B2C3-4E46-B715-EDFDF4A372A7}"/>
    <cellStyle name="Normal 5 9 2 5" xfId="1281" xr:uid="{F1881E6B-C793-4430-9EA1-6E73060310AC}"/>
    <cellStyle name="Normal 5 9 3" xfId="1282" xr:uid="{B00F9276-3B94-421C-BEF1-69F65E7C7EE8}"/>
    <cellStyle name="Normal 5 9 3 2" xfId="1283" xr:uid="{AF0CA553-480B-451B-AB19-075BA54B8EBE}"/>
    <cellStyle name="Normal 5 9 3 3" xfId="1284" xr:uid="{37C398A3-D7C6-48BE-9F92-89B3DE184762}"/>
    <cellStyle name="Normal 5 9 3 4" xfId="1285" xr:uid="{3D586D18-0241-4688-AEFB-3F7A81BE4EAA}"/>
    <cellStyle name="Normal 5 9 4" xfId="1286" xr:uid="{722B9B2D-41A4-49A7-9E81-19BEB57B1A13}"/>
    <cellStyle name="Normal 5 9 4 2" xfId="1287" xr:uid="{A0841EA1-215A-4C51-BACE-A88964322E1D}"/>
    <cellStyle name="Normal 5 9 4 3" xfId="1288" xr:uid="{9DD5F5BE-C1AA-41C3-B03B-51CAE3B433A5}"/>
    <cellStyle name="Normal 5 9 4 4" xfId="1289" xr:uid="{4B2BFCC6-B0FA-49E2-BD9D-EC53BB2AA337}"/>
    <cellStyle name="Normal 5 9 5" xfId="1290" xr:uid="{2202FEB4-D0EE-4C64-8D18-B090BA0DC20C}"/>
    <cellStyle name="Normal 5 9 6" xfId="1291" xr:uid="{688B85BB-809A-482E-BB59-178C9DB60829}"/>
    <cellStyle name="Normal 5 9 7" xfId="1292" xr:uid="{5AFD79E1-9F02-4387-8E6C-FDA0FBC0137A}"/>
    <cellStyle name="Normal 6" xfId="83" xr:uid="{86143103-E678-4599-B59B-69742000CDFF}"/>
    <cellStyle name="Normal 6 10" xfId="1293" xr:uid="{C578713A-8B04-487D-BAD9-400CCCC245FF}"/>
    <cellStyle name="Normal 6 10 2" xfId="1294" xr:uid="{AA24EAF4-0AD7-4212-8FF4-650B371A67DA}"/>
    <cellStyle name="Normal 6 10 2 2" xfId="1295" xr:uid="{515595D4-C9BB-486A-A77B-489BD4F1C2AE}"/>
    <cellStyle name="Normal 6 10 2 3" xfId="1296" xr:uid="{E3410C03-2ABB-42F2-BA50-C64C43062640}"/>
    <cellStyle name="Normal 6 10 2 4" xfId="1297" xr:uid="{77BF0903-D79C-4E99-A5A8-780969C28F17}"/>
    <cellStyle name="Normal 6 10 3" xfId="1298" xr:uid="{D589FEB2-E814-414C-9AF8-072822278061}"/>
    <cellStyle name="Normal 6 10 4" xfId="1299" xr:uid="{37D6ED4E-7CD6-4D6D-90D6-05E85DEF4B0F}"/>
    <cellStyle name="Normal 6 10 5" xfId="1300" xr:uid="{5EB1C69A-AA37-42DA-8EAF-9FC94FFBACD4}"/>
    <cellStyle name="Normal 6 11" xfId="1301" xr:uid="{D5D2667E-F17E-4548-A9CC-62DA4A9F819F}"/>
    <cellStyle name="Normal 6 11 2" xfId="1302" xr:uid="{CBCEB6D6-EE54-4A87-8A64-FFC70269C679}"/>
    <cellStyle name="Normal 6 11 3" xfId="1303" xr:uid="{B89F7475-1FCB-4405-82A3-4147CC0EB336}"/>
    <cellStyle name="Normal 6 11 4" xfId="1304" xr:uid="{A199C077-E0AC-46EC-81DC-F2762FC98895}"/>
    <cellStyle name="Normal 6 12" xfId="1305" xr:uid="{DCF7B0D8-904A-495C-B624-B6427276D4DA}"/>
    <cellStyle name="Normal 6 12 2" xfId="1306" xr:uid="{4EB456C1-E61C-4E3A-9B2E-CA950ABC104E}"/>
    <cellStyle name="Normal 6 12 3" xfId="1307" xr:uid="{7BEA6D6C-2513-4AD5-8257-102B50ED602F}"/>
    <cellStyle name="Normal 6 12 4" xfId="1308" xr:uid="{03F1DDCB-DA6F-4FD5-BF20-519C502A9CB4}"/>
    <cellStyle name="Normal 6 13" xfId="1309" xr:uid="{26506348-6139-464E-BE22-6E5928BDA11A}"/>
    <cellStyle name="Normal 6 13 2" xfId="1310" xr:uid="{7D2C89AF-123D-42EB-A21B-62CADD0D9BCA}"/>
    <cellStyle name="Normal 6 13 3" xfId="3737" xr:uid="{91962906-6C06-4B1D-AA02-0CA7B6E8BEA9}"/>
    <cellStyle name="Normal 6 13 4" xfId="4609" xr:uid="{A46D87EC-5C70-4646-889A-ED25C4C75101}"/>
    <cellStyle name="Normal 6 13 5" xfId="4435" xr:uid="{83939553-6AE0-4B60-9BE7-14401C86B4BB}"/>
    <cellStyle name="Normal 6 14" xfId="1311" xr:uid="{7B67F4C4-89F5-47D0-8AE9-859BC49AA3D8}"/>
    <cellStyle name="Normal 6 15" xfId="1312" xr:uid="{628C6CCA-B9BC-469F-B5F4-51434139D04A}"/>
    <cellStyle name="Normal 6 16" xfId="1313" xr:uid="{148600E3-AD59-4D36-A716-869EA1309443}"/>
    <cellStyle name="Normal 6 2" xfId="84" xr:uid="{C264744A-52E3-4A73-AC42-74293C92975E}"/>
    <cellStyle name="Normal 6 2 2" xfId="3729" xr:uid="{C2B258DF-B15B-4EC6-AAA5-95CF6118430B}"/>
    <cellStyle name="Normal 6 2 2 2" xfId="4592" xr:uid="{CEE21A7C-FB3D-4DDD-BC35-75550B0269A2}"/>
    <cellStyle name="Normal 6 2 3" xfId="4593" xr:uid="{FBCCB200-6F7C-46BD-AD6A-7DB9262CF792}"/>
    <cellStyle name="Normal 6 3" xfId="85" xr:uid="{BD9F8E76-52C3-4047-A133-1CDDAC586867}"/>
    <cellStyle name="Normal 6 3 10" xfId="1314" xr:uid="{7179D379-95E0-416F-AE5A-8A17AC135538}"/>
    <cellStyle name="Normal 6 3 11" xfId="1315" xr:uid="{90CA47CA-A874-4C03-854B-B91BA6679A94}"/>
    <cellStyle name="Normal 6 3 2" xfId="1316" xr:uid="{0D8AC322-A5B7-489F-838D-9B978C57B602}"/>
    <cellStyle name="Normal 6 3 2 2" xfId="1317" xr:uid="{30DF6AE0-8968-4B69-A37F-90540A44695B}"/>
    <cellStyle name="Normal 6 3 2 2 2" xfId="1318" xr:uid="{58B968DC-A96B-4185-8849-472CDAE30A6F}"/>
    <cellStyle name="Normal 6 3 2 2 2 2" xfId="1319" xr:uid="{D985AC6B-CE59-4325-A1C5-65960C3306A7}"/>
    <cellStyle name="Normal 6 3 2 2 2 2 2" xfId="1320" xr:uid="{132EA80A-1655-4C53-A531-C37031EEE3D7}"/>
    <cellStyle name="Normal 6 3 2 2 2 2 2 2" xfId="3920" xr:uid="{0B8106BB-B2A0-42DB-BFEB-28BC74BA299C}"/>
    <cellStyle name="Normal 6 3 2 2 2 2 2 2 2" xfId="3921" xr:uid="{ABEA60BB-6BD2-496E-9DD6-0EA7390B3195}"/>
    <cellStyle name="Normal 6 3 2 2 2 2 2 3" xfId="3922" xr:uid="{A66E1E8C-D95A-44A0-A981-90CA2D621E10}"/>
    <cellStyle name="Normal 6 3 2 2 2 2 3" xfId="1321" xr:uid="{72FF30E2-71B8-4076-BD48-04199B635EF5}"/>
    <cellStyle name="Normal 6 3 2 2 2 2 3 2" xfId="3923" xr:uid="{E534E140-5CD2-49B8-9870-B1E585933B14}"/>
    <cellStyle name="Normal 6 3 2 2 2 2 4" xfId="1322" xr:uid="{A97FFC3D-3987-4717-9A5A-1251C7D10285}"/>
    <cellStyle name="Normal 6 3 2 2 2 3" xfId="1323" xr:uid="{7C4E21EA-F551-4BE0-8376-35B060DD42D7}"/>
    <cellStyle name="Normal 6 3 2 2 2 3 2" xfId="1324" xr:uid="{5B82D7AB-6C68-4883-AFB6-4722FBCAEA37}"/>
    <cellStyle name="Normal 6 3 2 2 2 3 2 2" xfId="3924" xr:uid="{1B34C5AE-6C00-49F0-86B0-0439BC88257F}"/>
    <cellStyle name="Normal 6 3 2 2 2 3 3" xfId="1325" xr:uid="{FAD8C1C7-8E56-4CF9-B4D4-28106D95588A}"/>
    <cellStyle name="Normal 6 3 2 2 2 3 4" xfId="1326" xr:uid="{C2355DAA-1284-44C9-8A3D-E020AD6B6891}"/>
    <cellStyle name="Normal 6 3 2 2 2 4" xfId="1327" xr:uid="{CE7D697B-8429-4A74-8CC3-281DEAE2DC10}"/>
    <cellStyle name="Normal 6 3 2 2 2 4 2" xfId="3925" xr:uid="{D93220BD-6635-4065-A104-57119E349E5E}"/>
    <cellStyle name="Normal 6 3 2 2 2 5" xfId="1328" xr:uid="{95212138-3E67-44F6-819F-A1480E80FC2B}"/>
    <cellStyle name="Normal 6 3 2 2 2 6" xfId="1329" xr:uid="{2BEAAB52-1C4F-413C-8561-09F0F36300C3}"/>
    <cellStyle name="Normal 6 3 2 2 3" xfId="1330" xr:uid="{1D867809-87A8-4D5D-8BF6-648FC0379001}"/>
    <cellStyle name="Normal 6 3 2 2 3 2" xfId="1331" xr:uid="{BE588C5F-187C-4C25-A87D-D0CF2DB21946}"/>
    <cellStyle name="Normal 6 3 2 2 3 2 2" xfId="1332" xr:uid="{03E5972A-1932-4E61-A654-32516E554B6D}"/>
    <cellStyle name="Normal 6 3 2 2 3 2 2 2" xfId="3926" xr:uid="{C6A9CC33-9342-46E5-BFED-BCAC3B24242F}"/>
    <cellStyle name="Normal 6 3 2 2 3 2 2 2 2" xfId="3927" xr:uid="{FE4D40A5-4D9A-4581-A805-0CD66DC4CB9A}"/>
    <cellStyle name="Normal 6 3 2 2 3 2 2 3" xfId="3928" xr:uid="{0DD9FDCF-0638-4A5A-BF85-EB67E1185BBF}"/>
    <cellStyle name="Normal 6 3 2 2 3 2 3" xfId="1333" xr:uid="{D008D553-9468-4381-A796-54968C4F4C7B}"/>
    <cellStyle name="Normal 6 3 2 2 3 2 3 2" xfId="3929" xr:uid="{ADE8527E-9770-48E0-8D3E-D07D8A5A8619}"/>
    <cellStyle name="Normal 6 3 2 2 3 2 4" xfId="1334" xr:uid="{D0C7B970-3C40-4404-998F-5B1B4623CFB1}"/>
    <cellStyle name="Normal 6 3 2 2 3 3" xfId="1335" xr:uid="{079DCF7E-6FEB-4691-AEA6-6ED75B3030C6}"/>
    <cellStyle name="Normal 6 3 2 2 3 3 2" xfId="3930" xr:uid="{A5CDCA47-834E-4FFA-BCF8-DA221E7189F7}"/>
    <cellStyle name="Normal 6 3 2 2 3 3 2 2" xfId="3931" xr:uid="{50CCCD2C-679A-43E9-AB53-3A0275D50C9A}"/>
    <cellStyle name="Normal 6 3 2 2 3 3 3" xfId="3932" xr:uid="{143C2072-2924-4876-9A6E-D7C5A5908C43}"/>
    <cellStyle name="Normal 6 3 2 2 3 4" xfId="1336" xr:uid="{1590960E-94A5-403A-88D2-1CE98ADBE718}"/>
    <cellStyle name="Normal 6 3 2 2 3 4 2" xfId="3933" xr:uid="{E4689970-3C3E-41A3-B147-245111F8A6AD}"/>
    <cellStyle name="Normal 6 3 2 2 3 5" xfId="1337" xr:uid="{1C1C6328-E397-4B7E-996E-97D36C75FA2C}"/>
    <cellStyle name="Normal 6 3 2 2 4" xfId="1338" xr:uid="{727F881B-4C52-4720-B349-F1B333533E8B}"/>
    <cellStyle name="Normal 6 3 2 2 4 2" xfId="1339" xr:uid="{77F18CAA-F502-4274-8B25-0E770F434885}"/>
    <cellStyle name="Normal 6 3 2 2 4 2 2" xfId="3934" xr:uid="{1CD3AFBC-FBC2-41BF-A1B4-75D66E6DEE20}"/>
    <cellStyle name="Normal 6 3 2 2 4 2 2 2" xfId="3935" xr:uid="{995B21C1-4725-4B60-98D7-44C463B74584}"/>
    <cellStyle name="Normal 6 3 2 2 4 2 3" xfId="3936" xr:uid="{DB3F3CCD-8A31-4405-81EC-44DC9C360047}"/>
    <cellStyle name="Normal 6 3 2 2 4 3" xfId="1340" xr:uid="{61D17630-40A4-4907-A98E-1EF4AD78A9A3}"/>
    <cellStyle name="Normal 6 3 2 2 4 3 2" xfId="3937" xr:uid="{E91C29C5-09A4-464B-B9E5-048714D4C3D5}"/>
    <cellStyle name="Normal 6 3 2 2 4 4" xfId="1341" xr:uid="{0EDD9113-EB8B-497C-B680-7FEC58130BD3}"/>
    <cellStyle name="Normal 6 3 2 2 5" xfId="1342" xr:uid="{F9035EE3-926C-4127-9918-75D6C63627D3}"/>
    <cellStyle name="Normal 6 3 2 2 5 2" xfId="1343" xr:uid="{D7F4CD0A-9107-4F4E-B5D6-B741639A665B}"/>
    <cellStyle name="Normal 6 3 2 2 5 2 2" xfId="3938" xr:uid="{120F90EF-DAE1-4118-AC06-58542B6CF523}"/>
    <cellStyle name="Normal 6 3 2 2 5 3" xfId="1344" xr:uid="{9974C3D5-AFD0-4D5C-8280-6C7FE4CA4ECB}"/>
    <cellStyle name="Normal 6 3 2 2 5 4" xfId="1345" xr:uid="{1728FE76-2D5E-43F8-B668-0D73227E4E5E}"/>
    <cellStyle name="Normal 6 3 2 2 6" xfId="1346" xr:uid="{53B81F1E-86E5-4C73-AF13-AC76DDD94486}"/>
    <cellStyle name="Normal 6 3 2 2 6 2" xfId="3939" xr:uid="{2ECC0257-0E0A-49A2-83D7-5FE7B83E858D}"/>
    <cellStyle name="Normal 6 3 2 2 7" xfId="1347" xr:uid="{62447CE8-AC2C-45CA-8E70-1E5F104D3553}"/>
    <cellStyle name="Normal 6 3 2 2 8" xfId="1348" xr:uid="{4B43E011-3960-44AF-88E4-EAFA77FA636D}"/>
    <cellStyle name="Normal 6 3 2 3" xfId="1349" xr:uid="{5D7F8F53-2155-4D3F-A5BD-28A4EC9B03CB}"/>
    <cellStyle name="Normal 6 3 2 3 2" xfId="1350" xr:uid="{A7C4FD41-E0E4-48D6-808F-4BF00351A5C9}"/>
    <cellStyle name="Normal 6 3 2 3 2 2" xfId="1351" xr:uid="{4FEB9C54-418C-459D-AA22-C347E1776CD0}"/>
    <cellStyle name="Normal 6 3 2 3 2 2 2" xfId="3940" xr:uid="{E08460EE-D77B-46F6-A16E-C54A0A438138}"/>
    <cellStyle name="Normal 6 3 2 3 2 2 2 2" xfId="3941" xr:uid="{5A8603BC-2854-4220-8269-2353E4F6F719}"/>
    <cellStyle name="Normal 6 3 2 3 2 2 3" xfId="3942" xr:uid="{DE282268-95FF-4F70-B825-8BEC4BDDCED2}"/>
    <cellStyle name="Normal 6 3 2 3 2 3" xfId="1352" xr:uid="{8D9786CD-7987-44C2-8B9D-C8E9B689886B}"/>
    <cellStyle name="Normal 6 3 2 3 2 3 2" xfId="3943" xr:uid="{5FB9405A-8530-4941-B72E-977CA96560EC}"/>
    <cellStyle name="Normal 6 3 2 3 2 4" xfId="1353" xr:uid="{A9AD506E-7FF2-471D-90D8-B56231D10210}"/>
    <cellStyle name="Normal 6 3 2 3 3" xfId="1354" xr:uid="{40D6FA00-E8B5-45B2-BD86-39E7F9F2C01C}"/>
    <cellStyle name="Normal 6 3 2 3 3 2" xfId="1355" xr:uid="{96C26897-5BAA-4979-BB89-24A06BF8DF46}"/>
    <cellStyle name="Normal 6 3 2 3 3 2 2" xfId="3944" xr:uid="{703E9A78-1C1C-44C3-8114-26A6595334A3}"/>
    <cellStyle name="Normal 6 3 2 3 3 3" xfId="1356" xr:uid="{757D80C5-F4EA-43BE-99D6-A619C4FAD20D}"/>
    <cellStyle name="Normal 6 3 2 3 3 4" xfId="1357" xr:uid="{5C43DDB9-B707-4A70-A379-D1802ECAFA2F}"/>
    <cellStyle name="Normal 6 3 2 3 4" xfId="1358" xr:uid="{04906E8B-57EE-4B9B-AAB3-CBDBE6185288}"/>
    <cellStyle name="Normal 6 3 2 3 4 2" xfId="3945" xr:uid="{B423F31A-86CE-428A-ABDA-81725AAF66FB}"/>
    <cellStyle name="Normal 6 3 2 3 5" xfId="1359" xr:uid="{2021E30C-66BA-45AC-A9D3-FF6D04A9240D}"/>
    <cellStyle name="Normal 6 3 2 3 6" xfId="1360" xr:uid="{7281F101-4EDC-4139-A692-9EB97CF03435}"/>
    <cellStyle name="Normal 6 3 2 4" xfId="1361" xr:uid="{82E14291-9813-4313-B68D-14C0ACCEB39E}"/>
    <cellStyle name="Normal 6 3 2 4 2" xfId="1362" xr:uid="{7AFACE60-33E8-42B0-8CAF-26F3DF95AF77}"/>
    <cellStyle name="Normal 6 3 2 4 2 2" xfId="1363" xr:uid="{592227B7-DB24-4C1F-A588-D64546BD92C1}"/>
    <cellStyle name="Normal 6 3 2 4 2 2 2" xfId="3946" xr:uid="{65490EA6-40E5-45BA-A869-F8C52269B885}"/>
    <cellStyle name="Normal 6 3 2 4 2 2 2 2" xfId="3947" xr:uid="{438DDA01-5DB6-4A6B-8C36-BE8819C51E51}"/>
    <cellStyle name="Normal 6 3 2 4 2 2 3" xfId="3948" xr:uid="{2700E15D-544E-4B72-BDF9-A0EC09A140F9}"/>
    <cellStyle name="Normal 6 3 2 4 2 3" xfId="1364" xr:uid="{6CDD9774-7223-4BA8-92E9-52F50049B6E9}"/>
    <cellStyle name="Normal 6 3 2 4 2 3 2" xfId="3949" xr:uid="{88D94C40-9D99-48C9-83E4-6A69DD260F60}"/>
    <cellStyle name="Normal 6 3 2 4 2 4" xfId="1365" xr:uid="{9BDB8B2C-1705-40E4-AD3A-FE15193E54CD}"/>
    <cellStyle name="Normal 6 3 2 4 3" xfId="1366" xr:uid="{3F058FF6-3A39-4D8E-83E4-B66C83F59CF4}"/>
    <cellStyle name="Normal 6 3 2 4 3 2" xfId="3950" xr:uid="{ABFE86FF-B12E-4869-8FF7-A6DFB066DDC6}"/>
    <cellStyle name="Normal 6 3 2 4 3 2 2" xfId="3951" xr:uid="{79751DA9-DFEC-4AA6-A811-64FE03055F22}"/>
    <cellStyle name="Normal 6 3 2 4 3 3" xfId="3952" xr:uid="{2AE8CBCB-1CA6-4C76-A1A6-5E6C0FFE3086}"/>
    <cellStyle name="Normal 6 3 2 4 4" xfId="1367" xr:uid="{98B61173-A6EE-4A11-B9C5-C5BD1D7CE658}"/>
    <cellStyle name="Normal 6 3 2 4 4 2" xfId="3953" xr:uid="{692D7BF2-3E09-4746-B2C8-9CDD89492B4E}"/>
    <cellStyle name="Normal 6 3 2 4 5" xfId="1368" xr:uid="{50401695-4C75-45F3-A227-5EA06739242F}"/>
    <cellStyle name="Normal 6 3 2 5" xfId="1369" xr:uid="{AB94E65D-1DE7-4CF9-9EDE-71256E04C316}"/>
    <cellStyle name="Normal 6 3 2 5 2" xfId="1370" xr:uid="{A01D629B-31D9-4966-B80D-E1F2351EBDAC}"/>
    <cellStyle name="Normal 6 3 2 5 2 2" xfId="3954" xr:uid="{1764289D-1D2B-4F97-8B8C-9B94C6AD09A6}"/>
    <cellStyle name="Normal 6 3 2 5 2 2 2" xfId="3955" xr:uid="{268B4C9F-6356-441F-9C22-F94BE4E83981}"/>
    <cellStyle name="Normal 6 3 2 5 2 3" xfId="3956" xr:uid="{A7FFC9EF-9DA0-4503-B163-95DEC5527948}"/>
    <cellStyle name="Normal 6 3 2 5 3" xfId="1371" xr:uid="{24608253-A3DC-4A63-8526-348357D542E6}"/>
    <cellStyle name="Normal 6 3 2 5 3 2" xfId="3957" xr:uid="{7FD9E5CB-B792-432A-AC0A-2F1F0C656795}"/>
    <cellStyle name="Normal 6 3 2 5 4" xfId="1372" xr:uid="{210FE459-89F1-439C-B6F7-85E073AFE434}"/>
    <cellStyle name="Normal 6 3 2 6" xfId="1373" xr:uid="{AA88E746-4782-4A9B-8EDA-2DB243D53BFB}"/>
    <cellStyle name="Normal 6 3 2 6 2" xfId="1374" xr:uid="{BEE4948C-6F7C-4670-9376-07F464F33D1A}"/>
    <cellStyle name="Normal 6 3 2 6 2 2" xfId="3958" xr:uid="{5F65ACCD-3EE2-4E25-90AA-2C40B695AB3D}"/>
    <cellStyle name="Normal 6 3 2 6 3" xfId="1375" xr:uid="{05D4E0FD-D12E-4C8A-B260-119DFA9C5646}"/>
    <cellStyle name="Normal 6 3 2 6 4" xfId="1376" xr:uid="{F77DA4C4-9D9F-4F28-ADD1-97E893C83222}"/>
    <cellStyle name="Normal 6 3 2 7" xfId="1377" xr:uid="{C775F40E-D8C4-4EA4-A1C9-6A061200172B}"/>
    <cellStyle name="Normal 6 3 2 7 2" xfId="3959" xr:uid="{D2ACA695-3F14-440B-A15A-C3B6E4C08DBF}"/>
    <cellStyle name="Normal 6 3 2 8" xfId="1378" xr:uid="{6BA3F498-AD35-47C9-A9CC-7DE511177B1E}"/>
    <cellStyle name="Normal 6 3 2 9" xfId="1379" xr:uid="{3B707AEC-6561-473B-A97D-44CBF20AF520}"/>
    <cellStyle name="Normal 6 3 3" xfId="1380" xr:uid="{4C724F1F-0656-4729-AF46-CB48E44E6094}"/>
    <cellStyle name="Normal 6 3 3 2" xfId="1381" xr:uid="{CC8FA1CA-A8F0-4709-914C-BAC155C683F0}"/>
    <cellStyle name="Normal 6 3 3 2 2" xfId="1382" xr:uid="{C0989A0C-BF4F-402B-BD70-432B9538AE9B}"/>
    <cellStyle name="Normal 6 3 3 2 2 2" xfId="1383" xr:uid="{DF2652A8-2EE5-40BE-AAE5-803DBA37F7CB}"/>
    <cellStyle name="Normal 6 3 3 2 2 2 2" xfId="3960" xr:uid="{59643006-7C12-497E-AC63-A2AAD4B5D0A9}"/>
    <cellStyle name="Normal 6 3 3 2 2 2 2 2" xfId="3961" xr:uid="{5EECD098-2116-4E24-9F20-EB4BDA5EE939}"/>
    <cellStyle name="Normal 6 3 3 2 2 2 3" xfId="3962" xr:uid="{A6CE0838-C15F-4F20-9238-D9BFF9CC2FD3}"/>
    <cellStyle name="Normal 6 3 3 2 2 3" xfId="1384" xr:uid="{E8A5F1CF-2792-4AED-A872-74D858E5246E}"/>
    <cellStyle name="Normal 6 3 3 2 2 3 2" xfId="3963" xr:uid="{9ED5050F-0AF3-4CDB-B8B6-8C1A034FE8B0}"/>
    <cellStyle name="Normal 6 3 3 2 2 4" xfId="1385" xr:uid="{8843A297-3E0C-4906-BA7F-230F01E2C12D}"/>
    <cellStyle name="Normal 6 3 3 2 3" xfId="1386" xr:uid="{C75FAB1A-70B1-4B60-A693-8C062E2B9BA7}"/>
    <cellStyle name="Normal 6 3 3 2 3 2" xfId="1387" xr:uid="{5F0DCE9C-A831-4D8D-9D1B-A093FFFD36A2}"/>
    <cellStyle name="Normal 6 3 3 2 3 2 2" xfId="3964" xr:uid="{485821BB-9EA3-4050-9DD3-C83B2C28FBCF}"/>
    <cellStyle name="Normal 6 3 3 2 3 3" xfId="1388" xr:uid="{2620363F-E39F-4BBD-B4D5-A75F5C39B9F5}"/>
    <cellStyle name="Normal 6 3 3 2 3 4" xfId="1389" xr:uid="{D5ABF24F-CAF1-4F1B-B1C9-436E1EBC819D}"/>
    <cellStyle name="Normal 6 3 3 2 4" xfId="1390" xr:uid="{94BF7571-616F-467D-B484-728009FABCBF}"/>
    <cellStyle name="Normal 6 3 3 2 4 2" xfId="3965" xr:uid="{6C629DFA-399C-4FB8-970F-80E1A7399A8D}"/>
    <cellStyle name="Normal 6 3 3 2 5" xfId="1391" xr:uid="{00A34BEC-EC43-4409-B7D2-B50EBBB524AA}"/>
    <cellStyle name="Normal 6 3 3 2 6" xfId="1392" xr:uid="{60EB76EC-FE59-4256-B084-04CDDF640796}"/>
    <cellStyle name="Normal 6 3 3 3" xfId="1393" xr:uid="{529F6F2E-DA96-4671-9E8F-158C56AF0807}"/>
    <cellStyle name="Normal 6 3 3 3 2" xfId="1394" xr:uid="{E346BB65-A8A7-47F0-B098-FEDE2A74720C}"/>
    <cellStyle name="Normal 6 3 3 3 2 2" xfId="1395" xr:uid="{DE172A44-EA58-4159-915C-ED53DB20B4C8}"/>
    <cellStyle name="Normal 6 3 3 3 2 2 2" xfId="3966" xr:uid="{1CF69C77-F85C-4488-A673-5DAB5C7FE615}"/>
    <cellStyle name="Normal 6 3 3 3 2 2 2 2" xfId="3967" xr:uid="{1AC99CFD-AE1F-4CC7-9531-211979FABB5F}"/>
    <cellStyle name="Normal 6 3 3 3 2 2 3" xfId="3968" xr:uid="{FD5EB92D-1B50-4A0D-BCCB-9C6CD5821678}"/>
    <cellStyle name="Normal 6 3 3 3 2 3" xfId="1396" xr:uid="{17D65807-8E74-4763-A6BF-276C61BEA637}"/>
    <cellStyle name="Normal 6 3 3 3 2 3 2" xfId="3969" xr:uid="{A35A3AA3-91F2-4047-A74F-00755F6B14AD}"/>
    <cellStyle name="Normal 6 3 3 3 2 4" xfId="1397" xr:uid="{80BEED1F-E744-487C-AECA-B370EADAD32E}"/>
    <cellStyle name="Normal 6 3 3 3 3" xfId="1398" xr:uid="{FE7F64A9-6010-4133-9C4E-3BEFEE26AC9D}"/>
    <cellStyle name="Normal 6 3 3 3 3 2" xfId="3970" xr:uid="{4472088B-FA65-4423-BD10-10CFC5F670AF}"/>
    <cellStyle name="Normal 6 3 3 3 3 2 2" xfId="3971" xr:uid="{9C05393C-CD04-4B1A-95AA-F0A44285F930}"/>
    <cellStyle name="Normal 6 3 3 3 3 3" xfId="3972" xr:uid="{E636AF3A-6BB2-498E-9629-4A7C062F4634}"/>
    <cellStyle name="Normal 6 3 3 3 4" xfId="1399" xr:uid="{E8EB6CA1-1BDC-4010-B4C9-F54DD70B9448}"/>
    <cellStyle name="Normal 6 3 3 3 4 2" xfId="3973" xr:uid="{2A04BD00-22B7-4315-81BB-C007C47A9F2B}"/>
    <cellStyle name="Normal 6 3 3 3 5" xfId="1400" xr:uid="{3A3C1A0C-DD7C-4216-B8E0-708F9F5296D4}"/>
    <cellStyle name="Normal 6 3 3 4" xfId="1401" xr:uid="{01F7D3D5-2C00-4571-9510-C3D376455AA2}"/>
    <cellStyle name="Normal 6 3 3 4 2" xfId="1402" xr:uid="{D24ED2E9-A970-484A-979D-235310038CE1}"/>
    <cellStyle name="Normal 6 3 3 4 2 2" xfId="3974" xr:uid="{A9F62056-BE6F-44DA-B78A-F20204E134DC}"/>
    <cellStyle name="Normal 6 3 3 4 2 2 2" xfId="3975" xr:uid="{6F7B63DB-F4F0-40F2-AB64-3078C51FFD5F}"/>
    <cellStyle name="Normal 6 3 3 4 2 3" xfId="3976" xr:uid="{6AD15D4D-B759-4979-97B0-D5A8AA0438B4}"/>
    <cellStyle name="Normal 6 3 3 4 3" xfId="1403" xr:uid="{06492B85-2324-43AF-83C8-669D2D19663B}"/>
    <cellStyle name="Normal 6 3 3 4 3 2" xfId="3977" xr:uid="{4F27F0FF-B1DB-42B6-B222-E7A5B7E2CF6C}"/>
    <cellStyle name="Normal 6 3 3 4 4" xfId="1404" xr:uid="{542E46B7-D855-498D-8389-8E7181EE2A98}"/>
    <cellStyle name="Normal 6 3 3 5" xfId="1405" xr:uid="{28B72CA0-3364-4CB2-BD0E-CC8FE8798067}"/>
    <cellStyle name="Normal 6 3 3 5 2" xfId="1406" xr:uid="{E577E581-64B1-4C45-9436-48BE7917DD14}"/>
    <cellStyle name="Normal 6 3 3 5 2 2" xfId="3978" xr:uid="{A4022E68-F606-4E5B-9F00-F8609391B612}"/>
    <cellStyle name="Normal 6 3 3 5 3" xfId="1407" xr:uid="{13331D9E-3475-450A-BD52-E6FEA06FC738}"/>
    <cellStyle name="Normal 6 3 3 5 4" xfId="1408" xr:uid="{CD991E68-1B82-4C2B-9A65-8106A9E50E9F}"/>
    <cellStyle name="Normal 6 3 3 6" xfId="1409" xr:uid="{00C0A893-D30E-46AD-AD44-972070029A65}"/>
    <cellStyle name="Normal 6 3 3 6 2" xfId="3979" xr:uid="{5EBAC190-7D35-4F13-9877-A3B5DC0FA8F6}"/>
    <cellStyle name="Normal 6 3 3 7" xfId="1410" xr:uid="{BFDA83ED-80A1-4468-9719-1F886B042449}"/>
    <cellStyle name="Normal 6 3 3 8" xfId="1411" xr:uid="{B23E3D69-103D-49E0-B343-4A2E0A202FCC}"/>
    <cellStyle name="Normal 6 3 4" xfId="1412" xr:uid="{C5BF2405-339B-45C5-96A7-1B53518A0A1A}"/>
    <cellStyle name="Normal 6 3 4 2" xfId="1413" xr:uid="{5D3388F7-B69B-4806-AFB3-569541866A5F}"/>
    <cellStyle name="Normal 6 3 4 2 2" xfId="1414" xr:uid="{13A7B323-A4A5-43DD-978F-0D60447051E1}"/>
    <cellStyle name="Normal 6 3 4 2 2 2" xfId="1415" xr:uid="{AA864B82-AD7B-4DF4-BE10-0AC37455A3CB}"/>
    <cellStyle name="Normal 6 3 4 2 2 2 2" xfId="3980" xr:uid="{5968887B-7B16-452F-B7AA-18C59A8B4726}"/>
    <cellStyle name="Normal 6 3 4 2 2 3" xfId="1416" xr:uid="{67EA3954-365D-491F-92A9-9D719FBD9A73}"/>
    <cellStyle name="Normal 6 3 4 2 2 4" xfId="1417" xr:uid="{A7068F76-56EE-43C0-8E04-62FF37C611FF}"/>
    <cellStyle name="Normal 6 3 4 2 3" xfId="1418" xr:uid="{09437DC0-E73C-4DD3-964F-62C8455F34AA}"/>
    <cellStyle name="Normal 6 3 4 2 3 2" xfId="3981" xr:uid="{FA3391F6-9D77-4E06-BD98-C0F6CC28A2DB}"/>
    <cellStyle name="Normal 6 3 4 2 4" xfId="1419" xr:uid="{EB97E871-A7D3-46D2-B9D6-EDC9525C1DBC}"/>
    <cellStyle name="Normal 6 3 4 2 5" xfId="1420" xr:uid="{053534C4-21B3-4218-A964-36C884EE9511}"/>
    <cellStyle name="Normal 6 3 4 3" xfId="1421" xr:uid="{7A84BBD0-FEC4-472E-B926-EC60C0190326}"/>
    <cellStyle name="Normal 6 3 4 3 2" xfId="1422" xr:uid="{B5AC02A1-3B62-46EA-A8B9-4DB2EE7EB340}"/>
    <cellStyle name="Normal 6 3 4 3 2 2" xfId="3982" xr:uid="{78725017-512D-48EE-AC43-1169A08CABFE}"/>
    <cellStyle name="Normal 6 3 4 3 3" xfId="1423" xr:uid="{4C84F03C-D792-4942-A807-A26B42A6A571}"/>
    <cellStyle name="Normal 6 3 4 3 4" xfId="1424" xr:uid="{71CE10EE-0847-4249-BA8E-F80481C7E4D6}"/>
    <cellStyle name="Normal 6 3 4 4" xfId="1425" xr:uid="{D66C1E87-7DC8-4483-BA45-8EA53A738216}"/>
    <cellStyle name="Normal 6 3 4 4 2" xfId="1426" xr:uid="{463B5A3B-A691-4271-AD59-FFCA84FB6D86}"/>
    <cellStyle name="Normal 6 3 4 4 3" xfId="1427" xr:uid="{35FAF27A-7F47-4311-8B4B-9BC9FF9A6BB9}"/>
    <cellStyle name="Normal 6 3 4 4 4" xfId="1428" xr:uid="{927A9B95-B828-4655-9793-B77D2F6159C0}"/>
    <cellStyle name="Normal 6 3 4 5" xfId="1429" xr:uid="{E28C0D24-4296-4842-85D1-1042F690CB43}"/>
    <cellStyle name="Normal 6 3 4 6" xfId="1430" xr:uid="{BF8324CD-D709-482A-A5BD-44BF5D3772D5}"/>
    <cellStyle name="Normal 6 3 4 7" xfId="1431" xr:uid="{8A25CD03-3507-42FD-8FF1-D48E0E0EF23F}"/>
    <cellStyle name="Normal 6 3 5" xfId="1432" xr:uid="{52B0B633-4657-48E6-8D9E-F1709BB7B78E}"/>
    <cellStyle name="Normal 6 3 5 2" xfId="1433" xr:uid="{1F27CC05-D1EC-49DD-83C7-D2560243EB26}"/>
    <cellStyle name="Normal 6 3 5 2 2" xfId="1434" xr:uid="{8CA71285-6F50-4BF8-AF5A-161CA08D880A}"/>
    <cellStyle name="Normal 6 3 5 2 2 2" xfId="3983" xr:uid="{4EE4C4A2-EA34-46FE-89F9-21D3636C480D}"/>
    <cellStyle name="Normal 6 3 5 2 2 2 2" xfId="3984" xr:uid="{6BA7369D-450E-440C-B229-1115C66E74EF}"/>
    <cellStyle name="Normal 6 3 5 2 2 3" xfId="3985" xr:uid="{A3E3337C-7731-48B6-A462-92A39AA77DD2}"/>
    <cellStyle name="Normal 6 3 5 2 3" xfId="1435" xr:uid="{5491FA41-912E-4322-934D-8AA82A2E8703}"/>
    <cellStyle name="Normal 6 3 5 2 3 2" xfId="3986" xr:uid="{A85D6ADF-FB24-4099-B295-636A30F190D4}"/>
    <cellStyle name="Normal 6 3 5 2 4" xfId="1436" xr:uid="{8F371D16-FED4-4364-B0BE-E09F1866EF22}"/>
    <cellStyle name="Normal 6 3 5 3" xfId="1437" xr:uid="{AB745ACA-6A10-46ED-93A9-1E2EF95E2300}"/>
    <cellStyle name="Normal 6 3 5 3 2" xfId="1438" xr:uid="{8D1C9D5E-3CDA-4E10-B969-C02F8812C49F}"/>
    <cellStyle name="Normal 6 3 5 3 2 2" xfId="3987" xr:uid="{E819D2E8-99AF-4486-A940-5657FD44D296}"/>
    <cellStyle name="Normal 6 3 5 3 3" xfId="1439" xr:uid="{D3C239DF-13C4-4FBF-8A89-8B00309A3098}"/>
    <cellStyle name="Normal 6 3 5 3 4" xfId="1440" xr:uid="{3DDE367D-2435-483B-8D08-DDEE9934554E}"/>
    <cellStyle name="Normal 6 3 5 4" xfId="1441" xr:uid="{AC53C422-5D41-4D8F-9304-584F04EA21C0}"/>
    <cellStyle name="Normal 6 3 5 4 2" xfId="3988" xr:uid="{25B34AF2-1719-4EE8-93B6-C691F4364EA9}"/>
    <cellStyle name="Normal 6 3 5 5" xfId="1442" xr:uid="{F41EC982-8514-4389-8D20-FFCC6B15DEE1}"/>
    <cellStyle name="Normal 6 3 5 6" xfId="1443" xr:uid="{96275FB2-9A88-48C5-B66E-504F030BC2CA}"/>
    <cellStyle name="Normal 6 3 6" xfId="1444" xr:uid="{A4C33E9F-ACA1-4096-911A-F2A1A01B793B}"/>
    <cellStyle name="Normal 6 3 6 2" xfId="1445" xr:uid="{1A750E4A-EAF8-481F-BDDE-3277C618230C}"/>
    <cellStyle name="Normal 6 3 6 2 2" xfId="1446" xr:uid="{554163BE-9FA2-4C59-85C0-73A18E4DE0BA}"/>
    <cellStyle name="Normal 6 3 6 2 2 2" xfId="3989" xr:uid="{F9E9A7D8-6542-463B-8DF0-253C03E6DFAC}"/>
    <cellStyle name="Normal 6 3 6 2 3" xfId="1447" xr:uid="{F6C161A1-9A4E-4B69-900B-7AEE66FEFCFC}"/>
    <cellStyle name="Normal 6 3 6 2 4" xfId="1448" xr:uid="{F7045AFD-82CB-4429-9E7B-9B417029FC7F}"/>
    <cellStyle name="Normal 6 3 6 3" xfId="1449" xr:uid="{C99EFFF7-1AB2-4A9B-82A2-7508B777987B}"/>
    <cellStyle name="Normal 6 3 6 3 2" xfId="3990" xr:uid="{E9EAC9D5-6184-4F1E-8F7F-25F14810A269}"/>
    <cellStyle name="Normal 6 3 6 4" xfId="1450" xr:uid="{03B8C8E1-A6EB-4CFB-A106-E1FC397273A6}"/>
    <cellStyle name="Normal 6 3 6 5" xfId="1451" xr:uid="{1FCF1570-10D8-49DF-BD70-724375CA034D}"/>
    <cellStyle name="Normal 6 3 7" xfId="1452" xr:uid="{DEDD66DE-62C0-4CCC-95BC-CCBA4C779597}"/>
    <cellStyle name="Normal 6 3 7 2" xfId="1453" xr:uid="{F893E781-D549-474A-B169-A3A6BC5116B6}"/>
    <cellStyle name="Normal 6 3 7 2 2" xfId="3991" xr:uid="{DD2A09CE-4C15-450A-AC35-2960DACDB6AA}"/>
    <cellStyle name="Normal 6 3 7 3" xfId="1454" xr:uid="{58AEAA38-9270-42AC-AEE5-528D33D5BB78}"/>
    <cellStyle name="Normal 6 3 7 4" xfId="1455" xr:uid="{3EA64A35-ABB4-4B7F-8CE0-C24651E91C64}"/>
    <cellStyle name="Normal 6 3 8" xfId="1456" xr:uid="{61B6286C-FE61-4D7D-9852-A415A02C0E68}"/>
    <cellStyle name="Normal 6 3 8 2" xfId="1457" xr:uid="{2AAC181A-AAD8-4A95-9992-B90EDF413CC6}"/>
    <cellStyle name="Normal 6 3 8 3" xfId="1458" xr:uid="{3EAFA526-8877-4DD4-98D2-E53668F5353E}"/>
    <cellStyle name="Normal 6 3 8 4" xfId="1459" xr:uid="{D44C7CCA-CFBD-4880-A8F0-2782A912E074}"/>
    <cellStyle name="Normal 6 3 9" xfId="1460" xr:uid="{0C1D5B19-3E19-4DEA-9E3D-ED3AA245DF83}"/>
    <cellStyle name="Normal 6 3 9 2" xfId="4710" xr:uid="{80165174-C7DD-40A7-A432-912582AD0B72}"/>
    <cellStyle name="Normal 6 4" xfId="1461" xr:uid="{9EBD186C-143D-4FD5-A068-0F7D6D9057E0}"/>
    <cellStyle name="Normal 6 4 10" xfId="1462" xr:uid="{008B3049-CBF1-4E73-9A30-EB179CE4A925}"/>
    <cellStyle name="Normal 6 4 11" xfId="1463" xr:uid="{45184C56-8CFA-4497-806C-F29F4099E009}"/>
    <cellStyle name="Normal 6 4 2" xfId="1464" xr:uid="{9B0F3349-D1F9-44D4-B430-47B6DC7D0398}"/>
    <cellStyle name="Normal 6 4 2 2" xfId="1465" xr:uid="{9B04E389-8734-4908-97A5-AC2206A64D88}"/>
    <cellStyle name="Normal 6 4 2 2 2" xfId="1466" xr:uid="{BCCDC1ED-0D44-46BE-AE1B-1FA8D3CC6C79}"/>
    <cellStyle name="Normal 6 4 2 2 2 2" xfId="1467" xr:uid="{2454AF3E-AC9D-492E-B905-65957020CD53}"/>
    <cellStyle name="Normal 6 4 2 2 2 2 2" xfId="1468" xr:uid="{3A3DD995-B15E-41D7-9BBA-276B427755FE}"/>
    <cellStyle name="Normal 6 4 2 2 2 2 2 2" xfId="3992" xr:uid="{2ACA051E-71FD-4055-8FFA-8083CBEB78DF}"/>
    <cellStyle name="Normal 6 4 2 2 2 2 3" xfId="1469" xr:uid="{469006F3-CC82-42C1-B7DD-58E79610CB62}"/>
    <cellStyle name="Normal 6 4 2 2 2 2 4" xfId="1470" xr:uid="{5669B04B-5668-4FC3-A207-CC55E14833DB}"/>
    <cellStyle name="Normal 6 4 2 2 2 3" xfId="1471" xr:uid="{F17562D6-FA2D-4E37-B550-D5EB8ADA7BE3}"/>
    <cellStyle name="Normal 6 4 2 2 2 3 2" xfId="1472" xr:uid="{B890174E-55E2-4EBC-9351-C1359D92D4AE}"/>
    <cellStyle name="Normal 6 4 2 2 2 3 3" xfId="1473" xr:uid="{49DBD041-34B3-45B5-BBD1-E634E438F5B8}"/>
    <cellStyle name="Normal 6 4 2 2 2 3 4" xfId="1474" xr:uid="{60CE86B3-70B2-4F09-8423-5BDA2E5C8416}"/>
    <cellStyle name="Normal 6 4 2 2 2 4" xfId="1475" xr:uid="{5F671227-4A39-4DAD-A48F-522A26488AB9}"/>
    <cellStyle name="Normal 6 4 2 2 2 5" xfId="1476" xr:uid="{966453A5-DB90-4450-A2D0-061BB490E186}"/>
    <cellStyle name="Normal 6 4 2 2 2 6" xfId="1477" xr:uid="{7D184601-1EDA-413A-82B3-E0984F980B61}"/>
    <cellStyle name="Normal 6 4 2 2 3" xfId="1478" xr:uid="{4BC9F513-BA9E-4522-9387-96D0DDACD4A3}"/>
    <cellStyle name="Normal 6 4 2 2 3 2" xfId="1479" xr:uid="{827BA116-221F-421F-82B8-FE9570322FEF}"/>
    <cellStyle name="Normal 6 4 2 2 3 2 2" xfId="1480" xr:uid="{223D60F1-BA0E-4C54-A675-BA6859BED602}"/>
    <cellStyle name="Normal 6 4 2 2 3 2 3" xfId="1481" xr:uid="{ECFD5A2B-2C32-42DC-B6F5-33DE5EF833DD}"/>
    <cellStyle name="Normal 6 4 2 2 3 2 4" xfId="1482" xr:uid="{1ECC7947-011B-45B0-8470-7A5166BC038A}"/>
    <cellStyle name="Normal 6 4 2 2 3 3" xfId="1483" xr:uid="{87FDE7BA-8664-4011-BF2A-EDAFDACE5B14}"/>
    <cellStyle name="Normal 6 4 2 2 3 4" xfId="1484" xr:uid="{B725008E-393E-4C3E-94E8-627530E4EC3C}"/>
    <cellStyle name="Normal 6 4 2 2 3 5" xfId="1485" xr:uid="{461D11E8-E32B-4787-A157-4EFA057971FD}"/>
    <cellStyle name="Normal 6 4 2 2 4" xfId="1486" xr:uid="{F248A78A-19AA-41EC-9D82-907D8C4A2071}"/>
    <cellStyle name="Normal 6 4 2 2 4 2" xfId="1487" xr:uid="{0401935E-336D-4EAA-9F03-4AA4D179FF08}"/>
    <cellStyle name="Normal 6 4 2 2 4 3" xfId="1488" xr:uid="{457D17BD-9124-4F76-87AB-E16D3E38BFAF}"/>
    <cellStyle name="Normal 6 4 2 2 4 4" xfId="1489" xr:uid="{EE2F32A9-F201-4607-A740-E48CBB1FE9AE}"/>
    <cellStyle name="Normal 6 4 2 2 5" xfId="1490" xr:uid="{6AAD0C64-2BF4-49D0-925C-6FF037EDDB5F}"/>
    <cellStyle name="Normal 6 4 2 2 5 2" xfId="1491" xr:uid="{4DD15D90-82B1-4B51-860A-D76EE5AA5B50}"/>
    <cellStyle name="Normal 6 4 2 2 5 3" xfId="1492" xr:uid="{89683C2B-8766-4748-AE09-F9055C27C264}"/>
    <cellStyle name="Normal 6 4 2 2 5 4" xfId="1493" xr:uid="{69C758C9-E915-41AA-B90A-746F0BA4D264}"/>
    <cellStyle name="Normal 6 4 2 2 6" xfId="1494" xr:uid="{A6F14BA1-C8BA-49B1-B226-597171078F51}"/>
    <cellStyle name="Normal 6 4 2 2 7" xfId="1495" xr:uid="{9A7BF8AE-8C65-425A-B223-3B7D1E64B20E}"/>
    <cellStyle name="Normal 6 4 2 2 8" xfId="1496" xr:uid="{F86ED946-E6D3-42EB-988D-24183BE7CF86}"/>
    <cellStyle name="Normal 6 4 2 3" xfId="1497" xr:uid="{245242E9-4CAA-4A1A-AD49-F82E7208A094}"/>
    <cellStyle name="Normal 6 4 2 3 2" xfId="1498" xr:uid="{48BF92CC-034B-42B3-B8EB-D84098A90499}"/>
    <cellStyle name="Normal 6 4 2 3 2 2" xfId="1499" xr:uid="{B5854F64-2FB6-44E4-BE7C-D52D19BD2C00}"/>
    <cellStyle name="Normal 6 4 2 3 2 2 2" xfId="3993" xr:uid="{830FF337-5689-468A-923B-30CD19DB751F}"/>
    <cellStyle name="Normal 6 4 2 3 2 2 2 2" xfId="3994" xr:uid="{E43569BB-DF31-4E60-A7DC-BC0CEFEF2154}"/>
    <cellStyle name="Normal 6 4 2 3 2 2 3" xfId="3995" xr:uid="{B24A54FD-0740-4A52-9E4F-7394EE8466F1}"/>
    <cellStyle name="Normal 6 4 2 3 2 3" xfId="1500" xr:uid="{33B90730-FE87-426E-A065-B890C16AB63D}"/>
    <cellStyle name="Normal 6 4 2 3 2 3 2" xfId="3996" xr:uid="{FAF84E61-4FAE-4DC5-98B0-81E9531B454B}"/>
    <cellStyle name="Normal 6 4 2 3 2 4" xfId="1501" xr:uid="{B99D5F8E-51E0-42AE-92B4-71862AB82C7C}"/>
    <cellStyle name="Normal 6 4 2 3 3" xfId="1502" xr:uid="{78696670-C45C-41FD-A7FB-7BE565B8EDF8}"/>
    <cellStyle name="Normal 6 4 2 3 3 2" xfId="1503" xr:uid="{0603541A-A5DC-4AC4-B5C2-D845D6CA8EA4}"/>
    <cellStyle name="Normal 6 4 2 3 3 2 2" xfId="3997" xr:uid="{0E1B50BB-DAED-4E44-A58C-52763F371A2B}"/>
    <cellStyle name="Normal 6 4 2 3 3 3" xfId="1504" xr:uid="{6EDA3561-E7E4-436A-984A-37978D9C74FD}"/>
    <cellStyle name="Normal 6 4 2 3 3 4" xfId="1505" xr:uid="{94901CD4-89CC-4A9B-B8E2-A1E1CF10CA32}"/>
    <cellStyle name="Normal 6 4 2 3 4" xfId="1506" xr:uid="{282F28FC-EF59-4301-A9FC-7820A6F84531}"/>
    <cellStyle name="Normal 6 4 2 3 4 2" xfId="3998" xr:uid="{66C56B9E-5F86-4119-8927-26B4C71B6A1C}"/>
    <cellStyle name="Normal 6 4 2 3 5" xfId="1507" xr:uid="{4147E103-4528-456C-8B9F-A8D4BDE6C67A}"/>
    <cellStyle name="Normal 6 4 2 3 6" xfId="1508" xr:uid="{5D00E75F-774F-446A-AEBE-286B6685A563}"/>
    <cellStyle name="Normal 6 4 2 4" xfId="1509" xr:uid="{E9E21BA6-6DAB-4409-B503-21560CBF9FA2}"/>
    <cellStyle name="Normal 6 4 2 4 2" xfId="1510" xr:uid="{EDE30EBE-894C-4F88-845D-0CE011B28673}"/>
    <cellStyle name="Normal 6 4 2 4 2 2" xfId="1511" xr:uid="{46A6D255-3767-44F7-931B-B6D3FBFF7346}"/>
    <cellStyle name="Normal 6 4 2 4 2 2 2" xfId="3999" xr:uid="{21E13217-BB82-475E-A360-B94ECB23C268}"/>
    <cellStyle name="Normal 6 4 2 4 2 3" xfId="1512" xr:uid="{ED089E41-3B12-442C-8D76-A65610CEBA0A}"/>
    <cellStyle name="Normal 6 4 2 4 2 4" xfId="1513" xr:uid="{9F07969A-6E59-4C50-B933-F38F9D5E1BDD}"/>
    <cellStyle name="Normal 6 4 2 4 3" xfId="1514" xr:uid="{32D883B8-B3B7-48DC-AB22-C6A1096D6986}"/>
    <cellStyle name="Normal 6 4 2 4 3 2" xfId="4000" xr:uid="{2D546069-A1AC-496F-B795-4C0DEB13076C}"/>
    <cellStyle name="Normal 6 4 2 4 4" xfId="1515" xr:uid="{9FCFCD3A-41A8-46FA-8951-0F46BD72AB35}"/>
    <cellStyle name="Normal 6 4 2 4 5" xfId="1516" xr:uid="{4E8CF472-7AA0-4D2E-92AF-1AB1C9A16B91}"/>
    <cellStyle name="Normal 6 4 2 5" xfId="1517" xr:uid="{AC737AA7-8E61-4B69-8B47-68CA80088CD0}"/>
    <cellStyle name="Normal 6 4 2 5 2" xfId="1518" xr:uid="{FE6C3885-1B0D-4290-BA85-08D8572637A4}"/>
    <cellStyle name="Normal 6 4 2 5 2 2" xfId="4001" xr:uid="{55B76F30-B5F3-466A-AC29-1E21C437A06A}"/>
    <cellStyle name="Normal 6 4 2 5 3" xfId="1519" xr:uid="{413BF314-8D76-412B-B5E4-4436F431C52B}"/>
    <cellStyle name="Normal 6 4 2 5 4" xfId="1520" xr:uid="{19A1A36B-76FB-491F-9CF2-9B1B76BD879D}"/>
    <cellStyle name="Normal 6 4 2 6" xfId="1521" xr:uid="{DF836090-C469-48FE-9C22-FDA55071BDB1}"/>
    <cellStyle name="Normal 6 4 2 6 2" xfId="1522" xr:uid="{1DEC63A4-F5D1-44C0-B8BF-7E047A080649}"/>
    <cellStyle name="Normal 6 4 2 6 3" xfId="1523" xr:uid="{3B76F3BD-434C-4A56-9E1E-2712F0733200}"/>
    <cellStyle name="Normal 6 4 2 6 4" xfId="1524" xr:uid="{65D67671-F028-4498-AA27-3C949DC6E92D}"/>
    <cellStyle name="Normal 6 4 2 7" xfId="1525" xr:uid="{0BCEBD3C-EB89-4652-AA64-06D31252C0D7}"/>
    <cellStyle name="Normal 6 4 2 8" xfId="1526" xr:uid="{E5D1780E-83F6-4E50-962E-ABA4F74B2CE6}"/>
    <cellStyle name="Normal 6 4 2 9" xfId="1527" xr:uid="{5CC661CB-4894-45A3-A500-93D86352ED73}"/>
    <cellStyle name="Normal 6 4 3" xfId="1528" xr:uid="{7F3D5F8A-B2D8-448F-8CD5-C6339D3115D5}"/>
    <cellStyle name="Normal 6 4 3 2" xfId="1529" xr:uid="{C14C8B3F-C32F-4081-96C3-60DB8087BACA}"/>
    <cellStyle name="Normal 6 4 3 2 2" xfId="1530" xr:uid="{547CEEA8-C237-40B3-B9D2-3CDFA88FFDC3}"/>
    <cellStyle name="Normal 6 4 3 2 2 2" xfId="1531" xr:uid="{A11A1148-0EC4-49EC-9117-C3E89542191E}"/>
    <cellStyle name="Normal 6 4 3 2 2 2 2" xfId="4002" xr:uid="{BCCEC965-99EF-4191-9D18-0F88E76C2D2D}"/>
    <cellStyle name="Normal 6 4 3 2 2 2 2 2" xfId="4648" xr:uid="{6C8579CB-7ECE-4AA3-8628-31BB2D197002}"/>
    <cellStyle name="Normal 6 4 3 2 2 2 3" xfId="4649" xr:uid="{FE263576-BA5A-4E1C-B98F-51C992B51AC1}"/>
    <cellStyle name="Normal 6 4 3 2 2 3" xfId="1532" xr:uid="{BDA96FDB-DBBF-40AD-9765-0313C2896638}"/>
    <cellStyle name="Normal 6 4 3 2 2 3 2" xfId="4650" xr:uid="{30980474-6FA2-452F-8240-87C7B7533A47}"/>
    <cellStyle name="Normal 6 4 3 2 2 4" xfId="1533" xr:uid="{B71D33F7-9837-43D8-B7F5-0CBDCE3E08EF}"/>
    <cellStyle name="Normal 6 4 3 2 3" xfId="1534" xr:uid="{3150394B-9047-4B0E-951A-F066735D31A3}"/>
    <cellStyle name="Normal 6 4 3 2 3 2" xfId="1535" xr:uid="{66F2C51E-CDB2-43B4-A00A-B7525D8FA5CD}"/>
    <cellStyle name="Normal 6 4 3 2 3 2 2" xfId="4651" xr:uid="{2013755E-23CF-444F-A8F4-F3BC56B27BD2}"/>
    <cellStyle name="Normal 6 4 3 2 3 3" xfId="1536" xr:uid="{43F606B5-5CEA-4595-A2D7-CF22DFA094E9}"/>
    <cellStyle name="Normal 6 4 3 2 3 4" xfId="1537" xr:uid="{191522BB-6644-4059-88C7-BFCBC0DCF560}"/>
    <cellStyle name="Normal 6 4 3 2 4" xfId="1538" xr:uid="{139484C9-BC41-4A6A-88E7-F764A524CCD9}"/>
    <cellStyle name="Normal 6 4 3 2 4 2" xfId="4652" xr:uid="{B4E6716B-E8CF-4E3A-884B-766CAC4586F6}"/>
    <cellStyle name="Normal 6 4 3 2 5" xfId="1539" xr:uid="{D040B2B3-C922-452C-B639-C5306CB0E166}"/>
    <cellStyle name="Normal 6 4 3 2 6" xfId="1540" xr:uid="{C73FBDC9-12D6-433D-B0C0-6FA9BE930124}"/>
    <cellStyle name="Normal 6 4 3 3" xfId="1541" xr:uid="{80582EBA-937F-4664-93F2-5757978330AC}"/>
    <cellStyle name="Normal 6 4 3 3 2" xfId="1542" xr:uid="{C44DB07A-E14F-4A3E-B8EB-96640FE240EC}"/>
    <cellStyle name="Normal 6 4 3 3 2 2" xfId="1543" xr:uid="{326E6F55-91FD-40F1-90D7-5403DABFA496}"/>
    <cellStyle name="Normal 6 4 3 3 2 2 2" xfId="4653" xr:uid="{00ED5944-F576-4258-91A9-35207AFD3D07}"/>
    <cellStyle name="Normal 6 4 3 3 2 3" xfId="1544" xr:uid="{6DC0D98A-8EF7-40D3-8608-AC2DF6627F3A}"/>
    <cellStyle name="Normal 6 4 3 3 2 4" xfId="1545" xr:uid="{4C6FD83F-A435-404F-A0B0-FD9A8A3FE9E0}"/>
    <cellStyle name="Normal 6 4 3 3 3" xfId="1546" xr:uid="{7BFADB26-249A-4D23-9D6B-5E03A3BA223B}"/>
    <cellStyle name="Normal 6 4 3 3 3 2" xfId="4654" xr:uid="{12F3BB96-68F1-4707-8FC3-1FE49BA95550}"/>
    <cellStyle name="Normal 6 4 3 3 4" xfId="1547" xr:uid="{DBC60957-97E5-4BD2-A4AC-CE3CA2CD8CFF}"/>
    <cellStyle name="Normal 6 4 3 3 5" xfId="1548" xr:uid="{6C108E69-7330-46A3-BEAA-99DA778DB693}"/>
    <cellStyle name="Normal 6 4 3 4" xfId="1549" xr:uid="{83080C4F-8BAB-4216-B7D9-EDD6C265C98A}"/>
    <cellStyle name="Normal 6 4 3 4 2" xfId="1550" xr:uid="{1A5EE8A9-C83E-4DDC-9EE2-8D3C6BD589CC}"/>
    <cellStyle name="Normal 6 4 3 4 2 2" xfId="4655" xr:uid="{270FFA08-3B32-4B00-81DC-FC5E1D768740}"/>
    <cellStyle name="Normal 6 4 3 4 3" xfId="1551" xr:uid="{023E362D-9F89-45E0-A3BC-0622D21C0078}"/>
    <cellStyle name="Normal 6 4 3 4 4" xfId="1552" xr:uid="{305A11A5-78D4-4136-BAAF-8C49F55C143E}"/>
    <cellStyle name="Normal 6 4 3 5" xfId="1553" xr:uid="{4BCA55C1-CD07-40C0-A704-44AE4674CBBC}"/>
    <cellStyle name="Normal 6 4 3 5 2" xfId="1554" xr:uid="{8419D948-4874-4076-B12C-7C7933922101}"/>
    <cellStyle name="Normal 6 4 3 5 3" xfId="1555" xr:uid="{325C6F33-4F82-4AAF-AD0F-B5145617939B}"/>
    <cellStyle name="Normal 6 4 3 5 4" xfId="1556" xr:uid="{851EF06D-20E2-41A5-89AE-3C5C40F4EED2}"/>
    <cellStyle name="Normal 6 4 3 6" xfId="1557" xr:uid="{86CF01BF-41AC-4326-9525-E7BC786F8A77}"/>
    <cellStyle name="Normal 6 4 3 7" xfId="1558" xr:uid="{9A9ADECD-9D02-488A-B8A4-F0762D81F592}"/>
    <cellStyle name="Normal 6 4 3 8" xfId="1559" xr:uid="{2D91FB48-6A7C-48B7-A53A-6F995DFA9840}"/>
    <cellStyle name="Normal 6 4 4" xfId="1560" xr:uid="{2D0BC242-52CA-478B-AB56-C4D181C87F45}"/>
    <cellStyle name="Normal 6 4 4 2" xfId="1561" xr:uid="{C5575C5F-4003-47DB-B9C8-C0397A782FA3}"/>
    <cellStyle name="Normal 6 4 4 2 2" xfId="1562" xr:uid="{8F0E1EA1-2340-48FE-88CC-5DD948F02200}"/>
    <cellStyle name="Normal 6 4 4 2 2 2" xfId="1563" xr:uid="{41AD4DCB-B151-4DAB-B07D-36629A2C9D40}"/>
    <cellStyle name="Normal 6 4 4 2 2 2 2" xfId="4003" xr:uid="{3519AFE9-3B44-4747-822C-ECC1FBC585D7}"/>
    <cellStyle name="Normal 6 4 4 2 2 3" xfId="1564" xr:uid="{B8CA027C-0B48-4283-95D7-FD646A3CCB73}"/>
    <cellStyle name="Normal 6 4 4 2 2 4" xfId="1565" xr:uid="{1F157792-CC68-4CAB-B3B7-3D8D5846E6A1}"/>
    <cellStyle name="Normal 6 4 4 2 3" xfId="1566" xr:uid="{8D8C4787-0A6F-4935-AA6F-CA54AF1CF1E6}"/>
    <cellStyle name="Normal 6 4 4 2 3 2" xfId="4004" xr:uid="{669C2B16-69CC-4A26-ABD2-860DBA2B98D5}"/>
    <cellStyle name="Normal 6 4 4 2 4" xfId="1567" xr:uid="{F880ECDB-203F-46FB-AF0C-79AA1593953B}"/>
    <cellStyle name="Normal 6 4 4 2 5" xfId="1568" xr:uid="{76F0A970-870E-4F56-B436-F036E08F4C5F}"/>
    <cellStyle name="Normal 6 4 4 3" xfId="1569" xr:uid="{C8E9D2FE-D27E-4271-97E0-5A51CE935C82}"/>
    <cellStyle name="Normal 6 4 4 3 2" xfId="1570" xr:uid="{A709D08F-CBF1-4C13-86F8-B9A45120CE6D}"/>
    <cellStyle name="Normal 6 4 4 3 2 2" xfId="4005" xr:uid="{DB472DD4-463A-490B-9CA9-E76B04509765}"/>
    <cellStyle name="Normal 6 4 4 3 3" xfId="1571" xr:uid="{A09F0AF0-A3F9-44C7-A430-0CC775BA6370}"/>
    <cellStyle name="Normal 6 4 4 3 4" xfId="1572" xr:uid="{92E47CA6-04F9-45A7-91B6-E8095E60669E}"/>
    <cellStyle name="Normal 6 4 4 4" xfId="1573" xr:uid="{186D2581-8A15-4621-8B96-A281C50C57EB}"/>
    <cellStyle name="Normal 6 4 4 4 2" xfId="1574" xr:uid="{168FC402-A7B7-4C95-870D-99D9DCF09CC3}"/>
    <cellStyle name="Normal 6 4 4 4 3" xfId="1575" xr:uid="{FB906258-79E0-4C82-992F-D969DF4C1449}"/>
    <cellStyle name="Normal 6 4 4 4 4" xfId="1576" xr:uid="{889B4C81-D203-43BC-AADB-D9490412C687}"/>
    <cellStyle name="Normal 6 4 4 5" xfId="1577" xr:uid="{9B98A6B1-C064-4801-9055-7FD4617F000E}"/>
    <cellStyle name="Normal 6 4 4 6" xfId="1578" xr:uid="{884E6725-06BE-4E4F-B780-E593E83699CB}"/>
    <cellStyle name="Normal 6 4 4 7" xfId="1579" xr:uid="{F857A86A-4F7E-4225-A7EE-7E01F0580DD2}"/>
    <cellStyle name="Normal 6 4 5" xfId="1580" xr:uid="{768648BE-2075-41F8-AE09-E4366FE7E59D}"/>
    <cellStyle name="Normal 6 4 5 2" xfId="1581" xr:uid="{65F9B8AF-63E1-4284-A8ED-D2C6ED84FF74}"/>
    <cellStyle name="Normal 6 4 5 2 2" xfId="1582" xr:uid="{2EA26248-C380-4716-B86B-C3262B7F687D}"/>
    <cellStyle name="Normal 6 4 5 2 2 2" xfId="4006" xr:uid="{2250587B-3DBB-4DA6-8630-9A306B6D9F17}"/>
    <cellStyle name="Normal 6 4 5 2 3" xfId="1583" xr:uid="{67F6D463-2261-4A1F-B04F-3DD69665659A}"/>
    <cellStyle name="Normal 6 4 5 2 4" xfId="1584" xr:uid="{317D8A9F-7257-4B48-8BED-9D09070FFD7D}"/>
    <cellStyle name="Normal 6 4 5 3" xfId="1585" xr:uid="{269DCF5C-89F2-4F77-A9E3-35C9B119A3BD}"/>
    <cellStyle name="Normal 6 4 5 3 2" xfId="1586" xr:uid="{BDFED2D8-C7C9-4146-A098-54F9CF9BFF05}"/>
    <cellStyle name="Normal 6 4 5 3 3" xfId="1587" xr:uid="{DB139776-2B39-4F81-84A6-FDBE3DC4BE2E}"/>
    <cellStyle name="Normal 6 4 5 3 4" xfId="1588" xr:uid="{A8AB54CF-D184-4625-95CA-7ACD3B4328A8}"/>
    <cellStyle name="Normal 6 4 5 4" xfId="1589" xr:uid="{22C4849C-231E-4CC6-BC1E-CD3DC1E9BB34}"/>
    <cellStyle name="Normal 6 4 5 5" xfId="1590" xr:uid="{B5E8E25D-8E75-4CD5-8BA3-7FB22E0FC783}"/>
    <cellStyle name="Normal 6 4 5 6" xfId="1591" xr:uid="{96B0AF34-FE0C-485C-94AE-BD1585E107A8}"/>
    <cellStyle name="Normal 6 4 6" xfId="1592" xr:uid="{EB91CA30-A0A0-4F48-B3F9-C04020469153}"/>
    <cellStyle name="Normal 6 4 6 2" xfId="1593" xr:uid="{DCB18D86-243A-41F3-BC62-1856890E0F0A}"/>
    <cellStyle name="Normal 6 4 6 2 2" xfId="1594" xr:uid="{42510BC5-470D-468B-BFE9-07051FF8863B}"/>
    <cellStyle name="Normal 6 4 6 2 3" xfId="1595" xr:uid="{73A9B9F7-7261-444B-A4B4-D3F6A0A9514B}"/>
    <cellStyle name="Normal 6 4 6 2 4" xfId="1596" xr:uid="{9E121CA9-65F3-4519-AD91-012CB24BA96B}"/>
    <cellStyle name="Normal 6 4 6 3" xfId="1597" xr:uid="{A58DA6A2-0742-4058-8936-8F8E6DA0ABCE}"/>
    <cellStyle name="Normal 6 4 6 4" xfId="1598" xr:uid="{AB245E88-78AE-49BC-B2FF-7E77E248D061}"/>
    <cellStyle name="Normal 6 4 6 5" xfId="1599" xr:uid="{2874716E-A6AE-4581-B30F-8FA0390F925F}"/>
    <cellStyle name="Normal 6 4 7" xfId="1600" xr:uid="{5A144066-237D-4B6E-AE6B-8C9BB9CA6442}"/>
    <cellStyle name="Normal 6 4 7 2" xfId="1601" xr:uid="{513C0944-29AA-425B-9B55-C8D0E9C0B3F7}"/>
    <cellStyle name="Normal 6 4 7 3" xfId="1602" xr:uid="{5C191A42-D45D-4738-B35B-5A1C56851683}"/>
    <cellStyle name="Normal 6 4 7 3 2" xfId="4379" xr:uid="{3C722A87-9DB4-414E-A70F-5E4696989F5D}"/>
    <cellStyle name="Normal 6 4 7 3 3" xfId="4610" xr:uid="{9C35EA1B-8346-4DEB-9426-BC9E440A47C6}"/>
    <cellStyle name="Normal 6 4 7 4" xfId="1603" xr:uid="{D2977179-162C-47CA-A6B2-1CE83A1F01CB}"/>
    <cellStyle name="Normal 6 4 8" xfId="1604" xr:uid="{1E68B56D-7AE0-4FDE-9A13-61FF8BA22E50}"/>
    <cellStyle name="Normal 6 4 8 2" xfId="1605" xr:uid="{E1C2D495-D81F-4A27-8A51-A068C775FC6B}"/>
    <cellStyle name="Normal 6 4 8 3" xfId="1606" xr:uid="{EF800170-16A0-4816-9AA8-03DCC6A5A1E5}"/>
    <cellStyle name="Normal 6 4 8 4" xfId="1607" xr:uid="{BD59AF6D-F67E-4651-8F06-7540CA441953}"/>
    <cellStyle name="Normal 6 4 9" xfId="1608" xr:uid="{5F9C4F9B-9FF9-4A4B-B095-0A9768C19024}"/>
    <cellStyle name="Normal 6 5" xfId="1609" xr:uid="{D440D36B-3822-41AF-AC89-65C17B93B959}"/>
    <cellStyle name="Normal 6 5 10" xfId="1610" xr:uid="{E3D56EB9-48FB-4FD6-86C4-502EC9533C4A}"/>
    <cellStyle name="Normal 6 5 11" xfId="1611" xr:uid="{8DFE2FC4-E294-4245-B073-1639399A139F}"/>
    <cellStyle name="Normal 6 5 2" xfId="1612" xr:uid="{3DE7B7B7-C6D9-466C-9DC2-4F7919C16E65}"/>
    <cellStyle name="Normal 6 5 2 2" xfId="1613" xr:uid="{1748172B-566C-4F13-90DA-3832C5341EEF}"/>
    <cellStyle name="Normal 6 5 2 2 2" xfId="1614" xr:uid="{BA423362-3523-4651-9A33-5930505D884C}"/>
    <cellStyle name="Normal 6 5 2 2 2 2" xfId="1615" xr:uid="{67B8F4F5-698D-452B-8BF2-D5BEB98EE412}"/>
    <cellStyle name="Normal 6 5 2 2 2 2 2" xfId="1616" xr:uid="{17B19634-961F-499E-83B6-AD0601B10284}"/>
    <cellStyle name="Normal 6 5 2 2 2 2 3" xfId="1617" xr:uid="{C10F2B96-1A7D-4AD9-9FC5-5B6F6D4F3F5D}"/>
    <cellStyle name="Normal 6 5 2 2 2 2 4" xfId="1618" xr:uid="{5D99CAD1-FCDD-4AD5-BA97-AB4E686B651E}"/>
    <cellStyle name="Normal 6 5 2 2 2 3" xfId="1619" xr:uid="{EAE50369-E981-4AD9-9290-6BA08DB206B0}"/>
    <cellStyle name="Normal 6 5 2 2 2 3 2" xfId="1620" xr:uid="{415D9CA4-2B7C-4819-A929-A5D0FB1C3F3D}"/>
    <cellStyle name="Normal 6 5 2 2 2 3 3" xfId="1621" xr:uid="{BB6C04A6-C16E-442F-8C58-ACA6E1287781}"/>
    <cellStyle name="Normal 6 5 2 2 2 3 4" xfId="1622" xr:uid="{D3062C98-1C38-4D96-A3C0-87A189B1CCDE}"/>
    <cellStyle name="Normal 6 5 2 2 2 4" xfId="1623" xr:uid="{DE8274F3-8CBB-481A-BE06-C60D4641EFB0}"/>
    <cellStyle name="Normal 6 5 2 2 2 5" xfId="1624" xr:uid="{0B94ABA7-C10B-4EC0-B28E-3C8C8C056567}"/>
    <cellStyle name="Normal 6 5 2 2 2 6" xfId="1625" xr:uid="{D46830D9-EF83-4538-9695-67A67C4F7717}"/>
    <cellStyle name="Normal 6 5 2 2 3" xfId="1626" xr:uid="{0EB9AFBE-BFB7-4708-8B73-5E89DD3FD84A}"/>
    <cellStyle name="Normal 6 5 2 2 3 2" xfId="1627" xr:uid="{E427873F-AD59-4385-AE46-993AF3DEFA4A}"/>
    <cellStyle name="Normal 6 5 2 2 3 2 2" xfId="1628" xr:uid="{E8206EBF-F3D2-43F7-BC68-12CF7FA3594C}"/>
    <cellStyle name="Normal 6 5 2 2 3 2 3" xfId="1629" xr:uid="{CF805921-2684-43ED-9FBB-545C0915E8A3}"/>
    <cellStyle name="Normal 6 5 2 2 3 2 4" xfId="1630" xr:uid="{371CCF63-96A1-46D8-B895-71E0927DDC5A}"/>
    <cellStyle name="Normal 6 5 2 2 3 3" xfId="1631" xr:uid="{A86A3497-87B1-4554-93F6-E2DA48F6D2F1}"/>
    <cellStyle name="Normal 6 5 2 2 3 4" xfId="1632" xr:uid="{2239CBE8-D87F-41C8-89CB-D55533A669BC}"/>
    <cellStyle name="Normal 6 5 2 2 3 5" xfId="1633" xr:uid="{2BD90463-F822-4E83-B84C-6224A133660F}"/>
    <cellStyle name="Normal 6 5 2 2 4" xfId="1634" xr:uid="{93AA4A1B-37B6-4572-8630-4CB329F34A74}"/>
    <cellStyle name="Normal 6 5 2 2 4 2" xfId="1635" xr:uid="{9AF69501-C146-4E8E-AD20-29E128B863E4}"/>
    <cellStyle name="Normal 6 5 2 2 4 3" xfId="1636" xr:uid="{1E45B25B-0289-4ABD-82D8-0200F4E28A5D}"/>
    <cellStyle name="Normal 6 5 2 2 4 4" xfId="1637" xr:uid="{1641E45D-E4D5-4FD1-9C83-0A805C2E4C8F}"/>
    <cellStyle name="Normal 6 5 2 2 5" xfId="1638" xr:uid="{6596F8FD-CC7A-4085-B162-FD4ECE8B1908}"/>
    <cellStyle name="Normal 6 5 2 2 5 2" xfId="1639" xr:uid="{9402CE20-A3CE-40C2-A351-6E451ADF7B84}"/>
    <cellStyle name="Normal 6 5 2 2 5 3" xfId="1640" xr:uid="{71C838F6-F5F2-4C59-A249-F3CDA5FF75D3}"/>
    <cellStyle name="Normal 6 5 2 2 5 4" xfId="1641" xr:uid="{CAB47C9E-C2EE-46F7-897F-3F43AA842C1D}"/>
    <cellStyle name="Normal 6 5 2 2 6" xfId="1642" xr:uid="{DA68B372-6A57-4170-B486-E04F8D0B155B}"/>
    <cellStyle name="Normal 6 5 2 2 7" xfId="1643" xr:uid="{A96719A4-4D7B-44D7-8D19-F93F3C12AABC}"/>
    <cellStyle name="Normal 6 5 2 2 8" xfId="1644" xr:uid="{2A7F4B8D-CE36-4683-8538-A656F28D3209}"/>
    <cellStyle name="Normal 6 5 2 3" xfId="1645" xr:uid="{E2675276-DFB1-4A46-961E-1075BD3B5D0E}"/>
    <cellStyle name="Normal 6 5 2 3 2" xfId="1646" xr:uid="{DA411A72-A37E-4D72-8DE7-3EB345745DEB}"/>
    <cellStyle name="Normal 6 5 2 3 2 2" xfId="1647" xr:uid="{570AFF0D-3E96-41D0-877E-994C4F7F2942}"/>
    <cellStyle name="Normal 6 5 2 3 2 3" xfId="1648" xr:uid="{19DEAE0F-22BD-4F1C-B0FF-E7AA9B352FF6}"/>
    <cellStyle name="Normal 6 5 2 3 2 4" xfId="1649" xr:uid="{1C64DEEE-F961-47A9-8C15-79F3D3970B92}"/>
    <cellStyle name="Normal 6 5 2 3 3" xfId="1650" xr:uid="{12C9AD8B-8F05-4C37-911E-015A8488CCE2}"/>
    <cellStyle name="Normal 6 5 2 3 3 2" xfId="1651" xr:uid="{7E3AD3AF-C3D6-432E-89AA-B754CEC69ECE}"/>
    <cellStyle name="Normal 6 5 2 3 3 3" xfId="1652" xr:uid="{21F8CF46-54B3-4E26-BC0D-E5C2DCC5DC70}"/>
    <cellStyle name="Normal 6 5 2 3 3 4" xfId="1653" xr:uid="{8C690EAA-382E-4522-A75F-DD1973D3E433}"/>
    <cellStyle name="Normal 6 5 2 3 4" xfId="1654" xr:uid="{14F50BCA-E1FA-442B-BBF2-3C06959397C9}"/>
    <cellStyle name="Normal 6 5 2 3 5" xfId="1655" xr:uid="{E2EFD259-582C-4E14-A963-7525588141EC}"/>
    <cellStyle name="Normal 6 5 2 3 6" xfId="1656" xr:uid="{F8449B01-07E5-45FA-833D-78128491ED68}"/>
    <cellStyle name="Normal 6 5 2 4" xfId="1657" xr:uid="{B08385B6-60EE-4C70-9AD9-1C129FB2C646}"/>
    <cellStyle name="Normal 6 5 2 4 2" xfId="1658" xr:uid="{355A0F50-7E01-4614-A1E8-D44C415CE94C}"/>
    <cellStyle name="Normal 6 5 2 4 2 2" xfId="1659" xr:uid="{BDD16281-37AF-4D6B-8857-96EDFCBC234B}"/>
    <cellStyle name="Normal 6 5 2 4 2 3" xfId="1660" xr:uid="{DBD0A7A7-211B-4132-9DC0-2FC4EC02AF6C}"/>
    <cellStyle name="Normal 6 5 2 4 2 4" xfId="1661" xr:uid="{455BA5D7-919C-4032-B386-FD0843230CC0}"/>
    <cellStyle name="Normal 6 5 2 4 3" xfId="1662" xr:uid="{96718797-F4AD-40D2-B29E-21609D89F860}"/>
    <cellStyle name="Normal 6 5 2 4 4" xfId="1663" xr:uid="{260CFB47-DCB3-4F48-B964-A9AAC86DC7AF}"/>
    <cellStyle name="Normal 6 5 2 4 5" xfId="1664" xr:uid="{8C6853AC-328D-4D05-981C-C7754FA2E863}"/>
    <cellStyle name="Normal 6 5 2 5" xfId="1665" xr:uid="{7FF0E613-16E2-4DF8-8C86-CF02EFCD19B5}"/>
    <cellStyle name="Normal 6 5 2 5 2" xfId="1666" xr:uid="{F54BB53F-7803-4FDB-9F14-3DCF4F818E57}"/>
    <cellStyle name="Normal 6 5 2 5 3" xfId="1667" xr:uid="{70FC0C19-F49A-4D13-B714-E38A39563563}"/>
    <cellStyle name="Normal 6 5 2 5 4" xfId="1668" xr:uid="{17906419-858A-4B7B-9B8E-D8653D5A8BCD}"/>
    <cellStyle name="Normal 6 5 2 6" xfId="1669" xr:uid="{AFF890BB-BC6D-4EED-9263-EE072FDC1028}"/>
    <cellStyle name="Normal 6 5 2 6 2" xfId="1670" xr:uid="{406A6BD7-6A02-4555-9B27-B814376AD16C}"/>
    <cellStyle name="Normal 6 5 2 6 3" xfId="1671" xr:uid="{98BE3EA9-0C95-4173-AAB9-FC93E7BC541C}"/>
    <cellStyle name="Normal 6 5 2 6 4" xfId="1672" xr:uid="{30D8A0E9-0613-4E3D-93F8-5E874FD81560}"/>
    <cellStyle name="Normal 6 5 2 7" xfId="1673" xr:uid="{1D3587A0-7A99-4B98-82B5-78A635103E15}"/>
    <cellStyle name="Normal 6 5 2 8" xfId="1674" xr:uid="{83AADA06-9EFC-490B-B8C0-22D2C1BCD1AA}"/>
    <cellStyle name="Normal 6 5 2 9" xfId="1675" xr:uid="{06C4EEC6-EA55-4010-92AC-0470CF312408}"/>
    <cellStyle name="Normal 6 5 3" xfId="1676" xr:uid="{54ADD11E-FC9A-4B23-AA7C-94E9179954E7}"/>
    <cellStyle name="Normal 6 5 3 2" xfId="1677" xr:uid="{44FC0738-D531-42BD-A7C1-2C7ACDD78E1A}"/>
    <cellStyle name="Normal 6 5 3 2 2" xfId="1678" xr:uid="{5019B6B6-88AD-4BCA-B96A-8A10B9C3FFEF}"/>
    <cellStyle name="Normal 6 5 3 2 2 2" xfId="1679" xr:uid="{8D8CA213-BDAB-4F3E-931E-8506C61E462B}"/>
    <cellStyle name="Normal 6 5 3 2 2 2 2" xfId="4007" xr:uid="{1E92C28F-8A91-4234-B8FC-536089FC1782}"/>
    <cellStyle name="Normal 6 5 3 2 2 3" xfId="1680" xr:uid="{E3E7EAF0-512D-4309-8806-49CC8278CE7A}"/>
    <cellStyle name="Normal 6 5 3 2 2 4" xfId="1681" xr:uid="{0509E256-DB19-4433-B14E-A3AEAF5C7FE7}"/>
    <cellStyle name="Normal 6 5 3 2 3" xfId="1682" xr:uid="{D0B98F90-A188-4963-8B39-1124BDFC0637}"/>
    <cellStyle name="Normal 6 5 3 2 3 2" xfId="1683" xr:uid="{B9255EE2-9E5E-44F8-BDBE-912ED5CB3948}"/>
    <cellStyle name="Normal 6 5 3 2 3 3" xfId="1684" xr:uid="{0D7AFA31-C380-4A75-B41F-1AE047CCEDB4}"/>
    <cellStyle name="Normal 6 5 3 2 3 4" xfId="1685" xr:uid="{2BFC09C3-D3C5-48C6-8CEC-9A4F6435CCD7}"/>
    <cellStyle name="Normal 6 5 3 2 4" xfId="1686" xr:uid="{EEA1C5C3-9AA3-49BF-9749-AD28EE4CD8F4}"/>
    <cellStyle name="Normal 6 5 3 2 5" xfId="1687" xr:uid="{2D1CE28C-8AF6-4C92-B546-44C6C50F6BE8}"/>
    <cellStyle name="Normal 6 5 3 2 6" xfId="1688" xr:uid="{6BE02860-2001-48B8-A7D2-7B08F700E0EF}"/>
    <cellStyle name="Normal 6 5 3 3" xfId="1689" xr:uid="{D4A9DE28-9D0B-4711-B748-F0BE4AEFF9DA}"/>
    <cellStyle name="Normal 6 5 3 3 2" xfId="1690" xr:uid="{6AD9E303-B66F-46A1-B538-660703A75DDD}"/>
    <cellStyle name="Normal 6 5 3 3 2 2" xfId="1691" xr:uid="{0E6077E3-48E0-4451-A099-B737CEADC5D6}"/>
    <cellStyle name="Normal 6 5 3 3 2 3" xfId="1692" xr:uid="{CC12DB5E-C2A7-4FA6-8761-18B6B17C5FD1}"/>
    <cellStyle name="Normal 6 5 3 3 2 4" xfId="1693" xr:uid="{62BCBD94-4230-4FAA-999F-4655A02CDAAC}"/>
    <cellStyle name="Normal 6 5 3 3 3" xfId="1694" xr:uid="{0F60FF14-5777-4851-B741-4BDCC6FE18B4}"/>
    <cellStyle name="Normal 6 5 3 3 4" xfId="1695" xr:uid="{7704BEF4-BC48-40ED-9D18-FFEC6594813E}"/>
    <cellStyle name="Normal 6 5 3 3 5" xfId="1696" xr:uid="{A45167E8-770D-489D-84CB-F182BACE51C1}"/>
    <cellStyle name="Normal 6 5 3 4" xfId="1697" xr:uid="{DC56C0FA-FF18-4369-9EDF-2F4B7C1D2A36}"/>
    <cellStyle name="Normal 6 5 3 4 2" xfId="1698" xr:uid="{3507C677-1CFB-483B-8D08-6DCAA9D83D4A}"/>
    <cellStyle name="Normal 6 5 3 4 3" xfId="1699" xr:uid="{4B4470A7-D698-4063-B71E-3E9B40CC4738}"/>
    <cellStyle name="Normal 6 5 3 4 4" xfId="1700" xr:uid="{FF28844D-C1A7-4823-B9AB-3FC33D4F4D94}"/>
    <cellStyle name="Normal 6 5 3 5" xfId="1701" xr:uid="{3AE6A98F-7DBD-4FFF-B1DA-099275AEA424}"/>
    <cellStyle name="Normal 6 5 3 5 2" xfId="1702" xr:uid="{13501127-D556-40CC-8484-1107C5D535E8}"/>
    <cellStyle name="Normal 6 5 3 5 3" xfId="1703" xr:uid="{C989A6AA-F86C-4C89-A46F-9094E41624A6}"/>
    <cellStyle name="Normal 6 5 3 5 4" xfId="1704" xr:uid="{C1BCC91F-AFA7-4B10-87E8-712D9201BD0C}"/>
    <cellStyle name="Normal 6 5 3 6" xfId="1705" xr:uid="{9ADAAAF2-D88E-4355-855A-8714F59AB93F}"/>
    <cellStyle name="Normal 6 5 3 7" xfId="1706" xr:uid="{DE19E067-872D-4E09-8B03-8563FE8D828A}"/>
    <cellStyle name="Normal 6 5 3 8" xfId="1707" xr:uid="{464A86B1-AE9A-43DC-9E46-C2B61AB22C92}"/>
    <cellStyle name="Normal 6 5 4" xfId="1708" xr:uid="{6ECC2C75-3943-4519-95DE-F2BC3EC62629}"/>
    <cellStyle name="Normal 6 5 4 2" xfId="1709" xr:uid="{033766B2-0193-40CB-BAB7-FAAB8C942BEE}"/>
    <cellStyle name="Normal 6 5 4 2 2" xfId="1710" xr:uid="{F6DC6C49-CC35-4D13-B059-860CD8E47DB8}"/>
    <cellStyle name="Normal 6 5 4 2 2 2" xfId="1711" xr:uid="{273DAC14-AD33-4F5A-9DB9-685233FADF06}"/>
    <cellStyle name="Normal 6 5 4 2 2 3" xfId="1712" xr:uid="{10608A32-CE18-4788-9C54-6E3F04BCE5B4}"/>
    <cellStyle name="Normal 6 5 4 2 2 4" xfId="1713" xr:uid="{BDD6212A-ED06-4B15-BD5B-457430A0579B}"/>
    <cellStyle name="Normal 6 5 4 2 3" xfId="1714" xr:uid="{E6689B68-C313-484E-AC71-F7D703C9E402}"/>
    <cellStyle name="Normal 6 5 4 2 4" xfId="1715" xr:uid="{7250199F-0D95-43A7-82C5-305F9EFAAC3A}"/>
    <cellStyle name="Normal 6 5 4 2 5" xfId="1716" xr:uid="{5DCF3382-F773-4474-8B22-083D5C7644B3}"/>
    <cellStyle name="Normal 6 5 4 3" xfId="1717" xr:uid="{561A9BF6-9770-4F2A-88C7-4C84B2327A7C}"/>
    <cellStyle name="Normal 6 5 4 3 2" xfId="1718" xr:uid="{5A48CCD0-7C43-4C9A-8E2F-CF86D2CB2B69}"/>
    <cellStyle name="Normal 6 5 4 3 3" xfId="1719" xr:uid="{4791BF2D-67C3-476C-B3CA-1EBFBB5CA3F0}"/>
    <cellStyle name="Normal 6 5 4 3 4" xfId="1720" xr:uid="{323ACC57-FAB2-4118-A8AC-9D46B17B1125}"/>
    <cellStyle name="Normal 6 5 4 4" xfId="1721" xr:uid="{DDFA2A3B-5F07-4703-BE27-EF15A7AB8EA5}"/>
    <cellStyle name="Normal 6 5 4 4 2" xfId="1722" xr:uid="{6D40C3E8-D932-4746-8801-332BFF5FBEF2}"/>
    <cellStyle name="Normal 6 5 4 4 3" xfId="1723" xr:uid="{13DE8A05-FC4B-489E-A267-B38171D70A7F}"/>
    <cellStyle name="Normal 6 5 4 4 4" xfId="1724" xr:uid="{23459517-7426-4EA5-8A0F-5F472B2C657D}"/>
    <cellStyle name="Normal 6 5 4 5" xfId="1725" xr:uid="{3D95161D-B152-42EC-9F87-A1E081670189}"/>
    <cellStyle name="Normal 6 5 4 6" xfId="1726" xr:uid="{43B7CE37-4E3A-44F8-ACF7-077CF517DF29}"/>
    <cellStyle name="Normal 6 5 4 7" xfId="1727" xr:uid="{2D15E61E-A40F-43B9-90C5-FFA6CFAF2F0D}"/>
    <cellStyle name="Normal 6 5 5" xfId="1728" xr:uid="{039CF6A1-4825-4119-861C-1DC07BBC2E70}"/>
    <cellStyle name="Normal 6 5 5 2" xfId="1729" xr:uid="{16A96190-49E4-4F34-9408-CDB24A6342A3}"/>
    <cellStyle name="Normal 6 5 5 2 2" xfId="1730" xr:uid="{E80D7E3A-1A70-4E9A-BDA9-C6E29BC99320}"/>
    <cellStyle name="Normal 6 5 5 2 3" xfId="1731" xr:uid="{A2577AF9-8100-4E86-97C4-B48E7FEBD903}"/>
    <cellStyle name="Normal 6 5 5 2 4" xfId="1732" xr:uid="{4F7C2EAB-F442-409B-94B2-5E06F25649A0}"/>
    <cellStyle name="Normal 6 5 5 3" xfId="1733" xr:uid="{F3BC263F-1241-4B19-B7F2-C49362FCC0D3}"/>
    <cellStyle name="Normal 6 5 5 3 2" xfId="1734" xr:uid="{3FE97779-A1D6-4180-B7C6-C36A41F522E8}"/>
    <cellStyle name="Normal 6 5 5 3 3" xfId="1735" xr:uid="{51C997E0-A31F-444B-8294-D851ED1C0531}"/>
    <cellStyle name="Normal 6 5 5 3 4" xfId="1736" xr:uid="{19CBEE89-4215-4F70-A64A-0F032441F476}"/>
    <cellStyle name="Normal 6 5 5 4" xfId="1737" xr:uid="{E2905E67-340B-462E-A848-87644FF8E4B6}"/>
    <cellStyle name="Normal 6 5 5 5" xfId="1738" xr:uid="{1A4C47AE-8326-4C39-BEF8-8B4C5D2A5D6F}"/>
    <cellStyle name="Normal 6 5 5 6" xfId="1739" xr:uid="{02DE6B33-FC82-4A90-B363-097691073EDE}"/>
    <cellStyle name="Normal 6 5 6" xfId="1740" xr:uid="{ADCC6C68-F9EB-4F38-B162-D3C165427A9E}"/>
    <cellStyle name="Normal 6 5 6 2" xfId="1741" xr:uid="{940086C2-1EBE-41B3-930B-F4F30C5A8E08}"/>
    <cellStyle name="Normal 6 5 6 2 2" xfId="1742" xr:uid="{DFDA288B-AA3D-4710-94CA-A77BA86A29DE}"/>
    <cellStyle name="Normal 6 5 6 2 3" xfId="1743" xr:uid="{7C5174B7-687B-4388-9DA2-9394E4D15E57}"/>
    <cellStyle name="Normal 6 5 6 2 4" xfId="1744" xr:uid="{FFF8A49B-A377-48F2-A00E-582496C8C935}"/>
    <cellStyle name="Normal 6 5 6 3" xfId="1745" xr:uid="{0EDDB824-BEDC-46C5-99F3-A7672ED0EC72}"/>
    <cellStyle name="Normal 6 5 6 4" xfId="1746" xr:uid="{E3C9898C-A614-4237-8B65-D86411F2324C}"/>
    <cellStyle name="Normal 6 5 6 5" xfId="1747" xr:uid="{03B6A5C8-E432-4045-9614-25F1BC14AF5A}"/>
    <cellStyle name="Normal 6 5 7" xfId="1748" xr:uid="{73B0E059-B071-43B1-B0F1-284FA4B55706}"/>
    <cellStyle name="Normal 6 5 7 2" xfId="1749" xr:uid="{43806AF9-2B94-46AD-99C5-9763F0CA79A0}"/>
    <cellStyle name="Normal 6 5 7 3" xfId="1750" xr:uid="{1A7DBA55-A63E-4B23-99E0-BAB8975E08AF}"/>
    <cellStyle name="Normal 6 5 7 4" xfId="1751" xr:uid="{00DC93E2-B187-48B3-B951-7A3926D909C5}"/>
    <cellStyle name="Normal 6 5 8" xfId="1752" xr:uid="{48D2D2A0-EB9C-478E-B450-82B94C2D503B}"/>
    <cellStyle name="Normal 6 5 8 2" xfId="1753" xr:uid="{91F1911C-A9AE-4B19-93C7-CCC1971F0F1F}"/>
    <cellStyle name="Normal 6 5 8 3" xfId="1754" xr:uid="{FB1A3837-FABD-4A44-993A-F2A8E4CA1315}"/>
    <cellStyle name="Normal 6 5 8 4" xfId="1755" xr:uid="{A453C731-0545-48B0-BD03-EC146AFF8252}"/>
    <cellStyle name="Normal 6 5 9" xfId="1756" xr:uid="{2D9B2610-742A-463C-A2D5-A7F573C56396}"/>
    <cellStyle name="Normal 6 6" xfId="1757" xr:uid="{33AD70BB-72CA-441D-A15F-BBD914CFD6B1}"/>
    <cellStyle name="Normal 6 6 2" xfId="1758" xr:uid="{352F225B-D15A-45B4-9ECE-B375213A3C84}"/>
    <cellStyle name="Normal 6 6 2 2" xfId="1759" xr:uid="{B5EF12DD-67E1-402D-9C3B-EC89115E201A}"/>
    <cellStyle name="Normal 6 6 2 2 2" xfId="1760" xr:uid="{CD2BCA9C-8719-4F39-8A61-4882C8916D2E}"/>
    <cellStyle name="Normal 6 6 2 2 2 2" xfId="1761" xr:uid="{B97CA513-C829-4829-96E7-D588043F86B6}"/>
    <cellStyle name="Normal 6 6 2 2 2 3" xfId="1762" xr:uid="{6ADA2CD2-6A57-4E46-854E-4DA87D242B35}"/>
    <cellStyle name="Normal 6 6 2 2 2 4" xfId="1763" xr:uid="{2FBF98D7-0D9C-4342-93F6-0F3427452F16}"/>
    <cellStyle name="Normal 6 6 2 2 3" xfId="1764" xr:uid="{C69C54D3-85AF-4771-AE7C-925FFAEA175D}"/>
    <cellStyle name="Normal 6 6 2 2 3 2" xfId="1765" xr:uid="{D43172CC-8253-412B-A9E1-EB1CFE0EBB14}"/>
    <cellStyle name="Normal 6 6 2 2 3 3" xfId="1766" xr:uid="{CD0BE585-6C14-4D0C-BCDD-A65446DDE7EC}"/>
    <cellStyle name="Normal 6 6 2 2 3 4" xfId="1767" xr:uid="{143C41F0-EB96-49A7-B8BE-3874ECA05AC5}"/>
    <cellStyle name="Normal 6 6 2 2 4" xfId="1768" xr:uid="{8AD3DB51-D828-4FA3-888F-B5A0A8190AFE}"/>
    <cellStyle name="Normal 6 6 2 2 5" xfId="1769" xr:uid="{9A4B8ACC-1C73-4465-ABD6-806FF6D73121}"/>
    <cellStyle name="Normal 6 6 2 2 6" xfId="1770" xr:uid="{453C57DD-2D46-4CCB-806D-BAF75D159E50}"/>
    <cellStyle name="Normal 6 6 2 3" xfId="1771" xr:uid="{D5F6E868-38EB-4CB6-9F49-25B9231496B6}"/>
    <cellStyle name="Normal 6 6 2 3 2" xfId="1772" xr:uid="{7353F672-0A97-4715-AB74-6BBCCEA9AB3F}"/>
    <cellStyle name="Normal 6 6 2 3 2 2" xfId="1773" xr:uid="{72299F4C-524B-4652-8A5F-D4E901CD101C}"/>
    <cellStyle name="Normal 6 6 2 3 2 3" xfId="1774" xr:uid="{D69F9153-4875-4076-97C6-D199844726AE}"/>
    <cellStyle name="Normal 6 6 2 3 2 4" xfId="1775" xr:uid="{1CD4DF2E-083D-457A-A0C3-36DC4F4FD68E}"/>
    <cellStyle name="Normal 6 6 2 3 3" xfId="1776" xr:uid="{7DC5F49A-EF31-4337-BB97-BF4690AC46AD}"/>
    <cellStyle name="Normal 6 6 2 3 4" xfId="1777" xr:uid="{C92D85ED-5DD0-4454-B7D9-932013A6C2A5}"/>
    <cellStyle name="Normal 6 6 2 3 5" xfId="1778" xr:uid="{CE19091A-0C1D-4F72-96CB-ECB6C6278F05}"/>
    <cellStyle name="Normal 6 6 2 4" xfId="1779" xr:uid="{FD57F96B-3709-4FDE-804F-31C15D193F6B}"/>
    <cellStyle name="Normal 6 6 2 4 2" xfId="1780" xr:uid="{64798562-3944-4DC1-AD12-461560338C89}"/>
    <cellStyle name="Normal 6 6 2 4 3" xfId="1781" xr:uid="{89008B83-FCED-4034-AE38-0958521DD97B}"/>
    <cellStyle name="Normal 6 6 2 4 4" xfId="1782" xr:uid="{5849A1C8-316A-4725-9B06-2982A9318432}"/>
    <cellStyle name="Normal 6 6 2 5" xfId="1783" xr:uid="{7F2D30D2-FDF8-4C02-861F-71695278ED13}"/>
    <cellStyle name="Normal 6 6 2 5 2" xfId="1784" xr:uid="{1F27CC72-B70F-4A83-8410-C5A5F5D51CB2}"/>
    <cellStyle name="Normal 6 6 2 5 3" xfId="1785" xr:uid="{6A786EA2-1072-460F-BB08-0001D1F30FBC}"/>
    <cellStyle name="Normal 6 6 2 5 4" xfId="1786" xr:uid="{65FB5149-9005-4E82-BF58-02BA6F663BE3}"/>
    <cellStyle name="Normal 6 6 2 6" xfId="1787" xr:uid="{B692871C-8AE4-4774-957B-32DAA821C71B}"/>
    <cellStyle name="Normal 6 6 2 7" xfId="1788" xr:uid="{DEA09370-FF91-455E-AE6E-DA624C28C1DA}"/>
    <cellStyle name="Normal 6 6 2 8" xfId="1789" xr:uid="{6278CFC6-8F25-46BC-82B5-C680045333BF}"/>
    <cellStyle name="Normal 6 6 3" xfId="1790" xr:uid="{29861EC5-F97B-4DF1-85A9-1F8119E3E471}"/>
    <cellStyle name="Normal 6 6 3 2" xfId="1791" xr:uid="{B9ECCB76-C17D-4EB0-BD3B-2F4CF9D2814C}"/>
    <cellStyle name="Normal 6 6 3 2 2" xfId="1792" xr:uid="{D6839551-9B7C-45C4-98E1-89086942E877}"/>
    <cellStyle name="Normal 6 6 3 2 3" xfId="1793" xr:uid="{2A56E83E-72C2-4842-A34B-D6608413E530}"/>
    <cellStyle name="Normal 6 6 3 2 4" xfId="1794" xr:uid="{2D3ADE43-4DAC-496B-82DF-54612CA605C4}"/>
    <cellStyle name="Normal 6 6 3 3" xfId="1795" xr:uid="{A18785EE-5FF4-42A8-8887-3B3909D34EC8}"/>
    <cellStyle name="Normal 6 6 3 3 2" xfId="1796" xr:uid="{F8B243B8-716F-461F-A7A7-E3D9E3E57251}"/>
    <cellStyle name="Normal 6 6 3 3 3" xfId="1797" xr:uid="{85B60A50-64E7-47EC-BE83-B265C0C92A54}"/>
    <cellStyle name="Normal 6 6 3 3 4" xfId="1798" xr:uid="{E62FBEDB-0372-424F-A052-B24A0B33DFC6}"/>
    <cellStyle name="Normal 6 6 3 4" xfId="1799" xr:uid="{D33B2AA2-AFF0-4B73-8A2C-FC9C70078E40}"/>
    <cellStyle name="Normal 6 6 3 5" xfId="1800" xr:uid="{1DC34588-1475-4BF1-B2D4-3D3963E40757}"/>
    <cellStyle name="Normal 6 6 3 6" xfId="1801" xr:uid="{55A27586-A3F6-4B8B-98F0-749563097762}"/>
    <cellStyle name="Normal 6 6 4" xfId="1802" xr:uid="{E9BAD4AF-DA86-4DA6-909F-998820037E9A}"/>
    <cellStyle name="Normal 6 6 4 2" xfId="1803" xr:uid="{B8C11FD7-C200-4278-87B0-3E360E2EF873}"/>
    <cellStyle name="Normal 6 6 4 2 2" xfId="1804" xr:uid="{2B596AB5-B38C-45E0-9A11-322C7F421D1A}"/>
    <cellStyle name="Normal 6 6 4 2 3" xfId="1805" xr:uid="{9CE970ED-9937-4D71-9C94-CA4218C6CBC7}"/>
    <cellStyle name="Normal 6 6 4 2 4" xfId="1806" xr:uid="{FF2F3C1F-6E67-4028-BC6A-65AD8369FF16}"/>
    <cellStyle name="Normal 6 6 4 3" xfId="1807" xr:uid="{90FC3B09-C95A-4920-BEDF-2E65B0E23AD1}"/>
    <cellStyle name="Normal 6 6 4 4" xfId="1808" xr:uid="{91BA0F6B-17E4-4A61-97DF-F4D57DEA02E4}"/>
    <cellStyle name="Normal 6 6 4 5" xfId="1809" xr:uid="{DAF58B9B-957B-4247-A927-71E11B4C791A}"/>
    <cellStyle name="Normal 6 6 5" xfId="1810" xr:uid="{37516870-1DF3-4B84-99A5-5D80DA323384}"/>
    <cellStyle name="Normal 6 6 5 2" xfId="1811" xr:uid="{6147960D-1480-4008-AC8C-7B227031CAD8}"/>
    <cellStyle name="Normal 6 6 5 3" xfId="1812" xr:uid="{E4A7D6D4-DE90-4DCC-9D21-FE97B198C4DB}"/>
    <cellStyle name="Normal 6 6 5 4" xfId="1813" xr:uid="{870E8EFD-E257-4B20-9295-12622ACF52A5}"/>
    <cellStyle name="Normal 6 6 6" xfId="1814" xr:uid="{062CA414-BE99-4C6B-A54D-3CE588239A87}"/>
    <cellStyle name="Normal 6 6 6 2" xfId="1815" xr:uid="{41F58B33-8CF2-4AB7-9709-E082705996B6}"/>
    <cellStyle name="Normal 6 6 6 3" xfId="1816" xr:uid="{DBA59F9A-F858-4366-A823-98B04068AA80}"/>
    <cellStyle name="Normal 6 6 6 4" xfId="1817" xr:uid="{8035D64B-07C9-4FC1-99DB-ADD9BD893E9A}"/>
    <cellStyle name="Normal 6 6 7" xfId="1818" xr:uid="{7694B5FF-E772-4487-8A64-60F41F066519}"/>
    <cellStyle name="Normal 6 6 8" xfId="1819" xr:uid="{1FEFCE80-0C3A-43B8-AE8B-A1DBE4FEDC37}"/>
    <cellStyle name="Normal 6 6 9" xfId="1820" xr:uid="{CB38D129-4022-40CC-8115-D21F94400CF1}"/>
    <cellStyle name="Normal 6 7" xfId="1821" xr:uid="{10416EA7-481A-40E7-AC28-FE8E002A21CE}"/>
    <cellStyle name="Normal 6 7 2" xfId="1822" xr:uid="{9D14749D-9F17-45EE-ACAC-CFBEF9E10FA1}"/>
    <cellStyle name="Normal 6 7 2 2" xfId="1823" xr:uid="{3596F656-37B7-4AF7-9727-9D538932CE1F}"/>
    <cellStyle name="Normal 6 7 2 2 2" xfId="1824" xr:uid="{D0599568-3D07-4801-979A-D2C7F30C4EDE}"/>
    <cellStyle name="Normal 6 7 2 2 2 2" xfId="4008" xr:uid="{6532D71C-9E8C-4115-81A5-1826B1D36619}"/>
    <cellStyle name="Normal 6 7 2 2 3" xfId="1825" xr:uid="{162E63A9-1252-4115-A7C3-DEFD398E09D7}"/>
    <cellStyle name="Normal 6 7 2 2 4" xfId="1826" xr:uid="{357A0A2D-D726-4D56-B9CA-C527EA22080F}"/>
    <cellStyle name="Normal 6 7 2 3" xfId="1827" xr:uid="{3C460E64-7F7C-4932-A466-CB1287E51B20}"/>
    <cellStyle name="Normal 6 7 2 3 2" xfId="1828" xr:uid="{B1632420-1FAB-4441-A8C5-135BAAB6EB1D}"/>
    <cellStyle name="Normal 6 7 2 3 3" xfId="1829" xr:uid="{EFCD6629-AA5D-4874-B12B-6E5BC20B5266}"/>
    <cellStyle name="Normal 6 7 2 3 4" xfId="1830" xr:uid="{C4A4D702-3C7F-4DC9-868D-CF2362428A41}"/>
    <cellStyle name="Normal 6 7 2 4" xfId="1831" xr:uid="{85CAB177-0E16-47AA-B917-5839C03EF32C}"/>
    <cellStyle name="Normal 6 7 2 5" xfId="1832" xr:uid="{288661DD-5A42-489B-BCEF-205EFB9C6AAA}"/>
    <cellStyle name="Normal 6 7 2 6" xfId="1833" xr:uid="{72C79C56-D4B2-4A93-9FC6-8CDB0E40D1DE}"/>
    <cellStyle name="Normal 6 7 3" xfId="1834" xr:uid="{AB5CD84E-48B9-4F4E-B321-61436EB80F50}"/>
    <cellStyle name="Normal 6 7 3 2" xfId="1835" xr:uid="{3D5DB4D8-B671-4A9F-A288-1A654E1E0551}"/>
    <cellStyle name="Normal 6 7 3 2 2" xfId="1836" xr:uid="{473A4DAF-0F5A-4830-A99D-01442F63C3A9}"/>
    <cellStyle name="Normal 6 7 3 2 3" xfId="1837" xr:uid="{B11C4A76-9179-42B9-B8BF-98507567D813}"/>
    <cellStyle name="Normal 6 7 3 2 4" xfId="1838" xr:uid="{E40A0433-F805-4DDF-AB8E-D83288C4ACF0}"/>
    <cellStyle name="Normal 6 7 3 3" xfId="1839" xr:uid="{7C8E493B-3A51-4089-8619-8BD2482F8DA4}"/>
    <cellStyle name="Normal 6 7 3 4" xfId="1840" xr:uid="{0F321AB4-3957-4E8B-9507-BDD33884ACA3}"/>
    <cellStyle name="Normal 6 7 3 5" xfId="1841" xr:uid="{0F196A5D-39CD-412C-8AEC-0E7FC1D5EB8F}"/>
    <cellStyle name="Normal 6 7 4" xfId="1842" xr:uid="{2692BB0E-F1D5-4168-AE7C-B291068E1F8D}"/>
    <cellStyle name="Normal 6 7 4 2" xfId="1843" xr:uid="{1D620762-2769-4E8D-979A-31B104E1DEC4}"/>
    <cellStyle name="Normal 6 7 4 3" xfId="1844" xr:uid="{DA8D430E-D468-45C5-88C0-B6F26B5EBCEB}"/>
    <cellStyle name="Normal 6 7 4 4" xfId="1845" xr:uid="{A178958D-D73B-4531-BCAC-CA618B70CE0C}"/>
    <cellStyle name="Normal 6 7 5" xfId="1846" xr:uid="{304306D0-7775-4FD0-9A5B-E2D3CF2F9C5A}"/>
    <cellStyle name="Normal 6 7 5 2" xfId="1847" xr:uid="{5C2DCCA1-59AD-4919-A7AB-47423E9A493A}"/>
    <cellStyle name="Normal 6 7 5 3" xfId="1848" xr:uid="{03AE4038-A7E4-48BE-AAFF-54D417EE88D1}"/>
    <cellStyle name="Normal 6 7 5 4" xfId="1849" xr:uid="{DBA24CA8-E0B2-4D46-B84A-156A2215F88E}"/>
    <cellStyle name="Normal 6 7 6" xfId="1850" xr:uid="{1CE8F2EE-9C30-4EBE-A6BE-6375AAEA6A75}"/>
    <cellStyle name="Normal 6 7 7" xfId="1851" xr:uid="{67FBE333-99DD-466E-BA58-764F15DC11A9}"/>
    <cellStyle name="Normal 6 7 8" xfId="1852" xr:uid="{F41AB2BF-3391-4851-9E34-04A41982E03F}"/>
    <cellStyle name="Normal 6 8" xfId="1853" xr:uid="{99660484-A93B-42CD-AAB8-6E37DA86BE07}"/>
    <cellStyle name="Normal 6 8 2" xfId="1854" xr:uid="{7ADE08B7-C3F8-4AF8-B3C7-F53BD254D419}"/>
    <cellStyle name="Normal 6 8 2 2" xfId="1855" xr:uid="{C02BF9AE-E5A7-436A-AEE4-5BAAEAED96BE}"/>
    <cellStyle name="Normal 6 8 2 2 2" xfId="1856" xr:uid="{E2080EF8-5E6C-4DFD-BE90-26FFAF26EC48}"/>
    <cellStyle name="Normal 6 8 2 2 3" xfId="1857" xr:uid="{9888EBA7-C38A-4E81-9A80-FC41548CE976}"/>
    <cellStyle name="Normal 6 8 2 2 4" xfId="1858" xr:uid="{357A37E0-4A83-4392-B411-4F15DF2D318C}"/>
    <cellStyle name="Normal 6 8 2 3" xfId="1859" xr:uid="{7D730D79-234E-4E18-9C96-B93A1FBBB0E3}"/>
    <cellStyle name="Normal 6 8 2 4" xfId="1860" xr:uid="{457923B1-4F73-443E-BB87-4279FE29D69E}"/>
    <cellStyle name="Normal 6 8 2 5" xfId="1861" xr:uid="{CECB58D1-573F-4923-8C4B-6AF7B88A32B6}"/>
    <cellStyle name="Normal 6 8 3" xfId="1862" xr:uid="{A8C27323-6409-4144-A249-0E5F5143C5E5}"/>
    <cellStyle name="Normal 6 8 3 2" xfId="1863" xr:uid="{5DC09845-A4FE-4D0F-94E5-8A6BD09C99E8}"/>
    <cellStyle name="Normal 6 8 3 3" xfId="1864" xr:uid="{20DFDD8B-CE8A-42BC-9535-0928490432A1}"/>
    <cellStyle name="Normal 6 8 3 4" xfId="1865" xr:uid="{BC4157A8-CCF4-46E5-915E-43AB0871B35A}"/>
    <cellStyle name="Normal 6 8 4" xfId="1866" xr:uid="{5C8AF000-D902-426D-9E7A-9FD237A8F5D1}"/>
    <cellStyle name="Normal 6 8 4 2" xfId="1867" xr:uid="{53E73741-87C1-400B-A51F-0236320F313B}"/>
    <cellStyle name="Normal 6 8 4 3" xfId="1868" xr:uid="{1D3A1234-C913-4A2E-A683-03492627FA33}"/>
    <cellStyle name="Normal 6 8 4 4" xfId="1869" xr:uid="{9FEDF5E3-AEC1-48E1-8EBE-9224E193FE00}"/>
    <cellStyle name="Normal 6 8 5" xfId="1870" xr:uid="{50FA8AB9-5342-4091-A63B-81C8B475B2A7}"/>
    <cellStyle name="Normal 6 8 6" xfId="1871" xr:uid="{536DCBB8-A031-4FAC-96CC-07163F5401BE}"/>
    <cellStyle name="Normal 6 8 7" xfId="1872" xr:uid="{DA73C86D-BAF0-4A0B-BAEE-8493391ED93F}"/>
    <cellStyle name="Normal 6 9" xfId="1873" xr:uid="{8C045C93-9AA9-45FF-93AB-3FA550E7B910}"/>
    <cellStyle name="Normal 6 9 2" xfId="1874" xr:uid="{AF6E7E83-771C-4A87-92CA-2AEECD7FAA0D}"/>
    <cellStyle name="Normal 6 9 2 2" xfId="1875" xr:uid="{611DC069-5AA8-47BC-B62B-4946C72F624D}"/>
    <cellStyle name="Normal 6 9 2 3" xfId="1876" xr:uid="{6A08827E-955F-4CB9-B4BF-9349D89E4462}"/>
    <cellStyle name="Normal 6 9 2 4" xfId="1877" xr:uid="{F54BA260-0473-4536-AD5E-CF9106EFABDA}"/>
    <cellStyle name="Normal 6 9 3" xfId="1878" xr:uid="{75311A45-7396-4FB1-A848-087C0EDA1500}"/>
    <cellStyle name="Normal 6 9 3 2" xfId="1879" xr:uid="{CF5B97FD-3D95-4A2B-BE86-D36326D2EDDA}"/>
    <cellStyle name="Normal 6 9 3 3" xfId="1880" xr:uid="{31E2F0FC-95A4-4014-8E24-7857D2A2EEA3}"/>
    <cellStyle name="Normal 6 9 3 4" xfId="1881" xr:uid="{AD682680-CB1A-4E78-86AB-EBD4300A47AF}"/>
    <cellStyle name="Normal 6 9 4" xfId="1882" xr:uid="{96E0C4D0-EC5D-4807-978E-7F2C69A0AFBE}"/>
    <cellStyle name="Normal 6 9 5" xfId="1883" xr:uid="{7063A334-D576-4DF3-98F3-8E02A0D621D8}"/>
    <cellStyle name="Normal 6 9 6" xfId="1884" xr:uid="{82BCC472-7351-41E6-831D-4F6508E8ED52}"/>
    <cellStyle name="Normal 7" xfId="86" xr:uid="{786023B8-00A3-4656-923C-D72713AA4D3C}"/>
    <cellStyle name="Normal 7 10" xfId="1885" xr:uid="{E73BAAEB-F685-4DBD-A350-7B059F5F259D}"/>
    <cellStyle name="Normal 7 10 2" xfId="1886" xr:uid="{8F8F9165-85A3-4C3A-8B77-107D7CCB930C}"/>
    <cellStyle name="Normal 7 10 3" xfId="1887" xr:uid="{25C64824-608C-4708-9104-40039BF33157}"/>
    <cellStyle name="Normal 7 10 4" xfId="1888" xr:uid="{55CCF961-DDA1-4170-BAB5-910AEA7A1656}"/>
    <cellStyle name="Normal 7 11" xfId="1889" xr:uid="{3098DA7F-476D-46E3-A044-1E05DE57170F}"/>
    <cellStyle name="Normal 7 11 2" xfId="1890" xr:uid="{B9B50A42-6687-4FEA-A991-514D01E183F2}"/>
    <cellStyle name="Normal 7 11 3" xfId="1891" xr:uid="{0332C4E3-B839-47A8-B858-FBA4845D588A}"/>
    <cellStyle name="Normal 7 11 4" xfId="1892" xr:uid="{1B8584AB-C5CD-4E63-8A12-9D751B8C76AD}"/>
    <cellStyle name="Normal 7 12" xfId="1893" xr:uid="{EF3F6ECC-2B80-46F7-B6E4-D4C642453960}"/>
    <cellStyle name="Normal 7 12 2" xfId="1894" xr:uid="{D0648B57-B564-4134-B539-9789DBF92B06}"/>
    <cellStyle name="Normal 7 13" xfId="1895" xr:uid="{57CE0888-27AE-470F-9846-1C1BD37F649C}"/>
    <cellStyle name="Normal 7 14" xfId="1896" xr:uid="{8FEB1963-A522-4E17-89B3-D4592A3327FA}"/>
    <cellStyle name="Normal 7 15" xfId="1897" xr:uid="{0B72E372-CFC9-4178-AECC-46306D4E3159}"/>
    <cellStyle name="Normal 7 2" xfId="87" xr:uid="{CC321B4C-5517-4602-9DFA-ABD5EDF17E18}"/>
    <cellStyle name="Normal 7 2 10" xfId="1898" xr:uid="{15761860-C65D-4F69-97C8-7FA0CB0FAAFF}"/>
    <cellStyle name="Normal 7 2 11" xfId="1899" xr:uid="{FA91FBEE-5AFA-4783-B4C7-EA98DA85BCD8}"/>
    <cellStyle name="Normal 7 2 2" xfId="1900" xr:uid="{18EAF97F-909C-4E24-BAE3-67FBF54E23A3}"/>
    <cellStyle name="Normal 7 2 2 2" xfId="1901" xr:uid="{EA6C5D27-72CE-4A33-8E05-639C9F5C53BA}"/>
    <cellStyle name="Normal 7 2 2 2 2" xfId="1902" xr:uid="{4D96EB38-1AF5-41FD-884A-9C7631040FCD}"/>
    <cellStyle name="Normal 7 2 2 2 2 2" xfId="1903" xr:uid="{BD6EC57D-9189-4423-9078-8DB3CAE8F675}"/>
    <cellStyle name="Normal 7 2 2 2 2 2 2" xfId="1904" xr:uid="{5E2ADC66-7128-43B1-ADA5-BFD351361E53}"/>
    <cellStyle name="Normal 7 2 2 2 2 2 2 2" xfId="4009" xr:uid="{60D836A0-D63F-425E-9DC9-8509D336B2E0}"/>
    <cellStyle name="Normal 7 2 2 2 2 2 2 2 2" xfId="4010" xr:uid="{8BB0FC58-A831-46C9-A309-DE842AC313A8}"/>
    <cellStyle name="Normal 7 2 2 2 2 2 2 3" xfId="4011" xr:uid="{CA308318-A72C-42BF-B0DC-A217498FC1E1}"/>
    <cellStyle name="Normal 7 2 2 2 2 2 3" xfId="1905" xr:uid="{A0A13CF7-C67C-48A9-B835-70FF21FB44B4}"/>
    <cellStyle name="Normal 7 2 2 2 2 2 3 2" xfId="4012" xr:uid="{ECB7B810-2397-427B-A3C8-2C63BAE8F607}"/>
    <cellStyle name="Normal 7 2 2 2 2 2 4" xfId="1906" xr:uid="{32B548DE-D98B-4219-87B9-A647115F24E1}"/>
    <cellStyle name="Normal 7 2 2 2 2 3" xfId="1907" xr:uid="{9E611EB4-E894-4D01-94E2-78725E9351A4}"/>
    <cellStyle name="Normal 7 2 2 2 2 3 2" xfId="1908" xr:uid="{110F3610-6EDB-4B28-8CD2-FBFC290D85F0}"/>
    <cellStyle name="Normal 7 2 2 2 2 3 2 2" xfId="4013" xr:uid="{5231851C-7FA2-4D80-8258-52E34965BF84}"/>
    <cellStyle name="Normal 7 2 2 2 2 3 3" xfId="1909" xr:uid="{F6D65F06-BB6B-4DB9-9E63-E9A53E3F0F03}"/>
    <cellStyle name="Normal 7 2 2 2 2 3 4" xfId="1910" xr:uid="{108714EA-33A1-456F-890A-73E9F13AAB9B}"/>
    <cellStyle name="Normal 7 2 2 2 2 4" xfId="1911" xr:uid="{947CEE94-DF42-4C1B-9686-B79BA37FB30E}"/>
    <cellStyle name="Normal 7 2 2 2 2 4 2" xfId="4014" xr:uid="{FB8215A5-FEB4-447E-ADFD-BAEC4586E856}"/>
    <cellStyle name="Normal 7 2 2 2 2 5" xfId="1912" xr:uid="{0B22E495-C11A-4AE4-8385-87E463E10A86}"/>
    <cellStyle name="Normal 7 2 2 2 2 6" xfId="1913" xr:uid="{851C688B-5B65-4E4E-AD80-F949AFF2E62E}"/>
    <cellStyle name="Normal 7 2 2 2 3" xfId="1914" xr:uid="{E862AC52-B09D-4D0F-A855-38EA4FD05361}"/>
    <cellStyle name="Normal 7 2 2 2 3 2" xfId="1915" xr:uid="{036AB64B-9090-4708-A76C-D7B9AE89E9D5}"/>
    <cellStyle name="Normal 7 2 2 2 3 2 2" xfId="1916" xr:uid="{2C1D1CD5-019F-4362-B8C5-3A042B5A3AC3}"/>
    <cellStyle name="Normal 7 2 2 2 3 2 2 2" xfId="4015" xr:uid="{43E37A53-445D-4D3E-AEFD-8DA44A650492}"/>
    <cellStyle name="Normal 7 2 2 2 3 2 2 2 2" xfId="4016" xr:uid="{AD386202-9B2B-4501-8EFA-6A8CBC57EBBF}"/>
    <cellStyle name="Normal 7 2 2 2 3 2 2 3" xfId="4017" xr:uid="{3C587EF2-44C5-4396-A878-D56FBBD3D7E3}"/>
    <cellStyle name="Normal 7 2 2 2 3 2 3" xfId="1917" xr:uid="{C49BE999-C48A-4949-B413-394372D48598}"/>
    <cellStyle name="Normal 7 2 2 2 3 2 3 2" xfId="4018" xr:uid="{AD4847BF-6007-4836-ADB4-E3B53125EC3E}"/>
    <cellStyle name="Normal 7 2 2 2 3 2 4" xfId="1918" xr:uid="{2C41742B-2D54-434F-9319-4CD7034168B7}"/>
    <cellStyle name="Normal 7 2 2 2 3 3" xfId="1919" xr:uid="{58744627-3C10-4987-87CB-05B399221087}"/>
    <cellStyle name="Normal 7 2 2 2 3 3 2" xfId="4019" xr:uid="{E676D1CD-DE6D-4D3E-B04D-8CE40B058235}"/>
    <cellStyle name="Normal 7 2 2 2 3 3 2 2" xfId="4020" xr:uid="{C9DDF555-C9D7-41B7-B784-5B95187E06D8}"/>
    <cellStyle name="Normal 7 2 2 2 3 3 3" xfId="4021" xr:uid="{BB164CF8-E099-4579-B2F7-7872218E75A5}"/>
    <cellStyle name="Normal 7 2 2 2 3 4" xfId="1920" xr:uid="{51DB12D7-4512-46C8-BCF2-DAA2462046CD}"/>
    <cellStyle name="Normal 7 2 2 2 3 4 2" xfId="4022" xr:uid="{2BBCA9EB-3154-4840-A108-E66EBA490527}"/>
    <cellStyle name="Normal 7 2 2 2 3 5" xfId="1921" xr:uid="{A7270FC0-9A67-47EE-9781-A81B1BF2B24A}"/>
    <cellStyle name="Normal 7 2 2 2 4" xfId="1922" xr:uid="{94EACB3D-4EA0-4EA1-BDF9-6950C1AD8DEB}"/>
    <cellStyle name="Normal 7 2 2 2 4 2" xfId="1923" xr:uid="{C8C2D3FC-57C8-443C-86F2-914656211B7B}"/>
    <cellStyle name="Normal 7 2 2 2 4 2 2" xfId="4023" xr:uid="{485C4141-6B00-43BE-839C-3E68D2BE4D0C}"/>
    <cellStyle name="Normal 7 2 2 2 4 2 2 2" xfId="4024" xr:uid="{0F07B37D-F8F1-4E54-AA4B-A9B2A2499252}"/>
    <cellStyle name="Normal 7 2 2 2 4 2 3" xfId="4025" xr:uid="{EAAD45AF-924F-4822-9364-2B9CABBE79B1}"/>
    <cellStyle name="Normal 7 2 2 2 4 3" xfId="1924" xr:uid="{27CD0695-44F3-4B19-A63C-E4FB30C38CC3}"/>
    <cellStyle name="Normal 7 2 2 2 4 3 2" xfId="4026" xr:uid="{0350DAB2-BBDD-48B9-B292-ECC00B4552FE}"/>
    <cellStyle name="Normal 7 2 2 2 4 4" xfId="1925" xr:uid="{10C8BDD1-0169-4B1D-8332-E6A14F1E24D8}"/>
    <cellStyle name="Normal 7 2 2 2 5" xfId="1926" xr:uid="{0A2D1D88-C15A-41F7-94D4-5F6DBC5DB13E}"/>
    <cellStyle name="Normal 7 2 2 2 5 2" xfId="1927" xr:uid="{F9086D3C-9FB4-4315-B228-8A299C44EE77}"/>
    <cellStyle name="Normal 7 2 2 2 5 2 2" xfId="4027" xr:uid="{512F4AA6-C04A-41EC-8F71-001FA25B0690}"/>
    <cellStyle name="Normal 7 2 2 2 5 3" xfId="1928" xr:uid="{F027E8EE-7540-4086-A595-941255062682}"/>
    <cellStyle name="Normal 7 2 2 2 5 4" xfId="1929" xr:uid="{17A2F9B7-43C8-4668-9728-4A71611A0284}"/>
    <cellStyle name="Normal 7 2 2 2 6" xfId="1930" xr:uid="{7C214EC7-3770-41BB-8227-23D9807D61EF}"/>
    <cellStyle name="Normal 7 2 2 2 6 2" xfId="4028" xr:uid="{1E6F57A7-0169-47EE-86F5-FCB77DB4FA2B}"/>
    <cellStyle name="Normal 7 2 2 2 7" xfId="1931" xr:uid="{7EE9FD79-25C4-4E9C-BB94-DBE250A8F969}"/>
    <cellStyle name="Normal 7 2 2 2 8" xfId="1932" xr:uid="{6A08FB92-33B3-42A1-9924-02A4A0112284}"/>
    <cellStyle name="Normal 7 2 2 3" xfId="1933" xr:uid="{01CAC128-39E4-49E1-97F0-7F16DC4E24CB}"/>
    <cellStyle name="Normal 7 2 2 3 2" xfId="1934" xr:uid="{6E54F567-18CD-432D-905E-C5D541536BCE}"/>
    <cellStyle name="Normal 7 2 2 3 2 2" xfId="1935" xr:uid="{8036E676-C3CE-4139-8837-4CAFDC555CA0}"/>
    <cellStyle name="Normal 7 2 2 3 2 2 2" xfId="4029" xr:uid="{FAB18107-CCCC-4B06-8039-560F940B10DD}"/>
    <cellStyle name="Normal 7 2 2 3 2 2 2 2" xfId="4030" xr:uid="{0DA42CD5-FB6B-4580-9F5E-114AA3BEF38E}"/>
    <cellStyle name="Normal 7 2 2 3 2 2 3" xfId="4031" xr:uid="{BF3E679F-AE24-4313-9C3C-124D061685CC}"/>
    <cellStyle name="Normal 7 2 2 3 2 3" xfId="1936" xr:uid="{9AF22920-DF60-49E1-9085-9496A5EB41AE}"/>
    <cellStyle name="Normal 7 2 2 3 2 3 2" xfId="4032" xr:uid="{1D3DCBE8-D3DC-43BD-B3A4-D2D143D5A219}"/>
    <cellStyle name="Normal 7 2 2 3 2 4" xfId="1937" xr:uid="{F01A0283-3514-43EF-84F8-3D14BF6DC274}"/>
    <cellStyle name="Normal 7 2 2 3 3" xfId="1938" xr:uid="{F688E4D2-6C85-4E16-8C76-EFA0D9756F3F}"/>
    <cellStyle name="Normal 7 2 2 3 3 2" xfId="1939" xr:uid="{5D285404-8D5C-4088-AA13-8B846DFC8333}"/>
    <cellStyle name="Normal 7 2 2 3 3 2 2" xfId="4033" xr:uid="{2AAA6E6A-515C-435D-8B77-81897B6518E5}"/>
    <cellStyle name="Normal 7 2 2 3 3 3" xfId="1940" xr:uid="{365C641F-84A6-401F-B903-E992E05CBCE6}"/>
    <cellStyle name="Normal 7 2 2 3 3 4" xfId="1941" xr:uid="{7E7684DF-5BE2-4015-851A-213ADE5EAB13}"/>
    <cellStyle name="Normal 7 2 2 3 4" xfId="1942" xr:uid="{DEF43952-BD57-4F3E-8E83-2FBF0A34CE6C}"/>
    <cellStyle name="Normal 7 2 2 3 4 2" xfId="4034" xr:uid="{F574F3A9-EE1F-4563-9F52-4098122C0A14}"/>
    <cellStyle name="Normal 7 2 2 3 5" xfId="1943" xr:uid="{260AA629-20E6-4159-8AC1-741D77AC8BA9}"/>
    <cellStyle name="Normal 7 2 2 3 6" xfId="1944" xr:uid="{6DC988DB-3224-4573-A117-3497A10E334D}"/>
    <cellStyle name="Normal 7 2 2 4" xfId="1945" xr:uid="{E4D56EE0-76E8-4049-B182-59A2E7421D0C}"/>
    <cellStyle name="Normal 7 2 2 4 2" xfId="1946" xr:uid="{DFEA5203-8D73-4B55-8852-20BF4F16BD68}"/>
    <cellStyle name="Normal 7 2 2 4 2 2" xfId="1947" xr:uid="{8A6A0AC3-DFEF-46FE-A877-73D84AB797F5}"/>
    <cellStyle name="Normal 7 2 2 4 2 2 2" xfId="4035" xr:uid="{CC88B3B4-4B54-42E9-827A-F560571EEDEC}"/>
    <cellStyle name="Normal 7 2 2 4 2 2 2 2" xfId="4036" xr:uid="{A3FAFB24-42F5-4F46-8553-7891C4B11795}"/>
    <cellStyle name="Normal 7 2 2 4 2 2 3" xfId="4037" xr:uid="{5912EA82-608F-4A3E-96D9-D5C450E215BB}"/>
    <cellStyle name="Normal 7 2 2 4 2 3" xfId="1948" xr:uid="{A66FF26E-BAF8-4EFB-80E1-04A057E10B47}"/>
    <cellStyle name="Normal 7 2 2 4 2 3 2" xfId="4038" xr:uid="{AE7B9C2E-D422-418A-8B13-DA85F780495E}"/>
    <cellStyle name="Normal 7 2 2 4 2 4" xfId="1949" xr:uid="{FE6F7EA1-4D32-4855-827C-E2B0AD0D8888}"/>
    <cellStyle name="Normal 7 2 2 4 3" xfId="1950" xr:uid="{3A4E27A9-5642-4807-A514-8FDA3B943248}"/>
    <cellStyle name="Normal 7 2 2 4 3 2" xfId="4039" xr:uid="{5AE1EE95-654A-429B-BE5D-26919ECEC164}"/>
    <cellStyle name="Normal 7 2 2 4 3 2 2" xfId="4040" xr:uid="{CFC1E18A-D3C0-4D6D-B246-FC0286C2C9C8}"/>
    <cellStyle name="Normal 7 2 2 4 3 3" xfId="4041" xr:uid="{BCEAD6A1-BEFB-4903-9B6C-84CA63278B9D}"/>
    <cellStyle name="Normal 7 2 2 4 4" xfId="1951" xr:uid="{0672F8F6-8138-487B-9BB3-050A761D43BF}"/>
    <cellStyle name="Normal 7 2 2 4 4 2" xfId="4042" xr:uid="{E2C22377-17F5-48AA-BD55-D86DF66FFF11}"/>
    <cellStyle name="Normal 7 2 2 4 5" xfId="1952" xr:uid="{12C55526-DA13-4C7B-AD8B-512B8B56B17D}"/>
    <cellStyle name="Normal 7 2 2 5" xfId="1953" xr:uid="{758A66C9-4913-42D0-869B-C04C9DAEA7C9}"/>
    <cellStyle name="Normal 7 2 2 5 2" xfId="1954" xr:uid="{99B83D1F-3BB7-4556-8294-832A8976227D}"/>
    <cellStyle name="Normal 7 2 2 5 2 2" xfId="4043" xr:uid="{C7C5003C-8C7A-4E11-9759-5FB462D66F37}"/>
    <cellStyle name="Normal 7 2 2 5 2 2 2" xfId="4044" xr:uid="{A7876B17-6E9C-491D-9BAE-A6803695F7C6}"/>
    <cellStyle name="Normal 7 2 2 5 2 3" xfId="4045" xr:uid="{F68D885E-6461-4C68-A134-9CA5A17FC2AD}"/>
    <cellStyle name="Normal 7 2 2 5 3" xfId="1955" xr:uid="{89F3CE64-0143-46F2-BBB0-771BF81F0BA1}"/>
    <cellStyle name="Normal 7 2 2 5 3 2" xfId="4046" xr:uid="{CC29393F-1CA7-474F-B905-28E4C6B94BC7}"/>
    <cellStyle name="Normal 7 2 2 5 4" xfId="1956" xr:uid="{31824412-6E60-46CE-B0F4-18C3E7D01E2A}"/>
    <cellStyle name="Normal 7 2 2 6" xfId="1957" xr:uid="{BFD580D2-CEE9-4949-B74F-AAAA4E9C762D}"/>
    <cellStyle name="Normal 7 2 2 6 2" xfId="1958" xr:uid="{0B3A01B9-5EA9-47CF-8277-6B66A0E3CB50}"/>
    <cellStyle name="Normal 7 2 2 6 2 2" xfId="4047" xr:uid="{8006A495-16A7-4BEE-83BF-B2789E6B95D0}"/>
    <cellStyle name="Normal 7 2 2 6 3" xfId="1959" xr:uid="{9F883A50-494B-4872-A2D5-B8161016022C}"/>
    <cellStyle name="Normal 7 2 2 6 4" xfId="1960" xr:uid="{BE1F3F96-3981-42E0-AA94-CE9C0562949D}"/>
    <cellStyle name="Normal 7 2 2 7" xfId="1961" xr:uid="{9B80897D-CA9B-4B96-A9A6-590B7C288AE9}"/>
    <cellStyle name="Normal 7 2 2 7 2" xfId="4048" xr:uid="{A1BE4D18-D97D-4BEB-99C0-7AE6B6B17A30}"/>
    <cellStyle name="Normal 7 2 2 8" xfId="1962" xr:uid="{F279EC1C-8513-4E01-ACF2-4B27FAE7E308}"/>
    <cellStyle name="Normal 7 2 2 9" xfId="1963" xr:uid="{BE797CA4-009F-4FE2-887C-4C4C0724AE24}"/>
    <cellStyle name="Normal 7 2 3" xfId="1964" xr:uid="{7346881B-602C-448C-9C2F-F15F5F4A0E3C}"/>
    <cellStyle name="Normal 7 2 3 2" xfId="1965" xr:uid="{4C3E6942-0ACD-4CE5-AD88-E015991B1598}"/>
    <cellStyle name="Normal 7 2 3 2 2" xfId="1966" xr:uid="{2B8FBF25-4D9C-47C1-8F71-D79D941D5AF9}"/>
    <cellStyle name="Normal 7 2 3 2 2 2" xfId="1967" xr:uid="{14ABC6E0-3FC0-4AC3-80FC-37762EE7B9AD}"/>
    <cellStyle name="Normal 7 2 3 2 2 2 2" xfId="4049" xr:uid="{2D8FBD5B-BC38-4E44-97FB-43163A605B57}"/>
    <cellStyle name="Normal 7 2 3 2 2 2 2 2" xfId="4050" xr:uid="{24990E3C-14E5-46BB-82B1-9A1C4989AD6B}"/>
    <cellStyle name="Normal 7 2 3 2 2 2 3" xfId="4051" xr:uid="{02918AA3-AD1E-4617-AEF4-5CF13D266E24}"/>
    <cellStyle name="Normal 7 2 3 2 2 3" xfId="1968" xr:uid="{8ECE6B3E-2535-4452-BBF0-CCF3A756F5A4}"/>
    <cellStyle name="Normal 7 2 3 2 2 3 2" xfId="4052" xr:uid="{0E1E236D-0C1F-40EA-8426-C3F8F5C34DA0}"/>
    <cellStyle name="Normal 7 2 3 2 2 4" xfId="1969" xr:uid="{13C7256B-BCAC-4256-9073-99CCEE6CE55F}"/>
    <cellStyle name="Normal 7 2 3 2 3" xfId="1970" xr:uid="{F1C31A02-9F05-48A5-ACE4-A96D45033A03}"/>
    <cellStyle name="Normal 7 2 3 2 3 2" xfId="1971" xr:uid="{A1B642F5-4D3D-4999-BC28-A8BA4169C8EF}"/>
    <cellStyle name="Normal 7 2 3 2 3 2 2" xfId="4053" xr:uid="{8FE27878-EA43-40FE-BC65-03E2C1489EFE}"/>
    <cellStyle name="Normal 7 2 3 2 3 3" xfId="1972" xr:uid="{F799A5D6-4158-461A-B3E5-C7840FBDDA76}"/>
    <cellStyle name="Normal 7 2 3 2 3 4" xfId="1973" xr:uid="{C85A80D8-C88A-4BE9-A297-80E9CB2470E0}"/>
    <cellStyle name="Normal 7 2 3 2 4" xfId="1974" xr:uid="{F1CECEC7-0DB7-4F3E-B4A7-CFBAE43CC2EE}"/>
    <cellStyle name="Normal 7 2 3 2 4 2" xfId="4054" xr:uid="{7F3196E3-1DBA-4387-9704-284416E06684}"/>
    <cellStyle name="Normal 7 2 3 2 5" xfId="1975" xr:uid="{C20141CB-5F61-4E94-A20B-75268B9E518F}"/>
    <cellStyle name="Normal 7 2 3 2 6" xfId="1976" xr:uid="{77AF2F68-0964-4657-A169-495AB8A50D03}"/>
    <cellStyle name="Normal 7 2 3 3" xfId="1977" xr:uid="{40468C85-A5CF-4302-8C8A-D874A1105A61}"/>
    <cellStyle name="Normal 7 2 3 3 2" xfId="1978" xr:uid="{33D6CB99-EFA3-44F9-9F0F-A0DCE3B1F36E}"/>
    <cellStyle name="Normal 7 2 3 3 2 2" xfId="1979" xr:uid="{8376323F-854C-46ED-9331-38347F4FD9EF}"/>
    <cellStyle name="Normal 7 2 3 3 2 2 2" xfId="4055" xr:uid="{F6E24982-EC48-4854-8064-619D8A775A1F}"/>
    <cellStyle name="Normal 7 2 3 3 2 2 2 2" xfId="4056" xr:uid="{5D0F947D-41A9-42C8-B735-DB4521990F64}"/>
    <cellStyle name="Normal 7 2 3 3 2 2 3" xfId="4057" xr:uid="{66B699CE-1D48-49E6-90AE-3D365D4690C5}"/>
    <cellStyle name="Normal 7 2 3 3 2 3" xfId="1980" xr:uid="{B567AE10-7AFC-49F2-B4BC-C0F857B400DB}"/>
    <cellStyle name="Normal 7 2 3 3 2 3 2" xfId="4058" xr:uid="{214801FD-910D-4C23-8B11-1D0C0F4792C4}"/>
    <cellStyle name="Normal 7 2 3 3 2 4" xfId="1981" xr:uid="{23D7034F-6566-46B6-9AE2-FC6AAFE864FD}"/>
    <cellStyle name="Normal 7 2 3 3 3" xfId="1982" xr:uid="{83FCEA28-0B20-4C13-9B44-D1FD3A15CEEA}"/>
    <cellStyle name="Normal 7 2 3 3 3 2" xfId="4059" xr:uid="{0DD42CF1-0D18-4FF2-9A56-6BB4F32CF0A7}"/>
    <cellStyle name="Normal 7 2 3 3 3 2 2" xfId="4060" xr:uid="{9F1D857F-EEB6-4798-8A7B-3120E7E39F83}"/>
    <cellStyle name="Normal 7 2 3 3 3 3" xfId="4061" xr:uid="{5D7F6FC2-7CDE-4ADB-B54E-B8A281079E50}"/>
    <cellStyle name="Normal 7 2 3 3 4" xfId="1983" xr:uid="{D5B16F1C-7288-45E1-BFAE-B5815487138C}"/>
    <cellStyle name="Normal 7 2 3 3 4 2" xfId="4062" xr:uid="{DBCE2D6D-AE19-4773-AF95-8C48B0DBFE75}"/>
    <cellStyle name="Normal 7 2 3 3 5" xfId="1984" xr:uid="{93955464-BDD5-43F0-A89A-072A7E3181A5}"/>
    <cellStyle name="Normal 7 2 3 4" xfId="1985" xr:uid="{4D682E55-3E5E-4C33-BCBC-836A99DFBEF3}"/>
    <cellStyle name="Normal 7 2 3 4 2" xfId="1986" xr:uid="{BDD654D8-670E-4C33-BF1C-A0371614A5EA}"/>
    <cellStyle name="Normal 7 2 3 4 2 2" xfId="4063" xr:uid="{7197B791-28C0-4F64-BE29-04D2EAF954A9}"/>
    <cellStyle name="Normal 7 2 3 4 2 2 2" xfId="4064" xr:uid="{8CE1F26E-43C8-4274-A347-F9E125D121E3}"/>
    <cellStyle name="Normal 7 2 3 4 2 3" xfId="4065" xr:uid="{B7664111-43FD-4BCA-8C8D-C21FC28A3905}"/>
    <cellStyle name="Normal 7 2 3 4 3" xfId="1987" xr:uid="{34214C9A-90D2-4EC8-838C-E06DF366A3CB}"/>
    <cellStyle name="Normal 7 2 3 4 3 2" xfId="4066" xr:uid="{A8B001D2-A4D7-41DB-82F6-32DB8C11C766}"/>
    <cellStyle name="Normal 7 2 3 4 4" xfId="1988" xr:uid="{285525C0-41F3-4AFC-A000-6B4F375D44DC}"/>
    <cellStyle name="Normal 7 2 3 5" xfId="1989" xr:uid="{D9FB3511-5C92-4FDF-9627-3867D2B13799}"/>
    <cellStyle name="Normal 7 2 3 5 2" xfId="1990" xr:uid="{1680B6A7-6805-4658-8CAC-14BE32035349}"/>
    <cellStyle name="Normal 7 2 3 5 2 2" xfId="4067" xr:uid="{CD7055C0-93A1-4FC5-A339-0F4E93CF83CF}"/>
    <cellStyle name="Normal 7 2 3 5 3" xfId="1991" xr:uid="{C8F5F0DF-EA61-452C-9572-2185092C55AA}"/>
    <cellStyle name="Normal 7 2 3 5 4" xfId="1992" xr:uid="{263A8920-5C04-4907-8F40-95DF194A54E2}"/>
    <cellStyle name="Normal 7 2 3 6" xfId="1993" xr:uid="{54FBA202-626C-4B39-97F6-D90226656745}"/>
    <cellStyle name="Normal 7 2 3 6 2" xfId="4068" xr:uid="{765955BE-0E59-4170-8CD2-4FD8DC31791B}"/>
    <cellStyle name="Normal 7 2 3 7" xfId="1994" xr:uid="{F11056B2-CF3A-454E-998D-1EC7AEE2A5DD}"/>
    <cellStyle name="Normal 7 2 3 8" xfId="1995" xr:uid="{7F1ED161-0364-4314-A44A-540B83318A1E}"/>
    <cellStyle name="Normal 7 2 4" xfId="1996" xr:uid="{B68D35E8-AE51-451A-9127-E71203C40D96}"/>
    <cellStyle name="Normal 7 2 4 2" xfId="1997" xr:uid="{4E045896-D30D-4D4F-89A3-01474120700B}"/>
    <cellStyle name="Normal 7 2 4 2 2" xfId="1998" xr:uid="{67172978-E9D4-4BDD-A90F-E4E13A929024}"/>
    <cellStyle name="Normal 7 2 4 2 2 2" xfId="1999" xr:uid="{B15A2991-5F2A-4219-8FEF-38720BB564A6}"/>
    <cellStyle name="Normal 7 2 4 2 2 2 2" xfId="4069" xr:uid="{0F92FB50-844F-412B-B5AD-6EE7C6465A4E}"/>
    <cellStyle name="Normal 7 2 4 2 2 3" xfId="2000" xr:uid="{23C61052-86B8-4F05-9418-415EBD9D276A}"/>
    <cellStyle name="Normal 7 2 4 2 2 4" xfId="2001" xr:uid="{C7FE788D-7B54-4FE6-BB3E-45055796E7A2}"/>
    <cellStyle name="Normal 7 2 4 2 3" xfId="2002" xr:uid="{BE254375-67F8-48D1-9096-29BCCC006BC3}"/>
    <cellStyle name="Normal 7 2 4 2 3 2" xfId="4070" xr:uid="{CCE9CC48-A52A-43FF-A26F-C8E8CA8B6859}"/>
    <cellStyle name="Normal 7 2 4 2 4" xfId="2003" xr:uid="{B98CB455-6877-4EB5-9D6B-99FD592C29DE}"/>
    <cellStyle name="Normal 7 2 4 2 5" xfId="2004" xr:uid="{0A50D8BC-2B88-4078-9CFF-8C785448062B}"/>
    <cellStyle name="Normal 7 2 4 3" xfId="2005" xr:uid="{1BFADA98-A246-4436-8F07-6F525AFD4272}"/>
    <cellStyle name="Normal 7 2 4 3 2" xfId="2006" xr:uid="{B9EA8940-4324-48A9-8182-3685E0A8178D}"/>
    <cellStyle name="Normal 7 2 4 3 2 2" xfId="4071" xr:uid="{8F3DF48E-E763-4A87-ADC2-0FDBC4B8518E}"/>
    <cellStyle name="Normal 7 2 4 3 3" xfId="2007" xr:uid="{7851D058-83C7-4D78-9B98-888D5D90B17F}"/>
    <cellStyle name="Normal 7 2 4 3 4" xfId="2008" xr:uid="{F2B0A12E-E77D-4410-B7D9-DB71981D3E8D}"/>
    <cellStyle name="Normal 7 2 4 4" xfId="2009" xr:uid="{DA376E27-8C38-46F4-8713-CC890DA63651}"/>
    <cellStyle name="Normal 7 2 4 4 2" xfId="2010" xr:uid="{AF6B7AD6-3959-46B4-9163-1CE73B920229}"/>
    <cellStyle name="Normal 7 2 4 4 3" xfId="2011" xr:uid="{536E0501-B61B-44ED-A82D-98FDDA456DC2}"/>
    <cellStyle name="Normal 7 2 4 4 4" xfId="2012" xr:uid="{4C45E17A-9C5E-4CB4-81D5-423B3CDF8DEE}"/>
    <cellStyle name="Normal 7 2 4 5" xfId="2013" xr:uid="{D8ED98F2-EBB6-4D9F-83EB-569563232C22}"/>
    <cellStyle name="Normal 7 2 4 6" xfId="2014" xr:uid="{6CB5B16C-C6CA-4D2B-A52F-AAF4628DB116}"/>
    <cellStyle name="Normal 7 2 4 7" xfId="2015" xr:uid="{0C686A4C-3DE3-4436-8019-B0765EA05C97}"/>
    <cellStyle name="Normal 7 2 5" xfId="2016" xr:uid="{80C1482C-D5AB-4768-A00C-A4E1D598F440}"/>
    <cellStyle name="Normal 7 2 5 2" xfId="2017" xr:uid="{C1E923B2-2647-4CFE-A511-2A624B324C13}"/>
    <cellStyle name="Normal 7 2 5 2 2" xfId="2018" xr:uid="{4AE8FDCD-4D74-470F-B8E2-C839B19C76B7}"/>
    <cellStyle name="Normal 7 2 5 2 2 2" xfId="4072" xr:uid="{1B94A5E8-06CE-4ED6-85A8-5FE5BFF0A041}"/>
    <cellStyle name="Normal 7 2 5 2 2 2 2" xfId="4073" xr:uid="{23957D87-B9B2-4778-B509-C8BF877B64AC}"/>
    <cellStyle name="Normal 7 2 5 2 2 3" xfId="4074" xr:uid="{45F4125A-3176-459F-A20E-848C03726FB3}"/>
    <cellStyle name="Normal 7 2 5 2 3" xfId="2019" xr:uid="{DD57AA5A-FF6E-440C-9F15-FA3DD2772B5C}"/>
    <cellStyle name="Normal 7 2 5 2 3 2" xfId="4075" xr:uid="{28037339-616F-4A08-8245-BCB01B7F618F}"/>
    <cellStyle name="Normal 7 2 5 2 4" xfId="2020" xr:uid="{B61D2B5B-751F-4C55-82D6-6430151DEAE3}"/>
    <cellStyle name="Normal 7 2 5 3" xfId="2021" xr:uid="{AD0ED4AC-1854-4C8A-B49A-30883116ABF3}"/>
    <cellStyle name="Normal 7 2 5 3 2" xfId="2022" xr:uid="{859887CB-612B-4B87-ABA5-76DB962405CA}"/>
    <cellStyle name="Normal 7 2 5 3 2 2" xfId="4076" xr:uid="{C50AE47C-60E7-4DDC-A0CD-D1037663786A}"/>
    <cellStyle name="Normal 7 2 5 3 3" xfId="2023" xr:uid="{FE6C69AB-734A-478F-AE18-F8466815735A}"/>
    <cellStyle name="Normal 7 2 5 3 4" xfId="2024" xr:uid="{B60E3537-0F53-4C81-9306-333C6D8FBBB1}"/>
    <cellStyle name="Normal 7 2 5 4" xfId="2025" xr:uid="{6A6F4166-3D3A-4794-AEC9-786A7A2C0BF0}"/>
    <cellStyle name="Normal 7 2 5 4 2" xfId="4077" xr:uid="{96B7B89D-D66D-4687-8A1B-1E319A3A16ED}"/>
    <cellStyle name="Normal 7 2 5 5" xfId="2026" xr:uid="{7D715402-D992-403F-9AEC-F4060708FC31}"/>
    <cellStyle name="Normal 7 2 5 6" xfId="2027" xr:uid="{070FC618-03A7-46A6-8574-2CB3A4CF153B}"/>
    <cellStyle name="Normal 7 2 6" xfId="2028" xr:uid="{10DBE076-903B-43F0-A254-6039340DAF3F}"/>
    <cellStyle name="Normal 7 2 6 2" xfId="2029" xr:uid="{AC87E7AC-B7A9-41F5-9F7B-65D6711E9E6E}"/>
    <cellStyle name="Normal 7 2 6 2 2" xfId="2030" xr:uid="{EC584E92-1FE0-43DB-BE68-F6B327B7E677}"/>
    <cellStyle name="Normal 7 2 6 2 2 2" xfId="4078" xr:uid="{A8AC9FBD-3C97-489B-BD9C-3DDDF99B1CF1}"/>
    <cellStyle name="Normal 7 2 6 2 3" xfId="2031" xr:uid="{789D3228-9E51-470E-B1C8-16EC411B4789}"/>
    <cellStyle name="Normal 7 2 6 2 4" xfId="2032" xr:uid="{6BBA1F87-6809-4632-ADE2-14BC08F18F90}"/>
    <cellStyle name="Normal 7 2 6 3" xfId="2033" xr:uid="{C070AD0D-71B2-4A15-8226-150114671F6D}"/>
    <cellStyle name="Normal 7 2 6 3 2" xfId="4079" xr:uid="{818BB9B1-009D-4B51-83C5-29D4A36AEBAF}"/>
    <cellStyle name="Normal 7 2 6 4" xfId="2034" xr:uid="{61F5BE20-94FA-46EC-9799-CCC27B947E9A}"/>
    <cellStyle name="Normal 7 2 6 5" xfId="2035" xr:uid="{9109C99B-FE5F-4EBE-9E43-C021A7DA8CD8}"/>
    <cellStyle name="Normal 7 2 7" xfId="2036" xr:uid="{6EC882A4-F6BD-4E09-AF20-E1828058BE65}"/>
    <cellStyle name="Normal 7 2 7 2" xfId="2037" xr:uid="{B435BD0D-C55F-4DEF-80BE-8D23E475EE58}"/>
    <cellStyle name="Normal 7 2 7 2 2" xfId="4080" xr:uid="{81E78E19-9A3A-4D58-A3C6-9C6CE233609D}"/>
    <cellStyle name="Normal 7 2 7 2 3" xfId="4381" xr:uid="{5A986B5B-BA5C-448E-A728-B2C013A63919}"/>
    <cellStyle name="Normal 7 2 7 3" xfId="2038" xr:uid="{A9FA12FD-6747-4CDF-A909-72890A8D7A20}"/>
    <cellStyle name="Normal 7 2 7 4" xfId="2039" xr:uid="{2C84B28E-9FE0-4F63-AD85-1B38C32651B5}"/>
    <cellStyle name="Normal 7 2 7 4 2" xfId="4747" xr:uid="{F39E9E9D-48E6-451D-99D5-0EB56626A2AA}"/>
    <cellStyle name="Normal 7 2 7 4 3" xfId="4611" xr:uid="{36FB98C5-4278-4A29-9E34-7B87F92AFA55}"/>
    <cellStyle name="Normal 7 2 7 4 4" xfId="4466" xr:uid="{3CD6F547-2B13-472A-BB14-79C4D35798C6}"/>
    <cellStyle name="Normal 7 2 8" xfId="2040" xr:uid="{BE6324A1-FADF-4F0F-BEB6-102121503D74}"/>
    <cellStyle name="Normal 7 2 8 2" xfId="2041" xr:uid="{995C9F14-00B0-4454-A0CD-683F01FD92A9}"/>
    <cellStyle name="Normal 7 2 8 3" xfId="2042" xr:uid="{D0630688-354E-419B-B633-36287E2C4566}"/>
    <cellStyle name="Normal 7 2 8 4" xfId="2043" xr:uid="{33F46C48-9E90-4542-9701-3FCF63DF4C46}"/>
    <cellStyle name="Normal 7 2 9" xfId="2044" xr:uid="{60DB4E43-6B49-4A3B-A5F7-D46E7F8666F2}"/>
    <cellStyle name="Normal 7 3" xfId="2045" xr:uid="{79AD7680-1C57-47E4-8308-F5C22793F234}"/>
    <cellStyle name="Normal 7 3 10" xfId="2046" xr:uid="{DD84CB7A-CF46-476C-8100-72468FF53DD7}"/>
    <cellStyle name="Normal 7 3 11" xfId="2047" xr:uid="{CDB39E55-140C-4264-A102-BDABCDFAEBA5}"/>
    <cellStyle name="Normal 7 3 2" xfId="2048" xr:uid="{4A79581F-7F43-4CF9-9732-7F61892CBA0D}"/>
    <cellStyle name="Normal 7 3 2 2" xfId="2049" xr:uid="{DAA1121D-639A-4EA8-B344-30800C6A64B9}"/>
    <cellStyle name="Normal 7 3 2 2 2" xfId="2050" xr:uid="{5C8E29CD-707E-454F-8B00-1524C455F873}"/>
    <cellStyle name="Normal 7 3 2 2 2 2" xfId="2051" xr:uid="{769EEDDA-762A-4042-B130-F160826B013E}"/>
    <cellStyle name="Normal 7 3 2 2 2 2 2" xfId="2052" xr:uid="{84081689-5610-4091-93E9-55C213825BEA}"/>
    <cellStyle name="Normal 7 3 2 2 2 2 2 2" xfId="4081" xr:uid="{ADDA09B6-B50F-432F-B677-29B82EDE6A46}"/>
    <cellStyle name="Normal 7 3 2 2 2 2 3" xfId="2053" xr:uid="{D578778A-2DB7-4F54-A59F-146B6296712A}"/>
    <cellStyle name="Normal 7 3 2 2 2 2 4" xfId="2054" xr:uid="{89034AD7-5D93-4E82-804C-3EE8297BA316}"/>
    <cellStyle name="Normal 7 3 2 2 2 3" xfId="2055" xr:uid="{FC506ECD-9C94-4BA7-AB5D-CE24E2AAA930}"/>
    <cellStyle name="Normal 7 3 2 2 2 3 2" xfId="2056" xr:uid="{35B0D067-57C3-4BA3-B7C8-B1D8F6E2BE1B}"/>
    <cellStyle name="Normal 7 3 2 2 2 3 3" xfId="2057" xr:uid="{47D5AF63-252D-446E-876E-D2B54B1F7C2D}"/>
    <cellStyle name="Normal 7 3 2 2 2 3 4" xfId="2058" xr:uid="{FE0BF53E-CEF4-46F1-98BF-262ACDD7B72F}"/>
    <cellStyle name="Normal 7 3 2 2 2 4" xfId="2059" xr:uid="{009E68EF-9B07-4E1E-BDAE-FC007FC996B9}"/>
    <cellStyle name="Normal 7 3 2 2 2 5" xfId="2060" xr:uid="{745F6330-AE4E-4E77-8BEE-9F6CE1EE1A7A}"/>
    <cellStyle name="Normal 7 3 2 2 2 6" xfId="2061" xr:uid="{9A642B14-F2A3-4448-99B6-6D0076A4395B}"/>
    <cellStyle name="Normal 7 3 2 2 3" xfId="2062" xr:uid="{51FCD263-68F9-479A-8F1D-D18CE64D32A0}"/>
    <cellStyle name="Normal 7 3 2 2 3 2" xfId="2063" xr:uid="{9284DD63-76CF-4FEB-BC60-204ABFC93A8D}"/>
    <cellStyle name="Normal 7 3 2 2 3 2 2" xfId="2064" xr:uid="{E769C5A6-D948-4659-88CA-B20C006CEFC5}"/>
    <cellStyle name="Normal 7 3 2 2 3 2 3" xfId="2065" xr:uid="{6DEBE503-ED64-4BC5-BB8C-F51300CEC272}"/>
    <cellStyle name="Normal 7 3 2 2 3 2 4" xfId="2066" xr:uid="{B5617955-021B-4578-BDB0-B48421D4E917}"/>
    <cellStyle name="Normal 7 3 2 2 3 3" xfId="2067" xr:uid="{F82B38BF-994C-4E67-BFDB-F95721F211EC}"/>
    <cellStyle name="Normal 7 3 2 2 3 4" xfId="2068" xr:uid="{6CEF644A-B242-412D-8586-D3FA79AA5446}"/>
    <cellStyle name="Normal 7 3 2 2 3 5" xfId="2069" xr:uid="{2AD64117-19B4-4AAD-86C9-CBA15E462ED7}"/>
    <cellStyle name="Normal 7 3 2 2 4" xfId="2070" xr:uid="{9D98E2A1-8023-4FE6-95EE-4076EAFBC47D}"/>
    <cellStyle name="Normal 7 3 2 2 4 2" xfId="2071" xr:uid="{10410E04-2E58-4898-84F1-1295F5D3F81E}"/>
    <cellStyle name="Normal 7 3 2 2 4 3" xfId="2072" xr:uid="{26303ADB-23DB-44AB-A78E-07AC6EB54B0E}"/>
    <cellStyle name="Normal 7 3 2 2 4 4" xfId="2073" xr:uid="{660F237A-7861-4E18-851D-FF4B7FD6F43E}"/>
    <cellStyle name="Normal 7 3 2 2 5" xfId="2074" xr:uid="{1529EC86-A2AC-4E39-8AE4-2502627640C2}"/>
    <cellStyle name="Normal 7 3 2 2 5 2" xfId="2075" xr:uid="{B4B0AE29-12C2-4187-8D7F-778E2A8D0BB7}"/>
    <cellStyle name="Normal 7 3 2 2 5 3" xfId="2076" xr:uid="{8AF16AC0-463D-4F52-9C20-D386F452DA4D}"/>
    <cellStyle name="Normal 7 3 2 2 5 4" xfId="2077" xr:uid="{867C81A8-3AF2-4B77-905B-2A2A6518ACAD}"/>
    <cellStyle name="Normal 7 3 2 2 6" xfId="2078" xr:uid="{BDE41AC9-55B0-481F-A10E-B8A70233FBFE}"/>
    <cellStyle name="Normal 7 3 2 2 7" xfId="2079" xr:uid="{4D62D845-1071-4ADF-A800-9266EE8ED7E3}"/>
    <cellStyle name="Normal 7 3 2 2 8" xfId="2080" xr:uid="{9619E705-3C6C-42A3-A924-6FDBDDF3994F}"/>
    <cellStyle name="Normal 7 3 2 3" xfId="2081" xr:uid="{DE5FB0C7-312F-4619-A915-BA436F8CDD50}"/>
    <cellStyle name="Normal 7 3 2 3 2" xfId="2082" xr:uid="{826B29FC-F9E5-4794-B974-062F6922ABAA}"/>
    <cellStyle name="Normal 7 3 2 3 2 2" xfId="2083" xr:uid="{130BE87F-93C0-4332-8D0A-AFEA4A29DEA3}"/>
    <cellStyle name="Normal 7 3 2 3 2 2 2" xfId="4082" xr:uid="{28F3A7BB-114A-40D1-A387-CD905032D74E}"/>
    <cellStyle name="Normal 7 3 2 3 2 2 2 2" xfId="4083" xr:uid="{2155538F-2458-4D48-A254-0B74D5FBD275}"/>
    <cellStyle name="Normal 7 3 2 3 2 2 3" xfId="4084" xr:uid="{A568CCAF-118A-469D-BF18-EB7BD29C4F71}"/>
    <cellStyle name="Normal 7 3 2 3 2 3" xfId="2084" xr:uid="{0112C00E-2D7D-4DC7-9B4A-7AC5A6265FB0}"/>
    <cellStyle name="Normal 7 3 2 3 2 3 2" xfId="4085" xr:uid="{9E6F575B-C9C4-43A6-AE0E-C28671D9D176}"/>
    <cellStyle name="Normal 7 3 2 3 2 4" xfId="2085" xr:uid="{30A35D65-EE21-4E08-AF22-9E2302226519}"/>
    <cellStyle name="Normal 7 3 2 3 3" xfId="2086" xr:uid="{23497DB2-C89B-4A56-A2D2-FB069EB06CAB}"/>
    <cellStyle name="Normal 7 3 2 3 3 2" xfId="2087" xr:uid="{59C6D747-FCC3-4AA1-8AF8-41BD4C5A2AF7}"/>
    <cellStyle name="Normal 7 3 2 3 3 2 2" xfId="4086" xr:uid="{87E5AFC9-6E93-4B0B-B02C-1EC380B877A0}"/>
    <cellStyle name="Normal 7 3 2 3 3 3" xfId="2088" xr:uid="{0B80F808-F5CC-4C50-B23B-C469808DEDE8}"/>
    <cellStyle name="Normal 7 3 2 3 3 4" xfId="2089" xr:uid="{680BA8DD-96CD-4BA5-949D-8E4C7B55811A}"/>
    <cellStyle name="Normal 7 3 2 3 4" xfId="2090" xr:uid="{0A2DD531-4CF8-431A-BE9D-2D3F33068D46}"/>
    <cellStyle name="Normal 7 3 2 3 4 2" xfId="4087" xr:uid="{5DAB6AF5-1CA8-47ED-A6BE-1C6723593330}"/>
    <cellStyle name="Normal 7 3 2 3 5" xfId="2091" xr:uid="{9B03D392-1CF5-45EB-B3FE-EAB2310D4D29}"/>
    <cellStyle name="Normal 7 3 2 3 6" xfId="2092" xr:uid="{DD38063A-D6F7-4DE4-B488-1C30C53729A0}"/>
    <cellStyle name="Normal 7 3 2 4" xfId="2093" xr:uid="{CAAF7090-532F-4E42-9303-61AFA3342E3A}"/>
    <cellStyle name="Normal 7 3 2 4 2" xfId="2094" xr:uid="{22C11BB5-EF75-43CB-AFAF-81BFBB37C37E}"/>
    <cellStyle name="Normal 7 3 2 4 2 2" xfId="2095" xr:uid="{0FE5395A-052A-4C2E-B6AD-E47812CC8148}"/>
    <cellStyle name="Normal 7 3 2 4 2 2 2" xfId="4088" xr:uid="{2AE2403B-5AF0-4433-834C-86BA1BC7C827}"/>
    <cellStyle name="Normal 7 3 2 4 2 3" xfId="2096" xr:uid="{DE97CC3A-AA7B-49EE-B777-54EA4BB89761}"/>
    <cellStyle name="Normal 7 3 2 4 2 4" xfId="2097" xr:uid="{045299B3-6328-4470-882E-CB2661BA4BE4}"/>
    <cellStyle name="Normal 7 3 2 4 3" xfId="2098" xr:uid="{24563F2B-EF0D-4ABE-AD89-607015567185}"/>
    <cellStyle name="Normal 7 3 2 4 3 2" xfId="4089" xr:uid="{44EA6111-54EF-4BD2-A3B5-FDCA7509BC3D}"/>
    <cellStyle name="Normal 7 3 2 4 4" xfId="2099" xr:uid="{27903E19-ED7E-4C9F-8CEF-73B16603831A}"/>
    <cellStyle name="Normal 7 3 2 4 5" xfId="2100" xr:uid="{7C3E7679-9DF2-4143-9914-573E7DF1CFB2}"/>
    <cellStyle name="Normal 7 3 2 5" xfId="2101" xr:uid="{78F49265-C69D-4E78-B405-1654621D5F35}"/>
    <cellStyle name="Normal 7 3 2 5 2" xfId="2102" xr:uid="{C2660D8E-78A4-4F31-8090-BCEB7120126D}"/>
    <cellStyle name="Normal 7 3 2 5 2 2" xfId="4090" xr:uid="{9BEAECC6-9A1E-4E34-9E15-5221A2DD9FAB}"/>
    <cellStyle name="Normal 7 3 2 5 3" xfId="2103" xr:uid="{7A60D3C1-31D7-4727-8F4E-A48DFC17C9BC}"/>
    <cellStyle name="Normal 7 3 2 5 4" xfId="2104" xr:uid="{A6AA1EE6-084D-4FA2-A0EA-FB12AB99AE47}"/>
    <cellStyle name="Normal 7 3 2 6" xfId="2105" xr:uid="{246B3A93-7D52-47D2-B11A-4AC88EFB8934}"/>
    <cellStyle name="Normal 7 3 2 6 2" xfId="2106" xr:uid="{25B5F423-7E28-4174-9A41-56A2B6079BB7}"/>
    <cellStyle name="Normal 7 3 2 6 3" xfId="2107" xr:uid="{4A25D0AC-F2EA-4544-A428-11720768BDA7}"/>
    <cellStyle name="Normal 7 3 2 6 4" xfId="2108" xr:uid="{7DC651CB-7F59-4601-BE4F-CAC762101046}"/>
    <cellStyle name="Normal 7 3 2 7" xfId="2109" xr:uid="{390029BB-8894-4434-9DD2-9C77CFD25E5F}"/>
    <cellStyle name="Normal 7 3 2 8" xfId="2110" xr:uid="{A9FFD827-DF90-4190-A432-D262361C84BA}"/>
    <cellStyle name="Normal 7 3 2 9" xfId="2111" xr:uid="{01FD86AF-1BD1-4634-9890-08B2E0F7FE6B}"/>
    <cellStyle name="Normal 7 3 3" xfId="2112" xr:uid="{D2407C66-9DC6-4B22-9537-0E7422F8A910}"/>
    <cellStyle name="Normal 7 3 3 2" xfId="2113" xr:uid="{42A98DF6-0EAA-47C4-8860-FF463ABB5EB5}"/>
    <cellStyle name="Normal 7 3 3 2 2" xfId="2114" xr:uid="{921E31A0-408B-4E67-B4D1-659C3765E8C1}"/>
    <cellStyle name="Normal 7 3 3 2 2 2" xfId="2115" xr:uid="{AA2DF4C2-CC8E-4218-A28F-3B0AAA579454}"/>
    <cellStyle name="Normal 7 3 3 2 2 2 2" xfId="4091" xr:uid="{6CCFD393-F5B4-46C7-86AC-FCF104A450E4}"/>
    <cellStyle name="Normal 7 3 3 2 2 2 2 2" xfId="4656" xr:uid="{F1ADEC84-0729-4374-B74E-1C7746A68073}"/>
    <cellStyle name="Normal 7 3 3 2 2 2 3" xfId="4657" xr:uid="{9C6D02B1-2CF0-4DF9-BCBB-E3000C93B2D1}"/>
    <cellStyle name="Normal 7 3 3 2 2 3" xfId="2116" xr:uid="{6CE9FB56-F7A9-4F8F-83E1-330FCA9E6BF6}"/>
    <cellStyle name="Normal 7 3 3 2 2 3 2" xfId="4658" xr:uid="{6B15306E-FA8F-4478-977B-6A200D099CB8}"/>
    <cellStyle name="Normal 7 3 3 2 2 4" xfId="2117" xr:uid="{BB8D00B0-DBD7-41EF-97DB-F861BE26C87C}"/>
    <cellStyle name="Normal 7 3 3 2 3" xfId="2118" xr:uid="{A76AE50A-0039-4650-A499-049AC53AB288}"/>
    <cellStyle name="Normal 7 3 3 2 3 2" xfId="2119" xr:uid="{01B4DF29-A143-43DC-AB07-28222F7BF69A}"/>
    <cellStyle name="Normal 7 3 3 2 3 2 2" xfId="4659" xr:uid="{CE642336-8C6B-4D0C-87F2-B40B5DE480E5}"/>
    <cellStyle name="Normal 7 3 3 2 3 3" xfId="2120" xr:uid="{EF773909-4129-4995-B1C2-5B32759A95A2}"/>
    <cellStyle name="Normal 7 3 3 2 3 4" xfId="2121" xr:uid="{EBEF6936-048D-4C47-A51A-4A0085B440D5}"/>
    <cellStyle name="Normal 7 3 3 2 4" xfId="2122" xr:uid="{B99B17B1-84E8-42AE-9D2A-DAF336D49A65}"/>
    <cellStyle name="Normal 7 3 3 2 4 2" xfId="4660" xr:uid="{A0062F47-4B9F-4022-BBDF-7E2FA347998D}"/>
    <cellStyle name="Normal 7 3 3 2 5" xfId="2123" xr:uid="{9CBF12EC-D193-4731-B0A5-0FD24823F235}"/>
    <cellStyle name="Normal 7 3 3 2 6" xfId="2124" xr:uid="{D78DFCB0-7468-4710-99BC-D50B70CADE2A}"/>
    <cellStyle name="Normal 7 3 3 3" xfId="2125" xr:uid="{0CCABD70-00CE-4A99-92C8-76ADECCAE64F}"/>
    <cellStyle name="Normal 7 3 3 3 2" xfId="2126" xr:uid="{15BC01EC-D5A4-49EA-B43C-E02D004DD9DF}"/>
    <cellStyle name="Normal 7 3 3 3 2 2" xfId="2127" xr:uid="{EE4E2992-DB9E-47A4-8C0A-35DB0FD012F2}"/>
    <cellStyle name="Normal 7 3 3 3 2 2 2" xfId="4661" xr:uid="{24762AAA-6DAA-46AD-B98D-17940E6B9AAC}"/>
    <cellStyle name="Normal 7 3 3 3 2 3" xfId="2128" xr:uid="{0DED2E96-1FC3-4DB3-97F9-7EE090207012}"/>
    <cellStyle name="Normal 7 3 3 3 2 4" xfId="2129" xr:uid="{287E0BA3-DF8E-4BA8-96B5-0B880BCA297F}"/>
    <cellStyle name="Normal 7 3 3 3 3" xfId="2130" xr:uid="{393340FC-2FD8-4A5B-9F84-5B125409B334}"/>
    <cellStyle name="Normal 7 3 3 3 3 2" xfId="4662" xr:uid="{464DF641-D5A5-466E-A428-2538DA0C3A2F}"/>
    <cellStyle name="Normal 7 3 3 3 4" xfId="2131" xr:uid="{93083407-E76D-4F38-9E1E-D2B1A6CDA6FB}"/>
    <cellStyle name="Normal 7 3 3 3 5" xfId="2132" xr:uid="{674D97E5-A9A4-45B6-85CC-30EDB4152B35}"/>
    <cellStyle name="Normal 7 3 3 4" xfId="2133" xr:uid="{050FC31C-5868-44B4-9DBF-22C853302F36}"/>
    <cellStyle name="Normal 7 3 3 4 2" xfId="2134" xr:uid="{3388F393-5FDD-4F4F-876B-05BEA09BE5DD}"/>
    <cellStyle name="Normal 7 3 3 4 2 2" xfId="4663" xr:uid="{DE404A3F-2915-4E94-8D2D-C698DAE936BC}"/>
    <cellStyle name="Normal 7 3 3 4 3" xfId="2135" xr:uid="{49E9DA13-FE56-4485-9326-70175E9AB779}"/>
    <cellStyle name="Normal 7 3 3 4 4" xfId="2136" xr:uid="{EEA62C86-84CB-4BA8-988F-88C4A8D84FC3}"/>
    <cellStyle name="Normal 7 3 3 5" xfId="2137" xr:uid="{443A9683-CED2-4922-8C0F-7888F20CC808}"/>
    <cellStyle name="Normal 7 3 3 5 2" xfId="2138" xr:uid="{01E74FF4-A09D-4EDD-B3C1-383DA690B840}"/>
    <cellStyle name="Normal 7 3 3 5 3" xfId="2139" xr:uid="{B1A06259-AFBE-41CA-A50F-4A3439A32B9F}"/>
    <cellStyle name="Normal 7 3 3 5 4" xfId="2140" xr:uid="{44D3761B-002D-4116-8EF4-4B66228E5B8E}"/>
    <cellStyle name="Normal 7 3 3 6" xfId="2141" xr:uid="{74F43149-9AAC-45B6-95D9-4B2970160A53}"/>
    <cellStyle name="Normal 7 3 3 7" xfId="2142" xr:uid="{6CD607A8-51A3-4933-BD12-451AD19F63AC}"/>
    <cellStyle name="Normal 7 3 3 8" xfId="2143" xr:uid="{10044BD1-9302-4E2C-9921-EF6CBE9DCA1A}"/>
    <cellStyle name="Normal 7 3 4" xfId="2144" xr:uid="{3F31736D-0D4C-4CD5-816E-CEF217087453}"/>
    <cellStyle name="Normal 7 3 4 2" xfId="2145" xr:uid="{645F07C4-BBF0-48D1-9C66-B2A866D3A5C4}"/>
    <cellStyle name="Normal 7 3 4 2 2" xfId="2146" xr:uid="{7181BE6E-1476-4FF1-8A7F-E25D6968E9C7}"/>
    <cellStyle name="Normal 7 3 4 2 2 2" xfId="2147" xr:uid="{F84B9E7E-9638-4E63-A690-34ACA7FB8CC5}"/>
    <cellStyle name="Normal 7 3 4 2 2 2 2" xfId="4092" xr:uid="{B9400EAF-BF6B-4D50-8C15-EB8A465EE04D}"/>
    <cellStyle name="Normal 7 3 4 2 2 3" xfId="2148" xr:uid="{59DD827D-7CB5-4183-99F3-A547BF23C995}"/>
    <cellStyle name="Normal 7 3 4 2 2 4" xfId="2149" xr:uid="{8EA9ACBC-A4FB-498F-8570-C3374D23346C}"/>
    <cellStyle name="Normal 7 3 4 2 3" xfId="2150" xr:uid="{B9DB3AAA-8515-44BB-9AB8-EA18D83DEDDF}"/>
    <cellStyle name="Normal 7 3 4 2 3 2" xfId="4093" xr:uid="{71954D32-6D4A-45C4-A6B7-702F1B2441E3}"/>
    <cellStyle name="Normal 7 3 4 2 4" xfId="2151" xr:uid="{AB6BC9C9-97DF-4504-A071-E79B2B93EA7C}"/>
    <cellStyle name="Normal 7 3 4 2 5" xfId="2152" xr:uid="{5B377D76-E09A-42CD-9766-8824FC2D4CC4}"/>
    <cellStyle name="Normal 7 3 4 3" xfId="2153" xr:uid="{4ABA9830-DAF2-46EF-8EF9-B40E8087B955}"/>
    <cellStyle name="Normal 7 3 4 3 2" xfId="2154" xr:uid="{593C4693-57EF-4B2F-8F10-F6BD660721DF}"/>
    <cellStyle name="Normal 7 3 4 3 2 2" xfId="4094" xr:uid="{53AEE975-E1AF-4050-BB8A-ACA4F1674D5D}"/>
    <cellStyle name="Normal 7 3 4 3 3" xfId="2155" xr:uid="{A69D5255-CE40-4BBA-ADB4-1F7B6EF7DBB6}"/>
    <cellStyle name="Normal 7 3 4 3 4" xfId="2156" xr:uid="{99A53EE3-ECEB-4321-BEC7-CEFAA4F0EA70}"/>
    <cellStyle name="Normal 7 3 4 4" xfId="2157" xr:uid="{0D26C04F-9E7F-45D1-B942-A4B053C8970D}"/>
    <cellStyle name="Normal 7 3 4 4 2" xfId="2158" xr:uid="{E01DC793-D377-4355-99AB-D4C783984F99}"/>
    <cellStyle name="Normal 7 3 4 4 3" xfId="2159" xr:uid="{3B8A6D15-46EA-4A63-8B87-AA6DA17C9F35}"/>
    <cellStyle name="Normal 7 3 4 4 4" xfId="2160" xr:uid="{1AA95842-4921-4CCC-8C0C-038168B36175}"/>
    <cellStyle name="Normal 7 3 4 5" xfId="2161" xr:uid="{16C5ADEE-39AE-4998-A104-403C27F92D3D}"/>
    <cellStyle name="Normal 7 3 4 6" xfId="2162" xr:uid="{839025A3-629D-4D4C-98D3-35D7ECD81FDA}"/>
    <cellStyle name="Normal 7 3 4 7" xfId="2163" xr:uid="{CAC16C9A-4EEA-4571-B578-32A35DCF5A02}"/>
    <cellStyle name="Normal 7 3 5" xfId="2164" xr:uid="{C02C904C-675C-4A76-9CC5-D503ABA4BD49}"/>
    <cellStyle name="Normal 7 3 5 2" xfId="2165" xr:uid="{57F738EC-E415-4EEC-8200-5FE66AEF3623}"/>
    <cellStyle name="Normal 7 3 5 2 2" xfId="2166" xr:uid="{A1D3F742-CE7E-45B5-8250-00139C0CF2AB}"/>
    <cellStyle name="Normal 7 3 5 2 2 2" xfId="4095" xr:uid="{3132C6C7-7317-4D67-8DA2-DB392D7A9971}"/>
    <cellStyle name="Normal 7 3 5 2 3" xfId="2167" xr:uid="{A4CE309C-9561-4629-9C32-ED30F3347234}"/>
    <cellStyle name="Normal 7 3 5 2 4" xfId="2168" xr:uid="{FCDC8AC4-0F2C-4D95-BBAA-8F4C34E7E9D0}"/>
    <cellStyle name="Normal 7 3 5 3" xfId="2169" xr:uid="{566AB486-32BA-4EDE-B0EC-4E6B502E52C8}"/>
    <cellStyle name="Normal 7 3 5 3 2" xfId="2170" xr:uid="{F6616104-F8B2-4E56-B70E-ACB2CC944F12}"/>
    <cellStyle name="Normal 7 3 5 3 3" xfId="2171" xr:uid="{819F60AB-5454-41B8-AC7C-859EBE5069F6}"/>
    <cellStyle name="Normal 7 3 5 3 4" xfId="2172" xr:uid="{7C388F83-85F2-44F0-AD90-9924CC55EC6D}"/>
    <cellStyle name="Normal 7 3 5 4" xfId="2173" xr:uid="{474BAF73-4A5F-4929-8F41-57E02953E71B}"/>
    <cellStyle name="Normal 7 3 5 5" xfId="2174" xr:uid="{9189310C-5D30-46AE-9B64-2F7893A4822A}"/>
    <cellStyle name="Normal 7 3 5 6" xfId="2175" xr:uid="{C3307B71-26E2-4CE0-A2F8-A9C0A44B3EE9}"/>
    <cellStyle name="Normal 7 3 6" xfId="2176" xr:uid="{66C7B8E0-CF69-4283-8CEC-C82550B9B907}"/>
    <cellStyle name="Normal 7 3 6 2" xfId="2177" xr:uid="{81B38EC9-F69D-4660-BA87-AECF9AF48638}"/>
    <cellStyle name="Normal 7 3 6 2 2" xfId="2178" xr:uid="{022E83D0-B12C-458B-813F-A87B88674726}"/>
    <cellStyle name="Normal 7 3 6 2 3" xfId="2179" xr:uid="{2FFEDA8C-CCC6-420A-A661-46FB66984B9E}"/>
    <cellStyle name="Normal 7 3 6 2 4" xfId="2180" xr:uid="{A3428862-637B-413B-9466-4E3E0489993E}"/>
    <cellStyle name="Normal 7 3 6 3" xfId="2181" xr:uid="{C57E23A7-6E69-46A9-A110-F12AEF322EF2}"/>
    <cellStyle name="Normal 7 3 6 4" xfId="2182" xr:uid="{3E5FD9C3-2428-4C7E-B58A-BB873EFD9FDB}"/>
    <cellStyle name="Normal 7 3 6 5" xfId="2183" xr:uid="{E73A485A-BB00-401B-8DDB-23EB8E47021C}"/>
    <cellStyle name="Normal 7 3 7" xfId="2184" xr:uid="{E11702D0-A03C-434C-9575-89C4466DCF63}"/>
    <cellStyle name="Normal 7 3 7 2" xfId="2185" xr:uid="{BD2DDF6E-DA11-4BE5-9A76-65EE4172116F}"/>
    <cellStyle name="Normal 7 3 7 3" xfId="2186" xr:uid="{49BA5593-22C2-4533-9728-75971CF15E39}"/>
    <cellStyle name="Normal 7 3 7 4" xfId="2187" xr:uid="{542D32BF-CF5C-4341-B98E-ADBFDF33B97A}"/>
    <cellStyle name="Normal 7 3 8" xfId="2188" xr:uid="{8F24A5D0-8DBB-4386-B825-E3FD4573FA95}"/>
    <cellStyle name="Normal 7 3 8 2" xfId="2189" xr:uid="{9167112C-621B-4790-88CA-54DD99413103}"/>
    <cellStyle name="Normal 7 3 8 3" xfId="2190" xr:uid="{3ACF13BD-8D36-4CFC-99DB-6D168D446DA5}"/>
    <cellStyle name="Normal 7 3 8 4" xfId="2191" xr:uid="{239D0DDC-45EC-47DF-98BE-53485556E045}"/>
    <cellStyle name="Normal 7 3 9" xfId="2192" xr:uid="{78B9E92B-7B60-48E2-ABD8-380B6DBA7C77}"/>
    <cellStyle name="Normal 7 4" xfId="2193" xr:uid="{E9AC847A-1A96-46D6-AE15-4056A32DD282}"/>
    <cellStyle name="Normal 7 4 10" xfId="2194" xr:uid="{C7E31F1A-4045-485C-96E0-96312DA3735C}"/>
    <cellStyle name="Normal 7 4 11" xfId="2195" xr:uid="{567F50C6-33BF-42B7-90FF-F14E144773AD}"/>
    <cellStyle name="Normal 7 4 2" xfId="2196" xr:uid="{4A021C14-1FAC-4EE6-B049-79B729D31A1D}"/>
    <cellStyle name="Normal 7 4 2 2" xfId="2197" xr:uid="{B0895090-51D8-45E4-8539-5D33AEED3DB6}"/>
    <cellStyle name="Normal 7 4 2 2 2" xfId="2198" xr:uid="{C516BC0F-4245-421D-8D43-3C81DEC7EBC1}"/>
    <cellStyle name="Normal 7 4 2 2 2 2" xfId="2199" xr:uid="{B0A78032-F5AD-4045-863B-0C24C74A6701}"/>
    <cellStyle name="Normal 7 4 2 2 2 2 2" xfId="2200" xr:uid="{66D5FA09-1252-4198-A433-234D2408AA77}"/>
    <cellStyle name="Normal 7 4 2 2 2 2 3" xfId="2201" xr:uid="{72BC7923-428C-4E6E-A946-387485454B13}"/>
    <cellStyle name="Normal 7 4 2 2 2 2 4" xfId="2202" xr:uid="{8461D41B-4693-44F3-B8EB-7581B46002A9}"/>
    <cellStyle name="Normal 7 4 2 2 2 3" xfId="2203" xr:uid="{A78DFCA9-D01D-44DA-BDB7-672D74CF312D}"/>
    <cellStyle name="Normal 7 4 2 2 2 3 2" xfId="2204" xr:uid="{A0EC7051-0D16-477F-9AD6-53F01FAF60F1}"/>
    <cellStyle name="Normal 7 4 2 2 2 3 3" xfId="2205" xr:uid="{53A5B955-4E98-42C5-915A-E2C45D99110A}"/>
    <cellStyle name="Normal 7 4 2 2 2 3 4" xfId="2206" xr:uid="{FE30205F-7B99-4919-8A82-5ACA75935B88}"/>
    <cellStyle name="Normal 7 4 2 2 2 4" xfId="2207" xr:uid="{A35642AA-2102-4C0E-AA2D-2481B400553E}"/>
    <cellStyle name="Normal 7 4 2 2 2 5" xfId="2208" xr:uid="{9F6D9E76-3B7C-4AE9-8EF4-EC3E6924FFE7}"/>
    <cellStyle name="Normal 7 4 2 2 2 6" xfId="2209" xr:uid="{AFD0C588-0261-4EC5-84FF-B6BB37EE8EDA}"/>
    <cellStyle name="Normal 7 4 2 2 3" xfId="2210" xr:uid="{49E3123C-C6B5-4E18-B198-28D6D1B3E930}"/>
    <cellStyle name="Normal 7 4 2 2 3 2" xfId="2211" xr:uid="{4424F280-CB39-4CC0-86B7-50AB668D9488}"/>
    <cellStyle name="Normal 7 4 2 2 3 2 2" xfId="2212" xr:uid="{980D0971-20DA-4618-B564-5C99634B7ADD}"/>
    <cellStyle name="Normal 7 4 2 2 3 2 3" xfId="2213" xr:uid="{0194DEDD-5F6E-490F-855B-7726AE2DCE66}"/>
    <cellStyle name="Normal 7 4 2 2 3 2 4" xfId="2214" xr:uid="{46F944E8-04FA-443E-BBE7-39B0C2697E12}"/>
    <cellStyle name="Normal 7 4 2 2 3 3" xfId="2215" xr:uid="{3FE0B1D4-41A1-4175-8724-6FAF73077CE0}"/>
    <cellStyle name="Normal 7 4 2 2 3 4" xfId="2216" xr:uid="{004F7BC1-638E-44B9-8797-3FAD678F1F4A}"/>
    <cellStyle name="Normal 7 4 2 2 3 5" xfId="2217" xr:uid="{7C9D7144-F09B-49BD-853A-982DED852B36}"/>
    <cellStyle name="Normal 7 4 2 2 4" xfId="2218" xr:uid="{B7FAAA71-A7DB-4886-9E62-6CC1CEB205A7}"/>
    <cellStyle name="Normal 7 4 2 2 4 2" xfId="2219" xr:uid="{50507973-FE0F-4B35-9DF4-54BF532FAE3E}"/>
    <cellStyle name="Normal 7 4 2 2 4 3" xfId="2220" xr:uid="{DAD54893-504A-4DE3-A947-7A29152EB77E}"/>
    <cellStyle name="Normal 7 4 2 2 4 4" xfId="2221" xr:uid="{0EB4BBCA-341C-491E-959F-6CC4B73CC4CD}"/>
    <cellStyle name="Normal 7 4 2 2 5" xfId="2222" xr:uid="{3BE20E2C-6819-495B-9A4C-B60DE0FD5351}"/>
    <cellStyle name="Normal 7 4 2 2 5 2" xfId="2223" xr:uid="{226BCA08-9FC4-4088-A967-80871ABB6270}"/>
    <cellStyle name="Normal 7 4 2 2 5 3" xfId="2224" xr:uid="{00450E0B-9543-45C9-A912-9AF49F1B13CB}"/>
    <cellStyle name="Normal 7 4 2 2 5 4" xfId="2225" xr:uid="{B0938B22-B611-47CB-A9B1-F461388CE786}"/>
    <cellStyle name="Normal 7 4 2 2 6" xfId="2226" xr:uid="{FFEDB4AF-BDBF-443B-86F3-505962B36876}"/>
    <cellStyle name="Normal 7 4 2 2 7" xfId="2227" xr:uid="{C10485EF-1C05-4604-AB2A-FA0745F6C9CD}"/>
    <cellStyle name="Normal 7 4 2 2 8" xfId="2228" xr:uid="{801598E0-9423-435F-9E93-F5AC7BD6F88A}"/>
    <cellStyle name="Normal 7 4 2 3" xfId="2229" xr:uid="{7B91BF9A-CC1C-436D-B4BC-B4D915857B58}"/>
    <cellStyle name="Normal 7 4 2 3 2" xfId="2230" xr:uid="{DA81E418-E644-465A-A6D5-36B1BA4F972D}"/>
    <cellStyle name="Normal 7 4 2 3 2 2" xfId="2231" xr:uid="{E223CB97-3C7D-4EB0-8111-6D7969A15CCE}"/>
    <cellStyle name="Normal 7 4 2 3 2 3" xfId="2232" xr:uid="{69F285FC-9B91-45B0-B1A1-2617E17C7E5B}"/>
    <cellStyle name="Normal 7 4 2 3 2 4" xfId="2233" xr:uid="{037EAC9A-2E2D-424E-AB03-7B792E880C26}"/>
    <cellStyle name="Normal 7 4 2 3 3" xfId="2234" xr:uid="{E53F6735-9276-44BF-801F-89B5EE72BE4F}"/>
    <cellStyle name="Normal 7 4 2 3 3 2" xfId="2235" xr:uid="{F5C0F869-6934-45E8-B1F4-F2A0FF6B4D39}"/>
    <cellStyle name="Normal 7 4 2 3 3 3" xfId="2236" xr:uid="{EBAF6AD1-093A-45A7-A85A-65E23CA38B57}"/>
    <cellStyle name="Normal 7 4 2 3 3 4" xfId="2237" xr:uid="{753066A7-29E2-4C4B-B0ED-68E9D0CA7361}"/>
    <cellStyle name="Normal 7 4 2 3 4" xfId="2238" xr:uid="{E34BC558-A4B9-45B2-83AB-FFA95051B368}"/>
    <cellStyle name="Normal 7 4 2 3 5" xfId="2239" xr:uid="{2988C20B-90A4-47A9-950E-06A576EBDDA8}"/>
    <cellStyle name="Normal 7 4 2 3 6" xfId="2240" xr:uid="{6B5BBD82-362D-4C50-AF93-E0943862CF95}"/>
    <cellStyle name="Normal 7 4 2 4" xfId="2241" xr:uid="{754A35FD-3E7B-41E6-9E96-5CBA12F03FCD}"/>
    <cellStyle name="Normal 7 4 2 4 2" xfId="2242" xr:uid="{11303FC9-8668-4C54-B99F-528F5831157C}"/>
    <cellStyle name="Normal 7 4 2 4 2 2" xfId="2243" xr:uid="{0F040771-9940-496D-95BE-69202B3B03C3}"/>
    <cellStyle name="Normal 7 4 2 4 2 3" xfId="2244" xr:uid="{522B38BD-C0DD-4ADC-A9E8-BD6CB7CD5AB3}"/>
    <cellStyle name="Normal 7 4 2 4 2 4" xfId="2245" xr:uid="{4076BDA5-4527-4783-885B-0A0ADD1F9941}"/>
    <cellStyle name="Normal 7 4 2 4 3" xfId="2246" xr:uid="{3B3384E4-1625-41A1-8C39-5E731DBFBF35}"/>
    <cellStyle name="Normal 7 4 2 4 4" xfId="2247" xr:uid="{F04CE12A-4B2D-49C3-B00E-F6BD69D6AD7A}"/>
    <cellStyle name="Normal 7 4 2 4 5" xfId="2248" xr:uid="{B841090B-4D20-4B57-B966-0C3D44E6B262}"/>
    <cellStyle name="Normal 7 4 2 5" xfId="2249" xr:uid="{484956AA-C051-4EDC-A90C-8CDA39C4067A}"/>
    <cellStyle name="Normal 7 4 2 5 2" xfId="2250" xr:uid="{0C028DB3-BFB1-425B-A6E7-B75C78D1628B}"/>
    <cellStyle name="Normal 7 4 2 5 3" xfId="2251" xr:uid="{F4DBFBBB-B34B-4073-AA97-0BCEE453A6B3}"/>
    <cellStyle name="Normal 7 4 2 5 4" xfId="2252" xr:uid="{FD52D702-59F9-4DD6-91F5-35D2505DAC64}"/>
    <cellStyle name="Normal 7 4 2 6" xfId="2253" xr:uid="{A8622656-B9F3-4A93-8F40-AADF92C0C056}"/>
    <cellStyle name="Normal 7 4 2 6 2" xfId="2254" xr:uid="{4A24AA6A-B476-419E-9D8B-68B264274AA1}"/>
    <cellStyle name="Normal 7 4 2 6 3" xfId="2255" xr:uid="{957B9C11-C0B1-45E6-88EC-8FDC1A89E227}"/>
    <cellStyle name="Normal 7 4 2 6 4" xfId="2256" xr:uid="{38A69CCC-B4E8-4783-9A00-5DB6BE2AEC09}"/>
    <cellStyle name="Normal 7 4 2 7" xfId="2257" xr:uid="{757F154B-ED93-409F-ACD9-9E78AEF7FB36}"/>
    <cellStyle name="Normal 7 4 2 8" xfId="2258" xr:uid="{A347E178-CC3B-40A0-9C25-86F14D9AA0FB}"/>
    <cellStyle name="Normal 7 4 2 9" xfId="2259" xr:uid="{CFA781B2-90FA-45AB-89AD-925A55780A56}"/>
    <cellStyle name="Normal 7 4 3" xfId="2260" xr:uid="{E152ABF0-D9A8-42FF-8163-52084979F1D3}"/>
    <cellStyle name="Normal 7 4 3 2" xfId="2261" xr:uid="{C588A7AA-6771-401F-9E57-1EF149157CB5}"/>
    <cellStyle name="Normal 7 4 3 2 2" xfId="2262" xr:uid="{D031EF4F-04C3-477D-AF67-37157070D9D3}"/>
    <cellStyle name="Normal 7 4 3 2 2 2" xfId="2263" xr:uid="{48769D4E-C91B-4A7A-9D5D-E3D51BAB2D88}"/>
    <cellStyle name="Normal 7 4 3 2 2 2 2" xfId="4096" xr:uid="{FB148D3A-3E74-44E3-A3DF-E79E44B7AC44}"/>
    <cellStyle name="Normal 7 4 3 2 2 3" xfId="2264" xr:uid="{D8117BB0-9EA8-4D19-972A-CC2A4B7D22D0}"/>
    <cellStyle name="Normal 7 4 3 2 2 4" xfId="2265" xr:uid="{0B4C354E-309C-4C81-B8F5-D3DF43D5E8C6}"/>
    <cellStyle name="Normal 7 4 3 2 3" xfId="2266" xr:uid="{6E0C8BF5-EBCF-49BC-992A-090F0D459D2B}"/>
    <cellStyle name="Normal 7 4 3 2 3 2" xfId="2267" xr:uid="{5A5FD421-DA0A-48AF-827F-F53B71E6C17F}"/>
    <cellStyle name="Normal 7 4 3 2 3 3" xfId="2268" xr:uid="{EBF4BBD8-3574-402B-921C-4243850342EA}"/>
    <cellStyle name="Normal 7 4 3 2 3 4" xfId="2269" xr:uid="{1A175876-751E-42C8-8C42-12D1265E2087}"/>
    <cellStyle name="Normal 7 4 3 2 4" xfId="2270" xr:uid="{B3BF5152-BBBD-47E9-BEC9-FBE952B54F36}"/>
    <cellStyle name="Normal 7 4 3 2 5" xfId="2271" xr:uid="{9451E772-E46C-450C-BD1D-20C26303CF0B}"/>
    <cellStyle name="Normal 7 4 3 2 6" xfId="2272" xr:uid="{A4CDCBB6-0213-4116-9D66-B913A4B46B9A}"/>
    <cellStyle name="Normal 7 4 3 3" xfId="2273" xr:uid="{93EAE729-A716-4422-82D5-5AB5C313C482}"/>
    <cellStyle name="Normal 7 4 3 3 2" xfId="2274" xr:uid="{22A0260E-7F36-49EC-9AAD-97B615FAAF49}"/>
    <cellStyle name="Normal 7 4 3 3 2 2" xfId="2275" xr:uid="{94605C63-A539-4CC8-970F-D93075B17D25}"/>
    <cellStyle name="Normal 7 4 3 3 2 3" xfId="2276" xr:uid="{FF675FBC-DF23-4918-85CC-59273F201E58}"/>
    <cellStyle name="Normal 7 4 3 3 2 4" xfId="2277" xr:uid="{923E1FAB-C8E8-4EB7-A96E-79817A6C80B9}"/>
    <cellStyle name="Normal 7 4 3 3 3" xfId="2278" xr:uid="{B1EF00AB-1E46-4202-8147-C6013510CE5E}"/>
    <cellStyle name="Normal 7 4 3 3 4" xfId="2279" xr:uid="{E2EA6B40-1FA6-4724-B8F9-B35C64000BD2}"/>
    <cellStyle name="Normal 7 4 3 3 5" xfId="2280" xr:uid="{7DF2DE97-1BF0-4AB9-8146-442F614C516C}"/>
    <cellStyle name="Normal 7 4 3 4" xfId="2281" xr:uid="{ECB0C88D-02F6-489A-AA9C-BF6A9126DB30}"/>
    <cellStyle name="Normal 7 4 3 4 2" xfId="2282" xr:uid="{A5B79FF9-8EAC-4366-9330-DF02955B2542}"/>
    <cellStyle name="Normal 7 4 3 4 3" xfId="2283" xr:uid="{4AAF3B06-2F7D-45A8-B7B2-8403E3B27B16}"/>
    <cellStyle name="Normal 7 4 3 4 4" xfId="2284" xr:uid="{3DF20FE6-539D-44C4-971F-D267874565FB}"/>
    <cellStyle name="Normal 7 4 3 5" xfId="2285" xr:uid="{5CC3F92D-7F4F-472A-B4D1-D616A6A5733D}"/>
    <cellStyle name="Normal 7 4 3 5 2" xfId="2286" xr:uid="{D43847AA-2B02-4C4B-80ED-AA61FDD94B88}"/>
    <cellStyle name="Normal 7 4 3 5 3" xfId="2287" xr:uid="{006D9B6D-148D-4889-BC8F-79C071C6AF4A}"/>
    <cellStyle name="Normal 7 4 3 5 4" xfId="2288" xr:uid="{3D65AAD6-B9A7-4BA2-BEE0-701F4C4DFF7C}"/>
    <cellStyle name="Normal 7 4 3 6" xfId="2289" xr:uid="{59FC90D1-D531-4F88-8525-F7E5A079E16A}"/>
    <cellStyle name="Normal 7 4 3 7" xfId="2290" xr:uid="{802542BE-84BF-4DC3-B487-EDF8842EA55D}"/>
    <cellStyle name="Normal 7 4 3 8" xfId="2291" xr:uid="{07F9296C-F324-4B92-AC50-2446B5BC3071}"/>
    <cellStyle name="Normal 7 4 4" xfId="2292" xr:uid="{43282144-CA76-4B14-A563-BDD4C623940F}"/>
    <cellStyle name="Normal 7 4 4 2" xfId="2293" xr:uid="{D87640B4-9573-47B9-9F43-CFD041C567AD}"/>
    <cellStyle name="Normal 7 4 4 2 2" xfId="2294" xr:uid="{55B7A000-8B8F-4F8F-B972-C6A42B019C57}"/>
    <cellStyle name="Normal 7 4 4 2 2 2" xfId="2295" xr:uid="{1A572FA6-D090-479F-A91A-4CA65A1B1B0B}"/>
    <cellStyle name="Normal 7 4 4 2 2 3" xfId="2296" xr:uid="{574AF930-6F36-40C2-A316-E48027BA9D74}"/>
    <cellStyle name="Normal 7 4 4 2 2 4" xfId="2297" xr:uid="{E0BA39DF-EFC9-46A8-BA1A-9271F7AAA2B6}"/>
    <cellStyle name="Normal 7 4 4 2 3" xfId="2298" xr:uid="{F4F5586E-9915-4F3B-ABFB-CA0E25598663}"/>
    <cellStyle name="Normal 7 4 4 2 4" xfId="2299" xr:uid="{6DB90F4C-9F82-4FA2-BA61-B6BDBB4CD907}"/>
    <cellStyle name="Normal 7 4 4 2 5" xfId="2300" xr:uid="{08E7D991-24A0-4888-881D-A0D8C8CBB1C9}"/>
    <cellStyle name="Normal 7 4 4 3" xfId="2301" xr:uid="{D0C5FF49-70A3-4DCA-90F7-265A63268B27}"/>
    <cellStyle name="Normal 7 4 4 3 2" xfId="2302" xr:uid="{D6E1BDE4-A56F-475A-835A-CAC0E13121B3}"/>
    <cellStyle name="Normal 7 4 4 3 3" xfId="2303" xr:uid="{9BCE0663-4ED7-4553-BACA-CE1A8A384E68}"/>
    <cellStyle name="Normal 7 4 4 3 4" xfId="2304" xr:uid="{12296CB9-7891-4F18-A5AD-31A7D9947EA3}"/>
    <cellStyle name="Normal 7 4 4 4" xfId="2305" xr:uid="{3E8FE6F3-455F-4185-A2C3-33D6242931EF}"/>
    <cellStyle name="Normal 7 4 4 4 2" xfId="2306" xr:uid="{DEDB0DA5-B625-433A-8F64-65DD2764ED51}"/>
    <cellStyle name="Normal 7 4 4 4 3" xfId="2307" xr:uid="{8C0018F7-01EE-42B2-91C8-5E86C5DC6B7D}"/>
    <cellStyle name="Normal 7 4 4 4 4" xfId="2308" xr:uid="{C03A08F0-F1E4-4261-B515-332B0F0A9CAF}"/>
    <cellStyle name="Normal 7 4 4 5" xfId="2309" xr:uid="{D1D9B492-1E7E-4846-A4DA-8E6BCD20C718}"/>
    <cellStyle name="Normal 7 4 4 6" xfId="2310" xr:uid="{53E8D8AE-E5B2-4158-8D2A-8AFA830EC817}"/>
    <cellStyle name="Normal 7 4 4 7" xfId="2311" xr:uid="{21B9D683-7193-4C23-9D56-838181E315E3}"/>
    <cellStyle name="Normal 7 4 5" xfId="2312" xr:uid="{FDC326A3-A6FB-4132-BC31-C824D452E645}"/>
    <cellStyle name="Normal 7 4 5 2" xfId="2313" xr:uid="{E72F9F08-2D5D-4FC0-B101-C64223B2D658}"/>
    <cellStyle name="Normal 7 4 5 2 2" xfId="2314" xr:uid="{001BC7BD-9F5E-4604-BD6B-DC2616498C44}"/>
    <cellStyle name="Normal 7 4 5 2 3" xfId="2315" xr:uid="{B68AD876-3362-429F-808E-C71CDB17E12F}"/>
    <cellStyle name="Normal 7 4 5 2 4" xfId="2316" xr:uid="{12C5C17E-7142-48B3-8FD7-1B492150B46B}"/>
    <cellStyle name="Normal 7 4 5 3" xfId="2317" xr:uid="{B89E1322-32A2-4269-BA2C-AD3EFEB7903B}"/>
    <cellStyle name="Normal 7 4 5 3 2" xfId="2318" xr:uid="{103CF6CF-07BA-4B58-AAA2-7F50E95610B0}"/>
    <cellStyle name="Normal 7 4 5 3 3" xfId="2319" xr:uid="{33CDABA4-C7F6-45ED-8EBB-E7F311355EA3}"/>
    <cellStyle name="Normal 7 4 5 3 4" xfId="2320" xr:uid="{D8D29CDE-3A47-4B97-99BA-A8D48C29B273}"/>
    <cellStyle name="Normal 7 4 5 4" xfId="2321" xr:uid="{50758AD8-1CDC-4FB4-B70D-7140B67E8A10}"/>
    <cellStyle name="Normal 7 4 5 5" xfId="2322" xr:uid="{981DE7D1-FDD1-4DAB-B84A-451894446292}"/>
    <cellStyle name="Normal 7 4 5 6" xfId="2323" xr:uid="{32769E26-5A1D-469C-BDCF-11FC7A4D7DDC}"/>
    <cellStyle name="Normal 7 4 6" xfId="2324" xr:uid="{1D6F6994-8E2D-40A9-92D7-CE5F90E4BAEE}"/>
    <cellStyle name="Normal 7 4 6 2" xfId="2325" xr:uid="{A40EE502-2321-4C20-A3B6-175416C3F6DD}"/>
    <cellStyle name="Normal 7 4 6 2 2" xfId="2326" xr:uid="{2B42091C-4187-491C-8401-6005C4C9E98B}"/>
    <cellStyle name="Normal 7 4 6 2 3" xfId="2327" xr:uid="{52B38291-86EE-498A-BCC5-E8F083173DF4}"/>
    <cellStyle name="Normal 7 4 6 2 4" xfId="2328" xr:uid="{86E8367B-6C99-48A5-A1A8-315346BE00A4}"/>
    <cellStyle name="Normal 7 4 6 3" xfId="2329" xr:uid="{57D7284E-EDCB-4780-84F7-351A7FE3C3E4}"/>
    <cellStyle name="Normal 7 4 6 4" xfId="2330" xr:uid="{C6309689-5243-4D44-BCF2-F55D06015018}"/>
    <cellStyle name="Normal 7 4 6 5" xfId="2331" xr:uid="{E6EE91E6-EDC3-43B8-9625-1D12757D70DB}"/>
    <cellStyle name="Normal 7 4 7" xfId="2332" xr:uid="{928790CA-F2C7-4AC4-B680-85323A45CD1E}"/>
    <cellStyle name="Normal 7 4 7 2" xfId="2333" xr:uid="{96768FA6-EB28-4480-8F4A-438DD53C104E}"/>
    <cellStyle name="Normal 7 4 7 3" xfId="2334" xr:uid="{4505DD48-CA43-4B72-AD2C-05491FB283AC}"/>
    <cellStyle name="Normal 7 4 7 4" xfId="2335" xr:uid="{BD7C0E32-BD20-477C-8FB2-86D753B95BF8}"/>
    <cellStyle name="Normal 7 4 8" xfId="2336" xr:uid="{58913E6B-3427-43B8-A73E-67D8983F3F02}"/>
    <cellStyle name="Normal 7 4 8 2" xfId="2337" xr:uid="{82CAE4B1-C48E-4CE4-81FC-8B89B5041DA5}"/>
    <cellStyle name="Normal 7 4 8 3" xfId="2338" xr:uid="{A817D036-E68B-46DD-8E51-8CB40D846AA7}"/>
    <cellStyle name="Normal 7 4 8 4" xfId="2339" xr:uid="{F874680A-3CFF-4A48-817B-53FBA85E41D6}"/>
    <cellStyle name="Normal 7 4 9" xfId="2340" xr:uid="{64BD2A2B-74DC-4991-8A04-ABD498D50C62}"/>
    <cellStyle name="Normal 7 5" xfId="2341" xr:uid="{37A519C3-CF0A-49AE-9E88-FFE3F10BB8F6}"/>
    <cellStyle name="Normal 7 5 2" xfId="2342" xr:uid="{1CA1E076-7C15-4CD7-9033-6E19AE0DA43B}"/>
    <cellStyle name="Normal 7 5 2 2" xfId="2343" xr:uid="{52108689-022A-426A-8BA9-673EF0794B54}"/>
    <cellStyle name="Normal 7 5 2 2 2" xfId="2344" xr:uid="{AF96D3A0-9006-4D1E-9DD9-AEECA0507F3B}"/>
    <cellStyle name="Normal 7 5 2 2 2 2" xfId="2345" xr:uid="{68DFD5C7-25AE-49C8-824C-4E68F39F7FE9}"/>
    <cellStyle name="Normal 7 5 2 2 2 3" xfId="2346" xr:uid="{55DAB705-FB70-4125-8E09-50581BBC61E6}"/>
    <cellStyle name="Normal 7 5 2 2 2 4" xfId="2347" xr:uid="{B8C77949-DF73-413C-BDB1-C8FAA051A6B2}"/>
    <cellStyle name="Normal 7 5 2 2 3" xfId="2348" xr:uid="{69450D61-FFA5-45F4-9D6E-13B2B7283CD5}"/>
    <cellStyle name="Normal 7 5 2 2 3 2" xfId="2349" xr:uid="{EDB10834-CA9E-447C-8881-587A47CCAF19}"/>
    <cellStyle name="Normal 7 5 2 2 3 3" xfId="2350" xr:uid="{62185A46-3886-4AE9-A352-9010FF163D42}"/>
    <cellStyle name="Normal 7 5 2 2 3 4" xfId="2351" xr:uid="{4A7BFB6D-5A50-45FA-95C7-B40CA36015ED}"/>
    <cellStyle name="Normal 7 5 2 2 4" xfId="2352" xr:uid="{8841CA0D-83A5-487E-97E3-ECA5523EF996}"/>
    <cellStyle name="Normal 7 5 2 2 5" xfId="2353" xr:uid="{8AFE78D7-01B7-4C57-9744-6AB726405D42}"/>
    <cellStyle name="Normal 7 5 2 2 6" xfId="2354" xr:uid="{66A93135-619B-4B13-9FF7-7A88402A47C5}"/>
    <cellStyle name="Normal 7 5 2 3" xfId="2355" xr:uid="{4E6CA360-1DFC-4D01-A5AC-94B96AA14787}"/>
    <cellStyle name="Normal 7 5 2 3 2" xfId="2356" xr:uid="{B16091E7-9BC3-498F-8EE1-201D9CE4D41D}"/>
    <cellStyle name="Normal 7 5 2 3 2 2" xfId="2357" xr:uid="{A8499E7B-09C9-4B22-873E-55004C732ACE}"/>
    <cellStyle name="Normal 7 5 2 3 2 3" xfId="2358" xr:uid="{9E7B3767-F08A-4931-8D5C-CED6B919A85D}"/>
    <cellStyle name="Normal 7 5 2 3 2 4" xfId="2359" xr:uid="{E08F874D-1800-465B-B94D-BE9874352710}"/>
    <cellStyle name="Normal 7 5 2 3 3" xfId="2360" xr:uid="{23097900-CB5D-4CBE-BACA-68AB074BCCEB}"/>
    <cellStyle name="Normal 7 5 2 3 4" xfId="2361" xr:uid="{6B6FE061-BA72-41F7-B226-60BDA169865B}"/>
    <cellStyle name="Normal 7 5 2 3 5" xfId="2362" xr:uid="{8D8859FC-2BB4-4A99-AF54-00F8752C4142}"/>
    <cellStyle name="Normal 7 5 2 4" xfId="2363" xr:uid="{0818F246-989A-4859-B6E7-F669B6DCB695}"/>
    <cellStyle name="Normal 7 5 2 4 2" xfId="2364" xr:uid="{400F6655-3666-4B7A-870C-07596D10C15F}"/>
    <cellStyle name="Normal 7 5 2 4 3" xfId="2365" xr:uid="{24BE7DFC-CE2E-45C6-A318-C56EDD9218B9}"/>
    <cellStyle name="Normal 7 5 2 4 4" xfId="2366" xr:uid="{9A3B53D5-DD78-4E84-A6E8-649288FBD03E}"/>
    <cellStyle name="Normal 7 5 2 5" xfId="2367" xr:uid="{E3BBC71A-49E1-43C8-A8DE-43E47ED4D186}"/>
    <cellStyle name="Normal 7 5 2 5 2" xfId="2368" xr:uid="{B6C1B1E6-0338-46C6-8A1E-1B2779F5E9EC}"/>
    <cellStyle name="Normal 7 5 2 5 3" xfId="2369" xr:uid="{6B66FE0F-81FA-4289-99EB-1AF33F1FED0B}"/>
    <cellStyle name="Normal 7 5 2 5 4" xfId="2370" xr:uid="{C7676035-13EC-4F46-BC42-EAF0971A596C}"/>
    <cellStyle name="Normal 7 5 2 6" xfId="2371" xr:uid="{B16947AC-B2D3-4BFE-8172-E257072FE71E}"/>
    <cellStyle name="Normal 7 5 2 7" xfId="2372" xr:uid="{247471DE-E659-4059-AC6D-D6AA64298B2E}"/>
    <cellStyle name="Normal 7 5 2 8" xfId="2373" xr:uid="{57775792-26D4-4997-9F5C-352D359EBD84}"/>
    <cellStyle name="Normal 7 5 3" xfId="2374" xr:uid="{60500530-4F97-466D-8B21-57BA64B73A93}"/>
    <cellStyle name="Normal 7 5 3 2" xfId="2375" xr:uid="{589ECAF1-6EBB-4FCF-A937-A1E575D0B343}"/>
    <cellStyle name="Normal 7 5 3 2 2" xfId="2376" xr:uid="{57F76AEB-1EC0-4915-A087-F63364B6BB8F}"/>
    <cellStyle name="Normal 7 5 3 2 3" xfId="2377" xr:uid="{A4AC0E50-6CF4-4E07-B960-7D7F73528DFD}"/>
    <cellStyle name="Normal 7 5 3 2 4" xfId="2378" xr:uid="{C319E2CE-6D5F-4FCD-9527-B58CA0893345}"/>
    <cellStyle name="Normal 7 5 3 3" xfId="2379" xr:uid="{E111DE3C-401A-45A0-AB64-4C9FEE0B0342}"/>
    <cellStyle name="Normal 7 5 3 3 2" xfId="2380" xr:uid="{2724A52F-0B53-4589-8DF8-488F2B1EA382}"/>
    <cellStyle name="Normal 7 5 3 3 3" xfId="2381" xr:uid="{6AB03AC1-BD37-4A99-9FC7-BB5E14F85B4C}"/>
    <cellStyle name="Normal 7 5 3 3 4" xfId="2382" xr:uid="{3F5AE6B0-1AB7-40EC-BC6B-C754823164EC}"/>
    <cellStyle name="Normal 7 5 3 4" xfId="2383" xr:uid="{02CC0157-88F3-4250-A9D4-0962C74EC765}"/>
    <cellStyle name="Normal 7 5 3 5" xfId="2384" xr:uid="{C9038FA0-A622-46BE-B2C7-20C4909156B9}"/>
    <cellStyle name="Normal 7 5 3 6" xfId="2385" xr:uid="{22DCE3C4-1520-4A4E-BFCF-1D1FDBADAA2C}"/>
    <cellStyle name="Normal 7 5 4" xfId="2386" xr:uid="{97497B1E-79D5-49BC-862A-61AFF2AB9B65}"/>
    <cellStyle name="Normal 7 5 4 2" xfId="2387" xr:uid="{59EE4B8C-E7C2-4186-A30C-C67B5D6FA3D1}"/>
    <cellStyle name="Normal 7 5 4 2 2" xfId="2388" xr:uid="{F0E5D995-222F-473A-A6AF-23E8C9727211}"/>
    <cellStyle name="Normal 7 5 4 2 3" xfId="2389" xr:uid="{3B29FF52-1DA2-43C4-96F0-9D4E36139108}"/>
    <cellStyle name="Normal 7 5 4 2 4" xfId="2390" xr:uid="{65BC7104-A81E-4128-AA8F-3F391907B4DC}"/>
    <cellStyle name="Normal 7 5 4 3" xfId="2391" xr:uid="{C1EB0F99-D9EA-48FE-8F2D-34F190DA4904}"/>
    <cellStyle name="Normal 7 5 4 4" xfId="2392" xr:uid="{020B747C-38BA-421C-9124-256A93489FB9}"/>
    <cellStyle name="Normal 7 5 4 5" xfId="2393" xr:uid="{00CD1485-0FBF-42F4-8041-8C396546BF00}"/>
    <cellStyle name="Normal 7 5 5" xfId="2394" xr:uid="{1F6DBD33-3955-422E-B6A7-43275993C268}"/>
    <cellStyle name="Normal 7 5 5 2" xfId="2395" xr:uid="{78FA6FB5-3B6A-41E8-B5CB-2B034C3C3E57}"/>
    <cellStyle name="Normal 7 5 5 3" xfId="2396" xr:uid="{8621DB83-A15E-4500-AF0A-46B63043EE74}"/>
    <cellStyle name="Normal 7 5 5 4" xfId="2397" xr:uid="{00400C92-2EE1-4A9C-9CD3-428A753314EC}"/>
    <cellStyle name="Normal 7 5 6" xfId="2398" xr:uid="{9DD6FEF9-7971-4E3D-9430-DA264937E817}"/>
    <cellStyle name="Normal 7 5 6 2" xfId="2399" xr:uid="{9AD4883E-FB01-4DB3-8411-6B774D796C45}"/>
    <cellStyle name="Normal 7 5 6 3" xfId="2400" xr:uid="{FB51F112-22BC-4106-820D-FBA18F3CBF54}"/>
    <cellStyle name="Normal 7 5 6 4" xfId="2401" xr:uid="{8DF0933C-95D4-46AB-B98E-C6FD1836AB93}"/>
    <cellStyle name="Normal 7 5 7" xfId="2402" xr:uid="{988DBD5E-240B-4546-A2B0-0383254AC377}"/>
    <cellStyle name="Normal 7 5 8" xfId="2403" xr:uid="{7F1A6A19-1AF1-4C1A-975B-C932C59C5B38}"/>
    <cellStyle name="Normal 7 5 9" xfId="2404" xr:uid="{45564419-1645-457C-B9CD-26924DB2AE1E}"/>
    <cellStyle name="Normal 7 6" xfId="2405" xr:uid="{877B31A8-B70F-44EF-8FF9-91D72FDB7287}"/>
    <cellStyle name="Normal 7 6 2" xfId="2406" xr:uid="{B71C1307-D674-4B2E-A093-5161D1B4695E}"/>
    <cellStyle name="Normal 7 6 2 2" xfId="2407" xr:uid="{1B53922E-B6F0-4687-8704-6342DBB097C7}"/>
    <cellStyle name="Normal 7 6 2 2 2" xfId="2408" xr:uid="{61343F7F-32B7-42F4-8DF0-29F4F3B0E43B}"/>
    <cellStyle name="Normal 7 6 2 2 2 2" xfId="4097" xr:uid="{12BE8C5A-0108-4928-9E4F-140B345F232E}"/>
    <cellStyle name="Normal 7 6 2 2 3" xfId="2409" xr:uid="{C628E63A-5ECC-426A-871C-BFCF268CEF0C}"/>
    <cellStyle name="Normal 7 6 2 2 4" xfId="2410" xr:uid="{67E926C7-EB64-4FF7-A0D2-00A0D327E51B}"/>
    <cellStyle name="Normal 7 6 2 3" xfId="2411" xr:uid="{B28FE736-F803-4CDC-B20D-F08BF0700700}"/>
    <cellStyle name="Normal 7 6 2 3 2" xfId="2412" xr:uid="{31BE8C72-747B-410C-A46B-CC4ABEF32693}"/>
    <cellStyle name="Normal 7 6 2 3 3" xfId="2413" xr:uid="{FE9FB1DC-34D6-4CAF-90B2-0ED8AFEE4605}"/>
    <cellStyle name="Normal 7 6 2 3 4" xfId="2414" xr:uid="{3858970F-3DB3-42A4-8902-56E63B0F128D}"/>
    <cellStyle name="Normal 7 6 2 4" xfId="2415" xr:uid="{4A0E8D4F-2388-419D-B3C5-01B31294E795}"/>
    <cellStyle name="Normal 7 6 2 5" xfId="2416" xr:uid="{0F0DDF2E-505F-475D-B23D-19A01CCD1534}"/>
    <cellStyle name="Normal 7 6 2 6" xfId="2417" xr:uid="{48B34EE6-6707-435C-88E0-78BA9BC592DD}"/>
    <cellStyle name="Normal 7 6 3" xfId="2418" xr:uid="{F57B4F9B-FA66-4411-BD8B-C598BF769ED5}"/>
    <cellStyle name="Normal 7 6 3 2" xfId="2419" xr:uid="{6430CE14-C5D4-451A-8CB5-1B71CE04B309}"/>
    <cellStyle name="Normal 7 6 3 2 2" xfId="2420" xr:uid="{4EA12CED-3B2C-4DCE-9BE2-2EC7A4B67A4C}"/>
    <cellStyle name="Normal 7 6 3 2 3" xfId="2421" xr:uid="{1713CD0E-B821-45F6-8368-DE40065D4788}"/>
    <cellStyle name="Normal 7 6 3 2 4" xfId="2422" xr:uid="{77CCFB4F-1344-4E68-B6A4-F44D64635D77}"/>
    <cellStyle name="Normal 7 6 3 3" xfId="2423" xr:uid="{92859591-2748-4F50-985E-BFDE402C8523}"/>
    <cellStyle name="Normal 7 6 3 4" xfId="2424" xr:uid="{E7716503-9131-47ED-94D9-78D2D27464AD}"/>
    <cellStyle name="Normal 7 6 3 5" xfId="2425" xr:uid="{FBCA4A07-A4B1-4010-9AB6-17C1996308F2}"/>
    <cellStyle name="Normal 7 6 4" xfId="2426" xr:uid="{CAD431F5-0A73-46BB-829E-DA7A8716116B}"/>
    <cellStyle name="Normal 7 6 4 2" xfId="2427" xr:uid="{155ABB88-6537-4E57-9488-A679BD2F4F67}"/>
    <cellStyle name="Normal 7 6 4 3" xfId="2428" xr:uid="{E9B31C08-C676-4EF7-B2AB-8A8CEDFC2BB4}"/>
    <cellStyle name="Normal 7 6 4 4" xfId="2429" xr:uid="{E3DB0148-C5BA-4B8B-8047-28805FAEFA79}"/>
    <cellStyle name="Normal 7 6 5" xfId="2430" xr:uid="{A249EC01-4AC0-43CC-AB42-C77B724124EC}"/>
    <cellStyle name="Normal 7 6 5 2" xfId="2431" xr:uid="{A97AFE31-36A3-48E1-A146-C593EAE7F9B5}"/>
    <cellStyle name="Normal 7 6 5 3" xfId="2432" xr:uid="{CFB5387E-C5F0-48B3-B868-73F9DF63542C}"/>
    <cellStyle name="Normal 7 6 5 4" xfId="2433" xr:uid="{A0150062-655C-43C1-ADA1-222CF28A4256}"/>
    <cellStyle name="Normal 7 6 6" xfId="2434" xr:uid="{D957EC1A-8C14-4CAF-AEA8-18A4922B193E}"/>
    <cellStyle name="Normal 7 6 7" xfId="2435" xr:uid="{A5112FA7-A79D-406D-AC0D-167597E55FEE}"/>
    <cellStyle name="Normal 7 6 8" xfId="2436" xr:uid="{66EFBF50-BA03-4074-B910-3CEA1C92EF12}"/>
    <cellStyle name="Normal 7 7" xfId="2437" xr:uid="{442D7728-E2DA-4195-8692-B8D022F8EFCA}"/>
    <cellStyle name="Normal 7 7 2" xfId="2438" xr:uid="{63A3BC59-DB1F-4DB7-8B97-E2CBAE87662E}"/>
    <cellStyle name="Normal 7 7 2 2" xfId="2439" xr:uid="{0D892B6B-F58F-4F5D-90EE-890BA04118C3}"/>
    <cellStyle name="Normal 7 7 2 2 2" xfId="2440" xr:uid="{0172464A-2EF7-4485-98D8-599AFAA3C5DF}"/>
    <cellStyle name="Normal 7 7 2 2 3" xfId="2441" xr:uid="{AED4FADD-B61D-492D-9A4A-08DB60F68DA2}"/>
    <cellStyle name="Normal 7 7 2 2 4" xfId="2442" xr:uid="{0EE13163-030D-4E6C-A825-AE25693ADC38}"/>
    <cellStyle name="Normal 7 7 2 3" xfId="2443" xr:uid="{D0AABF71-892E-4300-9C3C-05BF20D01132}"/>
    <cellStyle name="Normal 7 7 2 4" xfId="2444" xr:uid="{6F74F0F4-B829-4C15-AEEC-20B0D3B04BCF}"/>
    <cellStyle name="Normal 7 7 2 5" xfId="2445" xr:uid="{DA42A9E0-83FA-4862-A36B-DC24EB85933E}"/>
    <cellStyle name="Normal 7 7 3" xfId="2446" xr:uid="{5FD95B48-41BE-440A-A0B4-35F6B511E885}"/>
    <cellStyle name="Normal 7 7 3 2" xfId="2447" xr:uid="{C4A651D6-0CE2-439D-AA99-A1F14A14B1CF}"/>
    <cellStyle name="Normal 7 7 3 3" xfId="2448" xr:uid="{921CAE90-035F-4793-A63D-717EA2EA56E6}"/>
    <cellStyle name="Normal 7 7 3 4" xfId="2449" xr:uid="{8A42D8B7-2A42-484D-9E6F-641AEB3F5400}"/>
    <cellStyle name="Normal 7 7 4" xfId="2450" xr:uid="{3F43FC03-11BD-4C2C-9148-E6C2F83EB942}"/>
    <cellStyle name="Normal 7 7 4 2" xfId="2451" xr:uid="{D9932DE1-6744-483E-9CCF-698132C17C8D}"/>
    <cellStyle name="Normal 7 7 4 3" xfId="2452" xr:uid="{3A720C1C-045A-49E6-83F5-D12F1DEC3E1E}"/>
    <cellStyle name="Normal 7 7 4 4" xfId="2453" xr:uid="{1A8F4525-53D5-4343-8286-8FFB9204B86B}"/>
    <cellStyle name="Normal 7 7 5" xfId="2454" xr:uid="{31D8C88F-914C-4F96-8614-3A6FE82B3F33}"/>
    <cellStyle name="Normal 7 7 6" xfId="2455" xr:uid="{DFA05AA9-08EA-472D-AD9D-C9F8C82308E5}"/>
    <cellStyle name="Normal 7 7 7" xfId="2456" xr:uid="{A3323A44-2E7D-49F1-933E-6B352AC650C9}"/>
    <cellStyle name="Normal 7 8" xfId="2457" xr:uid="{0C737A84-2AA6-4A0B-93F6-9F1533AE5C15}"/>
    <cellStyle name="Normal 7 8 2" xfId="2458" xr:uid="{6F4108A4-C1A6-4891-B55B-7E1AA271DEA4}"/>
    <cellStyle name="Normal 7 8 2 2" xfId="2459" xr:uid="{0F04CA0E-A3EA-446B-946E-D31B98D94F6C}"/>
    <cellStyle name="Normal 7 8 2 3" xfId="2460" xr:uid="{816D6C32-7B20-421E-9E84-79FF3F1D3249}"/>
    <cellStyle name="Normal 7 8 2 4" xfId="2461" xr:uid="{9551B923-EE06-4F30-9B45-74F6F83D1B57}"/>
    <cellStyle name="Normal 7 8 3" xfId="2462" xr:uid="{476A3079-BF22-4BC5-8E27-1683A5022057}"/>
    <cellStyle name="Normal 7 8 3 2" xfId="2463" xr:uid="{BE25274F-32CE-4DB8-ADBB-70F63042CEF7}"/>
    <cellStyle name="Normal 7 8 3 3" xfId="2464" xr:uid="{ED114CE6-6949-4E0B-8230-0AC0C2F79552}"/>
    <cellStyle name="Normal 7 8 3 4" xfId="2465" xr:uid="{2FE258C2-AC1F-4AE2-91E5-43B39D15B9CD}"/>
    <cellStyle name="Normal 7 8 4" xfId="2466" xr:uid="{AFFEB190-5904-4C4B-81E9-93581BE14791}"/>
    <cellStyle name="Normal 7 8 5" xfId="2467" xr:uid="{BDBDF497-01CE-44B3-9ED1-34179112D4B3}"/>
    <cellStyle name="Normal 7 8 6" xfId="2468" xr:uid="{591F8F59-9978-4B24-A7C0-4171F54B6E6E}"/>
    <cellStyle name="Normal 7 9" xfId="2469" xr:uid="{F1DFDDB0-327D-4BAF-A4ED-008699F73FAF}"/>
    <cellStyle name="Normal 7 9 2" xfId="2470" xr:uid="{BD09B90F-2D42-4276-8FD0-0395924204CF}"/>
    <cellStyle name="Normal 7 9 2 2" xfId="2471" xr:uid="{A9C3DAC6-5986-4F78-B5C9-DF0B932F8675}"/>
    <cellStyle name="Normal 7 9 2 2 2" xfId="4380" xr:uid="{45CD5CAA-D112-4D4F-91BF-F2C46EF8241A}"/>
    <cellStyle name="Normal 7 9 2 2 3" xfId="4612" xr:uid="{9347B4FC-B648-490C-9E3F-6D0071B284A4}"/>
    <cellStyle name="Normal 7 9 2 3" xfId="2472" xr:uid="{FAB7C2A7-8889-4E54-824D-D90BB9F1DA48}"/>
    <cellStyle name="Normal 7 9 2 4" xfId="2473" xr:uid="{11752B7F-6CB4-4E34-904F-DE3BCAA06D78}"/>
    <cellStyle name="Normal 7 9 3" xfId="2474" xr:uid="{519B2167-F5DB-4FFD-B0BE-8FBB1D9B1309}"/>
    <cellStyle name="Normal 7 9 4" xfId="2475" xr:uid="{C5FDC3E2-8977-46CF-A903-8A3C5860B60D}"/>
    <cellStyle name="Normal 7 9 4 2" xfId="4746" xr:uid="{85E1B8D0-E24B-4B70-ADF7-BEE89BE1A1F3}"/>
    <cellStyle name="Normal 7 9 4 3" xfId="4613" xr:uid="{08001F9F-203A-4EF2-AB1C-19282D28D497}"/>
    <cellStyle name="Normal 7 9 4 4" xfId="4465" xr:uid="{642CA212-1448-4AA3-A7C4-B0FA134248A8}"/>
    <cellStyle name="Normal 7 9 5" xfId="2476" xr:uid="{9AA0E28A-FB3E-4419-9313-5A3A905B5F47}"/>
    <cellStyle name="Normal 8" xfId="88" xr:uid="{82E1E9CA-76A0-4B95-8131-FE39DB67BA90}"/>
    <cellStyle name="Normal 8 10" xfId="2477" xr:uid="{24E4156C-9E3C-4939-A2C6-9404C2328EBA}"/>
    <cellStyle name="Normal 8 10 2" xfId="2478" xr:uid="{FFC59B77-08D8-4DA9-812D-E2EFE01830CD}"/>
    <cellStyle name="Normal 8 10 3" xfId="2479" xr:uid="{49360CD7-88CA-4451-8234-33C64011535F}"/>
    <cellStyle name="Normal 8 10 4" xfId="2480" xr:uid="{FADC8DED-354B-4E95-816D-AE699A2520E0}"/>
    <cellStyle name="Normal 8 11" xfId="2481" xr:uid="{3C01D9D1-3978-4CC6-8FDC-B1AD6577F3BC}"/>
    <cellStyle name="Normal 8 11 2" xfId="2482" xr:uid="{C24A56A8-1F19-49D1-8E60-E1CBC65352AF}"/>
    <cellStyle name="Normal 8 11 3" xfId="2483" xr:uid="{F261AD5B-90D9-4964-9242-83A5FE11461F}"/>
    <cellStyle name="Normal 8 11 4" xfId="2484" xr:uid="{8FEA9F92-8642-4EC7-B96C-249F7D7B4786}"/>
    <cellStyle name="Normal 8 12" xfId="2485" xr:uid="{2CAEB7FE-3204-4C7B-8846-13CF329A24C3}"/>
    <cellStyle name="Normal 8 12 2" xfId="2486" xr:uid="{CF76020E-6DB7-4747-8F5F-30CD42D8EEFB}"/>
    <cellStyle name="Normal 8 13" xfId="2487" xr:uid="{1B56815E-EEFF-4A7F-91D0-8F9590C9DF2E}"/>
    <cellStyle name="Normal 8 14" xfId="2488" xr:uid="{E312D262-D78E-4BE6-9104-BC9C64CBEFDC}"/>
    <cellStyle name="Normal 8 15" xfId="2489" xr:uid="{CC2BBF18-15AC-49DC-B0FC-3C403C578FDB}"/>
    <cellStyle name="Normal 8 2" xfId="89" xr:uid="{61FA437C-303D-4F08-A574-EFE6C9EECBAF}"/>
    <cellStyle name="Normal 8 2 10" xfId="2490" xr:uid="{021AA934-238C-4152-B297-6FCE5066515D}"/>
    <cellStyle name="Normal 8 2 11" xfId="2491" xr:uid="{86A501CF-8482-42E7-AC90-AE48B7AB5811}"/>
    <cellStyle name="Normal 8 2 2" xfId="2492" xr:uid="{5EDF4AE3-C9F0-47BC-8CB2-3AC3A974505B}"/>
    <cellStyle name="Normal 8 2 2 2" xfId="2493" xr:uid="{BA4096A8-D3DF-4E1D-B57D-CF92D4282E22}"/>
    <cellStyle name="Normal 8 2 2 2 2" xfId="2494" xr:uid="{9A335EF5-9CC6-4803-B5D6-B6EB3605C4ED}"/>
    <cellStyle name="Normal 8 2 2 2 2 2" xfId="2495" xr:uid="{27442E25-9641-4B9F-8409-137D7C2F61C4}"/>
    <cellStyle name="Normal 8 2 2 2 2 2 2" xfId="2496" xr:uid="{92961A6C-54F9-47B0-950D-A414A980531D}"/>
    <cellStyle name="Normal 8 2 2 2 2 2 2 2" xfId="4098" xr:uid="{A2998738-16A1-4A85-A854-077F7DE70894}"/>
    <cellStyle name="Normal 8 2 2 2 2 2 2 2 2" xfId="4099" xr:uid="{CFD324B8-F3BB-4E2C-97F1-8AFD37C11ADC}"/>
    <cellStyle name="Normal 8 2 2 2 2 2 2 3" xfId="4100" xr:uid="{0A056A00-CD66-477E-B80A-7ED954330580}"/>
    <cellStyle name="Normal 8 2 2 2 2 2 3" xfId="2497" xr:uid="{E85D129D-7FA6-4DD7-BD3E-8E8B1BADC577}"/>
    <cellStyle name="Normal 8 2 2 2 2 2 3 2" xfId="4101" xr:uid="{B6E8071F-8E0A-4398-9944-49D25BD7FE4D}"/>
    <cellStyle name="Normal 8 2 2 2 2 2 4" xfId="2498" xr:uid="{CB7C7B26-20B4-46F3-945B-6E2080DFF2C7}"/>
    <cellStyle name="Normal 8 2 2 2 2 3" xfId="2499" xr:uid="{CEA09D98-D7B3-4771-9300-E366F2C9E99D}"/>
    <cellStyle name="Normal 8 2 2 2 2 3 2" xfId="2500" xr:uid="{E1DB6E13-9CD1-4D27-807B-B5ED3D945068}"/>
    <cellStyle name="Normal 8 2 2 2 2 3 2 2" xfId="4102" xr:uid="{95F537BA-7517-4A8E-8E64-6CC4F7B55486}"/>
    <cellStyle name="Normal 8 2 2 2 2 3 3" xfId="2501" xr:uid="{AD113CA1-4228-45B6-9EA9-BC161B585EE5}"/>
    <cellStyle name="Normal 8 2 2 2 2 3 4" xfId="2502" xr:uid="{9B74705D-8623-4A12-AD50-B4695A8E792C}"/>
    <cellStyle name="Normal 8 2 2 2 2 4" xfId="2503" xr:uid="{FFBB219C-35DA-4B99-927D-36481E4666F2}"/>
    <cellStyle name="Normal 8 2 2 2 2 4 2" xfId="4103" xr:uid="{69BA0224-CC9F-4158-8018-BFE7781CAE75}"/>
    <cellStyle name="Normal 8 2 2 2 2 5" xfId="2504" xr:uid="{028981AD-A708-4996-9FC2-495CA6095EC6}"/>
    <cellStyle name="Normal 8 2 2 2 2 6" xfId="2505" xr:uid="{F72E30A4-A777-4D5E-A5E7-0B00B8B34B7C}"/>
    <cellStyle name="Normal 8 2 2 2 3" xfId="2506" xr:uid="{7988A235-065E-4787-9DA0-EA97673F50F4}"/>
    <cellStyle name="Normal 8 2 2 2 3 2" xfId="2507" xr:uid="{9A9E7F81-ABD9-4E7F-BE0A-E345DAAE4B0E}"/>
    <cellStyle name="Normal 8 2 2 2 3 2 2" xfId="2508" xr:uid="{1140CF92-2541-47FB-806E-ED12D2F39D93}"/>
    <cellStyle name="Normal 8 2 2 2 3 2 2 2" xfId="4104" xr:uid="{769EB917-777C-4913-BB0D-8CAB34FF07AE}"/>
    <cellStyle name="Normal 8 2 2 2 3 2 2 2 2" xfId="4105" xr:uid="{43E74D38-FC57-46C5-B430-B4BB6AB777BF}"/>
    <cellStyle name="Normal 8 2 2 2 3 2 2 3" xfId="4106" xr:uid="{D4B61141-71FC-40E6-9A2E-09E2528CE9DF}"/>
    <cellStyle name="Normal 8 2 2 2 3 2 3" xfId="2509" xr:uid="{32988A12-F90C-4FFA-A7EB-39318D610193}"/>
    <cellStyle name="Normal 8 2 2 2 3 2 3 2" xfId="4107" xr:uid="{0B1270B5-B6F8-4850-9E7F-EB26BB6A1F3D}"/>
    <cellStyle name="Normal 8 2 2 2 3 2 4" xfId="2510" xr:uid="{043673C4-F95B-4ED7-8FE6-A319061F2BF0}"/>
    <cellStyle name="Normal 8 2 2 2 3 3" xfId="2511" xr:uid="{4E27711E-2E72-4CB8-90F5-37D62712BC46}"/>
    <cellStyle name="Normal 8 2 2 2 3 3 2" xfId="4108" xr:uid="{30A7161C-CC64-4CF2-B4ED-0396D9D74C9D}"/>
    <cellStyle name="Normal 8 2 2 2 3 3 2 2" xfId="4109" xr:uid="{71331E87-C9BA-433A-9464-056247E45C84}"/>
    <cellStyle name="Normal 8 2 2 2 3 3 3" xfId="4110" xr:uid="{8FA93CD7-B98D-4563-A373-A3D5F43C1283}"/>
    <cellStyle name="Normal 8 2 2 2 3 4" xfId="2512" xr:uid="{F4C44AF4-C89A-445A-9B45-095B2C33F585}"/>
    <cellStyle name="Normal 8 2 2 2 3 4 2" xfId="4111" xr:uid="{3583388F-DA45-4516-9016-23D9B7CFDEDB}"/>
    <cellStyle name="Normal 8 2 2 2 3 5" xfId="2513" xr:uid="{D55BB9FB-E1FF-4E01-8097-322452883356}"/>
    <cellStyle name="Normal 8 2 2 2 4" xfId="2514" xr:uid="{4C8B30C1-3250-4E60-ABD8-E7098288F03E}"/>
    <cellStyle name="Normal 8 2 2 2 4 2" xfId="2515" xr:uid="{DA6270AF-C8B2-4655-8B18-F7CD5A330A82}"/>
    <cellStyle name="Normal 8 2 2 2 4 2 2" xfId="4112" xr:uid="{78FA620C-1EEE-4883-B993-DCEF1240537C}"/>
    <cellStyle name="Normal 8 2 2 2 4 2 2 2" xfId="4113" xr:uid="{5D669382-7A6A-49FF-9B0D-C891E2997FC3}"/>
    <cellStyle name="Normal 8 2 2 2 4 2 3" xfId="4114" xr:uid="{DAB76C2E-FDAF-486A-9A14-7FBD8B8EB72A}"/>
    <cellStyle name="Normal 8 2 2 2 4 3" xfId="2516" xr:uid="{959C413D-D7AE-47B8-ABD3-4AF0483490B7}"/>
    <cellStyle name="Normal 8 2 2 2 4 3 2" xfId="4115" xr:uid="{AA29E27F-34A1-4E7C-99AC-0CFC633C03CD}"/>
    <cellStyle name="Normal 8 2 2 2 4 4" xfId="2517" xr:uid="{9D1A9FB3-0178-45AC-80FF-2E6AC6C321A9}"/>
    <cellStyle name="Normal 8 2 2 2 5" xfId="2518" xr:uid="{B6161472-CCDA-4BAF-99B3-9E1CC2345C03}"/>
    <cellStyle name="Normal 8 2 2 2 5 2" xfId="2519" xr:uid="{76ED6D47-36D6-46D0-B50B-F6693F38DABB}"/>
    <cellStyle name="Normal 8 2 2 2 5 2 2" xfId="4116" xr:uid="{F91A72D1-DFDA-4350-994F-38F6ADE8BAE8}"/>
    <cellStyle name="Normal 8 2 2 2 5 3" xfId="2520" xr:uid="{6E9A5D6C-DB18-49F4-9DA9-2D10CC93E90A}"/>
    <cellStyle name="Normal 8 2 2 2 5 4" xfId="2521" xr:uid="{822F9AB1-AAB0-44F7-93E0-6DAB9561393C}"/>
    <cellStyle name="Normal 8 2 2 2 6" xfId="2522" xr:uid="{D66954CA-36E6-412B-89F2-5822759896C2}"/>
    <cellStyle name="Normal 8 2 2 2 6 2" xfId="4117" xr:uid="{23A8CF75-BEAA-40BE-A359-4F7776E347DF}"/>
    <cellStyle name="Normal 8 2 2 2 7" xfId="2523" xr:uid="{B9BB6412-0C2B-4133-A3A3-2A05051F93FE}"/>
    <cellStyle name="Normal 8 2 2 2 8" xfId="2524" xr:uid="{66216323-81D7-4666-AD96-ABB6234AF7E0}"/>
    <cellStyle name="Normal 8 2 2 3" xfId="2525" xr:uid="{5E1B41C0-F776-4211-A502-F5D116EBAB51}"/>
    <cellStyle name="Normal 8 2 2 3 2" xfId="2526" xr:uid="{40965DA9-6188-4C3F-A6CE-FE169CED945A}"/>
    <cellStyle name="Normal 8 2 2 3 2 2" xfId="2527" xr:uid="{6805E3AB-3691-45D9-BE8D-6BD1A00DA0C1}"/>
    <cellStyle name="Normal 8 2 2 3 2 2 2" xfId="4118" xr:uid="{DCE7A8E7-5DBE-4E2A-A07C-35FCFDAAF212}"/>
    <cellStyle name="Normal 8 2 2 3 2 2 2 2" xfId="4119" xr:uid="{7B0E581D-D60F-4832-A5F6-499FD819FF5E}"/>
    <cellStyle name="Normal 8 2 2 3 2 2 3" xfId="4120" xr:uid="{9DDC9F92-F121-45AC-A31A-B59292B25BDA}"/>
    <cellStyle name="Normal 8 2 2 3 2 3" xfId="2528" xr:uid="{CF8EDA9B-1F73-4374-89FA-4AFCABAE257A}"/>
    <cellStyle name="Normal 8 2 2 3 2 3 2" xfId="4121" xr:uid="{29797F50-6526-4D40-9F72-10B869D90FBA}"/>
    <cellStyle name="Normal 8 2 2 3 2 4" xfId="2529" xr:uid="{A9851545-68F8-4AE5-AEC7-F9B341131443}"/>
    <cellStyle name="Normal 8 2 2 3 3" xfId="2530" xr:uid="{81CCA4AA-6848-4643-928C-154BFDF775A3}"/>
    <cellStyle name="Normal 8 2 2 3 3 2" xfId="2531" xr:uid="{31900660-1EFB-4468-B1DB-4265FBF3C238}"/>
    <cellStyle name="Normal 8 2 2 3 3 2 2" xfId="4122" xr:uid="{95541B34-D29B-476E-A63B-20BA5C776337}"/>
    <cellStyle name="Normal 8 2 2 3 3 3" xfId="2532" xr:uid="{9DBD2C72-74EB-4505-86D2-2C2A5C6EFA6F}"/>
    <cellStyle name="Normal 8 2 2 3 3 4" xfId="2533" xr:uid="{6FE8DE00-9ACD-49B6-87E6-494BE84D6378}"/>
    <cellStyle name="Normal 8 2 2 3 4" xfId="2534" xr:uid="{92F1BF2B-B77A-4381-9881-EAEED6B19A67}"/>
    <cellStyle name="Normal 8 2 2 3 4 2" xfId="4123" xr:uid="{DE2F340E-D7CE-436E-B8F7-8587E986C8A6}"/>
    <cellStyle name="Normal 8 2 2 3 5" xfId="2535" xr:uid="{EB31BE50-8DC4-4F77-811F-BD0F4CEA3E3E}"/>
    <cellStyle name="Normal 8 2 2 3 6" xfId="2536" xr:uid="{B2FE9883-D939-492D-B3FF-F061C0466EBD}"/>
    <cellStyle name="Normal 8 2 2 4" xfId="2537" xr:uid="{2202C2EE-080A-4642-AB54-D20655BF9657}"/>
    <cellStyle name="Normal 8 2 2 4 2" xfId="2538" xr:uid="{318462F9-7C25-4FFA-BD8E-57EFFC035EAA}"/>
    <cellStyle name="Normal 8 2 2 4 2 2" xfId="2539" xr:uid="{04ADAD6D-E6EB-4A05-8E59-23D83C209DD0}"/>
    <cellStyle name="Normal 8 2 2 4 2 2 2" xfId="4124" xr:uid="{9507D25D-5D66-45CF-8570-E1A437ACD14D}"/>
    <cellStyle name="Normal 8 2 2 4 2 2 2 2" xfId="4125" xr:uid="{0F6DB712-5775-4C1C-B81E-D39997C78B93}"/>
    <cellStyle name="Normal 8 2 2 4 2 2 3" xfId="4126" xr:uid="{EFEC42F9-7A49-4A47-80EA-4C6451E9CBE9}"/>
    <cellStyle name="Normal 8 2 2 4 2 3" xfId="2540" xr:uid="{07FD419B-2A47-4A4C-8751-977717F16A69}"/>
    <cellStyle name="Normal 8 2 2 4 2 3 2" xfId="4127" xr:uid="{F3A8AC87-3E4A-4FB6-9A95-A5A144B388BD}"/>
    <cellStyle name="Normal 8 2 2 4 2 4" xfId="2541" xr:uid="{6D6EE308-347C-4A56-A290-3189E12BDD88}"/>
    <cellStyle name="Normal 8 2 2 4 3" xfId="2542" xr:uid="{D9C82442-2B63-44DC-8EDA-686DC5442A5C}"/>
    <cellStyle name="Normal 8 2 2 4 3 2" xfId="4128" xr:uid="{D1D229BA-0A3F-4380-81F7-C6E71B4E8F36}"/>
    <cellStyle name="Normal 8 2 2 4 3 2 2" xfId="4129" xr:uid="{DA49EDD0-E5A4-4A82-B70E-2257323AA786}"/>
    <cellStyle name="Normal 8 2 2 4 3 3" xfId="4130" xr:uid="{ABA6EE42-EF28-47FE-93ED-2A56B06492D8}"/>
    <cellStyle name="Normal 8 2 2 4 4" xfId="2543" xr:uid="{B65E2E39-7EE9-48AB-AA99-FC29A1FD7EEA}"/>
    <cellStyle name="Normal 8 2 2 4 4 2" xfId="4131" xr:uid="{3F2DCB61-BC01-4BDE-ADB6-DD71ECA72EEA}"/>
    <cellStyle name="Normal 8 2 2 4 5" xfId="2544" xr:uid="{C275F99D-5942-4DCA-931A-3F3FD2C8528B}"/>
    <cellStyle name="Normal 8 2 2 5" xfId="2545" xr:uid="{5710B8D6-AFBF-494C-AFE2-CA7128408F21}"/>
    <cellStyle name="Normal 8 2 2 5 2" xfId="2546" xr:uid="{0D0F2A69-0304-4B3B-A593-555AD68209C7}"/>
    <cellStyle name="Normal 8 2 2 5 2 2" xfId="4132" xr:uid="{E51E8740-4E67-40B8-8787-E264CD6D24DC}"/>
    <cellStyle name="Normal 8 2 2 5 2 2 2" xfId="4133" xr:uid="{DDDE39B2-CEBB-4BBB-8DE7-1F119331EC38}"/>
    <cellStyle name="Normal 8 2 2 5 2 3" xfId="4134" xr:uid="{5F8CF3CE-9EB1-413F-9260-D60B640FBF05}"/>
    <cellStyle name="Normal 8 2 2 5 3" xfId="2547" xr:uid="{81CF6012-4B5A-491C-A7BC-C9B6D64C9A1A}"/>
    <cellStyle name="Normal 8 2 2 5 3 2" xfId="4135" xr:uid="{7A2AC51A-EF93-4556-8D90-75B8C82182AC}"/>
    <cellStyle name="Normal 8 2 2 5 4" xfId="2548" xr:uid="{3A69D1A9-81AB-4CF3-8AA9-C3FDE3DFFF52}"/>
    <cellStyle name="Normal 8 2 2 6" xfId="2549" xr:uid="{E3D69B0D-389B-461B-86D8-CCC087B8C9DD}"/>
    <cellStyle name="Normal 8 2 2 6 2" xfId="2550" xr:uid="{002D5D96-AFA5-4EC5-A08B-0D254B33F06D}"/>
    <cellStyle name="Normal 8 2 2 6 2 2" xfId="4136" xr:uid="{1F8C30C8-E22A-4B7B-9074-E96452F7A6CB}"/>
    <cellStyle name="Normal 8 2 2 6 3" xfId="2551" xr:uid="{841D0DAE-5CCB-4D54-B525-AB7B340A19CF}"/>
    <cellStyle name="Normal 8 2 2 6 4" xfId="2552" xr:uid="{97D0B57E-75D9-4436-9E04-B042F27E8EC7}"/>
    <cellStyle name="Normal 8 2 2 7" xfId="2553" xr:uid="{F23CD7D6-E48C-4D75-8350-188C7AD9A72B}"/>
    <cellStyle name="Normal 8 2 2 7 2" xfId="4137" xr:uid="{9B612235-BF06-4E19-8F50-1676FA8548D3}"/>
    <cellStyle name="Normal 8 2 2 8" xfId="2554" xr:uid="{EF37A062-70B3-4E8C-A38D-657FD02B7454}"/>
    <cellStyle name="Normal 8 2 2 9" xfId="2555" xr:uid="{F1BBA5F0-39B4-4515-8173-155D2C015CE7}"/>
    <cellStyle name="Normal 8 2 3" xfId="2556" xr:uid="{E5CBCC0B-971F-4C48-AF76-AC561C95F279}"/>
    <cellStyle name="Normal 8 2 3 2" xfId="2557" xr:uid="{1E11546F-EA24-4870-84AD-7C085F4F7AC8}"/>
    <cellStyle name="Normal 8 2 3 2 2" xfId="2558" xr:uid="{8AFD58E4-8452-485F-9A1F-C55CFC3E5121}"/>
    <cellStyle name="Normal 8 2 3 2 2 2" xfId="2559" xr:uid="{173109D6-E0BE-4B91-A5B3-E5BBA23C5B31}"/>
    <cellStyle name="Normal 8 2 3 2 2 2 2" xfId="4138" xr:uid="{DFC3BBE8-C3CD-43E7-9234-9C34F963ACFB}"/>
    <cellStyle name="Normal 8 2 3 2 2 2 2 2" xfId="4139" xr:uid="{7C3763D1-8A50-4E3F-BB7A-1721CF8261E3}"/>
    <cellStyle name="Normal 8 2 3 2 2 2 3" xfId="4140" xr:uid="{83D2C902-F3B6-4117-9E48-6B266E64DE35}"/>
    <cellStyle name="Normal 8 2 3 2 2 3" xfId="2560" xr:uid="{17408E6C-063B-4900-BD36-3EC746BCBCC9}"/>
    <cellStyle name="Normal 8 2 3 2 2 3 2" xfId="4141" xr:uid="{148205C2-080F-458F-A1CC-A5749104AAE4}"/>
    <cellStyle name="Normal 8 2 3 2 2 4" xfId="2561" xr:uid="{0CC2F12A-44B1-49BE-B69B-BEBCF9D0857F}"/>
    <cellStyle name="Normal 8 2 3 2 3" xfId="2562" xr:uid="{1933D30C-CBE9-41D7-A66D-BE1774CBBE3C}"/>
    <cellStyle name="Normal 8 2 3 2 3 2" xfId="2563" xr:uid="{30C21C25-1E37-4AC6-AA20-CD5D7E576B31}"/>
    <cellStyle name="Normal 8 2 3 2 3 2 2" xfId="4142" xr:uid="{FD784417-952F-4914-AD08-A46C56F8EE5D}"/>
    <cellStyle name="Normal 8 2 3 2 3 3" xfId="2564" xr:uid="{0C3C443F-D03E-4337-8CBD-001D1CB19788}"/>
    <cellStyle name="Normal 8 2 3 2 3 4" xfId="2565" xr:uid="{AAC1ACEC-85F8-4F91-B5E0-E3C3FA0ED162}"/>
    <cellStyle name="Normal 8 2 3 2 4" xfId="2566" xr:uid="{5496267E-1E0E-45D4-8B4C-C4A25B0DABC7}"/>
    <cellStyle name="Normal 8 2 3 2 4 2" xfId="4143" xr:uid="{57D4E531-22B0-40E5-8EBD-C21BE6717968}"/>
    <cellStyle name="Normal 8 2 3 2 5" xfId="2567" xr:uid="{2BE57801-2C17-430E-8C3C-DED0F704E2BC}"/>
    <cellStyle name="Normal 8 2 3 2 6" xfId="2568" xr:uid="{2E105745-4683-4516-ADBA-08A412403949}"/>
    <cellStyle name="Normal 8 2 3 3" xfId="2569" xr:uid="{48F28C66-B79F-4353-9918-81B8B128687F}"/>
    <cellStyle name="Normal 8 2 3 3 2" xfId="2570" xr:uid="{73AECFD8-116A-44D3-A9DF-56676A1D7B31}"/>
    <cellStyle name="Normal 8 2 3 3 2 2" xfId="2571" xr:uid="{1A76F741-85DF-45DC-8BC8-8DB54B6AAC00}"/>
    <cellStyle name="Normal 8 2 3 3 2 2 2" xfId="4144" xr:uid="{120AD4CA-05A0-4974-AC5F-E6E26806E434}"/>
    <cellStyle name="Normal 8 2 3 3 2 2 2 2" xfId="4145" xr:uid="{FD1006AD-BE2F-468D-B409-EC87E58B2209}"/>
    <cellStyle name="Normal 8 2 3 3 2 2 3" xfId="4146" xr:uid="{3E33C05F-77D3-48A8-9A35-9FC4BD3A5947}"/>
    <cellStyle name="Normal 8 2 3 3 2 3" xfId="2572" xr:uid="{6E2DEDBE-8973-4AB1-9608-EDC0DF902791}"/>
    <cellStyle name="Normal 8 2 3 3 2 3 2" xfId="4147" xr:uid="{AA0E99E9-A2BC-47C8-96C1-027E31B3A704}"/>
    <cellStyle name="Normal 8 2 3 3 2 4" xfId="2573" xr:uid="{E13A6E9D-24D3-4BCF-8348-3DA483A22CEA}"/>
    <cellStyle name="Normal 8 2 3 3 3" xfId="2574" xr:uid="{E293DD9D-1B13-4D66-82ED-0ECE046FD219}"/>
    <cellStyle name="Normal 8 2 3 3 3 2" xfId="4148" xr:uid="{640F4B71-FA7C-4023-85A8-05A8E22AEF09}"/>
    <cellStyle name="Normal 8 2 3 3 3 2 2" xfId="4149" xr:uid="{CEED74E0-27ED-43A0-89B2-7AC3656897E7}"/>
    <cellStyle name="Normal 8 2 3 3 3 3" xfId="4150" xr:uid="{BCBBAFB4-51BD-4E3F-A9DA-D3586ED4B11C}"/>
    <cellStyle name="Normal 8 2 3 3 4" xfId="2575" xr:uid="{AC69E2AB-EAA3-4FC1-8777-EC94A06A4F63}"/>
    <cellStyle name="Normal 8 2 3 3 4 2" xfId="4151" xr:uid="{E607DA82-A42E-4F15-8232-6538378F82B9}"/>
    <cellStyle name="Normal 8 2 3 3 5" xfId="2576" xr:uid="{13FC3D8D-3F36-4F89-87FF-B981FE239F9F}"/>
    <cellStyle name="Normal 8 2 3 4" xfId="2577" xr:uid="{5EDCF7E9-4870-43C4-9078-BAE6D60EB3A9}"/>
    <cellStyle name="Normal 8 2 3 4 2" xfId="2578" xr:uid="{4DD7AB90-7BFA-4D34-9AEC-E4F978AFF411}"/>
    <cellStyle name="Normal 8 2 3 4 2 2" xfId="4152" xr:uid="{F15EA598-5783-4F74-8C2D-CD4CD7D024E5}"/>
    <cellStyle name="Normal 8 2 3 4 2 2 2" xfId="4153" xr:uid="{4B949D7A-D8F4-4BC6-AE3B-043EC7C55023}"/>
    <cellStyle name="Normal 8 2 3 4 2 3" xfId="4154" xr:uid="{27C5A957-13B6-4C25-9B1C-05B5055175EF}"/>
    <cellStyle name="Normal 8 2 3 4 3" xfId="2579" xr:uid="{E5D7D145-45EF-4AEF-BD73-0A69BFD007E3}"/>
    <cellStyle name="Normal 8 2 3 4 3 2" xfId="4155" xr:uid="{3418003E-AD95-4C6E-B86F-1F1019CD201B}"/>
    <cellStyle name="Normal 8 2 3 4 4" xfId="2580" xr:uid="{4BCE026A-2D86-4DC2-A142-67E0A3B04240}"/>
    <cellStyle name="Normal 8 2 3 5" xfId="2581" xr:uid="{5B95B99B-03E8-437A-BB68-419AE5274F04}"/>
    <cellStyle name="Normal 8 2 3 5 2" xfId="2582" xr:uid="{0E1622F1-9902-420E-B575-6621DF4138B7}"/>
    <cellStyle name="Normal 8 2 3 5 2 2" xfId="4156" xr:uid="{36299CDF-1F93-4B68-9DA8-96EC830B41B1}"/>
    <cellStyle name="Normal 8 2 3 5 3" xfId="2583" xr:uid="{939B6ECB-2581-443E-9048-A5F702B4C51C}"/>
    <cellStyle name="Normal 8 2 3 5 4" xfId="2584" xr:uid="{6D2A1FE0-4AFF-49B0-B74E-C5B1EB70601C}"/>
    <cellStyle name="Normal 8 2 3 6" xfId="2585" xr:uid="{4EAAD5D3-CE1D-4100-976A-9AD5529D5800}"/>
    <cellStyle name="Normal 8 2 3 6 2" xfId="4157" xr:uid="{DA700222-8F8D-4461-B3CF-B22BA9546EA8}"/>
    <cellStyle name="Normal 8 2 3 7" xfId="2586" xr:uid="{C51A2848-4F10-461D-801A-F7EF228FEDCA}"/>
    <cellStyle name="Normal 8 2 3 8" xfId="2587" xr:uid="{00F22390-02B3-48BB-A92D-C704055C90DB}"/>
    <cellStyle name="Normal 8 2 4" xfId="2588" xr:uid="{B9476C8F-6983-4F93-A817-850467FFFA97}"/>
    <cellStyle name="Normal 8 2 4 2" xfId="2589" xr:uid="{2168B265-2EF0-41FA-8C93-E4F4E8917F93}"/>
    <cellStyle name="Normal 8 2 4 2 2" xfId="2590" xr:uid="{7944A6C9-9833-454B-949E-84D8B4F4F1B6}"/>
    <cellStyle name="Normal 8 2 4 2 2 2" xfId="2591" xr:uid="{8D17F958-B1B3-4225-823B-014807D7A21E}"/>
    <cellStyle name="Normal 8 2 4 2 2 2 2" xfId="4158" xr:uid="{5FF0542B-8CDC-4A1D-AE4C-F18B9E0104B9}"/>
    <cellStyle name="Normal 8 2 4 2 2 3" xfId="2592" xr:uid="{96282C56-DD43-4CDE-88E6-55089CA6EF88}"/>
    <cellStyle name="Normal 8 2 4 2 2 4" xfId="2593" xr:uid="{475227CD-744B-491D-B243-4B30878E299F}"/>
    <cellStyle name="Normal 8 2 4 2 3" xfId="2594" xr:uid="{549F478D-AEF7-4ACF-A315-CA9ECBDB449E}"/>
    <cellStyle name="Normal 8 2 4 2 3 2" xfId="4159" xr:uid="{8E116C1B-C8D3-4BC3-9255-4758CEB9EBAA}"/>
    <cellStyle name="Normal 8 2 4 2 4" xfId="2595" xr:uid="{52AD5EF8-9F34-4809-A202-D0E14C021606}"/>
    <cellStyle name="Normal 8 2 4 2 5" xfId="2596" xr:uid="{B11959AD-7D39-4A50-829F-B8D92EC05285}"/>
    <cellStyle name="Normal 8 2 4 3" xfId="2597" xr:uid="{7CC3DE18-08A1-4FAF-A8F7-A21FBC3624B6}"/>
    <cellStyle name="Normal 8 2 4 3 2" xfId="2598" xr:uid="{1DE7E030-1059-4625-BAFB-E3679C71D9AD}"/>
    <cellStyle name="Normal 8 2 4 3 2 2" xfId="4160" xr:uid="{30D49160-2CC4-404C-A7A2-383E1471968C}"/>
    <cellStyle name="Normal 8 2 4 3 3" xfId="2599" xr:uid="{3D084C23-B3B6-448C-8FF7-E4CF47A3418B}"/>
    <cellStyle name="Normal 8 2 4 3 4" xfId="2600" xr:uid="{498A948A-0E85-41D1-B938-A17C54B1A266}"/>
    <cellStyle name="Normal 8 2 4 4" xfId="2601" xr:uid="{4C55F69F-3D50-418C-B789-F90971AD2BC9}"/>
    <cellStyle name="Normal 8 2 4 4 2" xfId="2602" xr:uid="{979714BE-262F-4772-9CF0-7525B1E596CD}"/>
    <cellStyle name="Normal 8 2 4 4 3" xfId="2603" xr:uid="{8BD63DC4-492B-4CFE-B252-84430DABB572}"/>
    <cellStyle name="Normal 8 2 4 4 4" xfId="2604" xr:uid="{AE4A1E8D-22BB-45BD-A40B-82B90804AECD}"/>
    <cellStyle name="Normal 8 2 4 5" xfId="2605" xr:uid="{5DAA0026-82EE-4628-94CC-F73B35B50A1B}"/>
    <cellStyle name="Normal 8 2 4 6" xfId="2606" xr:uid="{6092B0FA-9477-49A3-BC97-4A4D27372FE8}"/>
    <cellStyle name="Normal 8 2 4 7" xfId="2607" xr:uid="{788782B7-CE3A-40A2-8138-7B4E3CA3C1B9}"/>
    <cellStyle name="Normal 8 2 5" xfId="2608" xr:uid="{8387986C-589D-4B96-AFC7-52C71FF76709}"/>
    <cellStyle name="Normal 8 2 5 2" xfId="2609" xr:uid="{4F8C9E63-52AB-47FA-8F6D-9D924674B0B9}"/>
    <cellStyle name="Normal 8 2 5 2 2" xfId="2610" xr:uid="{2A99483C-C265-4194-82B9-A5923907C458}"/>
    <cellStyle name="Normal 8 2 5 2 2 2" xfId="4161" xr:uid="{50DA14CE-A9D8-46B6-8F49-DAFB6AE32512}"/>
    <cellStyle name="Normal 8 2 5 2 2 2 2" xfId="4162" xr:uid="{3766C661-8D53-4F92-B7DC-FB4233229FCE}"/>
    <cellStyle name="Normal 8 2 5 2 2 3" xfId="4163" xr:uid="{212DA0E4-2881-4AD3-A78C-A7004F2CA43C}"/>
    <cellStyle name="Normal 8 2 5 2 3" xfId="2611" xr:uid="{AF0F8CE5-DF9F-44AC-B3E7-682035CD71B8}"/>
    <cellStyle name="Normal 8 2 5 2 3 2" xfId="4164" xr:uid="{7C93A74E-83E8-4E5D-B2CB-9784168E1907}"/>
    <cellStyle name="Normal 8 2 5 2 4" xfId="2612" xr:uid="{86CBC734-5C64-4BCC-92F3-A66E1FDD4DCA}"/>
    <cellStyle name="Normal 8 2 5 3" xfId="2613" xr:uid="{2E666DFD-D4C6-4CF6-A7EA-54564B656B7C}"/>
    <cellStyle name="Normal 8 2 5 3 2" xfId="2614" xr:uid="{78B1A442-1AD0-416D-BBAF-2ED6AA6600E1}"/>
    <cellStyle name="Normal 8 2 5 3 2 2" xfId="4165" xr:uid="{D9D7209A-EE26-451D-BEA0-968F94D6104E}"/>
    <cellStyle name="Normal 8 2 5 3 3" xfId="2615" xr:uid="{A90BEA59-4B78-4017-A093-54F0CBBBEC64}"/>
    <cellStyle name="Normal 8 2 5 3 4" xfId="2616" xr:uid="{1C82A27D-7CC2-4E2B-B0E1-887EED590618}"/>
    <cellStyle name="Normal 8 2 5 4" xfId="2617" xr:uid="{59928B9D-05F0-4F73-9AF4-F0A8CD770D15}"/>
    <cellStyle name="Normal 8 2 5 4 2" xfId="4166" xr:uid="{EEF96594-EBB6-416D-99A6-73DB47A7B25F}"/>
    <cellStyle name="Normal 8 2 5 5" xfId="2618" xr:uid="{F1F924AB-B410-4363-9F63-9A38C29FF299}"/>
    <cellStyle name="Normal 8 2 5 6" xfId="2619" xr:uid="{8C80E376-AB66-4C64-BD89-514D6CE4A92E}"/>
    <cellStyle name="Normal 8 2 6" xfId="2620" xr:uid="{811A798F-E588-410C-B1C8-3F2962F4B961}"/>
    <cellStyle name="Normal 8 2 6 2" xfId="2621" xr:uid="{97D75EE7-5D11-45BD-B0E3-4A9C70F80F0B}"/>
    <cellStyle name="Normal 8 2 6 2 2" xfId="2622" xr:uid="{27E9297C-5732-425D-BA54-FBF700C63226}"/>
    <cellStyle name="Normal 8 2 6 2 2 2" xfId="4167" xr:uid="{63E4F396-F259-4C0E-81D4-F5B842C6CCF8}"/>
    <cellStyle name="Normal 8 2 6 2 3" xfId="2623" xr:uid="{0813735B-8EA6-48FD-9AFD-848007CCAECC}"/>
    <cellStyle name="Normal 8 2 6 2 4" xfId="2624" xr:uid="{98B1E734-EBBF-4196-B558-7C0704FD34DF}"/>
    <cellStyle name="Normal 8 2 6 3" xfId="2625" xr:uid="{37BE1B0A-BFD0-4BAB-B3DA-192153AA67D7}"/>
    <cellStyle name="Normal 8 2 6 3 2" xfId="4168" xr:uid="{2DEEE819-CA1B-4D82-BD8F-E5AC867579EA}"/>
    <cellStyle name="Normal 8 2 6 4" xfId="2626" xr:uid="{C5F78DE1-DE65-45D2-98ED-7CE4748A40D6}"/>
    <cellStyle name="Normal 8 2 6 5" xfId="2627" xr:uid="{C7980A4B-F332-4B0C-9858-4C87457A2877}"/>
    <cellStyle name="Normal 8 2 7" xfId="2628" xr:uid="{5DB76EB5-4610-4EAD-B1A2-4FFDAD856F3A}"/>
    <cellStyle name="Normal 8 2 7 2" xfId="2629" xr:uid="{77E57132-4BA3-4C47-91C3-870B8F53E788}"/>
    <cellStyle name="Normal 8 2 7 2 2" xfId="4169" xr:uid="{0CA1149A-6F7F-48E0-9B17-620B3498846F}"/>
    <cellStyle name="Normal 8 2 7 3" xfId="2630" xr:uid="{00472A57-DC6C-4A54-8C38-971BE34BB59F}"/>
    <cellStyle name="Normal 8 2 7 4" xfId="2631" xr:uid="{659E8688-AA13-4983-B350-70CC1E19C39A}"/>
    <cellStyle name="Normal 8 2 8" xfId="2632" xr:uid="{F1FD321F-C0DD-45D9-84ED-44986217D57B}"/>
    <cellStyle name="Normal 8 2 8 2" xfId="2633" xr:uid="{002954E1-A767-4800-81A3-ACB9B8DE7DC1}"/>
    <cellStyle name="Normal 8 2 8 3" xfId="2634" xr:uid="{8765AFF7-C3F2-4833-A025-97F7A9834F99}"/>
    <cellStyle name="Normal 8 2 8 4" xfId="2635" xr:uid="{565BE1B9-307E-42DC-B408-0FC7863DD746}"/>
    <cellStyle name="Normal 8 2 9" xfId="2636" xr:uid="{5E17BD07-F85C-41CE-85A4-2B64AF3BDEFA}"/>
    <cellStyle name="Normal 8 3" xfId="2637" xr:uid="{D2324034-8051-40BE-9FD6-23150E697938}"/>
    <cellStyle name="Normal 8 3 10" xfId="2638" xr:uid="{F189E7BC-7A8A-49C8-8649-E7062B2F25CE}"/>
    <cellStyle name="Normal 8 3 11" xfId="2639" xr:uid="{6AEF9996-2452-4D87-9C70-4704B5D0FE31}"/>
    <cellStyle name="Normal 8 3 2" xfId="2640" xr:uid="{7279464F-1EA8-4268-9087-E5EB426535C6}"/>
    <cellStyle name="Normal 8 3 2 2" xfId="2641" xr:uid="{094F6190-4A2C-429D-8538-BBA7415B8A73}"/>
    <cellStyle name="Normal 8 3 2 2 2" xfId="2642" xr:uid="{66C84E0A-3069-4944-9AFA-0591D76B024D}"/>
    <cellStyle name="Normal 8 3 2 2 2 2" xfId="2643" xr:uid="{30DF99AA-833B-4E9B-9D1F-9DF96371F791}"/>
    <cellStyle name="Normal 8 3 2 2 2 2 2" xfId="2644" xr:uid="{B68462F9-263D-4E03-8C0D-AE541CA6665E}"/>
    <cellStyle name="Normal 8 3 2 2 2 2 2 2" xfId="4170" xr:uid="{2142A3E3-218E-4E5A-9830-BBC73841BA7C}"/>
    <cellStyle name="Normal 8 3 2 2 2 2 3" xfId="2645" xr:uid="{7666A453-2B4F-4270-94BA-8BACF1CD04EA}"/>
    <cellStyle name="Normal 8 3 2 2 2 2 4" xfId="2646" xr:uid="{D48DE7F2-C665-488E-BD11-8CCBDCA87A2B}"/>
    <cellStyle name="Normal 8 3 2 2 2 3" xfId="2647" xr:uid="{9AF3EDA4-3EBC-4311-85FB-EAAF9FEEC05D}"/>
    <cellStyle name="Normal 8 3 2 2 2 3 2" xfId="2648" xr:uid="{CB633B47-AEE9-4DE0-A74E-F5E2F787DE01}"/>
    <cellStyle name="Normal 8 3 2 2 2 3 3" xfId="2649" xr:uid="{5576E01C-050A-4F2C-83FB-C98857679AA1}"/>
    <cellStyle name="Normal 8 3 2 2 2 3 4" xfId="2650" xr:uid="{E25D9874-EBDB-474E-82AC-1F8A015D04C3}"/>
    <cellStyle name="Normal 8 3 2 2 2 4" xfId="2651" xr:uid="{BD2BD153-7042-4E4B-AA82-E3C5CD65BBD4}"/>
    <cellStyle name="Normal 8 3 2 2 2 5" xfId="2652" xr:uid="{EB632FBE-D796-476C-8EB3-5C670D384F88}"/>
    <cellStyle name="Normal 8 3 2 2 2 6" xfId="2653" xr:uid="{44B7809D-D760-4193-88C7-499826AC45CB}"/>
    <cellStyle name="Normal 8 3 2 2 3" xfId="2654" xr:uid="{6E7C76B8-BCBE-4FDC-A0B7-943C4C8461CB}"/>
    <cellStyle name="Normal 8 3 2 2 3 2" xfId="2655" xr:uid="{7DA0B478-ADB0-4D3C-9F65-8F67404C390C}"/>
    <cellStyle name="Normal 8 3 2 2 3 2 2" xfId="2656" xr:uid="{8DDAB8C8-64C3-4A6D-9356-EE3FC45871F0}"/>
    <cellStyle name="Normal 8 3 2 2 3 2 3" xfId="2657" xr:uid="{EECC339B-8E25-4E1F-8EA6-76FEE6E659C7}"/>
    <cellStyle name="Normal 8 3 2 2 3 2 4" xfId="2658" xr:uid="{E7550227-BE56-48FF-8547-86D0F1C22B56}"/>
    <cellStyle name="Normal 8 3 2 2 3 3" xfId="2659" xr:uid="{91894E30-6E79-479A-819D-821C7717F143}"/>
    <cellStyle name="Normal 8 3 2 2 3 4" xfId="2660" xr:uid="{A26DBFD0-2784-4A2A-9F83-3A47DDB9B19A}"/>
    <cellStyle name="Normal 8 3 2 2 3 5" xfId="2661" xr:uid="{A8F60BF5-CEBA-436E-B542-3E6DAC333E78}"/>
    <cellStyle name="Normal 8 3 2 2 4" xfId="2662" xr:uid="{ACD8DFF4-9168-4D3C-B0FF-E64BEBEF4D1E}"/>
    <cellStyle name="Normal 8 3 2 2 4 2" xfId="2663" xr:uid="{AED6EF06-0DA3-4169-A425-DDC315A8EAF8}"/>
    <cellStyle name="Normal 8 3 2 2 4 3" xfId="2664" xr:uid="{0CFCD02A-617A-4B98-94A7-B8E997153FFB}"/>
    <cellStyle name="Normal 8 3 2 2 4 4" xfId="2665" xr:uid="{D5A8CFFD-BFDA-43A8-8E5F-D9B4850FB602}"/>
    <cellStyle name="Normal 8 3 2 2 5" xfId="2666" xr:uid="{89311C3B-2CFB-4749-B6CC-C626FF7B2C03}"/>
    <cellStyle name="Normal 8 3 2 2 5 2" xfId="2667" xr:uid="{B23217E4-3C0F-4CBA-AA9E-6DEE647F8AC5}"/>
    <cellStyle name="Normal 8 3 2 2 5 3" xfId="2668" xr:uid="{46A9AE0B-588A-40F1-A1E5-1CC191257933}"/>
    <cellStyle name="Normal 8 3 2 2 5 4" xfId="2669" xr:uid="{89A29EB7-D0BD-4D61-8AAF-410E972DF54F}"/>
    <cellStyle name="Normal 8 3 2 2 6" xfId="2670" xr:uid="{2A5BFC98-CDB2-495C-A504-B9B9451C07F4}"/>
    <cellStyle name="Normal 8 3 2 2 7" xfId="2671" xr:uid="{906717E7-F714-432F-A46D-8F59625B5140}"/>
    <cellStyle name="Normal 8 3 2 2 8" xfId="2672" xr:uid="{FF981B95-BB94-421C-AF78-A71C17CF629F}"/>
    <cellStyle name="Normal 8 3 2 3" xfId="2673" xr:uid="{A970BE3C-68CB-40C5-B4B9-B0717FB4AC35}"/>
    <cellStyle name="Normal 8 3 2 3 2" xfId="2674" xr:uid="{632E72E2-B810-4F90-8900-639641CAED53}"/>
    <cellStyle name="Normal 8 3 2 3 2 2" xfId="2675" xr:uid="{8C4A7154-67C1-40C9-BB6D-1EA71477230D}"/>
    <cellStyle name="Normal 8 3 2 3 2 2 2" xfId="4171" xr:uid="{AE1EAE4C-75A6-4F50-8F06-9AD679F905E0}"/>
    <cellStyle name="Normal 8 3 2 3 2 2 2 2" xfId="4172" xr:uid="{0F20D15B-82EC-461A-8756-4EE2956466C5}"/>
    <cellStyle name="Normal 8 3 2 3 2 2 3" xfId="4173" xr:uid="{BA87B98E-B60E-4185-9053-5AF5294E085F}"/>
    <cellStyle name="Normal 8 3 2 3 2 3" xfId="2676" xr:uid="{C4674EA8-179A-469D-98BA-9F3F1C7D1355}"/>
    <cellStyle name="Normal 8 3 2 3 2 3 2" xfId="4174" xr:uid="{3FE06BAD-BE93-4742-84FB-FE42CA3BC31C}"/>
    <cellStyle name="Normal 8 3 2 3 2 4" xfId="2677" xr:uid="{0901DE83-7726-485B-B527-F1E71F90B451}"/>
    <cellStyle name="Normal 8 3 2 3 3" xfId="2678" xr:uid="{FB626024-4132-4635-91A2-6D7F146D895B}"/>
    <cellStyle name="Normal 8 3 2 3 3 2" xfId="2679" xr:uid="{52AD698A-A502-461A-9EB2-3D7696714C9B}"/>
    <cellStyle name="Normal 8 3 2 3 3 2 2" xfId="4175" xr:uid="{E217233C-E40E-464A-8EBE-42F9355A4DE2}"/>
    <cellStyle name="Normal 8 3 2 3 3 3" xfId="2680" xr:uid="{EEB69409-04A2-4DBB-8187-F49E1DDC8B6C}"/>
    <cellStyle name="Normal 8 3 2 3 3 4" xfId="2681" xr:uid="{DD8C3315-C329-4DAF-811D-65488843CC1E}"/>
    <cellStyle name="Normal 8 3 2 3 4" xfId="2682" xr:uid="{83266625-5D81-45AB-A578-09D8C9F84E02}"/>
    <cellStyle name="Normal 8 3 2 3 4 2" xfId="4176" xr:uid="{C22AEB17-7EE9-4946-A50C-1C9068F636BD}"/>
    <cellStyle name="Normal 8 3 2 3 5" xfId="2683" xr:uid="{BB005F93-56DE-466B-B04D-D085FB88B144}"/>
    <cellStyle name="Normal 8 3 2 3 6" xfId="2684" xr:uid="{A73F75FC-FA73-4452-9687-68B05DCE4523}"/>
    <cellStyle name="Normal 8 3 2 4" xfId="2685" xr:uid="{AD29FEEB-434E-42BD-ADA7-B7C0DB7DA67D}"/>
    <cellStyle name="Normal 8 3 2 4 2" xfId="2686" xr:uid="{D8F635F7-0621-4581-81E4-FE7E0AF67BEA}"/>
    <cellStyle name="Normal 8 3 2 4 2 2" xfId="2687" xr:uid="{0ADB8E82-2DF7-4563-936A-F6FD7D669BED}"/>
    <cellStyle name="Normal 8 3 2 4 2 2 2" xfId="4177" xr:uid="{15D089F2-27BA-4324-B806-DB31C2810F44}"/>
    <cellStyle name="Normal 8 3 2 4 2 3" xfId="2688" xr:uid="{16A279B2-7EC6-4EEF-91BD-02A4A7BEA2A9}"/>
    <cellStyle name="Normal 8 3 2 4 2 4" xfId="2689" xr:uid="{4FC7CD19-D3FB-4128-B8DC-ADC62BAC1E65}"/>
    <cellStyle name="Normal 8 3 2 4 3" xfId="2690" xr:uid="{FB51A0D2-A4DB-42CD-A4B8-4A1BCCFC8CC8}"/>
    <cellStyle name="Normal 8 3 2 4 3 2" xfId="4178" xr:uid="{BCEB1AE7-5BCB-4DD4-BFB2-F8628897F5C3}"/>
    <cellStyle name="Normal 8 3 2 4 4" xfId="2691" xr:uid="{0B66597A-F556-4A62-80ED-F6AA87A71902}"/>
    <cellStyle name="Normal 8 3 2 4 5" xfId="2692" xr:uid="{E42D356E-1F56-4A67-8694-02FCA30F6998}"/>
    <cellStyle name="Normal 8 3 2 5" xfId="2693" xr:uid="{085359AC-0691-4D4B-ACE3-910F27685BF4}"/>
    <cellStyle name="Normal 8 3 2 5 2" xfId="2694" xr:uid="{8FC4FA7A-47A3-4628-9035-A74E8F94F968}"/>
    <cellStyle name="Normal 8 3 2 5 2 2" xfId="4179" xr:uid="{45816B0D-82A3-4D92-BFF9-E4B726358BFC}"/>
    <cellStyle name="Normal 8 3 2 5 3" xfId="2695" xr:uid="{AC610D0F-0C39-411C-AED2-ADA7E015EAEC}"/>
    <cellStyle name="Normal 8 3 2 5 4" xfId="2696" xr:uid="{E2EAF98B-8A98-4352-B08B-AB45F28D61AC}"/>
    <cellStyle name="Normal 8 3 2 6" xfId="2697" xr:uid="{14BF9F62-EEC9-498F-B722-91F39B66FB4C}"/>
    <cellStyle name="Normal 8 3 2 6 2" xfId="2698" xr:uid="{49A9B7C6-79D7-4C03-AFED-3F48A9DC2420}"/>
    <cellStyle name="Normal 8 3 2 6 3" xfId="2699" xr:uid="{936F05F7-F9F0-46DA-B543-32DC7BFC608E}"/>
    <cellStyle name="Normal 8 3 2 6 4" xfId="2700" xr:uid="{2F930598-E3E9-4138-A780-C25ADF433A01}"/>
    <cellStyle name="Normal 8 3 2 7" xfId="2701" xr:uid="{D26A8348-E5BB-4DE7-BF18-27B62C274693}"/>
    <cellStyle name="Normal 8 3 2 8" xfId="2702" xr:uid="{EDD33B13-C33F-46DD-A1E6-4A66444FF699}"/>
    <cellStyle name="Normal 8 3 2 9" xfId="2703" xr:uid="{C5ED095C-F571-4784-8E89-1A3E8693B7E3}"/>
    <cellStyle name="Normal 8 3 3" xfId="2704" xr:uid="{7A6AED61-22A5-42C5-B18D-BF414656630D}"/>
    <cellStyle name="Normal 8 3 3 2" xfId="2705" xr:uid="{8D2256AD-F289-431F-BBE3-1745BA9F110C}"/>
    <cellStyle name="Normal 8 3 3 2 2" xfId="2706" xr:uid="{95BF5DD8-1525-4986-8FDF-C00D2C97EECA}"/>
    <cellStyle name="Normal 8 3 3 2 2 2" xfId="2707" xr:uid="{A3B35376-B4E1-4640-B0EA-12365ABAE557}"/>
    <cellStyle name="Normal 8 3 3 2 2 2 2" xfId="4180" xr:uid="{F897EEE2-B31A-44B6-A911-4273F1E0E7B1}"/>
    <cellStyle name="Normal 8 3 3 2 2 2 2 2" xfId="4664" xr:uid="{31663A44-7759-4CE7-AEA9-7DF379DA9AC2}"/>
    <cellStyle name="Normal 8 3 3 2 2 2 3" xfId="4665" xr:uid="{8EEAA19C-5E14-4193-A1B7-B98658C4AFF9}"/>
    <cellStyle name="Normal 8 3 3 2 2 3" xfId="2708" xr:uid="{B9213C08-87A9-4877-B8C2-60D7F5A5BE72}"/>
    <cellStyle name="Normal 8 3 3 2 2 3 2" xfId="4666" xr:uid="{6993C4E9-97D8-4590-9057-E14A2735F39A}"/>
    <cellStyle name="Normal 8 3 3 2 2 4" xfId="2709" xr:uid="{094C8DB3-BC64-400C-A693-0A144A738945}"/>
    <cellStyle name="Normal 8 3 3 2 3" xfId="2710" xr:uid="{96A0FBB2-B0CA-4595-867F-F8991EFE4EB0}"/>
    <cellStyle name="Normal 8 3 3 2 3 2" xfId="2711" xr:uid="{6FA17681-FB6C-474E-876D-8591A99AA9D3}"/>
    <cellStyle name="Normal 8 3 3 2 3 2 2" xfId="4667" xr:uid="{22948D86-9F21-40DC-90F5-89153CA34E7E}"/>
    <cellStyle name="Normal 8 3 3 2 3 3" xfId="2712" xr:uid="{D1F4C3E2-6287-446E-94D0-2BA0B9D033A0}"/>
    <cellStyle name="Normal 8 3 3 2 3 4" xfId="2713" xr:uid="{D42B1ABF-8764-4566-B650-756495265E9E}"/>
    <cellStyle name="Normal 8 3 3 2 4" xfId="2714" xr:uid="{72E08667-F0EE-4D9C-B535-820FB88945F1}"/>
    <cellStyle name="Normal 8 3 3 2 4 2" xfId="4668" xr:uid="{615F0842-FE22-4A03-98AB-83E353E8795F}"/>
    <cellStyle name="Normal 8 3 3 2 5" xfId="2715" xr:uid="{7DF89326-A2B5-4726-A353-655402263AAE}"/>
    <cellStyle name="Normal 8 3 3 2 6" xfId="2716" xr:uid="{55CFA274-9B05-496C-9E7C-C4C93A624CF9}"/>
    <cellStyle name="Normal 8 3 3 3" xfId="2717" xr:uid="{944A3508-6D9F-4B94-8174-2EF4FD4BDF79}"/>
    <cellStyle name="Normal 8 3 3 3 2" xfId="2718" xr:uid="{0C007586-8546-4B18-9B46-2609BC26821F}"/>
    <cellStyle name="Normal 8 3 3 3 2 2" xfId="2719" xr:uid="{FE9481BD-60CB-44A4-A2DF-45B8F92D88BE}"/>
    <cellStyle name="Normal 8 3 3 3 2 2 2" xfId="4669" xr:uid="{A3AF1650-64A7-45E7-8D27-9BC77D459B99}"/>
    <cellStyle name="Normal 8 3 3 3 2 3" xfId="2720" xr:uid="{0B5854CF-8FE5-49EE-B694-906CEE3EEF66}"/>
    <cellStyle name="Normal 8 3 3 3 2 4" xfId="2721" xr:uid="{991C01A4-9046-456A-8E3F-A7E10DD31DF5}"/>
    <cellStyle name="Normal 8 3 3 3 3" xfId="2722" xr:uid="{F8BC2BBF-504A-4D8D-B772-37634414DA0D}"/>
    <cellStyle name="Normal 8 3 3 3 3 2" xfId="4670" xr:uid="{BCAA05FA-075A-4520-96E4-DC2C5B0C4996}"/>
    <cellStyle name="Normal 8 3 3 3 4" xfId="2723" xr:uid="{977F3DC1-08DA-4841-B8B8-1641E7FE5F44}"/>
    <cellStyle name="Normal 8 3 3 3 5" xfId="2724" xr:uid="{0D5AD3E4-90B5-436C-A5D1-D2496AE2E375}"/>
    <cellStyle name="Normal 8 3 3 4" xfId="2725" xr:uid="{5CE95383-D40E-4046-B3F4-86E6A0BE6E16}"/>
    <cellStyle name="Normal 8 3 3 4 2" xfId="2726" xr:uid="{CEDAA7C8-F366-4DAD-A3A4-A441B18EE9AD}"/>
    <cellStyle name="Normal 8 3 3 4 2 2" xfId="4671" xr:uid="{8B56D830-28AE-4AF3-A1BC-63FD6E85EAD5}"/>
    <cellStyle name="Normal 8 3 3 4 3" xfId="2727" xr:uid="{E14C04AE-9940-4E06-9F23-64B65A5D0E90}"/>
    <cellStyle name="Normal 8 3 3 4 4" xfId="2728" xr:uid="{3DA96FD3-0E4B-46A4-AB9D-E3DD3214A915}"/>
    <cellStyle name="Normal 8 3 3 5" xfId="2729" xr:uid="{FB33EEF2-D28A-4D9E-B6B1-955EC735C65B}"/>
    <cellStyle name="Normal 8 3 3 5 2" xfId="2730" xr:uid="{F0103DBF-2209-42B3-8DE8-D2FA973689FD}"/>
    <cellStyle name="Normal 8 3 3 5 3" xfId="2731" xr:uid="{5493E58A-C888-4988-BC20-DACAE977425C}"/>
    <cellStyle name="Normal 8 3 3 5 4" xfId="2732" xr:uid="{D7FA3E27-3393-4F96-91FE-F188ED309486}"/>
    <cellStyle name="Normal 8 3 3 6" xfId="2733" xr:uid="{9248C032-0136-41E7-877E-B7321FF44F82}"/>
    <cellStyle name="Normal 8 3 3 7" xfId="2734" xr:uid="{1C59C89D-63BB-4C26-9418-640F41E26C57}"/>
    <cellStyle name="Normal 8 3 3 8" xfId="2735" xr:uid="{D0C62E22-4935-4F6D-B6FD-C70F91016A66}"/>
    <cellStyle name="Normal 8 3 4" xfId="2736" xr:uid="{CF55F9F3-D270-4845-B84B-F19E75CD966F}"/>
    <cellStyle name="Normal 8 3 4 2" xfId="2737" xr:uid="{F744B7DD-EEE7-43BA-9E7F-3CEF9D80CFD8}"/>
    <cellStyle name="Normal 8 3 4 2 2" xfId="2738" xr:uid="{4BD00DCC-BB44-4B12-9E82-4748A93DA812}"/>
    <cellStyle name="Normal 8 3 4 2 2 2" xfId="2739" xr:uid="{AD886E78-9991-426F-A6E5-39E1A79F3B20}"/>
    <cellStyle name="Normal 8 3 4 2 2 2 2" xfId="4181" xr:uid="{7AFC1170-39E3-421F-8749-2A02C0AB4736}"/>
    <cellStyle name="Normal 8 3 4 2 2 3" xfId="2740" xr:uid="{3F815BD3-39EC-4D7B-8922-5145DCCD066E}"/>
    <cellStyle name="Normal 8 3 4 2 2 4" xfId="2741" xr:uid="{8E62FD40-26FC-4ADF-84C5-C964E8D80963}"/>
    <cellStyle name="Normal 8 3 4 2 3" xfId="2742" xr:uid="{3E1C5484-AA4A-417A-A3EF-BC6D392A79E9}"/>
    <cellStyle name="Normal 8 3 4 2 3 2" xfId="4182" xr:uid="{4686D116-70DA-4CAD-B154-8D3F2B0DD0FD}"/>
    <cellStyle name="Normal 8 3 4 2 4" xfId="2743" xr:uid="{CA558925-2566-40B5-81F2-60E6E3A0F93F}"/>
    <cellStyle name="Normal 8 3 4 2 5" xfId="2744" xr:uid="{E6CAC3A3-47E2-47D7-9413-FEE7F5D97DA9}"/>
    <cellStyle name="Normal 8 3 4 3" xfId="2745" xr:uid="{31DD3968-B88D-4632-A913-B0B954A890AE}"/>
    <cellStyle name="Normal 8 3 4 3 2" xfId="2746" xr:uid="{69F6A57D-8C18-4B73-AB24-4BC2BBF9EAFA}"/>
    <cellStyle name="Normal 8 3 4 3 2 2" xfId="4183" xr:uid="{8F4B559E-878B-4DE0-A921-A06EEABD374E}"/>
    <cellStyle name="Normal 8 3 4 3 3" xfId="2747" xr:uid="{CD2324C2-EE3C-4E53-95C8-7E6BEF2B8708}"/>
    <cellStyle name="Normal 8 3 4 3 4" xfId="2748" xr:uid="{9B4ECC8F-4C68-449A-AFA8-A83BED9453CA}"/>
    <cellStyle name="Normal 8 3 4 4" xfId="2749" xr:uid="{2EC4933C-F4F3-45FA-9C4E-E2E71028D553}"/>
    <cellStyle name="Normal 8 3 4 4 2" xfId="2750" xr:uid="{672BE00A-290E-433C-BEA5-26E347371B03}"/>
    <cellStyle name="Normal 8 3 4 4 3" xfId="2751" xr:uid="{4819073A-5ABC-4550-9C76-069D49944BDA}"/>
    <cellStyle name="Normal 8 3 4 4 4" xfId="2752" xr:uid="{F76697DB-6511-4DCC-932A-58953AA3FCF1}"/>
    <cellStyle name="Normal 8 3 4 5" xfId="2753" xr:uid="{D054FB4B-D68C-40BC-99B6-8DB50EE99FD1}"/>
    <cellStyle name="Normal 8 3 4 6" xfId="2754" xr:uid="{8AC633B9-346D-4187-B193-14F51B675F02}"/>
    <cellStyle name="Normal 8 3 4 7" xfId="2755" xr:uid="{312304F4-1F1C-4F52-86F1-595C4A010D64}"/>
    <cellStyle name="Normal 8 3 5" xfId="2756" xr:uid="{82E743D2-9FEC-475C-B297-D703DBEF0B1C}"/>
    <cellStyle name="Normal 8 3 5 2" xfId="2757" xr:uid="{6627F781-01D0-44ED-A8BE-7BDBE63C5278}"/>
    <cellStyle name="Normal 8 3 5 2 2" xfId="2758" xr:uid="{7AB0A4F6-81CA-4E05-999E-EFD3C5E349B2}"/>
    <cellStyle name="Normal 8 3 5 2 2 2" xfId="4184" xr:uid="{C6868B90-B96A-4B31-B854-AAA4743EA27F}"/>
    <cellStyle name="Normal 8 3 5 2 3" xfId="2759" xr:uid="{2AAF65FD-A4D3-4D09-B692-43C38423C29C}"/>
    <cellStyle name="Normal 8 3 5 2 4" xfId="2760" xr:uid="{94A916B6-9600-45B0-9789-1099F10C3BDC}"/>
    <cellStyle name="Normal 8 3 5 3" xfId="2761" xr:uid="{CC0F902A-B4B6-455A-B296-6164FF137DB9}"/>
    <cellStyle name="Normal 8 3 5 3 2" xfId="2762" xr:uid="{945A0900-B5B9-4B78-A7FB-64C36FF83063}"/>
    <cellStyle name="Normal 8 3 5 3 3" xfId="2763" xr:uid="{6E562E07-AD60-4BC9-A250-ED32A3DBFD07}"/>
    <cellStyle name="Normal 8 3 5 3 4" xfId="2764" xr:uid="{3330DDC0-350B-46EA-B4E4-B8C9A5922E68}"/>
    <cellStyle name="Normal 8 3 5 4" xfId="2765" xr:uid="{491282E5-E019-486B-B7D8-CA2EB292291C}"/>
    <cellStyle name="Normal 8 3 5 5" xfId="2766" xr:uid="{D085D0AD-24F3-49CA-8E11-E09347744403}"/>
    <cellStyle name="Normal 8 3 5 6" xfId="2767" xr:uid="{3ADDD087-E1CA-4CFE-889F-C72396F0F2E7}"/>
    <cellStyle name="Normal 8 3 6" xfId="2768" xr:uid="{A3D4171B-A574-4D1A-ADE4-77610A738980}"/>
    <cellStyle name="Normal 8 3 6 2" xfId="2769" xr:uid="{96B8E74F-C90A-467C-B094-23BCA04158E5}"/>
    <cellStyle name="Normal 8 3 6 2 2" xfId="2770" xr:uid="{D619BFD5-1A36-4F9D-8232-693B8051858B}"/>
    <cellStyle name="Normal 8 3 6 2 3" xfId="2771" xr:uid="{FA3D433D-218B-4874-AF4F-93A9E5FC9DC1}"/>
    <cellStyle name="Normal 8 3 6 2 4" xfId="2772" xr:uid="{C6A3A650-4AB0-4ABB-9622-F41FFCBAA9B7}"/>
    <cellStyle name="Normal 8 3 6 3" xfId="2773" xr:uid="{1A36B465-F601-46C5-832A-838CABA7A6B2}"/>
    <cellStyle name="Normal 8 3 6 4" xfId="2774" xr:uid="{1F40869F-371E-4FCB-A9A1-447B3D48BCEB}"/>
    <cellStyle name="Normal 8 3 6 5" xfId="2775" xr:uid="{FA09C8CB-6642-4B2E-925D-F524C38ECAB8}"/>
    <cellStyle name="Normal 8 3 7" xfId="2776" xr:uid="{5D799A14-9901-4CED-85A8-3D441EDA9C76}"/>
    <cellStyle name="Normal 8 3 7 2" xfId="2777" xr:uid="{38EB7D25-B0AB-4184-859F-409287ADE773}"/>
    <cellStyle name="Normal 8 3 7 3" xfId="2778" xr:uid="{2D9A134E-7762-4A7C-9B11-6670D208A99B}"/>
    <cellStyle name="Normal 8 3 7 4" xfId="2779" xr:uid="{FD05A993-58B6-4EB0-B2CA-2EDBFC74F1D6}"/>
    <cellStyle name="Normal 8 3 8" xfId="2780" xr:uid="{2CA8EAC1-5235-4175-86A1-97B4F6B073FB}"/>
    <cellStyle name="Normal 8 3 8 2" xfId="2781" xr:uid="{620FBE3E-714B-4FB1-8588-8838099386A2}"/>
    <cellStyle name="Normal 8 3 8 3" xfId="2782" xr:uid="{5B8F855D-7EAC-41FE-A8F9-742C44119198}"/>
    <cellStyle name="Normal 8 3 8 4" xfId="2783" xr:uid="{07FCB23A-F04B-43E0-B821-5407CEDFEEEB}"/>
    <cellStyle name="Normal 8 3 9" xfId="2784" xr:uid="{C4B1C36D-CBE4-4113-A06C-7C4751D59D06}"/>
    <cellStyle name="Normal 8 4" xfId="2785" xr:uid="{587B4029-21EE-4ACF-B2A9-54807D9EDD6F}"/>
    <cellStyle name="Normal 8 4 10" xfId="2786" xr:uid="{C37CDB0C-FBE7-446A-8C7D-493980F161BA}"/>
    <cellStyle name="Normal 8 4 11" xfId="2787" xr:uid="{E8B850BE-6124-4999-A718-9723E452B735}"/>
    <cellStyle name="Normal 8 4 2" xfId="2788" xr:uid="{9E31BA32-A9A1-4D63-9D05-EC19C3CB5190}"/>
    <cellStyle name="Normal 8 4 2 2" xfId="2789" xr:uid="{CC4F3C81-C706-484F-93D8-1586480CE51A}"/>
    <cellStyle name="Normal 8 4 2 2 2" xfId="2790" xr:uid="{5C6B920B-0395-40F8-8910-89795E970A31}"/>
    <cellStyle name="Normal 8 4 2 2 2 2" xfId="2791" xr:uid="{73EE1945-691F-43D7-A6A4-F5EF7725A1C1}"/>
    <cellStyle name="Normal 8 4 2 2 2 2 2" xfId="2792" xr:uid="{71BB5372-5567-40DF-A81D-534A99E14D5F}"/>
    <cellStyle name="Normal 8 4 2 2 2 2 3" xfId="2793" xr:uid="{46E4F678-0ACF-40CE-B975-DA8203BF5727}"/>
    <cellStyle name="Normal 8 4 2 2 2 2 4" xfId="2794" xr:uid="{5417E0D3-C5E6-4867-87D1-BA125670EAE6}"/>
    <cellStyle name="Normal 8 4 2 2 2 3" xfId="2795" xr:uid="{BA9FE93A-0238-4D25-A880-ABFA457D956C}"/>
    <cellStyle name="Normal 8 4 2 2 2 3 2" xfId="2796" xr:uid="{84F3634F-481F-4F08-9975-00CEF7147EBB}"/>
    <cellStyle name="Normal 8 4 2 2 2 3 3" xfId="2797" xr:uid="{466621CB-6EF4-4E72-A983-117AE7B797CA}"/>
    <cellStyle name="Normal 8 4 2 2 2 3 4" xfId="2798" xr:uid="{3BCAD401-6B52-44AB-8AC2-A5F9449D6697}"/>
    <cellStyle name="Normal 8 4 2 2 2 4" xfId="2799" xr:uid="{FD86EF8F-B1B7-4E70-9B33-BB754F014A36}"/>
    <cellStyle name="Normal 8 4 2 2 2 5" xfId="2800" xr:uid="{882B8087-993B-40DE-BDF5-780BC5E90791}"/>
    <cellStyle name="Normal 8 4 2 2 2 6" xfId="2801" xr:uid="{901BD234-603B-4063-AAEF-678F0529BE6B}"/>
    <cellStyle name="Normal 8 4 2 2 3" xfId="2802" xr:uid="{50222F88-DF04-4F95-9660-CA32B3DA2006}"/>
    <cellStyle name="Normal 8 4 2 2 3 2" xfId="2803" xr:uid="{81C6C62F-73DF-47C9-B79A-FDEE3F22A402}"/>
    <cellStyle name="Normal 8 4 2 2 3 2 2" xfId="2804" xr:uid="{CF2B6D5E-5B48-43BD-9703-7292EE891599}"/>
    <cellStyle name="Normal 8 4 2 2 3 2 3" xfId="2805" xr:uid="{40F0D34A-7155-443E-BDE4-32DDDC8FCD65}"/>
    <cellStyle name="Normal 8 4 2 2 3 2 4" xfId="2806" xr:uid="{9683C78B-0FD9-4F9C-9311-A2F64246A469}"/>
    <cellStyle name="Normal 8 4 2 2 3 3" xfId="2807" xr:uid="{65A4DB75-18D0-45B8-AFA6-CF6BB905CF38}"/>
    <cellStyle name="Normal 8 4 2 2 3 4" xfId="2808" xr:uid="{7B44F042-7617-4CB0-9358-685944F4F145}"/>
    <cellStyle name="Normal 8 4 2 2 3 5" xfId="2809" xr:uid="{857812AE-8DD7-4C9D-B800-8716D5CE9499}"/>
    <cellStyle name="Normal 8 4 2 2 4" xfId="2810" xr:uid="{3F72B1D5-F6F0-4C98-B503-FBF52CF50CF4}"/>
    <cellStyle name="Normal 8 4 2 2 4 2" xfId="2811" xr:uid="{44AB4C3D-D258-4BBB-B70B-4E8700D7EC9B}"/>
    <cellStyle name="Normal 8 4 2 2 4 3" xfId="2812" xr:uid="{B6C955C5-6AC2-46C0-B7F0-1FFE38B582DB}"/>
    <cellStyle name="Normal 8 4 2 2 4 4" xfId="2813" xr:uid="{1194AD5B-B386-4853-8788-3D6F5B0BB293}"/>
    <cellStyle name="Normal 8 4 2 2 5" xfId="2814" xr:uid="{35317D2F-1265-4483-8F53-04E83BE8CF11}"/>
    <cellStyle name="Normal 8 4 2 2 5 2" xfId="2815" xr:uid="{0B785CE2-556B-46B2-92F4-DD635A0AFE66}"/>
    <cellStyle name="Normal 8 4 2 2 5 3" xfId="2816" xr:uid="{6D7820EB-BEC4-4672-92C4-6650DE3C06D9}"/>
    <cellStyle name="Normal 8 4 2 2 5 4" xfId="2817" xr:uid="{D0187A87-B721-4260-A19D-05E835CC8982}"/>
    <cellStyle name="Normal 8 4 2 2 6" xfId="2818" xr:uid="{C34519C8-EA81-452D-80A4-DF3B4F2F0923}"/>
    <cellStyle name="Normal 8 4 2 2 7" xfId="2819" xr:uid="{5E583223-9E6B-49A6-A74D-EC0F4B395C0A}"/>
    <cellStyle name="Normal 8 4 2 2 8" xfId="2820" xr:uid="{1ED44DF7-CE63-4856-A9B9-E371E594A64A}"/>
    <cellStyle name="Normal 8 4 2 3" xfId="2821" xr:uid="{EB6EA379-6CBB-472E-A132-B1AB2026F25E}"/>
    <cellStyle name="Normal 8 4 2 3 2" xfId="2822" xr:uid="{1DE837E8-D8B9-40FF-816B-795D8F0DEAAF}"/>
    <cellStyle name="Normal 8 4 2 3 2 2" xfId="2823" xr:uid="{C90BE41A-7D3C-437D-973B-3C1579337AED}"/>
    <cellStyle name="Normal 8 4 2 3 2 3" xfId="2824" xr:uid="{97CF2C88-E383-42D4-87BA-123C2E99191F}"/>
    <cellStyle name="Normal 8 4 2 3 2 4" xfId="2825" xr:uid="{CE117366-E28D-488A-B620-47DD10D7563D}"/>
    <cellStyle name="Normal 8 4 2 3 3" xfId="2826" xr:uid="{0D320E30-8210-4C70-AD98-EF05C962952E}"/>
    <cellStyle name="Normal 8 4 2 3 3 2" xfId="2827" xr:uid="{062EB12C-4E31-4378-9B2E-2BCD75DCCE0B}"/>
    <cellStyle name="Normal 8 4 2 3 3 3" xfId="2828" xr:uid="{FD384EE7-6742-479C-9643-328E45D0000B}"/>
    <cellStyle name="Normal 8 4 2 3 3 4" xfId="2829" xr:uid="{F0D288E3-9BC4-4747-98AB-B6D32DA40558}"/>
    <cellStyle name="Normal 8 4 2 3 4" xfId="2830" xr:uid="{B8EB7215-00D1-4BC2-8695-BAD6B556A850}"/>
    <cellStyle name="Normal 8 4 2 3 5" xfId="2831" xr:uid="{DFB9FF42-E667-4F7D-874C-22EFF33650F0}"/>
    <cellStyle name="Normal 8 4 2 3 6" xfId="2832" xr:uid="{8B90C262-6B67-4747-A25A-61C9A9CC8B5F}"/>
    <cellStyle name="Normal 8 4 2 4" xfId="2833" xr:uid="{5614BDC7-5537-4362-A680-97D1A8D12BD3}"/>
    <cellStyle name="Normal 8 4 2 4 2" xfId="2834" xr:uid="{B171EFC7-B4C9-41F8-B4A2-0F71CE3E0696}"/>
    <cellStyle name="Normal 8 4 2 4 2 2" xfId="2835" xr:uid="{3775D13E-5D9C-4FBB-9C7C-5BF558057779}"/>
    <cellStyle name="Normal 8 4 2 4 2 3" xfId="2836" xr:uid="{0038A99A-48BD-4DEF-AC84-EFEBBB04ACFA}"/>
    <cellStyle name="Normal 8 4 2 4 2 4" xfId="2837" xr:uid="{A21AB2F3-2060-4562-B60B-205568444239}"/>
    <cellStyle name="Normal 8 4 2 4 3" xfId="2838" xr:uid="{2A51319B-8C2B-4D3E-A4ED-51EE9C1935DC}"/>
    <cellStyle name="Normal 8 4 2 4 4" xfId="2839" xr:uid="{7480DF61-CAC4-464B-8EF6-39A31C064D6C}"/>
    <cellStyle name="Normal 8 4 2 4 5" xfId="2840" xr:uid="{7940E560-52BD-4BFB-ABD3-B862DA0B3EB2}"/>
    <cellStyle name="Normal 8 4 2 5" xfId="2841" xr:uid="{090F7EE0-00D5-475C-A1BA-6DA87208BFDE}"/>
    <cellStyle name="Normal 8 4 2 5 2" xfId="2842" xr:uid="{D9F3B11B-7120-4224-BAE5-A1A3D24B3770}"/>
    <cellStyle name="Normal 8 4 2 5 3" xfId="2843" xr:uid="{F03AA82F-F839-4BD7-A219-4CF9D2FDF241}"/>
    <cellStyle name="Normal 8 4 2 5 4" xfId="2844" xr:uid="{5137739C-3221-4C11-9B15-3847BFB29381}"/>
    <cellStyle name="Normal 8 4 2 6" xfId="2845" xr:uid="{F65F4B9D-EC28-478E-9498-A89D8604564B}"/>
    <cellStyle name="Normal 8 4 2 6 2" xfId="2846" xr:uid="{35741D5C-F7A6-40C2-B52B-4BA3E65D7EC0}"/>
    <cellStyle name="Normal 8 4 2 6 3" xfId="2847" xr:uid="{817AB2C9-258A-4F61-A7DB-A5B567A5CADB}"/>
    <cellStyle name="Normal 8 4 2 6 4" xfId="2848" xr:uid="{48E51FD7-A329-4813-929E-C1322C7E2126}"/>
    <cellStyle name="Normal 8 4 2 7" xfId="2849" xr:uid="{F5A58126-3C78-4A9C-8F3A-785A564C9C3C}"/>
    <cellStyle name="Normal 8 4 2 8" xfId="2850" xr:uid="{28B93A57-C4DC-4321-B39F-1416A1C9455A}"/>
    <cellStyle name="Normal 8 4 2 9" xfId="2851" xr:uid="{F98EFF09-1518-4A63-878E-348812230685}"/>
    <cellStyle name="Normal 8 4 3" xfId="2852" xr:uid="{A980304B-F0FF-4677-A6D1-0F1C49B47240}"/>
    <cellStyle name="Normal 8 4 3 2" xfId="2853" xr:uid="{4A4A5658-6F99-4EF2-A0B7-D4B59A38C0A7}"/>
    <cellStyle name="Normal 8 4 3 2 2" xfId="2854" xr:uid="{88428E1A-9C34-4651-A2AC-20BE48262A07}"/>
    <cellStyle name="Normal 8 4 3 2 2 2" xfId="2855" xr:uid="{FD05B6AC-C03F-4499-87F0-98A1B813A0E6}"/>
    <cellStyle name="Normal 8 4 3 2 2 2 2" xfId="4185" xr:uid="{05DBE09E-7789-4967-94AE-7D9CB36CB72C}"/>
    <cellStyle name="Normal 8 4 3 2 2 3" xfId="2856" xr:uid="{743E7A28-B78A-4185-B6AE-2E0383D587E3}"/>
    <cellStyle name="Normal 8 4 3 2 2 4" xfId="2857" xr:uid="{3CFB8595-C9E5-4AB9-8CF9-036FB0FDBDF8}"/>
    <cellStyle name="Normal 8 4 3 2 3" xfId="2858" xr:uid="{D934663B-BD72-4A2B-89D8-C46CE147843E}"/>
    <cellStyle name="Normal 8 4 3 2 3 2" xfId="2859" xr:uid="{CFAC5913-17B8-443D-9CF4-5F27DABC8556}"/>
    <cellStyle name="Normal 8 4 3 2 3 3" xfId="2860" xr:uid="{C7E8320B-E01D-49C8-B367-1259376CE755}"/>
    <cellStyle name="Normal 8 4 3 2 3 4" xfId="2861" xr:uid="{F03906C2-65B0-4FA5-83D5-B796C5647569}"/>
    <cellStyle name="Normal 8 4 3 2 4" xfId="2862" xr:uid="{43C17B81-2A9A-49B8-AF4B-9E9ACEF2F38D}"/>
    <cellStyle name="Normal 8 4 3 2 5" xfId="2863" xr:uid="{422CBCF7-64FF-4373-B04A-A0C541F84D49}"/>
    <cellStyle name="Normal 8 4 3 2 6" xfId="2864" xr:uid="{3FFDE3C5-E6DE-4E6E-AC88-79499E090DA4}"/>
    <cellStyle name="Normal 8 4 3 3" xfId="2865" xr:uid="{4032E2DB-F924-4376-BB49-739F76F305AE}"/>
    <cellStyle name="Normal 8 4 3 3 2" xfId="2866" xr:uid="{6E1E4962-5906-447A-954A-D30A2E4EBDA0}"/>
    <cellStyle name="Normal 8 4 3 3 2 2" xfId="2867" xr:uid="{AAA50977-C9A9-4934-ABC2-44452EC00452}"/>
    <cellStyle name="Normal 8 4 3 3 2 3" xfId="2868" xr:uid="{C47D49D0-D6A7-41CA-B50B-2862A9C83E22}"/>
    <cellStyle name="Normal 8 4 3 3 2 4" xfId="2869" xr:uid="{27948AB9-82BF-42F6-8A2E-A8462D42ECF8}"/>
    <cellStyle name="Normal 8 4 3 3 3" xfId="2870" xr:uid="{2423BBE8-519E-4FED-BDEA-CC3DD219789E}"/>
    <cellStyle name="Normal 8 4 3 3 4" xfId="2871" xr:uid="{62F17EBE-F63D-4B28-B201-98CBBE5A19A8}"/>
    <cellStyle name="Normal 8 4 3 3 5" xfId="2872" xr:uid="{CABDA5FD-72DC-405A-81D6-E7A37629DC00}"/>
    <cellStyle name="Normal 8 4 3 4" xfId="2873" xr:uid="{E4445B24-16DF-41D8-91C0-2CC154FA3892}"/>
    <cellStyle name="Normal 8 4 3 4 2" xfId="2874" xr:uid="{3F09EE5A-B46E-4C95-9671-7CD94AA06762}"/>
    <cellStyle name="Normal 8 4 3 4 3" xfId="2875" xr:uid="{A3C65C79-B270-489C-8C74-A7B627910881}"/>
    <cellStyle name="Normal 8 4 3 4 4" xfId="2876" xr:uid="{68B266E2-0666-4400-B50B-89F48885BA54}"/>
    <cellStyle name="Normal 8 4 3 5" xfId="2877" xr:uid="{80AF6DB0-CD39-4C63-A2FB-09894B6472F0}"/>
    <cellStyle name="Normal 8 4 3 5 2" xfId="2878" xr:uid="{FF24DD9D-C27C-494C-9566-1F0EECD1CF5C}"/>
    <cellStyle name="Normal 8 4 3 5 3" xfId="2879" xr:uid="{6BD3D118-B024-4628-88A1-D3B3FED2B6B7}"/>
    <cellStyle name="Normal 8 4 3 5 4" xfId="2880" xr:uid="{93CA4FBC-B472-49B9-9549-F34C47BE57A5}"/>
    <cellStyle name="Normal 8 4 3 6" xfId="2881" xr:uid="{677FA4F9-07BF-4055-BE39-EBBFF8DE5410}"/>
    <cellStyle name="Normal 8 4 3 7" xfId="2882" xr:uid="{651E4DD7-4AEF-4057-B7AA-B007D50299FF}"/>
    <cellStyle name="Normal 8 4 3 8" xfId="2883" xr:uid="{78FB9DCB-709F-41FC-A0D4-2238CABDC1A4}"/>
    <cellStyle name="Normal 8 4 4" xfId="2884" xr:uid="{E6612027-1112-4E56-8173-CDC9CF3CCE29}"/>
    <cellStyle name="Normal 8 4 4 2" xfId="2885" xr:uid="{65E802EF-7E7D-4B67-897F-647B3863CFA3}"/>
    <cellStyle name="Normal 8 4 4 2 2" xfId="2886" xr:uid="{D4C4FDF1-371B-4875-A57F-173FC0A3C917}"/>
    <cellStyle name="Normal 8 4 4 2 2 2" xfId="2887" xr:uid="{FFD5EE39-00A1-4A8E-905C-FA118D6D68BC}"/>
    <cellStyle name="Normal 8 4 4 2 2 3" xfId="2888" xr:uid="{AE2F15DF-1C85-475F-982F-8DD8A5FA2B85}"/>
    <cellStyle name="Normal 8 4 4 2 2 4" xfId="2889" xr:uid="{AC435776-9F38-4161-AACE-2697C7920624}"/>
    <cellStyle name="Normal 8 4 4 2 3" xfId="2890" xr:uid="{164FE608-E053-4761-B8EC-5503EBD2EB68}"/>
    <cellStyle name="Normal 8 4 4 2 4" xfId="2891" xr:uid="{F092EAD9-4955-4072-A2CD-0AEB8E8C5D4D}"/>
    <cellStyle name="Normal 8 4 4 2 5" xfId="2892" xr:uid="{4663E555-ED3F-4D31-A49A-28B5E5741B04}"/>
    <cellStyle name="Normal 8 4 4 3" xfId="2893" xr:uid="{FE0B99E9-375E-4E8D-BBF9-1F4E8782F803}"/>
    <cellStyle name="Normal 8 4 4 3 2" xfId="2894" xr:uid="{78E31F86-ADB4-492B-81AC-52BFBCDAE3CF}"/>
    <cellStyle name="Normal 8 4 4 3 3" xfId="2895" xr:uid="{9F57C4BA-D9D4-4D75-BB39-BC7056E15CB9}"/>
    <cellStyle name="Normal 8 4 4 3 4" xfId="2896" xr:uid="{8B41F599-8E8D-49B1-9B06-1383F52E1F14}"/>
    <cellStyle name="Normal 8 4 4 4" xfId="2897" xr:uid="{7DC753FC-7DD9-4443-9079-5DB1B763D9BE}"/>
    <cellStyle name="Normal 8 4 4 4 2" xfId="2898" xr:uid="{32FDB782-2343-4642-949D-183617D84E0E}"/>
    <cellStyle name="Normal 8 4 4 4 3" xfId="2899" xr:uid="{28315F1F-C9A4-4451-8F6F-34F5F70C7271}"/>
    <cellStyle name="Normal 8 4 4 4 4" xfId="2900" xr:uid="{8E61FF42-03FC-43AC-BA56-7571B52A8D01}"/>
    <cellStyle name="Normal 8 4 4 5" xfId="2901" xr:uid="{72611B96-4E2F-4B33-89CA-97909861038B}"/>
    <cellStyle name="Normal 8 4 4 6" xfId="2902" xr:uid="{4B2E6D71-13DB-46E5-8551-F804EA018D2D}"/>
    <cellStyle name="Normal 8 4 4 7" xfId="2903" xr:uid="{12C144AA-F937-4933-BCDF-A761B8539882}"/>
    <cellStyle name="Normal 8 4 5" xfId="2904" xr:uid="{E5A5A90A-0A53-4E95-B31B-4D1C88730CBC}"/>
    <cellStyle name="Normal 8 4 5 2" xfId="2905" xr:uid="{5DDE24AF-C436-457E-B65B-F8374F9BE0EE}"/>
    <cellStyle name="Normal 8 4 5 2 2" xfId="2906" xr:uid="{046129E6-3FF4-4814-B345-0E5BE36DB878}"/>
    <cellStyle name="Normal 8 4 5 2 3" xfId="2907" xr:uid="{9CCCD2C1-713F-4E3E-8270-D33FAFC6B1D3}"/>
    <cellStyle name="Normal 8 4 5 2 4" xfId="2908" xr:uid="{65C23F27-C0B9-4E48-B7D7-663DE6C3C1BC}"/>
    <cellStyle name="Normal 8 4 5 3" xfId="2909" xr:uid="{2D00BA1B-CA3E-4EEE-B58A-B3BF7ED30547}"/>
    <cellStyle name="Normal 8 4 5 3 2" xfId="2910" xr:uid="{BEB65B6B-F329-4E65-B853-6D2C013AA797}"/>
    <cellStyle name="Normal 8 4 5 3 3" xfId="2911" xr:uid="{25291AB1-76D3-43B0-B491-F07E3BD340B1}"/>
    <cellStyle name="Normal 8 4 5 3 4" xfId="2912" xr:uid="{7AA92455-ACCE-43B6-9E16-8F831FBD98A8}"/>
    <cellStyle name="Normal 8 4 5 4" xfId="2913" xr:uid="{34F84595-C566-4618-A8B6-0E595E4B3852}"/>
    <cellStyle name="Normal 8 4 5 5" xfId="2914" xr:uid="{2103EC62-2F88-498E-8458-92E3524A3512}"/>
    <cellStyle name="Normal 8 4 5 6" xfId="2915" xr:uid="{F9E89623-C1B1-4424-AD76-19CE1CCD1192}"/>
    <cellStyle name="Normal 8 4 6" xfId="2916" xr:uid="{C5A329E4-0DA6-41C2-B277-49C04D11B3CE}"/>
    <cellStyle name="Normal 8 4 6 2" xfId="2917" xr:uid="{51FEA4CF-6836-4D58-86BE-A5BA83658FB4}"/>
    <cellStyle name="Normal 8 4 6 2 2" xfId="2918" xr:uid="{1C3B919D-AB83-443B-A370-B6A3ADB75287}"/>
    <cellStyle name="Normal 8 4 6 2 3" xfId="2919" xr:uid="{9481D845-2393-40B5-9425-0E20EDB3D906}"/>
    <cellStyle name="Normal 8 4 6 2 4" xfId="2920" xr:uid="{2A0CC67D-0068-4BC0-8DD7-B6761E4346C3}"/>
    <cellStyle name="Normal 8 4 6 3" xfId="2921" xr:uid="{3A8B439F-456D-4DEE-8225-2CF2BF59B7A7}"/>
    <cellStyle name="Normal 8 4 6 4" xfId="2922" xr:uid="{F3701F99-F3EF-44FE-BC30-7F787605C7C4}"/>
    <cellStyle name="Normal 8 4 6 5" xfId="2923" xr:uid="{8FA71DF5-D2F9-4683-8573-C5E5DBA3A1EE}"/>
    <cellStyle name="Normal 8 4 7" xfId="2924" xr:uid="{21D5D1F2-6A45-4AD5-9534-C23FFD199854}"/>
    <cellStyle name="Normal 8 4 7 2" xfId="2925" xr:uid="{61AE25FC-AB6A-4544-8E34-F6A5AF7DE10E}"/>
    <cellStyle name="Normal 8 4 7 3" xfId="2926" xr:uid="{96C555F3-7394-4CCF-8597-4CE289262351}"/>
    <cellStyle name="Normal 8 4 7 4" xfId="2927" xr:uid="{9E2C03CF-84AA-403A-9950-85F866048A99}"/>
    <cellStyle name="Normal 8 4 8" xfId="2928" xr:uid="{BBF2C80D-F01B-4E23-80BC-71F02D09F997}"/>
    <cellStyle name="Normal 8 4 8 2" xfId="2929" xr:uid="{3AA247C6-03DA-4FDA-AFE8-1E19C561D919}"/>
    <cellStyle name="Normal 8 4 8 3" xfId="2930" xr:uid="{1A8906CB-AC26-4BB5-ACEC-D0DEF420E4CF}"/>
    <cellStyle name="Normal 8 4 8 4" xfId="2931" xr:uid="{DC2723E0-FF42-42CD-A976-91C8BE336531}"/>
    <cellStyle name="Normal 8 4 9" xfId="2932" xr:uid="{071BB1E7-77D3-452D-A263-67F68F56389E}"/>
    <cellStyle name="Normal 8 5" xfId="2933" xr:uid="{090DC8BB-B39F-4716-989B-A1ACD724690B}"/>
    <cellStyle name="Normal 8 5 2" xfId="2934" xr:uid="{74E0FFEE-3A38-4300-8441-DA29D2E185B6}"/>
    <cellStyle name="Normal 8 5 2 2" xfId="2935" xr:uid="{EAA2E4A2-5E0B-4198-B27D-E5AF903B3F68}"/>
    <cellStyle name="Normal 8 5 2 2 2" xfId="2936" xr:uid="{2D0D7BF4-3690-4920-AFF6-05097ACCF386}"/>
    <cellStyle name="Normal 8 5 2 2 2 2" xfId="2937" xr:uid="{D0E8ADFB-5EC2-489D-A85C-4C82085F2450}"/>
    <cellStyle name="Normal 8 5 2 2 2 3" xfId="2938" xr:uid="{946F61AB-7622-4467-8DEE-69EAC84E010D}"/>
    <cellStyle name="Normal 8 5 2 2 2 4" xfId="2939" xr:uid="{9DD61222-605D-417F-857B-0C4F003396DE}"/>
    <cellStyle name="Normal 8 5 2 2 3" xfId="2940" xr:uid="{622754F4-6818-4A0D-A827-2954D7310F34}"/>
    <cellStyle name="Normal 8 5 2 2 3 2" xfId="2941" xr:uid="{F18D25D5-7919-4C6F-8DB3-00D5E1B81CEA}"/>
    <cellStyle name="Normal 8 5 2 2 3 3" xfId="2942" xr:uid="{9AFBB265-3EE0-4371-8225-A4DE56884387}"/>
    <cellStyle name="Normal 8 5 2 2 3 4" xfId="2943" xr:uid="{AF655FEE-1A94-4E2A-837A-17F8144F5A95}"/>
    <cellStyle name="Normal 8 5 2 2 4" xfId="2944" xr:uid="{03F2AFBC-4B0E-4403-BED3-BBACB66856E6}"/>
    <cellStyle name="Normal 8 5 2 2 5" xfId="2945" xr:uid="{14821DC5-5F4F-4B7E-913C-B74B4B3B44A1}"/>
    <cellStyle name="Normal 8 5 2 2 6" xfId="2946" xr:uid="{74A53A23-BA53-4253-9495-0A57479088C4}"/>
    <cellStyle name="Normal 8 5 2 3" xfId="2947" xr:uid="{8316D3EE-1DF4-4C3E-9C47-57F5B5F26234}"/>
    <cellStyle name="Normal 8 5 2 3 2" xfId="2948" xr:uid="{2C4D2BCD-510A-4FA5-B972-6B7D9068779B}"/>
    <cellStyle name="Normal 8 5 2 3 2 2" xfId="2949" xr:uid="{51B29DD5-48E1-4F51-941E-F3FE76E68B04}"/>
    <cellStyle name="Normal 8 5 2 3 2 3" xfId="2950" xr:uid="{E5035CFC-82D9-48AF-9B1C-824C9AAC32B8}"/>
    <cellStyle name="Normal 8 5 2 3 2 4" xfId="2951" xr:uid="{2D16EF3A-8814-4A5A-93DC-433E038027D8}"/>
    <cellStyle name="Normal 8 5 2 3 3" xfId="2952" xr:uid="{AE540BB8-D748-4269-B992-AD29F8E6F2CC}"/>
    <cellStyle name="Normal 8 5 2 3 4" xfId="2953" xr:uid="{3EA1A43C-4A1C-4DFB-B61E-77DCCA7A33CF}"/>
    <cellStyle name="Normal 8 5 2 3 5" xfId="2954" xr:uid="{22FFD92F-51E5-4874-9516-BF0886C8505C}"/>
    <cellStyle name="Normal 8 5 2 4" xfId="2955" xr:uid="{9398BD90-E5A9-4144-9E80-024600ABAA91}"/>
    <cellStyle name="Normal 8 5 2 4 2" xfId="2956" xr:uid="{E283433F-CDDA-4B97-ABB0-6BACB293B526}"/>
    <cellStyle name="Normal 8 5 2 4 3" xfId="2957" xr:uid="{657DD112-A695-4013-BB54-92E5C12AC95B}"/>
    <cellStyle name="Normal 8 5 2 4 4" xfId="2958" xr:uid="{939FB22C-A4BC-4CC4-9F30-D10DEDDE2C5B}"/>
    <cellStyle name="Normal 8 5 2 5" xfId="2959" xr:uid="{DE097A93-163F-4C24-960A-DF8FE0B68524}"/>
    <cellStyle name="Normal 8 5 2 5 2" xfId="2960" xr:uid="{F9437AD7-19F6-4F0C-94D5-4FB9C3F40FB1}"/>
    <cellStyle name="Normal 8 5 2 5 3" xfId="2961" xr:uid="{08FE243C-20DE-4A8D-9208-B1EDAABB1610}"/>
    <cellStyle name="Normal 8 5 2 5 4" xfId="2962" xr:uid="{0168FBDC-E386-4C3E-A306-373FF3D8C1B1}"/>
    <cellStyle name="Normal 8 5 2 6" xfId="2963" xr:uid="{5B12FE46-B3DE-480D-9900-9DBFC5AD9FA6}"/>
    <cellStyle name="Normal 8 5 2 7" xfId="2964" xr:uid="{797543DE-D70E-4DDB-9D50-06A432DF18CA}"/>
    <cellStyle name="Normal 8 5 2 8" xfId="2965" xr:uid="{0A190535-E47E-4E04-9BB2-7EA3E257ABDA}"/>
    <cellStyle name="Normal 8 5 3" xfId="2966" xr:uid="{6D4AE6E3-9923-4888-A107-94715643D47B}"/>
    <cellStyle name="Normal 8 5 3 2" xfId="2967" xr:uid="{3DCD8BCB-E0F2-486F-83CF-3E832A4C0FDA}"/>
    <cellStyle name="Normal 8 5 3 2 2" xfId="2968" xr:uid="{59496633-3A67-4519-A511-1507AAF936D8}"/>
    <cellStyle name="Normal 8 5 3 2 3" xfId="2969" xr:uid="{C3D18990-33BB-4E31-B758-69ACDD89A70E}"/>
    <cellStyle name="Normal 8 5 3 2 4" xfId="2970" xr:uid="{A834A2BE-7C78-4C9B-AF2D-5D8A022AC3D4}"/>
    <cellStyle name="Normal 8 5 3 3" xfId="2971" xr:uid="{6957C81F-9AF5-4445-A4F1-711D0233EE5E}"/>
    <cellStyle name="Normal 8 5 3 3 2" xfId="2972" xr:uid="{710FA9E6-7E39-4E44-AD0F-C00308CBB0DA}"/>
    <cellStyle name="Normal 8 5 3 3 3" xfId="2973" xr:uid="{0FAB1B50-49B8-482B-A8DF-ABB321090F60}"/>
    <cellStyle name="Normal 8 5 3 3 4" xfId="2974" xr:uid="{A6415A3F-E34D-462C-8A3B-D38E705FEF47}"/>
    <cellStyle name="Normal 8 5 3 4" xfId="2975" xr:uid="{921EEA7F-C167-44C6-B710-759FA5C8F6B2}"/>
    <cellStyle name="Normal 8 5 3 5" xfId="2976" xr:uid="{8C2ADEF1-B731-4F35-BF84-A4BFD160E848}"/>
    <cellStyle name="Normal 8 5 3 6" xfId="2977" xr:uid="{27BAE97C-150D-41D1-A5FF-7B28C4AA648A}"/>
    <cellStyle name="Normal 8 5 4" xfId="2978" xr:uid="{98767B78-A865-4BC4-9B31-2E9212357621}"/>
    <cellStyle name="Normal 8 5 4 2" xfId="2979" xr:uid="{44A5DDFB-7969-45F7-9A8E-353EC95F288F}"/>
    <cellStyle name="Normal 8 5 4 2 2" xfId="2980" xr:uid="{3234B840-079C-4C7D-B35C-AC8587F516CE}"/>
    <cellStyle name="Normal 8 5 4 2 3" xfId="2981" xr:uid="{BD227BBE-8195-4669-B917-C826C7E42B2F}"/>
    <cellStyle name="Normal 8 5 4 2 4" xfId="2982" xr:uid="{66553808-DE3A-417B-96D6-DFDAF499EFF5}"/>
    <cellStyle name="Normal 8 5 4 3" xfId="2983" xr:uid="{8AEEB134-D707-4F49-8341-63CE4531C73E}"/>
    <cellStyle name="Normal 8 5 4 4" xfId="2984" xr:uid="{DD4B7F0A-64EA-4FD6-9A20-89BAEF8EAC42}"/>
    <cellStyle name="Normal 8 5 4 5" xfId="2985" xr:uid="{FE19F93A-29F9-4021-A392-1A6575FC3BF1}"/>
    <cellStyle name="Normal 8 5 5" xfId="2986" xr:uid="{FE846E16-6144-4B33-920E-AE8A1B09E186}"/>
    <cellStyle name="Normal 8 5 5 2" xfId="2987" xr:uid="{925A11FE-B47E-456A-ACE4-ED7061688BD0}"/>
    <cellStyle name="Normal 8 5 5 3" xfId="2988" xr:uid="{2BAFE40C-D37F-48E9-A277-5956D4177B7B}"/>
    <cellStyle name="Normal 8 5 5 4" xfId="2989" xr:uid="{F7232FDE-1700-4DC6-85BF-E55D75B86D2F}"/>
    <cellStyle name="Normal 8 5 6" xfId="2990" xr:uid="{CB6CE013-7F8D-4C64-9E45-0041978B7C63}"/>
    <cellStyle name="Normal 8 5 6 2" xfId="2991" xr:uid="{32DE072A-112A-439E-8F89-5C2746E29719}"/>
    <cellStyle name="Normal 8 5 6 3" xfId="2992" xr:uid="{F7E90552-3EBF-4D64-AF4C-980F6A6C533C}"/>
    <cellStyle name="Normal 8 5 6 4" xfId="2993" xr:uid="{E7F74C6C-E0DA-4C1E-9F68-B46CC63D7166}"/>
    <cellStyle name="Normal 8 5 7" xfId="2994" xr:uid="{F27B662C-B79A-433B-A92A-881D58340ACA}"/>
    <cellStyle name="Normal 8 5 8" xfId="2995" xr:uid="{7D081F9C-0691-4F5D-B798-F8FD093145E5}"/>
    <cellStyle name="Normal 8 5 9" xfId="2996" xr:uid="{0E8915CB-7ABA-4126-AF84-2C7947BB0152}"/>
    <cellStyle name="Normal 8 6" xfId="2997" xr:uid="{03796978-3636-41AF-AC07-5CC1ED0A34BA}"/>
    <cellStyle name="Normal 8 6 2" xfId="2998" xr:uid="{7BB66B17-E48E-4780-A4B5-DF8AB0806F90}"/>
    <cellStyle name="Normal 8 6 2 2" xfId="2999" xr:uid="{640FAFF5-FDCD-40C7-B3AD-344A6C463B7F}"/>
    <cellStyle name="Normal 8 6 2 2 2" xfId="3000" xr:uid="{DD98EBFE-2CE4-4095-927E-1F992C6BE360}"/>
    <cellStyle name="Normal 8 6 2 2 2 2" xfId="4186" xr:uid="{7D778CE2-AFF2-4309-A68E-EC7272F8A6CC}"/>
    <cellStyle name="Normal 8 6 2 2 3" xfId="3001" xr:uid="{2B2019A0-C737-4401-92C3-EA55FE312050}"/>
    <cellStyle name="Normal 8 6 2 2 4" xfId="3002" xr:uid="{02E8A777-1558-4DF4-8C01-01B9AF140706}"/>
    <cellStyle name="Normal 8 6 2 3" xfId="3003" xr:uid="{C193F1C5-C67F-44CD-8AA7-56693E630CE1}"/>
    <cellStyle name="Normal 8 6 2 3 2" xfId="3004" xr:uid="{C2F5A4A0-2DE3-492F-8EBC-144D0DB93BCD}"/>
    <cellStyle name="Normal 8 6 2 3 3" xfId="3005" xr:uid="{6937CDD8-01DD-4078-B536-4064B891428C}"/>
    <cellStyle name="Normal 8 6 2 3 4" xfId="3006" xr:uid="{369E28D5-7160-4CE8-977B-FF6C2091AD26}"/>
    <cellStyle name="Normal 8 6 2 4" xfId="3007" xr:uid="{384F4409-CD7B-4C77-96B7-B28B95C92039}"/>
    <cellStyle name="Normal 8 6 2 5" xfId="3008" xr:uid="{CC71D1CE-8048-4ADE-BFED-161A092C54BF}"/>
    <cellStyle name="Normal 8 6 2 6" xfId="3009" xr:uid="{67CB181D-6502-4A5D-9E29-73E141319B35}"/>
    <cellStyle name="Normal 8 6 3" xfId="3010" xr:uid="{919C4522-C7DF-4884-9DA0-DE3C354E637E}"/>
    <cellStyle name="Normal 8 6 3 2" xfId="3011" xr:uid="{C41A443E-F0E7-4D40-8D13-4DF7466A7844}"/>
    <cellStyle name="Normal 8 6 3 2 2" xfId="3012" xr:uid="{D90EC054-F625-415C-BF9E-9E377F88477C}"/>
    <cellStyle name="Normal 8 6 3 2 3" xfId="3013" xr:uid="{62D7E3E3-43EA-4606-A660-CA15CC6549B9}"/>
    <cellStyle name="Normal 8 6 3 2 4" xfId="3014" xr:uid="{EA3A07F9-5853-4111-9CC6-23431462D075}"/>
    <cellStyle name="Normal 8 6 3 3" xfId="3015" xr:uid="{9B9F70E3-EBC4-467A-A681-4FEFE033AB63}"/>
    <cellStyle name="Normal 8 6 3 4" xfId="3016" xr:uid="{E9DC0822-76C7-4AFF-9606-C0099DF85358}"/>
    <cellStyle name="Normal 8 6 3 5" xfId="3017" xr:uid="{9BF47E37-EE0E-49C1-9A40-9A1ADC18E070}"/>
    <cellStyle name="Normal 8 6 4" xfId="3018" xr:uid="{7279C0E8-D80B-4D6B-9681-C21BCBBA9C76}"/>
    <cellStyle name="Normal 8 6 4 2" xfId="3019" xr:uid="{BE4B94B1-6B9A-477E-8A72-16DA6AA72FFC}"/>
    <cellStyle name="Normal 8 6 4 3" xfId="3020" xr:uid="{CC61B9E0-703B-4529-8FAD-ED9244938E57}"/>
    <cellStyle name="Normal 8 6 4 4" xfId="3021" xr:uid="{AE08EC31-6379-42B7-80C7-C218EB5F9219}"/>
    <cellStyle name="Normal 8 6 5" xfId="3022" xr:uid="{54DC157A-69BC-425B-9A93-910A6574475A}"/>
    <cellStyle name="Normal 8 6 5 2" xfId="3023" xr:uid="{A00719F4-B4B8-4748-8D12-C81A56BF5DE2}"/>
    <cellStyle name="Normal 8 6 5 3" xfId="3024" xr:uid="{DB15BA10-3A6E-43A4-914D-0631A53CAC2D}"/>
    <cellStyle name="Normal 8 6 5 4" xfId="3025" xr:uid="{2B88F8AA-C582-4AE2-AFF4-7ECAAC3F322A}"/>
    <cellStyle name="Normal 8 6 6" xfId="3026" xr:uid="{59127F29-F73A-4362-BD5B-1991B846235A}"/>
    <cellStyle name="Normal 8 6 7" xfId="3027" xr:uid="{1D73F54C-F3DA-4B0C-A84E-25D6306D229A}"/>
    <cellStyle name="Normal 8 6 8" xfId="3028" xr:uid="{59DE6A2E-B6ED-4466-9820-EEC90DC33B08}"/>
    <cellStyle name="Normal 8 7" xfId="3029" xr:uid="{141DC1D9-1ED1-4719-BBFE-8564AA03D7AE}"/>
    <cellStyle name="Normal 8 7 2" xfId="3030" xr:uid="{5299B4A9-DF3C-410F-9D1B-5F0645B709EA}"/>
    <cellStyle name="Normal 8 7 2 2" xfId="3031" xr:uid="{5C2FAF97-ED33-458E-859F-7C495F3C9865}"/>
    <cellStyle name="Normal 8 7 2 2 2" xfId="3032" xr:uid="{BADAE7FB-D32E-40D9-8F25-1E00088F9FB7}"/>
    <cellStyle name="Normal 8 7 2 2 3" xfId="3033" xr:uid="{2B31B834-E348-462F-B640-E35C81EE3B0F}"/>
    <cellStyle name="Normal 8 7 2 2 4" xfId="3034" xr:uid="{6D79E00C-FBB9-4F8A-8990-22FA1DEDD476}"/>
    <cellStyle name="Normal 8 7 2 3" xfId="3035" xr:uid="{CD1926F2-B638-4D7C-9CE0-25B05490FA42}"/>
    <cellStyle name="Normal 8 7 2 4" xfId="3036" xr:uid="{543A7B94-63B1-47F2-91AB-C31ED0F9769E}"/>
    <cellStyle name="Normal 8 7 2 5" xfId="3037" xr:uid="{F7C1795C-7B0A-40AA-8195-F8B4BE9BE411}"/>
    <cellStyle name="Normal 8 7 3" xfId="3038" xr:uid="{7C65C32B-B071-484D-88CD-814CD7F6DA3D}"/>
    <cellStyle name="Normal 8 7 3 2" xfId="3039" xr:uid="{78FCB413-E7C3-420B-8B3A-8D9A4CC4524F}"/>
    <cellStyle name="Normal 8 7 3 3" xfId="3040" xr:uid="{F638A886-358E-461F-87F4-6A20290F620E}"/>
    <cellStyle name="Normal 8 7 3 4" xfId="3041" xr:uid="{35154550-9C90-4325-B10B-BDAD938E85F1}"/>
    <cellStyle name="Normal 8 7 4" xfId="3042" xr:uid="{C2E705B9-711E-4DEB-BED3-B6B5A9D4B549}"/>
    <cellStyle name="Normal 8 7 4 2" xfId="3043" xr:uid="{92E9AF5C-B917-4288-8113-5254C13AD41D}"/>
    <cellStyle name="Normal 8 7 4 3" xfId="3044" xr:uid="{CDDD5B0C-06AD-4D45-9BAC-6242B5EFB51B}"/>
    <cellStyle name="Normal 8 7 4 4" xfId="3045" xr:uid="{5001A598-E56F-4620-84AA-6C2287AD55BA}"/>
    <cellStyle name="Normal 8 7 5" xfId="3046" xr:uid="{9CE6020D-CDAB-4963-AEB3-68B5CE2E7393}"/>
    <cellStyle name="Normal 8 7 6" xfId="3047" xr:uid="{F7C551D3-B4BF-406B-8AE8-97B78E30C6FE}"/>
    <cellStyle name="Normal 8 7 7" xfId="3048" xr:uid="{C8878E0C-8D44-4BBF-A898-0ED41B2C3C5A}"/>
    <cellStyle name="Normal 8 8" xfId="3049" xr:uid="{19E4C2C8-55B4-42C2-A666-C225390E506D}"/>
    <cellStyle name="Normal 8 8 2" xfId="3050" xr:uid="{7B7BC4FD-9A0A-4656-9BA1-F6A350708E74}"/>
    <cellStyle name="Normal 8 8 2 2" xfId="3051" xr:uid="{61594463-C66E-41B9-A1C8-E923D9EAFD42}"/>
    <cellStyle name="Normal 8 8 2 3" xfId="3052" xr:uid="{61CB15CA-B1E1-4F80-9031-5C7A7A619299}"/>
    <cellStyle name="Normal 8 8 2 4" xfId="3053" xr:uid="{DA79FC2F-BD09-4025-83AD-59ED81D6F20E}"/>
    <cellStyle name="Normal 8 8 3" xfId="3054" xr:uid="{803EF186-EA19-4E7B-880C-E9325CC77955}"/>
    <cellStyle name="Normal 8 8 3 2" xfId="3055" xr:uid="{87C5B883-A278-43D5-8D3E-0C447D4AEE96}"/>
    <cellStyle name="Normal 8 8 3 3" xfId="3056" xr:uid="{E4F280A0-13BE-4338-AE70-30C5F284A0F1}"/>
    <cellStyle name="Normal 8 8 3 4" xfId="3057" xr:uid="{60B6FF37-5812-4CD3-B735-615DDF2F8528}"/>
    <cellStyle name="Normal 8 8 4" xfId="3058" xr:uid="{7A8822B5-DDA9-4090-BAE7-10DE7272EF6A}"/>
    <cellStyle name="Normal 8 8 5" xfId="3059" xr:uid="{05477F06-10DA-4A4A-B17F-515E3E9CE44F}"/>
    <cellStyle name="Normal 8 8 6" xfId="3060" xr:uid="{FB025446-D138-4C42-A173-80E033200A4A}"/>
    <cellStyle name="Normal 8 9" xfId="3061" xr:uid="{764B853D-FCA7-4291-BFC4-91B147146F54}"/>
    <cellStyle name="Normal 8 9 2" xfId="3062" xr:uid="{278EF899-7739-48D5-BAAD-499D84184592}"/>
    <cellStyle name="Normal 8 9 2 2" xfId="3063" xr:uid="{03B123C7-ACB6-4BC3-84D0-BA01A1D5E1FC}"/>
    <cellStyle name="Normal 8 9 2 2 2" xfId="4382" xr:uid="{E460263A-44D3-44C2-A84A-4EE8A9DFD000}"/>
    <cellStyle name="Normal 8 9 2 2 3" xfId="4614" xr:uid="{56609344-D6E3-41B3-9BA2-3B558CDFE301}"/>
    <cellStyle name="Normal 8 9 2 3" xfId="3064" xr:uid="{2FB47829-2E22-4C8F-AAF1-9FB205143DA2}"/>
    <cellStyle name="Normal 8 9 2 4" xfId="3065" xr:uid="{91513995-A221-4124-8440-3123475429DD}"/>
    <cellStyle name="Normal 8 9 3" xfId="3066" xr:uid="{F2B1EB06-60D4-4332-B5F1-57A3C4D0BF4F}"/>
    <cellStyle name="Normal 8 9 4" xfId="3067" xr:uid="{9A51ECCA-968C-4F38-83ED-0194F49C6D91}"/>
    <cellStyle name="Normal 8 9 4 2" xfId="4748" xr:uid="{04F92696-F36D-4054-B9BB-5F9F38D9582A}"/>
    <cellStyle name="Normal 8 9 4 3" xfId="4615" xr:uid="{E83F1A25-B10F-48D5-AF5B-65F0EF5CCD7A}"/>
    <cellStyle name="Normal 8 9 4 4" xfId="4467" xr:uid="{6CA4672E-B62D-447F-AC83-2A3E1F2DCD04}"/>
    <cellStyle name="Normal 8 9 5" xfId="3068" xr:uid="{F27A7F83-C30B-4D99-AA95-3293925252EC}"/>
    <cellStyle name="Normal 9" xfId="90" xr:uid="{2A7A4C3F-D8E5-4E8D-99FD-D1DCF56770AA}"/>
    <cellStyle name="Normal 9 10" xfId="3069" xr:uid="{22C7825D-B11B-4353-AB43-F97C89ACABBB}"/>
    <cellStyle name="Normal 9 10 2" xfId="3070" xr:uid="{7AA0ADED-0BD7-449F-9EE7-60E2C0243055}"/>
    <cellStyle name="Normal 9 10 2 2" xfId="3071" xr:uid="{6D4BB241-D49D-4830-ADD6-933F0FE94F04}"/>
    <cellStyle name="Normal 9 10 2 3" xfId="3072" xr:uid="{9291EBE0-1114-4B84-9C1B-9807BC1B072A}"/>
    <cellStyle name="Normal 9 10 2 4" xfId="3073" xr:uid="{92088D78-CF9E-49B6-B265-D4056EE0F777}"/>
    <cellStyle name="Normal 9 10 3" xfId="3074" xr:uid="{1CE2230C-2AFD-4384-805D-A49F782B00A4}"/>
    <cellStyle name="Normal 9 10 4" xfId="3075" xr:uid="{E1DCE1A3-9DFA-4B4D-8697-6AFBCE40AF89}"/>
    <cellStyle name="Normal 9 10 5" xfId="3076" xr:uid="{294660B5-F1FD-4406-95E5-9E1EA1F512E2}"/>
    <cellStyle name="Normal 9 11" xfId="3077" xr:uid="{23C02E7B-8F52-4DAC-BCDD-06547B40F746}"/>
    <cellStyle name="Normal 9 11 2" xfId="3078" xr:uid="{750996C6-9A0D-4C62-B9B7-66ED321A1E4E}"/>
    <cellStyle name="Normal 9 11 3" xfId="3079" xr:uid="{7D6EC027-5598-4655-9CCC-7AAB9515E03A}"/>
    <cellStyle name="Normal 9 11 4" xfId="3080" xr:uid="{8376C597-8D4A-484E-9A55-DC3AA24AB367}"/>
    <cellStyle name="Normal 9 12" xfId="3081" xr:uid="{B19FFE1E-29E6-42C0-A231-9D0071C04B84}"/>
    <cellStyle name="Normal 9 12 2" xfId="3082" xr:uid="{B31CC814-0F44-4E93-8BEB-17BCAF6EF613}"/>
    <cellStyle name="Normal 9 12 3" xfId="3083" xr:uid="{41B5CB56-59AA-4C89-A4C5-79BA0E736EAD}"/>
    <cellStyle name="Normal 9 12 4" xfId="3084" xr:uid="{52838753-BCFD-41DA-AF99-1901B93788D5}"/>
    <cellStyle name="Normal 9 13" xfId="3085" xr:uid="{EE27E0D0-919E-4C0A-8280-316044EF82A9}"/>
    <cellStyle name="Normal 9 13 2" xfId="3086" xr:uid="{AD402E91-5249-41BC-8F83-6FBAD637F2C4}"/>
    <cellStyle name="Normal 9 14" xfId="3087" xr:uid="{FC06F4B8-9F3D-4EAC-B333-55724D0F897A}"/>
    <cellStyle name="Normal 9 15" xfId="3088" xr:uid="{CA00EEDF-3FC1-4864-834F-CFA275AF5C3E}"/>
    <cellStyle name="Normal 9 16" xfId="3089" xr:uid="{36AF533D-AA1E-4605-8E57-8DAA8705F900}"/>
    <cellStyle name="Normal 9 2" xfId="91" xr:uid="{57C7916F-A264-4285-AF79-AA9D74BABF78}"/>
    <cellStyle name="Normal 9 2 2" xfId="3730" xr:uid="{9B27B8E5-2CEC-4E85-8463-009CD60A81A3}"/>
    <cellStyle name="Normal 9 2 2 2" xfId="4594" xr:uid="{BF571C0E-B273-474A-A5AA-BAA24C55260C}"/>
    <cellStyle name="Normal 9 2 3" xfId="4595" xr:uid="{CE625295-C3B1-400E-BB4F-020B26CF4645}"/>
    <cellStyle name="Normal 9 3" xfId="92" xr:uid="{128361D8-6EFE-4E18-BDF9-B43AE038DAA5}"/>
    <cellStyle name="Normal 9 3 10" xfId="3090" xr:uid="{76714727-C4B1-4843-9D39-0F7ECED52913}"/>
    <cellStyle name="Normal 9 3 11" xfId="3091" xr:uid="{F062DCAC-4B24-4742-8FF9-A9C36AAE187F}"/>
    <cellStyle name="Normal 9 3 2" xfId="3092" xr:uid="{A083D0C9-86A4-4447-B297-3194E8D7E907}"/>
    <cellStyle name="Normal 9 3 2 2" xfId="3093" xr:uid="{E2A4CA05-B8A6-460E-A4EC-E5E911EEE8E6}"/>
    <cellStyle name="Normal 9 3 2 2 2" xfId="3094" xr:uid="{54EB3218-1FBA-4C12-B162-A34C122EA8D3}"/>
    <cellStyle name="Normal 9 3 2 2 2 2" xfId="3095" xr:uid="{EA8A0378-4817-4175-ACDC-E58D0AC5EE3F}"/>
    <cellStyle name="Normal 9 3 2 2 2 2 2" xfId="3096" xr:uid="{72D63B43-78FA-48E5-9144-08B0E3F64976}"/>
    <cellStyle name="Normal 9 3 2 2 2 2 2 2" xfId="4187" xr:uid="{E7660EA2-53C3-4057-AFC2-17BDF93721C7}"/>
    <cellStyle name="Normal 9 3 2 2 2 2 2 2 2" xfId="4188" xr:uid="{3E8133FF-5DE1-4E69-A5E7-D2E41D7B856D}"/>
    <cellStyle name="Normal 9 3 2 2 2 2 2 3" xfId="4189" xr:uid="{5F347F54-225E-4F52-85E8-E03F25AF00C7}"/>
    <cellStyle name="Normal 9 3 2 2 2 2 3" xfId="3097" xr:uid="{8C0B2B1A-6331-46B3-BC6D-83EB43419278}"/>
    <cellStyle name="Normal 9 3 2 2 2 2 3 2" xfId="4190" xr:uid="{D90B069F-5FBC-4DF5-AA90-DD57CE499EA7}"/>
    <cellStyle name="Normal 9 3 2 2 2 2 4" xfId="3098" xr:uid="{A826FF49-BE89-45CC-9539-243DC5327388}"/>
    <cellStyle name="Normal 9 3 2 2 2 3" xfId="3099" xr:uid="{EED5DC06-8725-4F97-B3A7-DD3A97EE6252}"/>
    <cellStyle name="Normal 9 3 2 2 2 3 2" xfId="3100" xr:uid="{82672176-61AE-4D3C-BB56-CD456A1C3D8F}"/>
    <cellStyle name="Normal 9 3 2 2 2 3 2 2" xfId="4191" xr:uid="{3DDA3FC5-7428-4CF5-93DA-49A6BFEB8962}"/>
    <cellStyle name="Normal 9 3 2 2 2 3 3" xfId="3101" xr:uid="{B5B1C8BE-F66D-410D-977E-09331FAD83C3}"/>
    <cellStyle name="Normal 9 3 2 2 2 3 4" xfId="3102" xr:uid="{36EEA7A7-B1F2-47E7-A62A-0AA65C97C05D}"/>
    <cellStyle name="Normal 9 3 2 2 2 4" xfId="3103" xr:uid="{7EFCBD99-0A76-460C-BE7F-25CBDCFA4E48}"/>
    <cellStyle name="Normal 9 3 2 2 2 4 2" xfId="4192" xr:uid="{D64F7C3B-C06B-4078-A82D-32A7E8545E88}"/>
    <cellStyle name="Normal 9 3 2 2 2 5" xfId="3104" xr:uid="{E2E418DE-E196-4C12-BA0D-83B2515BBC36}"/>
    <cellStyle name="Normal 9 3 2 2 2 6" xfId="3105" xr:uid="{FED21E07-E97E-46B6-A437-2F3371A71E70}"/>
    <cellStyle name="Normal 9 3 2 2 3" xfId="3106" xr:uid="{A8B426C9-AA4A-4E20-BB26-2BB38C6D77BA}"/>
    <cellStyle name="Normal 9 3 2 2 3 2" xfId="3107" xr:uid="{F724C501-36E0-49E6-AD5A-D110DF9C3A2C}"/>
    <cellStyle name="Normal 9 3 2 2 3 2 2" xfId="3108" xr:uid="{A680F7B2-BEA5-429E-9597-23F1B76B30F2}"/>
    <cellStyle name="Normal 9 3 2 2 3 2 2 2" xfId="4193" xr:uid="{86451B29-F787-48DE-B596-C38BB506CDA6}"/>
    <cellStyle name="Normal 9 3 2 2 3 2 2 2 2" xfId="4194" xr:uid="{1D6A5CE6-1B66-4802-81FC-63559D1FBF3D}"/>
    <cellStyle name="Normal 9 3 2 2 3 2 2 3" xfId="4195" xr:uid="{188ECD58-5887-439E-A0BC-540C155D527D}"/>
    <cellStyle name="Normal 9 3 2 2 3 2 3" xfId="3109" xr:uid="{F13426C2-BDD1-4963-9878-94E665300659}"/>
    <cellStyle name="Normal 9 3 2 2 3 2 3 2" xfId="4196" xr:uid="{4B0B0BF7-C0CD-43EF-B3C5-E1DC82A2840B}"/>
    <cellStyle name="Normal 9 3 2 2 3 2 4" xfId="3110" xr:uid="{1751C467-B151-4275-AF68-20EDBAD2DA3F}"/>
    <cellStyle name="Normal 9 3 2 2 3 3" xfId="3111" xr:uid="{5738552D-C711-4BE5-9277-C0C577D5BC3D}"/>
    <cellStyle name="Normal 9 3 2 2 3 3 2" xfId="4197" xr:uid="{A3DD6B18-08E4-4E5B-B2D3-571BD10FF73D}"/>
    <cellStyle name="Normal 9 3 2 2 3 3 2 2" xfId="4198" xr:uid="{019A67AF-BDD1-46F2-B36E-373F802D5150}"/>
    <cellStyle name="Normal 9 3 2 2 3 3 3" xfId="4199" xr:uid="{ABEEC199-5167-4C7B-80F9-73F3C5C685CE}"/>
    <cellStyle name="Normal 9 3 2 2 3 4" xfId="3112" xr:uid="{9CFF47FF-1C00-4996-AB46-9B849079505F}"/>
    <cellStyle name="Normal 9 3 2 2 3 4 2" xfId="4200" xr:uid="{D7C5FC75-B70B-4478-8506-87D6E1A3EE63}"/>
    <cellStyle name="Normal 9 3 2 2 3 5" xfId="3113" xr:uid="{545DFC53-51B6-4F69-9087-38252B171E2A}"/>
    <cellStyle name="Normal 9 3 2 2 4" xfId="3114" xr:uid="{3BB03A71-2CF4-4AB5-8248-D28C0C09E24A}"/>
    <cellStyle name="Normal 9 3 2 2 4 2" xfId="3115" xr:uid="{DC777131-7C37-4D49-A241-3F9B6856E3D0}"/>
    <cellStyle name="Normal 9 3 2 2 4 2 2" xfId="4201" xr:uid="{DC8C4E0B-B655-40FE-8434-C94A196FC0AC}"/>
    <cellStyle name="Normal 9 3 2 2 4 2 2 2" xfId="4202" xr:uid="{B9E413CB-9D1B-477F-B465-F8556AD28068}"/>
    <cellStyle name="Normal 9 3 2 2 4 2 3" xfId="4203" xr:uid="{0C9E79EF-3916-4EEC-8404-1BF2C32C2537}"/>
    <cellStyle name="Normal 9 3 2 2 4 3" xfId="3116" xr:uid="{C7659B3B-07AB-459B-8A48-F9A9C9B6FFBC}"/>
    <cellStyle name="Normal 9 3 2 2 4 3 2" xfId="4204" xr:uid="{CD283E09-9D0A-4518-95C3-7B8783CE86EA}"/>
    <cellStyle name="Normal 9 3 2 2 4 4" xfId="3117" xr:uid="{EF7820C3-347C-4FB1-BA3F-49BD0CFF4E3A}"/>
    <cellStyle name="Normal 9 3 2 2 5" xfId="3118" xr:uid="{101931C1-40CB-42D9-A80F-22DE2B1D9CD3}"/>
    <cellStyle name="Normal 9 3 2 2 5 2" xfId="3119" xr:uid="{B2CB6D99-BFD3-479A-9F1D-4F8CBA52DA97}"/>
    <cellStyle name="Normal 9 3 2 2 5 2 2" xfId="4205" xr:uid="{CC814122-3687-45AF-B32F-51D209E66A1C}"/>
    <cellStyle name="Normal 9 3 2 2 5 3" xfId="3120" xr:uid="{D24F9082-2B28-4E00-BB79-70E57864CEC0}"/>
    <cellStyle name="Normal 9 3 2 2 5 4" xfId="3121" xr:uid="{DB1361E7-B7A7-4FBF-83D3-5F95FF2B22EC}"/>
    <cellStyle name="Normal 9 3 2 2 6" xfId="3122" xr:uid="{2CB91A8C-CA44-4E63-A54C-8D0130528584}"/>
    <cellStyle name="Normal 9 3 2 2 6 2" xfId="4206" xr:uid="{1E2AF910-66CD-49ED-9717-89FD082EA6E2}"/>
    <cellStyle name="Normal 9 3 2 2 7" xfId="3123" xr:uid="{4FE1D1C0-8B07-4316-BDC0-A7B0A9F8F9FB}"/>
    <cellStyle name="Normal 9 3 2 2 8" xfId="3124" xr:uid="{CE1C5F12-08DA-4755-83D8-5D1CCE8960EF}"/>
    <cellStyle name="Normal 9 3 2 3" xfId="3125" xr:uid="{BAA519F4-78C4-4621-901E-2C77AFE0C880}"/>
    <cellStyle name="Normal 9 3 2 3 2" xfId="3126" xr:uid="{D48428FF-FAE0-472A-AD18-4A5D44AFC203}"/>
    <cellStyle name="Normal 9 3 2 3 2 2" xfId="3127" xr:uid="{C19BBC5E-7F2C-4E19-8E98-097D5180E08F}"/>
    <cellStyle name="Normal 9 3 2 3 2 2 2" xfId="4207" xr:uid="{352902C4-ABFF-43AB-AEA3-09BDDD8579A5}"/>
    <cellStyle name="Normal 9 3 2 3 2 2 2 2" xfId="4208" xr:uid="{5BFE7D88-0F1C-4138-ABD6-C4F67CBE24B3}"/>
    <cellStyle name="Normal 9 3 2 3 2 2 3" xfId="4209" xr:uid="{81863C9C-637D-4EDB-B3F6-8AA9DE6ECFC5}"/>
    <cellStyle name="Normal 9 3 2 3 2 3" xfId="3128" xr:uid="{40CF982A-6A66-4F6A-B8B8-51FDAF8F2E26}"/>
    <cellStyle name="Normal 9 3 2 3 2 3 2" xfId="4210" xr:uid="{925D82AF-5D32-4D56-9E41-4C43A1892EB6}"/>
    <cellStyle name="Normal 9 3 2 3 2 4" xfId="3129" xr:uid="{BE0770EC-7D90-4663-BCEA-FB15CB888FF6}"/>
    <cellStyle name="Normal 9 3 2 3 3" xfId="3130" xr:uid="{EB471F80-A470-4949-AA5D-1F93E796FD37}"/>
    <cellStyle name="Normal 9 3 2 3 3 2" xfId="3131" xr:uid="{3A025214-D483-4309-A96E-A738B5E84516}"/>
    <cellStyle name="Normal 9 3 2 3 3 2 2" xfId="4211" xr:uid="{8B7046DC-9302-4234-A400-96FF5644156D}"/>
    <cellStyle name="Normal 9 3 2 3 3 3" xfId="3132" xr:uid="{69CEE9AE-6A4E-4685-B335-4B21FA45FD4D}"/>
    <cellStyle name="Normal 9 3 2 3 3 4" xfId="3133" xr:uid="{DA5AF3F4-688C-4D7D-AB43-3BE60DF6257F}"/>
    <cellStyle name="Normal 9 3 2 3 4" xfId="3134" xr:uid="{E06B2214-CD8A-4771-BFCD-8577391458E8}"/>
    <cellStyle name="Normal 9 3 2 3 4 2" xfId="4212" xr:uid="{6B159A05-8EA2-4774-8FA1-75B848ECBABF}"/>
    <cellStyle name="Normal 9 3 2 3 5" xfId="3135" xr:uid="{FE7B380F-3399-43AF-9C2B-A308E4D5078B}"/>
    <cellStyle name="Normal 9 3 2 3 6" xfId="3136" xr:uid="{926208E7-D3C7-4739-A12C-01FA2097FAED}"/>
    <cellStyle name="Normal 9 3 2 4" xfId="3137" xr:uid="{5535A7A1-D22B-4029-AFB8-C1E0EFAA971B}"/>
    <cellStyle name="Normal 9 3 2 4 2" xfId="3138" xr:uid="{BD90586B-B19B-446E-A856-2754997AAA8C}"/>
    <cellStyle name="Normal 9 3 2 4 2 2" xfId="3139" xr:uid="{87E3FC3B-A8CF-4755-8458-9441AA24F148}"/>
    <cellStyle name="Normal 9 3 2 4 2 2 2" xfId="4213" xr:uid="{8DA80F93-661F-4225-8CF9-F4BB9B60DCC1}"/>
    <cellStyle name="Normal 9 3 2 4 2 2 2 2" xfId="4214" xr:uid="{C716AC50-22AF-4290-98E9-D386E501E465}"/>
    <cellStyle name="Normal 9 3 2 4 2 2 3" xfId="4215" xr:uid="{5404EB0D-1A7D-49B1-AFC0-BE92ED6172FA}"/>
    <cellStyle name="Normal 9 3 2 4 2 3" xfId="3140" xr:uid="{55FF93EB-081B-4866-8033-4E9019EA5184}"/>
    <cellStyle name="Normal 9 3 2 4 2 3 2" xfId="4216" xr:uid="{79325D97-7F30-452E-8E0D-38E528FB5674}"/>
    <cellStyle name="Normal 9 3 2 4 2 4" xfId="3141" xr:uid="{0AB9DB87-75FC-4995-9E2C-5ED34DE3F4D6}"/>
    <cellStyle name="Normal 9 3 2 4 3" xfId="3142" xr:uid="{A6218993-1AE0-4D54-A053-935BD160AB05}"/>
    <cellStyle name="Normal 9 3 2 4 3 2" xfId="4217" xr:uid="{A052F26C-6095-4A99-A609-11BC289F2F8F}"/>
    <cellStyle name="Normal 9 3 2 4 3 2 2" xfId="4218" xr:uid="{7B644521-ADBC-441B-83B1-793E7015C777}"/>
    <cellStyle name="Normal 9 3 2 4 3 3" xfId="4219" xr:uid="{CED4696C-4E5C-4BF3-90E9-EB6858693213}"/>
    <cellStyle name="Normal 9 3 2 4 4" xfId="3143" xr:uid="{79F5365A-C890-4A18-A713-FC98A1F12FEE}"/>
    <cellStyle name="Normal 9 3 2 4 4 2" xfId="4220" xr:uid="{00686496-BA69-462C-957B-9D170C0ED4B4}"/>
    <cellStyle name="Normal 9 3 2 4 5" xfId="3144" xr:uid="{2AF08A81-3208-4724-90D1-E5818798C3FA}"/>
    <cellStyle name="Normal 9 3 2 5" xfId="3145" xr:uid="{7782BBFA-FCEA-4858-8F00-0D60C9ECA088}"/>
    <cellStyle name="Normal 9 3 2 5 2" xfId="3146" xr:uid="{082F27B3-3DEE-46FA-ADAF-EFDBFE9D6CD1}"/>
    <cellStyle name="Normal 9 3 2 5 2 2" xfId="4221" xr:uid="{FFDA02F9-E0F1-4E7C-AC06-F08E45DDE123}"/>
    <cellStyle name="Normal 9 3 2 5 2 2 2" xfId="4222" xr:uid="{65865FD1-6653-4A8A-90A1-24FF5A6A52EB}"/>
    <cellStyle name="Normal 9 3 2 5 2 3" xfId="4223" xr:uid="{C0F6F7AA-DF57-40CA-9D82-88A9BF1D217A}"/>
    <cellStyle name="Normal 9 3 2 5 3" xfId="3147" xr:uid="{EA2D1A0D-E387-4EB7-9F82-25567DC89FBC}"/>
    <cellStyle name="Normal 9 3 2 5 3 2" xfId="4224" xr:uid="{77D5600F-0756-4076-9E8A-48B2F2738946}"/>
    <cellStyle name="Normal 9 3 2 5 4" xfId="3148" xr:uid="{C53AF7D6-DED5-49D1-84CD-D92D4B7C1E69}"/>
    <cellStyle name="Normal 9 3 2 6" xfId="3149" xr:uid="{285742E1-6B69-4D9D-B79D-D4EA28DDC13F}"/>
    <cellStyle name="Normal 9 3 2 6 2" xfId="3150" xr:uid="{E1A2E42A-E479-44DC-95E8-F608C3E81EBC}"/>
    <cellStyle name="Normal 9 3 2 6 2 2" xfId="4225" xr:uid="{D62784DD-E2BB-49E1-8670-4408CC6187D0}"/>
    <cellStyle name="Normal 9 3 2 6 3" xfId="3151" xr:uid="{4B06E381-56E9-4E44-B19E-44670BFE2172}"/>
    <cellStyle name="Normal 9 3 2 6 4" xfId="3152" xr:uid="{A9D316CA-9CE0-48D0-BE86-A775E207EA09}"/>
    <cellStyle name="Normal 9 3 2 7" xfId="3153" xr:uid="{EE96F7F4-FECB-4FFE-80CB-A0302EBBB236}"/>
    <cellStyle name="Normal 9 3 2 7 2" xfId="4226" xr:uid="{F03A2C8F-886D-4512-AB66-FACAF832063D}"/>
    <cellStyle name="Normal 9 3 2 8" xfId="3154" xr:uid="{EABD15D2-E5EE-4988-ABCC-E6CB3D975632}"/>
    <cellStyle name="Normal 9 3 2 9" xfId="3155" xr:uid="{EFC415B8-E466-497B-9676-5DDE97DFFA41}"/>
    <cellStyle name="Normal 9 3 3" xfId="3156" xr:uid="{3DDF042A-DB72-48C2-A40D-FC4EB79C52D1}"/>
    <cellStyle name="Normal 9 3 3 2" xfId="3157" xr:uid="{6F05AC17-E63D-4F47-884D-497221EDBD14}"/>
    <cellStyle name="Normal 9 3 3 2 2" xfId="3158" xr:uid="{CDC50E79-9941-4C29-928B-3B692D953142}"/>
    <cellStyle name="Normal 9 3 3 2 2 2" xfId="3159" xr:uid="{2C4B5F36-D55F-4DA2-981A-E39AE32C572A}"/>
    <cellStyle name="Normal 9 3 3 2 2 2 2" xfId="4227" xr:uid="{4229184B-CC51-4073-8748-48581EA62121}"/>
    <cellStyle name="Normal 9 3 3 2 2 2 2 2" xfId="4228" xr:uid="{51C66AAD-9118-442E-BE37-2F82E78734A7}"/>
    <cellStyle name="Normal 9 3 3 2 2 2 3" xfId="4229" xr:uid="{7BA898C8-6199-416B-A183-02366430DFAD}"/>
    <cellStyle name="Normal 9 3 3 2 2 3" xfId="3160" xr:uid="{0BF2F2B5-745C-4D62-9EBB-1AFAFE3282B6}"/>
    <cellStyle name="Normal 9 3 3 2 2 3 2" xfId="4230" xr:uid="{6F6AE563-7842-4E81-B3E6-4F661CC781A2}"/>
    <cellStyle name="Normal 9 3 3 2 2 4" xfId="3161" xr:uid="{172D0E74-F241-4E21-98C4-A0AFB095D944}"/>
    <cellStyle name="Normal 9 3 3 2 3" xfId="3162" xr:uid="{B4DA7042-BB4A-47F2-9CCE-1026F1F93B91}"/>
    <cellStyle name="Normal 9 3 3 2 3 2" xfId="3163" xr:uid="{BD1061C1-3536-4CD2-8839-98A32F07AFFE}"/>
    <cellStyle name="Normal 9 3 3 2 3 2 2" xfId="4231" xr:uid="{F8B2A556-8D0F-48D1-BBC5-37090D0C7D06}"/>
    <cellStyle name="Normal 9 3 3 2 3 3" xfId="3164" xr:uid="{875C3539-8D53-49AF-89A7-0C479914A81C}"/>
    <cellStyle name="Normal 9 3 3 2 3 4" xfId="3165" xr:uid="{3841214E-A768-4956-B529-FFEC020C3B8F}"/>
    <cellStyle name="Normal 9 3 3 2 4" xfId="3166" xr:uid="{81178AEE-0A4E-49BA-95DD-8AB516CDC945}"/>
    <cellStyle name="Normal 9 3 3 2 4 2" xfId="4232" xr:uid="{6FD2F5DA-76FE-4FD2-B34E-BF74DEC08594}"/>
    <cellStyle name="Normal 9 3 3 2 5" xfId="3167" xr:uid="{33F75C0A-D7F7-44A8-B237-2458A908DC5F}"/>
    <cellStyle name="Normal 9 3 3 2 6" xfId="3168" xr:uid="{B8FAE756-A85D-4B03-8EEE-3E720D4EF689}"/>
    <cellStyle name="Normal 9 3 3 3" xfId="3169" xr:uid="{13374949-A859-42AA-BA2A-D0F20F56E872}"/>
    <cellStyle name="Normal 9 3 3 3 2" xfId="3170" xr:uid="{1F602DCC-D04F-4626-AEF7-7922F0FD4921}"/>
    <cellStyle name="Normal 9 3 3 3 2 2" xfId="3171" xr:uid="{BC6F4378-F9EE-4661-B919-AAF749636F23}"/>
    <cellStyle name="Normal 9 3 3 3 2 2 2" xfId="4233" xr:uid="{1A33A395-DD73-485E-800C-AFC1494BB3C4}"/>
    <cellStyle name="Normal 9 3 3 3 2 2 2 2" xfId="4234" xr:uid="{808B3C61-03B0-4FF8-A45F-ADBB60A38042}"/>
    <cellStyle name="Normal 9 3 3 3 2 2 2 2 2" xfId="4767" xr:uid="{887D85CB-CF5C-4D2C-AE76-4C7DE53780DA}"/>
    <cellStyle name="Normal 9 3 3 3 2 2 3" xfId="4235" xr:uid="{627263CB-A03D-4871-8EF0-F1AA73380B5B}"/>
    <cellStyle name="Normal 9 3 3 3 2 2 3 2" xfId="4768" xr:uid="{CCC9515F-62DB-47DB-99A4-03D67E2430FE}"/>
    <cellStyle name="Normal 9 3 3 3 2 3" xfId="3172" xr:uid="{6139E097-CE7E-44AC-A658-25EEF67B40C1}"/>
    <cellStyle name="Normal 9 3 3 3 2 3 2" xfId="4236" xr:uid="{5A2B1169-133F-44C4-8680-F4F83DAB8C9A}"/>
    <cellStyle name="Normal 9 3 3 3 2 3 2 2" xfId="4770" xr:uid="{4343B269-0AD2-411A-9CDA-1DF4B7D785D2}"/>
    <cellStyle name="Normal 9 3 3 3 2 3 3" xfId="4769" xr:uid="{136F4405-F1ED-4EBD-8FB0-4177DC2EC681}"/>
    <cellStyle name="Normal 9 3 3 3 2 4" xfId="3173" xr:uid="{9742BE06-0609-422E-BBBA-430051A5B889}"/>
    <cellStyle name="Normal 9 3 3 3 2 4 2" xfId="4771" xr:uid="{E0D31498-CD7D-43CE-8B32-2FFDA84D644B}"/>
    <cellStyle name="Normal 9 3 3 3 3" xfId="3174" xr:uid="{15627E97-E9AB-4583-8462-96C4DCA28CDA}"/>
    <cellStyle name="Normal 9 3 3 3 3 2" xfId="4237" xr:uid="{79897B03-5979-479F-BC16-FEEE96FAF146}"/>
    <cellStyle name="Normal 9 3 3 3 3 2 2" xfId="4238" xr:uid="{03F38FA3-976F-4271-A0E3-C94B229A0AA9}"/>
    <cellStyle name="Normal 9 3 3 3 3 2 2 2" xfId="4774" xr:uid="{EACA7C48-0C36-48CC-885F-6DD040F37EFA}"/>
    <cellStyle name="Normal 9 3 3 3 3 2 3" xfId="4773" xr:uid="{4312ED87-56BA-4031-8CC9-0754ECE73D4D}"/>
    <cellStyle name="Normal 9 3 3 3 3 3" xfId="4239" xr:uid="{D9C15324-3B49-46E1-974A-D06AAC092CC8}"/>
    <cellStyle name="Normal 9 3 3 3 3 3 2" xfId="4775" xr:uid="{AA5C2D64-BE70-4C56-87C0-8458EC76659E}"/>
    <cellStyle name="Normal 9 3 3 3 3 4" xfId="4772" xr:uid="{88393EBD-81F7-4A06-9AE5-9470BFD989E2}"/>
    <cellStyle name="Normal 9 3 3 3 4" xfId="3175" xr:uid="{24D6701D-2996-4F45-8EF1-18A46CA682F2}"/>
    <cellStyle name="Normal 9 3 3 3 4 2" xfId="4240" xr:uid="{ED8C5500-D06F-4EA7-9DFC-F2624B60C7BA}"/>
    <cellStyle name="Normal 9 3 3 3 4 2 2" xfId="4777" xr:uid="{59814A87-CCFC-4338-9FAD-0849F92F0E82}"/>
    <cellStyle name="Normal 9 3 3 3 4 3" xfId="4776" xr:uid="{43094B9B-8966-44CC-9437-26567CF5A936}"/>
    <cellStyle name="Normal 9 3 3 3 5" xfId="3176" xr:uid="{687C297B-DC52-49E9-91D0-D4BF83345A0C}"/>
    <cellStyle name="Normal 9 3 3 3 5 2" xfId="4778" xr:uid="{12192C60-D31B-42D4-8D77-9F49BB0255D3}"/>
    <cellStyle name="Normal 9 3 3 4" xfId="3177" xr:uid="{67A12F1A-6D76-4C4F-9632-6B1E82150DE8}"/>
    <cellStyle name="Normal 9 3 3 4 2" xfId="3178" xr:uid="{CA7A1177-2FA0-4604-BE9A-82575D4ADC1A}"/>
    <cellStyle name="Normal 9 3 3 4 2 2" xfId="4241" xr:uid="{EE039B1C-B6E6-459C-B002-10E73606BD96}"/>
    <cellStyle name="Normal 9 3 3 4 2 2 2" xfId="4242" xr:uid="{0AFAA24D-08E9-4A9A-B316-DCFD628F7B93}"/>
    <cellStyle name="Normal 9 3 3 4 2 2 2 2" xfId="4782" xr:uid="{CD11E2F3-3248-4287-B3D9-4083007AB2EE}"/>
    <cellStyle name="Normal 9 3 3 4 2 2 3" xfId="4781" xr:uid="{428DF606-E5EB-4B90-925E-B08FA1EDF0F3}"/>
    <cellStyle name="Normal 9 3 3 4 2 3" xfId="4243" xr:uid="{D115ADE1-A41E-4BD0-9A08-88A5ACA8688E}"/>
    <cellStyle name="Normal 9 3 3 4 2 3 2" xfId="4783" xr:uid="{57B2C85D-0461-4E3F-9D35-3D62954775FE}"/>
    <cellStyle name="Normal 9 3 3 4 2 4" xfId="4780" xr:uid="{88CB9F73-6E06-4FAA-A66C-8994A9D1CFC9}"/>
    <cellStyle name="Normal 9 3 3 4 3" xfId="3179" xr:uid="{7EF2B705-3CB5-4225-8925-772A98E60971}"/>
    <cellStyle name="Normal 9 3 3 4 3 2" xfId="4244" xr:uid="{C948C94F-F25C-4DE3-B85F-87D9C9E6ADCD}"/>
    <cellStyle name="Normal 9 3 3 4 3 2 2" xfId="4785" xr:uid="{E4BF047E-9EA9-4F71-B545-D99AF7AEF474}"/>
    <cellStyle name="Normal 9 3 3 4 3 3" xfId="4784" xr:uid="{75E333E9-0C4D-4728-B134-1DFBB5D423BE}"/>
    <cellStyle name="Normal 9 3 3 4 4" xfId="3180" xr:uid="{5E9F1816-AEE1-477F-9240-8EEA43EFE55B}"/>
    <cellStyle name="Normal 9 3 3 4 4 2" xfId="4786" xr:uid="{2CF2BC27-1FBB-47EC-96BA-F2CEB049F976}"/>
    <cellStyle name="Normal 9 3 3 4 5" xfId="4779" xr:uid="{89FA76CD-1A12-4AC4-B096-CCA7ED380AD1}"/>
    <cellStyle name="Normal 9 3 3 5" xfId="3181" xr:uid="{896C75F6-77FE-48D8-9E4D-0DC2163F163F}"/>
    <cellStyle name="Normal 9 3 3 5 2" xfId="3182" xr:uid="{39679B78-4EAE-4F8D-9256-FB458E78F696}"/>
    <cellStyle name="Normal 9 3 3 5 2 2" xfId="4245" xr:uid="{0E53D794-88FA-4DD8-BBD1-8D67C69C7379}"/>
    <cellStyle name="Normal 9 3 3 5 2 2 2" xfId="4789" xr:uid="{F87852B2-B562-4DEF-B2D2-A31F545C8710}"/>
    <cellStyle name="Normal 9 3 3 5 2 3" xfId="4788" xr:uid="{B315F4A1-3FD1-45DD-8FFF-2D3127D56CCF}"/>
    <cellStyle name="Normal 9 3 3 5 3" xfId="3183" xr:uid="{EB001651-8034-45DA-85EE-38DBF88B0BF5}"/>
    <cellStyle name="Normal 9 3 3 5 3 2" xfId="4790" xr:uid="{A979BA2F-8853-44F3-BD0C-794E3FB61439}"/>
    <cellStyle name="Normal 9 3 3 5 4" xfId="3184" xr:uid="{1D4692F6-40C8-46D3-AA8F-2E157782AE1F}"/>
    <cellStyle name="Normal 9 3 3 5 4 2" xfId="4791" xr:uid="{C46CF688-A98F-48AB-9004-74DDC182FE47}"/>
    <cellStyle name="Normal 9 3 3 5 5" xfId="4787" xr:uid="{409D2069-B276-4934-9A6D-7EA5934E6BD4}"/>
    <cellStyle name="Normal 9 3 3 6" xfId="3185" xr:uid="{559261E1-1FA3-4CA6-8504-20F311D08F76}"/>
    <cellStyle name="Normal 9 3 3 6 2" xfId="4246" xr:uid="{5B785F0B-EA40-4EAB-B869-670F1BBFF0AF}"/>
    <cellStyle name="Normal 9 3 3 6 2 2" xfId="4793" xr:uid="{09B5F1DF-AF2C-4AD9-936C-33BDB61C6975}"/>
    <cellStyle name="Normal 9 3 3 6 3" xfId="4792" xr:uid="{286D554A-A890-4E5F-B812-E10DC8908CBF}"/>
    <cellStyle name="Normal 9 3 3 7" xfId="3186" xr:uid="{9F1653F3-9000-4068-A741-226ADB2D2DC8}"/>
    <cellStyle name="Normal 9 3 3 7 2" xfId="4794" xr:uid="{91B6DD81-BED6-4983-B692-6D9B74B1D726}"/>
    <cellStyle name="Normal 9 3 3 8" xfId="3187" xr:uid="{CC5606AD-3E5B-49C2-8A42-FC42BEA6157D}"/>
    <cellStyle name="Normal 9 3 3 8 2" xfId="4795" xr:uid="{C27AFAF4-C6EE-426B-9A02-81CCBEABE110}"/>
    <cellStyle name="Normal 9 3 4" xfId="3188" xr:uid="{1275E34C-F3C6-42EB-8EE0-BD0D4B5EBBC2}"/>
    <cellStyle name="Normal 9 3 4 2" xfId="3189" xr:uid="{38DD0053-A1A9-4177-A918-DF49BE7CF1F3}"/>
    <cellStyle name="Normal 9 3 4 2 2" xfId="3190" xr:uid="{9C7A87B8-4FD4-45B8-8745-13F8D59A9CBC}"/>
    <cellStyle name="Normal 9 3 4 2 2 2" xfId="3191" xr:uid="{E83EDDD2-F94C-4260-8B4E-1B53C7808E17}"/>
    <cellStyle name="Normal 9 3 4 2 2 2 2" xfId="4247" xr:uid="{9FE903DB-38CC-4B6D-BF62-C5C4917B1567}"/>
    <cellStyle name="Normal 9 3 4 2 2 2 2 2" xfId="4800" xr:uid="{23EF8943-2078-470C-B876-B4554BBC0D12}"/>
    <cellStyle name="Normal 9 3 4 2 2 2 3" xfId="4799" xr:uid="{7B7AE116-E988-43AB-A84A-C4A8D7BB999C}"/>
    <cellStyle name="Normal 9 3 4 2 2 3" xfId="3192" xr:uid="{A0C91462-1628-4B42-B073-6762EAD6DD7C}"/>
    <cellStyle name="Normal 9 3 4 2 2 3 2" xfId="4801" xr:uid="{7C4C4A5E-F750-4AC2-88AA-C925249C16F5}"/>
    <cellStyle name="Normal 9 3 4 2 2 4" xfId="3193" xr:uid="{85DED627-7F48-4953-A564-304AE01848F6}"/>
    <cellStyle name="Normal 9 3 4 2 2 4 2" xfId="4802" xr:uid="{4CD76F5D-F5F8-4134-8E3C-A9AA52EDE815}"/>
    <cellStyle name="Normal 9 3 4 2 2 5" xfId="4798" xr:uid="{847B2792-8915-46D2-A94B-52605406548B}"/>
    <cellStyle name="Normal 9 3 4 2 3" xfId="3194" xr:uid="{0343C2E8-CD93-41CB-B1CC-14585AEC1190}"/>
    <cellStyle name="Normal 9 3 4 2 3 2" xfId="4248" xr:uid="{DE72B5B6-7E6F-4D0C-969D-8564E6E28E84}"/>
    <cellStyle name="Normal 9 3 4 2 3 2 2" xfId="4804" xr:uid="{30D8A4E6-1BE2-482E-84F5-D04C2A346A52}"/>
    <cellStyle name="Normal 9 3 4 2 3 3" xfId="4803" xr:uid="{FEA35C6D-9CF0-4D21-8CE1-22E71DDFDE72}"/>
    <cellStyle name="Normal 9 3 4 2 4" xfId="3195" xr:uid="{5D6C9D37-C514-4534-93A2-827A84E9939A}"/>
    <cellStyle name="Normal 9 3 4 2 4 2" xfId="4805" xr:uid="{855BBA9E-FDB8-429A-B6D8-17C3CC998850}"/>
    <cellStyle name="Normal 9 3 4 2 5" xfId="3196" xr:uid="{690F28A4-D0DD-4BCE-B888-E1841C560FCD}"/>
    <cellStyle name="Normal 9 3 4 2 5 2" xfId="4806" xr:uid="{F28919FE-43D3-447B-BD82-AEF7A5CF149F}"/>
    <cellStyle name="Normal 9 3 4 2 6" xfId="4797" xr:uid="{592F4D01-2E10-4CF2-AE77-872884A11E75}"/>
    <cellStyle name="Normal 9 3 4 3" xfId="3197" xr:uid="{C7DB268B-441F-4742-A113-DB1EE7118A36}"/>
    <cellStyle name="Normal 9 3 4 3 2" xfId="3198" xr:uid="{99C0B21E-C806-49F3-8D56-D8280CD6A564}"/>
    <cellStyle name="Normal 9 3 4 3 2 2" xfId="4249" xr:uid="{5373F004-FAE8-4B87-B6C4-0A2CD6143935}"/>
    <cellStyle name="Normal 9 3 4 3 2 2 2" xfId="4809" xr:uid="{67F7E765-842C-404D-9F96-5CC94E9D9C74}"/>
    <cellStyle name="Normal 9 3 4 3 2 3" xfId="4808" xr:uid="{7B1E5DE4-2E57-4EA2-8147-2FF7BBF25CFA}"/>
    <cellStyle name="Normal 9 3 4 3 3" xfId="3199" xr:uid="{FAD4D571-25B0-4943-B103-E08AC65CCFB9}"/>
    <cellStyle name="Normal 9 3 4 3 3 2" xfId="4810" xr:uid="{F97678A4-1105-4DF4-8BB9-8DCCA031E5B1}"/>
    <cellStyle name="Normal 9 3 4 3 4" xfId="3200" xr:uid="{CC96CE4B-524A-4FB3-BD09-60AD0965B999}"/>
    <cellStyle name="Normal 9 3 4 3 4 2" xfId="4811" xr:uid="{FCF6053D-2D97-4A51-89FC-20432DB14082}"/>
    <cellStyle name="Normal 9 3 4 3 5" xfId="4807" xr:uid="{D611D615-673D-42F7-BE2D-A55214244CC0}"/>
    <cellStyle name="Normal 9 3 4 4" xfId="3201" xr:uid="{B907FBCD-CD4E-4082-AA22-0EDD55E60281}"/>
    <cellStyle name="Normal 9 3 4 4 2" xfId="3202" xr:uid="{65869341-1422-4AC5-B7D3-9BC326D68E91}"/>
    <cellStyle name="Normal 9 3 4 4 2 2" xfId="4813" xr:uid="{D392AC8D-D783-47E7-B320-E7FEF9B4AF34}"/>
    <cellStyle name="Normal 9 3 4 4 3" xfId="3203" xr:uid="{07C181CC-A3E6-499D-B493-8BFF050BC2F6}"/>
    <cellStyle name="Normal 9 3 4 4 3 2" xfId="4814" xr:uid="{475A7E86-A1FB-4B5F-8889-7D902B2042DE}"/>
    <cellStyle name="Normal 9 3 4 4 4" xfId="3204" xr:uid="{B88B25C0-83A1-49EC-A6F3-BF03BC9EA23B}"/>
    <cellStyle name="Normal 9 3 4 4 4 2" xfId="4815" xr:uid="{DCE89C39-57A8-42D6-939C-C8ABEC50AADC}"/>
    <cellStyle name="Normal 9 3 4 4 5" xfId="4812" xr:uid="{3FDB5DAD-F538-457F-82E2-7EFE18B0B4E5}"/>
    <cellStyle name="Normal 9 3 4 5" xfId="3205" xr:uid="{69D77F77-A034-4D01-850A-11FD7A0C7DB8}"/>
    <cellStyle name="Normal 9 3 4 5 2" xfId="4816" xr:uid="{9CF72BD0-AFE3-4E6E-902D-71A1D31BC5E9}"/>
    <cellStyle name="Normal 9 3 4 6" xfId="3206" xr:uid="{2CF154A4-97D9-4982-8D59-CE190DFFE38E}"/>
    <cellStyle name="Normal 9 3 4 6 2" xfId="4817" xr:uid="{53F22242-0FB0-4262-AB68-FA9F74600249}"/>
    <cellStyle name="Normal 9 3 4 7" xfId="3207" xr:uid="{DE33857B-BE77-4880-BDFF-EAD3389459AE}"/>
    <cellStyle name="Normal 9 3 4 7 2" xfId="4818" xr:uid="{7CF438DF-C8B7-4DD6-BE0D-E09F09174740}"/>
    <cellStyle name="Normal 9 3 4 8" xfId="4796" xr:uid="{ED08FC7D-0DE6-489D-9846-A2399F11F5A5}"/>
    <cellStyle name="Normal 9 3 5" xfId="3208" xr:uid="{5B8AA41C-0721-4609-BCB4-E48D02D79DB6}"/>
    <cellStyle name="Normal 9 3 5 2" xfId="3209" xr:uid="{080CD474-F49A-450C-B7AB-714307683FA7}"/>
    <cellStyle name="Normal 9 3 5 2 2" xfId="3210" xr:uid="{B045E867-248D-42A7-8D6C-46B9CFA95D63}"/>
    <cellStyle name="Normal 9 3 5 2 2 2" xfId="4250" xr:uid="{B52541A0-F2E4-41D9-8D3A-1649395513A0}"/>
    <cellStyle name="Normal 9 3 5 2 2 2 2" xfId="4251" xr:uid="{AB5F9DF5-5811-4B62-B135-F0EB674EAE90}"/>
    <cellStyle name="Normal 9 3 5 2 2 2 2 2" xfId="4823" xr:uid="{9A194011-1D65-40E5-A4D5-0B87F2773F51}"/>
    <cellStyle name="Normal 9 3 5 2 2 2 3" xfId="4822" xr:uid="{91B7AAD9-67FA-41F4-B8F2-21A9F34E98C1}"/>
    <cellStyle name="Normal 9 3 5 2 2 3" xfId="4252" xr:uid="{A1C39D32-A333-4CFE-80CF-26C44E0FFA9F}"/>
    <cellStyle name="Normal 9 3 5 2 2 3 2" xfId="4824" xr:uid="{936E094A-7442-41E0-91FD-9474F542E502}"/>
    <cellStyle name="Normal 9 3 5 2 2 4" xfId="4821" xr:uid="{854344F2-E01D-4A7D-A27C-5D451219AD17}"/>
    <cellStyle name="Normal 9 3 5 2 3" xfId="3211" xr:uid="{788F526C-8A13-4789-8E96-301ED3206530}"/>
    <cellStyle name="Normal 9 3 5 2 3 2" xfId="4253" xr:uid="{D2813FBD-8478-4C04-86B0-CD930E3EBD91}"/>
    <cellStyle name="Normal 9 3 5 2 3 2 2" xfId="4826" xr:uid="{07911FE2-2221-413E-8AA0-545B9E370E9E}"/>
    <cellStyle name="Normal 9 3 5 2 3 3" xfId="4825" xr:uid="{FBE49DCE-A9AE-4F0E-8B29-FB3BC82DA683}"/>
    <cellStyle name="Normal 9 3 5 2 4" xfId="3212" xr:uid="{0C3CE7A1-CEE8-492A-A63A-F2557FE12A9D}"/>
    <cellStyle name="Normal 9 3 5 2 4 2" xfId="4827" xr:uid="{C925A75D-76C6-457B-BDF9-F7996F042D40}"/>
    <cellStyle name="Normal 9 3 5 2 5" xfId="4820" xr:uid="{27112399-6933-42F2-832D-78F91185F03A}"/>
    <cellStyle name="Normal 9 3 5 3" xfId="3213" xr:uid="{5633F650-F167-472B-8E11-5A3A23F570B8}"/>
    <cellStyle name="Normal 9 3 5 3 2" xfId="3214" xr:uid="{F0E6FFFF-7AC8-435C-BE2D-B797DD0F2D83}"/>
    <cellStyle name="Normal 9 3 5 3 2 2" xfId="4254" xr:uid="{FFD517C1-225A-426F-A344-7F31FF1A6FCF}"/>
    <cellStyle name="Normal 9 3 5 3 2 2 2" xfId="4830" xr:uid="{5405D11D-1FB4-48D9-8508-C864A5875D5A}"/>
    <cellStyle name="Normal 9 3 5 3 2 3" xfId="4829" xr:uid="{7EA889C0-33B2-4F10-BAC8-C0EB889F9C1C}"/>
    <cellStyle name="Normal 9 3 5 3 3" xfId="3215" xr:uid="{E25AFC5E-7789-47E4-8678-20565F774F48}"/>
    <cellStyle name="Normal 9 3 5 3 3 2" xfId="4831" xr:uid="{70FA1412-187C-404F-B93B-D14B26AC1360}"/>
    <cellStyle name="Normal 9 3 5 3 4" xfId="3216" xr:uid="{D62D4F8D-5025-4B5B-AB7A-28F5C7A7604E}"/>
    <cellStyle name="Normal 9 3 5 3 4 2" xfId="4832" xr:uid="{132DD861-484C-413E-845C-F1B35F80402B}"/>
    <cellStyle name="Normal 9 3 5 3 5" xfId="4828" xr:uid="{05EFCADB-BE91-4EB9-9841-AC0733B3EDA4}"/>
    <cellStyle name="Normal 9 3 5 4" xfId="3217" xr:uid="{1B531142-9AB0-4412-AF14-E474DDCC984C}"/>
    <cellStyle name="Normal 9 3 5 4 2" xfId="4255" xr:uid="{753AD243-361A-466E-8FEF-9C65F90FAEF5}"/>
    <cellStyle name="Normal 9 3 5 4 2 2" xfId="4834" xr:uid="{90043662-7077-44D5-8506-5E15936371D5}"/>
    <cellStyle name="Normal 9 3 5 4 3" xfId="4833" xr:uid="{7DE3D8A3-CF6F-47DD-B631-D44D4CDDFB75}"/>
    <cellStyle name="Normal 9 3 5 5" xfId="3218" xr:uid="{7CC67FB7-9951-4378-B251-1B9536F12651}"/>
    <cellStyle name="Normal 9 3 5 5 2" xfId="4835" xr:uid="{C039FA2C-9FA2-4014-B258-5897195B743F}"/>
    <cellStyle name="Normal 9 3 5 6" xfId="3219" xr:uid="{704E842F-AEAA-4989-8122-40ADD548732B}"/>
    <cellStyle name="Normal 9 3 5 6 2" xfId="4836" xr:uid="{2AC6B03A-5184-489D-87A7-0BF9CF8A0E37}"/>
    <cellStyle name="Normal 9 3 5 7" xfId="4819" xr:uid="{6E2DA34B-9811-4861-A848-8AC125F26930}"/>
    <cellStyle name="Normal 9 3 6" xfId="3220" xr:uid="{863EFB93-86FC-4291-BC15-A8DDE40F6E4C}"/>
    <cellStyle name="Normal 9 3 6 2" xfId="3221" xr:uid="{5317997A-C6C3-4D29-935F-29330515B4D0}"/>
    <cellStyle name="Normal 9 3 6 2 2" xfId="3222" xr:uid="{4011C961-3EC5-415B-9AE4-3BE2866B21A9}"/>
    <cellStyle name="Normal 9 3 6 2 2 2" xfId="4256" xr:uid="{EAA2CCFA-0852-4075-A2BC-61CA35EACB65}"/>
    <cellStyle name="Normal 9 3 6 2 2 2 2" xfId="4840" xr:uid="{60E1259D-5A14-4B19-AEA5-0BE2C23DDD9F}"/>
    <cellStyle name="Normal 9 3 6 2 2 3" xfId="4839" xr:uid="{F4015524-4FD1-4148-95D2-9920A1F789A3}"/>
    <cellStyle name="Normal 9 3 6 2 3" xfId="3223" xr:uid="{968E6C6B-8B9B-4C39-B738-20EF19A19091}"/>
    <cellStyle name="Normal 9 3 6 2 3 2" xfId="4841" xr:uid="{B0701B95-4598-4ABF-80C1-D45EA359595B}"/>
    <cellStyle name="Normal 9 3 6 2 4" xfId="3224" xr:uid="{D5B2D73A-4EF2-4C41-981F-8BFE74C33BB2}"/>
    <cellStyle name="Normal 9 3 6 2 4 2" xfId="4842" xr:uid="{980AFFF9-9E05-4F4F-900B-8317969B67DC}"/>
    <cellStyle name="Normal 9 3 6 2 5" xfId="4838" xr:uid="{13C13C49-0F54-415A-A18A-DAE1C40891C2}"/>
    <cellStyle name="Normal 9 3 6 3" xfId="3225" xr:uid="{2DA7ADE5-ECC8-4648-B476-72070A39BB25}"/>
    <cellStyle name="Normal 9 3 6 3 2" xfId="4257" xr:uid="{1E9D4C21-23BA-47A7-8459-2A3E7AE8DED6}"/>
    <cellStyle name="Normal 9 3 6 3 2 2" xfId="4844" xr:uid="{4CF6313D-0D3D-4264-8715-64DD8C736FB9}"/>
    <cellStyle name="Normal 9 3 6 3 3" xfId="4843" xr:uid="{30DAB1E9-D855-4FDD-B6C8-AFEF49639559}"/>
    <cellStyle name="Normal 9 3 6 4" xfId="3226" xr:uid="{391EB398-6C48-47AC-A29F-CC07025EE629}"/>
    <cellStyle name="Normal 9 3 6 4 2" xfId="4845" xr:uid="{DA461793-2AD9-43A7-A477-6A74C9B35940}"/>
    <cellStyle name="Normal 9 3 6 5" xfId="3227" xr:uid="{BF51A050-BC32-4D5D-9736-27524AE6D124}"/>
    <cellStyle name="Normal 9 3 6 5 2" xfId="4846" xr:uid="{3C5053AB-A969-4ADB-AF09-19627897625E}"/>
    <cellStyle name="Normal 9 3 6 6" xfId="4837" xr:uid="{6CC28CEE-4CB0-4693-B3E1-E2B7DD3C00CE}"/>
    <cellStyle name="Normal 9 3 7" xfId="3228" xr:uid="{B7CC8263-EC3C-49E6-82FB-11D51BDEF268}"/>
    <cellStyle name="Normal 9 3 7 2" xfId="3229" xr:uid="{94CD8734-5420-4188-BF60-81A42077B69A}"/>
    <cellStyle name="Normal 9 3 7 2 2" xfId="4258" xr:uid="{E9CC8BC4-1235-4CD9-A7EA-1B3BDAF7E985}"/>
    <cellStyle name="Normal 9 3 7 2 2 2" xfId="4849" xr:uid="{C7D09F8F-633D-4D9C-879F-6396C0703EE1}"/>
    <cellStyle name="Normal 9 3 7 2 3" xfId="4848" xr:uid="{5B2B5B69-AB3A-47B1-8087-8E8DCF983F0A}"/>
    <cellStyle name="Normal 9 3 7 3" xfId="3230" xr:uid="{90DB1279-34AE-4ABF-A0D4-A62770E41956}"/>
    <cellStyle name="Normal 9 3 7 3 2" xfId="4850" xr:uid="{5DB8DC68-CE45-4E38-BFC0-67380B2B969B}"/>
    <cellStyle name="Normal 9 3 7 4" xfId="3231" xr:uid="{5D068DF4-F7F4-4EA2-817B-61F8BC6CD18C}"/>
    <cellStyle name="Normal 9 3 7 4 2" xfId="4851" xr:uid="{30346A3B-2A07-43DE-9BF5-CC36544EA175}"/>
    <cellStyle name="Normal 9 3 7 5" xfId="4847" xr:uid="{7BB578C6-2FEC-41C4-8E96-5151685ABA5A}"/>
    <cellStyle name="Normal 9 3 8" xfId="3232" xr:uid="{CC342266-8087-4447-A3C6-7D174B4FFB50}"/>
    <cellStyle name="Normal 9 3 8 2" xfId="3233" xr:uid="{09EC81C7-B9D8-4304-9841-35D0332D581E}"/>
    <cellStyle name="Normal 9 3 8 2 2" xfId="4853" xr:uid="{F763BADB-D936-44DF-995E-6E2FC20CED8F}"/>
    <cellStyle name="Normal 9 3 8 3" xfId="3234" xr:uid="{175A6CAE-AB3C-40AE-ABF2-C1843F76BCE4}"/>
    <cellStyle name="Normal 9 3 8 3 2" xfId="4854" xr:uid="{C0DF9614-6774-4E93-893B-0AE5DE48D643}"/>
    <cellStyle name="Normal 9 3 8 4" xfId="3235" xr:uid="{1FAD854E-E6F3-4ECD-B371-8D317D12DEF7}"/>
    <cellStyle name="Normal 9 3 8 4 2" xfId="4855" xr:uid="{0EB853B5-93BA-4A80-8CB7-B43E6BD1252F}"/>
    <cellStyle name="Normal 9 3 8 5" xfId="4852" xr:uid="{D12E4A3F-7C19-4EA1-B043-C24E4EF8D54E}"/>
    <cellStyle name="Normal 9 3 9" xfId="3236" xr:uid="{A79E65D8-1A15-4E50-84D7-823DFAD49C50}"/>
    <cellStyle name="Normal 9 3 9 2" xfId="4856" xr:uid="{50BD9E25-8A85-4614-9A62-CAADA0EFBA67}"/>
    <cellStyle name="Normal 9 4" xfId="3237" xr:uid="{C43A4A44-F846-48BD-BE56-D35C5B5880A4}"/>
    <cellStyle name="Normal 9 4 10" xfId="3238" xr:uid="{86665FCB-E138-45DF-A7FE-0EF406AC173D}"/>
    <cellStyle name="Normal 9 4 10 2" xfId="4858" xr:uid="{7CDC9AEB-336A-4638-860E-388D071254C9}"/>
    <cellStyle name="Normal 9 4 11" xfId="3239" xr:uid="{8E3B70CD-DDC7-4AD0-9BC2-97A26D2D249E}"/>
    <cellStyle name="Normal 9 4 11 2" xfId="4859" xr:uid="{C1DA943F-F92B-4723-9680-EC34884EDBB1}"/>
    <cellStyle name="Normal 9 4 12" xfId="4857" xr:uid="{D6FBD3DC-43E0-424F-BFEB-8DF2C833005A}"/>
    <cellStyle name="Normal 9 4 2" xfId="3240" xr:uid="{918E74F2-B7D9-4318-B88F-B1B88706C821}"/>
    <cellStyle name="Normal 9 4 2 10" xfId="4860" xr:uid="{16E45A3B-BFAF-44C0-AFE0-8D03BA41CB2F}"/>
    <cellStyle name="Normal 9 4 2 2" xfId="3241" xr:uid="{440B5164-4DCF-43B5-9E53-FF048572C490}"/>
    <cellStyle name="Normal 9 4 2 2 2" xfId="3242" xr:uid="{AFD61313-1577-4679-886C-064D9E1D83F6}"/>
    <cellStyle name="Normal 9 4 2 2 2 2" xfId="3243" xr:uid="{1A7E3713-C74E-4EDC-8F83-07ADCD7ED3F2}"/>
    <cellStyle name="Normal 9 4 2 2 2 2 2" xfId="3244" xr:uid="{395F2F05-CC22-4CA6-971C-1DB854A477E5}"/>
    <cellStyle name="Normal 9 4 2 2 2 2 2 2" xfId="4259" xr:uid="{247D0A89-203C-41E7-8E31-B4C3BAE2065F}"/>
    <cellStyle name="Normal 9 4 2 2 2 2 2 2 2" xfId="4865" xr:uid="{F1884DF8-995E-4519-B194-A21778DC5D64}"/>
    <cellStyle name="Normal 9 4 2 2 2 2 2 3" xfId="4864" xr:uid="{BAECFA61-CE45-43BF-936C-93645D94581E}"/>
    <cellStyle name="Normal 9 4 2 2 2 2 3" xfId="3245" xr:uid="{ECB1C1E8-22B2-42B5-A0AC-05A55B0591C0}"/>
    <cellStyle name="Normal 9 4 2 2 2 2 3 2" xfId="4866" xr:uid="{3C145477-B66A-4CAE-9F35-54034F89E422}"/>
    <cellStyle name="Normal 9 4 2 2 2 2 4" xfId="3246" xr:uid="{E38E0351-045F-41DE-A95B-7B99CC44319C}"/>
    <cellStyle name="Normal 9 4 2 2 2 2 4 2" xfId="4867" xr:uid="{AE6CD50F-54F5-432C-9F23-7A7F0172CB40}"/>
    <cellStyle name="Normal 9 4 2 2 2 2 5" xfId="4863" xr:uid="{5E5C361A-7E87-4083-9027-5DD9972A42F1}"/>
    <cellStyle name="Normal 9 4 2 2 2 3" xfId="3247" xr:uid="{C854899E-8690-4A12-8A6D-58D1D03947FD}"/>
    <cellStyle name="Normal 9 4 2 2 2 3 2" xfId="3248" xr:uid="{2D099677-AAE3-44E9-A875-AC5F5562FB67}"/>
    <cellStyle name="Normal 9 4 2 2 2 3 2 2" xfId="4869" xr:uid="{24569833-33B6-4982-A05E-B2F43969A45A}"/>
    <cellStyle name="Normal 9 4 2 2 2 3 3" xfId="3249" xr:uid="{792F1709-19BC-4BBE-B7B4-36943BAFEB75}"/>
    <cellStyle name="Normal 9 4 2 2 2 3 3 2" xfId="4870" xr:uid="{8F233273-1402-4DA0-80A1-32E09E441B49}"/>
    <cellStyle name="Normal 9 4 2 2 2 3 4" xfId="3250" xr:uid="{8CBC5869-FB94-4A4F-A2AD-FFFE39F2F72E}"/>
    <cellStyle name="Normal 9 4 2 2 2 3 4 2" xfId="4871" xr:uid="{C77D07E7-DD3C-490D-9701-5B25D5C34CF4}"/>
    <cellStyle name="Normal 9 4 2 2 2 3 5" xfId="4868" xr:uid="{99001574-BBE7-41F7-9B4A-D9BEFDC37518}"/>
    <cellStyle name="Normal 9 4 2 2 2 4" xfId="3251" xr:uid="{3C398FD7-D121-404B-8F12-C122E85CC572}"/>
    <cellStyle name="Normal 9 4 2 2 2 4 2" xfId="4872" xr:uid="{DC63EC83-4F5B-431F-A44A-AFCBAA68A2DF}"/>
    <cellStyle name="Normal 9 4 2 2 2 5" xfId="3252" xr:uid="{301027AD-F443-417B-8EFD-F70E03F70F5C}"/>
    <cellStyle name="Normal 9 4 2 2 2 5 2" xfId="4873" xr:uid="{EE0D18D3-351A-4245-9B96-323DABAC684A}"/>
    <cellStyle name="Normal 9 4 2 2 2 6" xfId="3253" xr:uid="{946A05F0-1223-488F-83AF-09483388F71D}"/>
    <cellStyle name="Normal 9 4 2 2 2 6 2" xfId="4874" xr:uid="{BCB0F058-D243-4586-BCAF-BF0C19105B56}"/>
    <cellStyle name="Normal 9 4 2 2 2 7" xfId="4862" xr:uid="{C03C8136-E09C-4E3A-B613-F2F74A46005A}"/>
    <cellStyle name="Normal 9 4 2 2 3" xfId="3254" xr:uid="{DACBEAC3-1FEF-4B7A-89FE-A6C0221E53CD}"/>
    <cellStyle name="Normal 9 4 2 2 3 2" xfId="3255" xr:uid="{3DAC04B8-B29A-46C0-B37C-9E5AEC3EC8D5}"/>
    <cellStyle name="Normal 9 4 2 2 3 2 2" xfId="3256" xr:uid="{8DB1FE85-BCBE-42E1-BCED-227AC84DDDD3}"/>
    <cellStyle name="Normal 9 4 2 2 3 2 2 2" xfId="4877" xr:uid="{19BFFF99-939F-4E8F-B485-A5212D0B533D}"/>
    <cellStyle name="Normal 9 4 2 2 3 2 3" xfId="3257" xr:uid="{4D0D3C5B-019D-4250-8C29-BA8BF7D23533}"/>
    <cellStyle name="Normal 9 4 2 2 3 2 3 2" xfId="4878" xr:uid="{867FBC00-282C-41DC-8DDA-BDFAD618F015}"/>
    <cellStyle name="Normal 9 4 2 2 3 2 4" xfId="3258" xr:uid="{3ED1B942-F31A-4B34-B952-69B5E5DE80FF}"/>
    <cellStyle name="Normal 9 4 2 2 3 2 4 2" xfId="4879" xr:uid="{43933D9F-DCD3-47E9-ABE5-531F2CFFDFAD}"/>
    <cellStyle name="Normal 9 4 2 2 3 2 5" xfId="4876" xr:uid="{B1F50AD5-39F5-41CD-BD07-AF0119E3DBFC}"/>
    <cellStyle name="Normal 9 4 2 2 3 3" xfId="3259" xr:uid="{412295CC-7D90-4E0F-855E-B3981968FF1B}"/>
    <cellStyle name="Normal 9 4 2 2 3 3 2" xfId="4880" xr:uid="{B18F95F5-0C6E-45B4-9D2C-D9646B5DFA3E}"/>
    <cellStyle name="Normal 9 4 2 2 3 4" xfId="3260" xr:uid="{72C60B62-7ABE-4D77-A7B0-19AC4B407F39}"/>
    <cellStyle name="Normal 9 4 2 2 3 4 2" xfId="4881" xr:uid="{58C4203F-FC1A-45CC-BBEB-3AB55E585F02}"/>
    <cellStyle name="Normal 9 4 2 2 3 5" xfId="3261" xr:uid="{258EB3B7-3252-491E-9D20-D8C28F717512}"/>
    <cellStyle name="Normal 9 4 2 2 3 5 2" xfId="4882" xr:uid="{4972EA32-2106-42CE-BC68-05A17E3A1FFB}"/>
    <cellStyle name="Normal 9 4 2 2 3 6" xfId="4875" xr:uid="{B4E74502-BDCE-46A9-99D9-E81922953C4A}"/>
    <cellStyle name="Normal 9 4 2 2 4" xfId="3262" xr:uid="{AF80F7FB-F625-4175-BD9C-A8741ACB20B8}"/>
    <cellStyle name="Normal 9 4 2 2 4 2" xfId="3263" xr:uid="{DD94C052-7A2C-44C0-9EFE-CDB302AD0A31}"/>
    <cellStyle name="Normal 9 4 2 2 4 2 2" xfId="4884" xr:uid="{B4009714-F08B-4786-87B5-58F4098A9A33}"/>
    <cellStyle name="Normal 9 4 2 2 4 3" xfId="3264" xr:uid="{8ABBC13F-A3B6-4C20-A954-CB048395CD24}"/>
    <cellStyle name="Normal 9 4 2 2 4 3 2" xfId="4885" xr:uid="{42395BA4-46A2-46CB-AAAA-7941F5AD57FF}"/>
    <cellStyle name="Normal 9 4 2 2 4 4" xfId="3265" xr:uid="{F2DB17FF-D2AA-413A-9137-A5B57EAF2CC9}"/>
    <cellStyle name="Normal 9 4 2 2 4 4 2" xfId="4886" xr:uid="{F51EFEB5-F354-4F80-9425-E64FA2C64730}"/>
    <cellStyle name="Normal 9 4 2 2 4 5" xfId="4883" xr:uid="{908E2581-9F10-42CE-BF7D-62D4E906547F}"/>
    <cellStyle name="Normal 9 4 2 2 5" xfId="3266" xr:uid="{5D720FDB-7371-40A2-987F-289349AF0A46}"/>
    <cellStyle name="Normal 9 4 2 2 5 2" xfId="3267" xr:uid="{9B159F97-2464-4A72-A70D-E0DA6D05F4EE}"/>
    <cellStyle name="Normal 9 4 2 2 5 2 2" xfId="4888" xr:uid="{ED0982B9-9B75-4D24-9D8F-724267591CD3}"/>
    <cellStyle name="Normal 9 4 2 2 5 3" xfId="3268" xr:uid="{71CB7DD3-B6D5-4584-B446-787326C193F5}"/>
    <cellStyle name="Normal 9 4 2 2 5 3 2" xfId="4889" xr:uid="{661FA3F3-7541-4303-9265-4ED17220B957}"/>
    <cellStyle name="Normal 9 4 2 2 5 4" xfId="3269" xr:uid="{8BC679E9-57AC-445C-BE71-F45F6D77E1DA}"/>
    <cellStyle name="Normal 9 4 2 2 5 4 2" xfId="4890" xr:uid="{E514C47D-573B-4D81-9E46-504037514BF9}"/>
    <cellStyle name="Normal 9 4 2 2 5 5" xfId="4887" xr:uid="{676A9ED7-2735-4BEB-ACC6-C9600F2371DA}"/>
    <cellStyle name="Normal 9 4 2 2 6" xfId="3270" xr:uid="{9E94B693-AD96-4DE4-91DE-EEA892395059}"/>
    <cellStyle name="Normal 9 4 2 2 6 2" xfId="4891" xr:uid="{0C85D21F-B4E3-4110-BB43-C5264ADA4CC0}"/>
    <cellStyle name="Normal 9 4 2 2 7" xfId="3271" xr:uid="{BCBAB084-670A-496C-BB17-40B837A95FD9}"/>
    <cellStyle name="Normal 9 4 2 2 7 2" xfId="4892" xr:uid="{6C982ADA-553A-4B03-A58C-FB7CE329D922}"/>
    <cellStyle name="Normal 9 4 2 2 8" xfId="3272" xr:uid="{693E415B-CDF0-4244-ABD6-72C9C5BB95EB}"/>
    <cellStyle name="Normal 9 4 2 2 8 2" xfId="4893" xr:uid="{3A8C5810-EC44-4E78-8A16-74D6D15D0B5E}"/>
    <cellStyle name="Normal 9 4 2 2 9" xfId="4861" xr:uid="{578512E2-EB52-4252-94A1-AEC1162051FC}"/>
    <cellStyle name="Normal 9 4 2 3" xfId="3273" xr:uid="{1071DD18-9482-474D-B699-2848FC36630E}"/>
    <cellStyle name="Normal 9 4 2 3 2" xfId="3274" xr:uid="{CA98FE42-EB55-419C-BBC1-970F75688D55}"/>
    <cellStyle name="Normal 9 4 2 3 2 2" xfId="3275" xr:uid="{7CBD963F-1749-48A4-A845-A0C5D55CA7D7}"/>
    <cellStyle name="Normal 9 4 2 3 2 2 2" xfId="4260" xr:uid="{7ADC6A87-0F25-4EB1-84A8-B8773FA137C3}"/>
    <cellStyle name="Normal 9 4 2 3 2 2 2 2" xfId="4261" xr:uid="{30D8718A-FE58-4B94-9B3C-A01FC03AF1F4}"/>
    <cellStyle name="Normal 9 4 2 3 2 2 2 2 2" xfId="4898" xr:uid="{14FC9C44-8318-4FCB-86C6-3A3F6AA21C97}"/>
    <cellStyle name="Normal 9 4 2 3 2 2 2 3" xfId="4897" xr:uid="{BCEC3337-8549-411A-98C7-49C30F61C6B5}"/>
    <cellStyle name="Normal 9 4 2 3 2 2 3" xfId="4262" xr:uid="{E997F500-76A5-4AD3-BD19-2CF0771E62A3}"/>
    <cellStyle name="Normal 9 4 2 3 2 2 3 2" xfId="4899" xr:uid="{336DDE4B-4700-4AEC-B1F4-9A99AA42564F}"/>
    <cellStyle name="Normal 9 4 2 3 2 2 4" xfId="4896" xr:uid="{7A3A813E-365C-40DA-A3EC-40E253BFCE24}"/>
    <cellStyle name="Normal 9 4 2 3 2 3" xfId="3276" xr:uid="{A573ECB4-D255-439C-9366-71838DA10C9D}"/>
    <cellStyle name="Normal 9 4 2 3 2 3 2" xfId="4263" xr:uid="{5D4217F4-6CB9-400F-97C7-3D0520E5BF07}"/>
    <cellStyle name="Normal 9 4 2 3 2 3 2 2" xfId="4901" xr:uid="{B9B9CBEE-3E0A-4CEC-A591-5017EB249AF0}"/>
    <cellStyle name="Normal 9 4 2 3 2 3 3" xfId="4900" xr:uid="{E9B767A8-D993-46A9-A0B6-2BEE76CF0962}"/>
    <cellStyle name="Normal 9 4 2 3 2 4" xfId="3277" xr:uid="{B2DC62F4-6D0A-49EE-9A0B-AF1E8AB00105}"/>
    <cellStyle name="Normal 9 4 2 3 2 4 2" xfId="4902" xr:uid="{458FDDD6-9AAE-4348-9E8C-06F435FCB362}"/>
    <cellStyle name="Normal 9 4 2 3 2 5" xfId="4895" xr:uid="{2BCC1259-0B99-4372-BF8B-1D38B04C839A}"/>
    <cellStyle name="Normal 9 4 2 3 3" xfId="3278" xr:uid="{D8FCA0A1-4F08-4293-9126-E5EE1C670E8D}"/>
    <cellStyle name="Normal 9 4 2 3 3 2" xfId="3279" xr:uid="{E77FD861-36E7-4FD3-A407-1597184F66DE}"/>
    <cellStyle name="Normal 9 4 2 3 3 2 2" xfId="4264" xr:uid="{9FEBA58F-C862-4C5D-A5C8-9D9C33065468}"/>
    <cellStyle name="Normal 9 4 2 3 3 2 2 2" xfId="4905" xr:uid="{53C5E945-0D2F-49F0-BA29-5533FB72694D}"/>
    <cellStyle name="Normal 9 4 2 3 3 2 3" xfId="4904" xr:uid="{50523536-39DF-46E7-81E8-6B430120094A}"/>
    <cellStyle name="Normal 9 4 2 3 3 3" xfId="3280" xr:uid="{CDDD8246-0BFC-44C2-B961-3D0BAF0A1CE1}"/>
    <cellStyle name="Normal 9 4 2 3 3 3 2" xfId="4906" xr:uid="{5ADEFE81-F77D-4F54-AD0C-88D40FB8BD16}"/>
    <cellStyle name="Normal 9 4 2 3 3 4" xfId="3281" xr:uid="{8D8A4F99-C5FE-40D6-AC02-9003BDF30EB9}"/>
    <cellStyle name="Normal 9 4 2 3 3 4 2" xfId="4907" xr:uid="{1C4A9E90-1359-4D9C-8A42-FB50DA477191}"/>
    <cellStyle name="Normal 9 4 2 3 3 5" xfId="4903" xr:uid="{8BEE6B21-68BE-4F2E-B611-8B83D36FFA72}"/>
    <cellStyle name="Normal 9 4 2 3 4" xfId="3282" xr:uid="{B371D214-5669-4168-86A2-8E2F221CDEDA}"/>
    <cellStyle name="Normal 9 4 2 3 4 2" xfId="4265" xr:uid="{45143FBB-76DA-4D59-BB71-34318A1EF8F5}"/>
    <cellStyle name="Normal 9 4 2 3 4 2 2" xfId="4909" xr:uid="{421969F5-3415-4035-9516-8E208039CBD6}"/>
    <cellStyle name="Normal 9 4 2 3 4 3" xfId="4908" xr:uid="{DD5BFFC6-0F05-412F-8DAE-54CC066721C6}"/>
    <cellStyle name="Normal 9 4 2 3 5" xfId="3283" xr:uid="{A23E7883-EE86-49CE-9776-B6FB25D77CEA}"/>
    <cellStyle name="Normal 9 4 2 3 5 2" xfId="4910" xr:uid="{05EE51A6-262A-427F-8B96-4D0377555076}"/>
    <cellStyle name="Normal 9 4 2 3 6" xfId="3284" xr:uid="{83D2128F-7A83-425B-B011-8A92513D57DC}"/>
    <cellStyle name="Normal 9 4 2 3 6 2" xfId="4911" xr:uid="{A00A4E27-1851-40B8-8C03-2357C64A31EF}"/>
    <cellStyle name="Normal 9 4 2 3 7" xfId="4894" xr:uid="{75F5BE65-EFD3-469E-818B-670BA9BA48AB}"/>
    <cellStyle name="Normal 9 4 2 4" xfId="3285" xr:uid="{F88ECE58-060B-49B4-8CB1-FB50FED27283}"/>
    <cellStyle name="Normal 9 4 2 4 2" xfId="3286" xr:uid="{E4A1D4DF-E40C-49D8-8619-965EDB45BBF5}"/>
    <cellStyle name="Normal 9 4 2 4 2 2" xfId="3287" xr:uid="{A07A4FEC-C027-4828-9C70-494438290B9E}"/>
    <cellStyle name="Normal 9 4 2 4 2 2 2" xfId="4266" xr:uid="{83D0EB03-3F66-4827-ABD4-9858DB4359C7}"/>
    <cellStyle name="Normal 9 4 2 4 2 2 2 2" xfId="4915" xr:uid="{056E2605-85AD-4350-A247-D1DB2EA26C7D}"/>
    <cellStyle name="Normal 9 4 2 4 2 2 3" xfId="4914" xr:uid="{795013B8-CBC7-45C7-AD1A-CC2AB17783FE}"/>
    <cellStyle name="Normal 9 4 2 4 2 3" xfId="3288" xr:uid="{E66555A3-ADE2-4917-8D3E-DB23112FF54C}"/>
    <cellStyle name="Normal 9 4 2 4 2 3 2" xfId="4916" xr:uid="{29E24A6D-91E0-4D83-86EF-C9A60262738A}"/>
    <cellStyle name="Normal 9 4 2 4 2 4" xfId="3289" xr:uid="{9ED3B188-92BF-4EEB-A2CD-00EBE277ABE0}"/>
    <cellStyle name="Normal 9 4 2 4 2 4 2" xfId="4917" xr:uid="{9CB7A077-8F77-482B-AFEE-BA1AB647CA51}"/>
    <cellStyle name="Normal 9 4 2 4 2 5" xfId="4913" xr:uid="{0702BE14-6DC7-499C-B9E1-9F02D53C135E}"/>
    <cellStyle name="Normal 9 4 2 4 3" xfId="3290" xr:uid="{CDD73367-9F13-4C98-8225-99F04E583E27}"/>
    <cellStyle name="Normal 9 4 2 4 3 2" xfId="4267" xr:uid="{FCBDB6BF-6A02-4035-B1DF-38DBD3C7FE79}"/>
    <cellStyle name="Normal 9 4 2 4 3 2 2" xfId="4919" xr:uid="{8ABAEDBA-EDCC-44B0-A63A-9C883F4F1EAC}"/>
    <cellStyle name="Normal 9 4 2 4 3 3" xfId="4918" xr:uid="{6F46B12E-EE43-426B-B6E1-4C8E2ACC1598}"/>
    <cellStyle name="Normal 9 4 2 4 4" xfId="3291" xr:uid="{26627FF8-DF08-4BB3-9067-DF34F5887E4A}"/>
    <cellStyle name="Normal 9 4 2 4 4 2" xfId="4920" xr:uid="{6020060A-0E37-44B5-A500-34BE0C40A1AC}"/>
    <cellStyle name="Normal 9 4 2 4 5" xfId="3292" xr:uid="{95A6EDBB-3EE9-4E06-8390-F2978B34D2C6}"/>
    <cellStyle name="Normal 9 4 2 4 5 2" xfId="4921" xr:uid="{BABEF789-806F-4439-AB55-B0F241D24648}"/>
    <cellStyle name="Normal 9 4 2 4 6" xfId="4912" xr:uid="{D82B3761-3527-4B10-9F63-DC4CBDDF9694}"/>
    <cellStyle name="Normal 9 4 2 5" xfId="3293" xr:uid="{F33DE098-0385-405B-B78F-0E2999C0B2A8}"/>
    <cellStyle name="Normal 9 4 2 5 2" xfId="3294" xr:uid="{257D4677-A6E2-4145-ABFA-4B6BB680FBFA}"/>
    <cellStyle name="Normal 9 4 2 5 2 2" xfId="4268" xr:uid="{DE61F3E2-F48A-4F26-9611-0C87D83DEFD2}"/>
    <cellStyle name="Normal 9 4 2 5 2 2 2" xfId="4924" xr:uid="{0D158346-0B4E-414A-ACE5-FB61EC029972}"/>
    <cellStyle name="Normal 9 4 2 5 2 3" xfId="4923" xr:uid="{F84D5F63-022E-4388-AB1D-0340A055D4EE}"/>
    <cellStyle name="Normal 9 4 2 5 3" xfId="3295" xr:uid="{56A7761E-3804-4EF6-A549-E14D05BAF90E}"/>
    <cellStyle name="Normal 9 4 2 5 3 2" xfId="4925" xr:uid="{6CF7BEC3-FED6-4659-8875-8A44D0849624}"/>
    <cellStyle name="Normal 9 4 2 5 4" xfId="3296" xr:uid="{A9C920F3-DE8E-4749-AE41-CA0F1467B970}"/>
    <cellStyle name="Normal 9 4 2 5 4 2" xfId="4926" xr:uid="{C4995C1B-B979-4192-8F50-5A37B09FD657}"/>
    <cellStyle name="Normal 9 4 2 5 5" xfId="4922" xr:uid="{6CCF4168-1C2A-49A0-B0AB-A2C142FB6736}"/>
    <cellStyle name="Normal 9 4 2 6" xfId="3297" xr:uid="{A443DA3C-A8CE-4E92-AAA3-BE05B71F7F70}"/>
    <cellStyle name="Normal 9 4 2 6 2" xfId="3298" xr:uid="{595FCE9F-C94D-43A0-A91C-AF3DF21EEE31}"/>
    <cellStyle name="Normal 9 4 2 6 2 2" xfId="4928" xr:uid="{0710D588-6977-4180-8A33-FA6C836A9E53}"/>
    <cellStyle name="Normal 9 4 2 6 3" xfId="3299" xr:uid="{08C6B118-D5B2-4832-AB0F-965701C134C2}"/>
    <cellStyle name="Normal 9 4 2 6 3 2" xfId="4929" xr:uid="{C829ED4A-619F-4C7F-A09A-A4000C6444C4}"/>
    <cellStyle name="Normal 9 4 2 6 4" xfId="3300" xr:uid="{922E5997-C9EB-4FD2-9729-39EF698E2615}"/>
    <cellStyle name="Normal 9 4 2 6 4 2" xfId="4930" xr:uid="{50D97AA8-019E-4825-BC93-10847488AC0B}"/>
    <cellStyle name="Normal 9 4 2 6 5" xfId="4927" xr:uid="{6A0EB4BB-8A03-496E-A9F4-D7316140C333}"/>
    <cellStyle name="Normal 9 4 2 7" xfId="3301" xr:uid="{E08889A5-CAA7-4237-9676-659B06F9A450}"/>
    <cellStyle name="Normal 9 4 2 7 2" xfId="4931" xr:uid="{B4DBB4C0-52D9-453C-8E9C-D2192B210984}"/>
    <cellStyle name="Normal 9 4 2 8" xfId="3302" xr:uid="{0692AA67-68BF-46F2-9746-B4BE5F1809DF}"/>
    <cellStyle name="Normal 9 4 2 8 2" xfId="4932" xr:uid="{B657586F-F53F-4115-B343-8C23534EB8F3}"/>
    <cellStyle name="Normal 9 4 2 9" xfId="3303" xr:uid="{1297E7CD-0F00-4D17-B725-36EB1E41CD21}"/>
    <cellStyle name="Normal 9 4 2 9 2" xfId="4933" xr:uid="{8FDC1100-59C4-43E0-9811-1D231904850A}"/>
    <cellStyle name="Normal 9 4 3" xfId="3304" xr:uid="{52A67307-47E2-4A8E-BEC9-1618D4A8096F}"/>
    <cellStyle name="Normal 9 4 3 2" xfId="3305" xr:uid="{94E1867E-08C9-4BEB-BC0D-71B1366C8215}"/>
    <cellStyle name="Normal 9 4 3 2 2" xfId="3306" xr:uid="{F2167AF2-46F2-4B78-A955-D6361FE0D54F}"/>
    <cellStyle name="Normal 9 4 3 2 2 2" xfId="3307" xr:uid="{F53711A4-C2FE-4C5A-B7C9-336535293BB1}"/>
    <cellStyle name="Normal 9 4 3 2 2 2 2" xfId="4269" xr:uid="{DC6B075B-787E-48E1-A96F-7806575E94E7}"/>
    <cellStyle name="Normal 9 4 3 2 2 2 2 2" xfId="4672" xr:uid="{A51BF606-D6CB-44E2-A68E-C9FF1FD1996D}"/>
    <cellStyle name="Normal 9 4 3 2 2 2 2 2 2" xfId="5309" xr:uid="{320A053B-F59F-4CED-AC1D-EBAF1D94AF16}"/>
    <cellStyle name="Normal 9 4 3 2 2 2 2 2 3" xfId="4938" xr:uid="{768620E0-61CF-4852-A2DF-B262F4AEC121}"/>
    <cellStyle name="Normal 9 4 3 2 2 2 3" xfId="4673" xr:uid="{76C115F6-9E7B-4E97-A4CA-831EBCA1B34E}"/>
    <cellStyle name="Normal 9 4 3 2 2 2 3 2" xfId="5310" xr:uid="{1A6B6291-A7CA-4AE5-9B52-B35E2F6185A3}"/>
    <cellStyle name="Normal 9 4 3 2 2 2 3 3" xfId="4937" xr:uid="{479B4D8F-267B-4EB4-879E-7D44F50383A4}"/>
    <cellStyle name="Normal 9 4 3 2 2 3" xfId="3308" xr:uid="{31C1CFA1-33FD-4B3B-AE0D-5F2771E3D7D9}"/>
    <cellStyle name="Normal 9 4 3 2 2 3 2" xfId="4674" xr:uid="{1E58EA6A-384B-4EB6-93DF-E61B3D0CEDF1}"/>
    <cellStyle name="Normal 9 4 3 2 2 3 2 2" xfId="5311" xr:uid="{E2694A09-4102-4F0E-BF1D-4E5A439BF2AD}"/>
    <cellStyle name="Normal 9 4 3 2 2 3 2 3" xfId="4939" xr:uid="{9BD27A04-313C-477A-A804-C0995E95F5F3}"/>
    <cellStyle name="Normal 9 4 3 2 2 4" xfId="3309" xr:uid="{10427A3D-33E9-4B38-9F8B-EFC856DAAF5D}"/>
    <cellStyle name="Normal 9 4 3 2 2 4 2" xfId="4940" xr:uid="{BCE397A7-F657-4EA9-B905-E436878EEDEC}"/>
    <cellStyle name="Normal 9 4 3 2 2 5" xfId="4936" xr:uid="{F7008A92-5F81-4475-B854-FB783BA04296}"/>
    <cellStyle name="Normal 9 4 3 2 3" xfId="3310" xr:uid="{6C7EB3FF-BF33-46DA-A6F2-1136983D5E19}"/>
    <cellStyle name="Normal 9 4 3 2 3 2" xfId="3311" xr:uid="{453E24B3-9B34-4AB3-9F94-B4D88892458F}"/>
    <cellStyle name="Normal 9 4 3 2 3 2 2" xfId="4675" xr:uid="{EB3C5BD6-A42B-444F-96FF-595ECB972C85}"/>
    <cellStyle name="Normal 9 4 3 2 3 2 2 2" xfId="5312" xr:uid="{9D6261A8-8101-48A4-8B9A-BCF629F4BE19}"/>
    <cellStyle name="Normal 9 4 3 2 3 2 2 3" xfId="4942" xr:uid="{0C280F65-9DC9-4232-B436-D2C343AD6D85}"/>
    <cellStyle name="Normal 9 4 3 2 3 3" xfId="3312" xr:uid="{FCD8144E-27B3-4DA2-ACD6-7FA5DBA951FA}"/>
    <cellStyle name="Normal 9 4 3 2 3 3 2" xfId="4943" xr:uid="{EE6FC250-7501-44B2-A2A3-F88AA471E3D4}"/>
    <cellStyle name="Normal 9 4 3 2 3 4" xfId="3313" xr:uid="{B986BEFB-8CC0-4746-9CD0-0B562702EA95}"/>
    <cellStyle name="Normal 9 4 3 2 3 4 2" xfId="4944" xr:uid="{B3556A3D-9A43-4FC7-82DC-D54AC16BA866}"/>
    <cellStyle name="Normal 9 4 3 2 3 5" xfId="4941" xr:uid="{F31FA170-707A-4BE9-AEFF-7EE592693271}"/>
    <cellStyle name="Normal 9 4 3 2 4" xfId="3314" xr:uid="{16550B33-6B93-424B-A82E-09DFF3F8BB0A}"/>
    <cellStyle name="Normal 9 4 3 2 4 2" xfId="4676" xr:uid="{EC4B25B9-45E5-49DA-BDC9-4C1CF1B31D5E}"/>
    <cellStyle name="Normal 9 4 3 2 4 2 2" xfId="5313" xr:uid="{463234C6-1330-4A63-9AFC-C3F475127A90}"/>
    <cellStyle name="Normal 9 4 3 2 4 2 3" xfId="4945" xr:uid="{508ADBEF-891F-4911-91AA-FB5C94760585}"/>
    <cellStyle name="Normal 9 4 3 2 5" xfId="3315" xr:uid="{107B6678-38CF-42BB-A28A-F30C079340AC}"/>
    <cellStyle name="Normal 9 4 3 2 5 2" xfId="4946" xr:uid="{D09CA1BD-78C8-4E9E-9BF4-B5157EB6B5E1}"/>
    <cellStyle name="Normal 9 4 3 2 6" xfId="3316" xr:uid="{CD20233D-5694-41AB-A1E0-F5E148F34D77}"/>
    <cellStyle name="Normal 9 4 3 2 6 2" xfId="4947" xr:uid="{A0E9F448-8DCD-407E-B699-A96CA9BE6688}"/>
    <cellStyle name="Normal 9 4 3 2 7" xfId="4935" xr:uid="{D1642C4A-2171-4C27-A437-5CAC8C2C6D76}"/>
    <cellStyle name="Normal 9 4 3 3" xfId="3317" xr:uid="{83F8D194-CE2B-4BF1-8740-937DAE7FF4AF}"/>
    <cellStyle name="Normal 9 4 3 3 2" xfId="3318" xr:uid="{6551B53A-9D63-496C-80BA-2C08FE5D5132}"/>
    <cellStyle name="Normal 9 4 3 3 2 2" xfId="3319" xr:uid="{9469864E-0086-46F6-AEEC-134AE1F36999}"/>
    <cellStyle name="Normal 9 4 3 3 2 2 2" xfId="4677" xr:uid="{22BB04E5-C7FC-45F7-8E7C-A7EF98C5E015}"/>
    <cellStyle name="Normal 9 4 3 3 2 2 2 2" xfId="5314" xr:uid="{DBAF2764-AE96-4AD0-9D75-3434435A9165}"/>
    <cellStyle name="Normal 9 4 3 3 2 2 2 3" xfId="4950" xr:uid="{A7D3FB93-F0A7-4406-976C-A977CA899FB0}"/>
    <cellStyle name="Normal 9 4 3 3 2 3" xfId="3320" xr:uid="{C42D41D2-ADE6-405C-ADE9-13977B85E15D}"/>
    <cellStyle name="Normal 9 4 3 3 2 3 2" xfId="4951" xr:uid="{D01CD6DF-C4DE-4F4E-8A88-07A1D6AFEC28}"/>
    <cellStyle name="Normal 9 4 3 3 2 4" xfId="3321" xr:uid="{1A6855E7-02D9-4884-9961-7F213689929B}"/>
    <cellStyle name="Normal 9 4 3 3 2 4 2" xfId="4952" xr:uid="{76EB33B4-C4EC-443E-A092-8E852F35E663}"/>
    <cellStyle name="Normal 9 4 3 3 2 5" xfId="4949" xr:uid="{3B0A5AC9-480A-481B-94FA-12BB25670C49}"/>
    <cellStyle name="Normal 9 4 3 3 3" xfId="3322" xr:uid="{1032B317-96B3-4E64-A868-317C207F9BFE}"/>
    <cellStyle name="Normal 9 4 3 3 3 2" xfId="4678" xr:uid="{FA3CF715-C1A6-4344-AD87-0640D6CE6043}"/>
    <cellStyle name="Normal 9 4 3 3 3 2 2" xfId="5315" xr:uid="{DBC0297F-AD22-47FA-8AD8-FD48243ADF5B}"/>
    <cellStyle name="Normal 9 4 3 3 3 2 3" xfId="4953" xr:uid="{575CE0E4-A5BC-45DE-9B13-726F2E17DB2F}"/>
    <cellStyle name="Normal 9 4 3 3 4" xfId="3323" xr:uid="{D2C0111E-7B24-4874-96D4-AC2F2758337E}"/>
    <cellStyle name="Normal 9 4 3 3 4 2" xfId="4954" xr:uid="{5C1363B9-7707-401E-A4A0-3FBB709E6DAA}"/>
    <cellStyle name="Normal 9 4 3 3 5" xfId="3324" xr:uid="{241AE096-4453-4B25-B9CE-FA546D98B78B}"/>
    <cellStyle name="Normal 9 4 3 3 5 2" xfId="4955" xr:uid="{FCAA0B0B-B225-4CE6-B0DF-CCA39F6CD2B6}"/>
    <cellStyle name="Normal 9 4 3 3 6" xfId="4948" xr:uid="{3DB6400F-C419-4CF9-A20A-3B52FBD0C290}"/>
    <cellStyle name="Normal 9 4 3 4" xfId="3325" xr:uid="{6A09F600-3B52-4469-8066-FE2A48C598EC}"/>
    <cellStyle name="Normal 9 4 3 4 2" xfId="3326" xr:uid="{A07FDF31-D3EA-47A7-A9BD-38D6ACF706E8}"/>
    <cellStyle name="Normal 9 4 3 4 2 2" xfId="4679" xr:uid="{A27071E4-F784-45EC-AC42-5F9B52E19879}"/>
    <cellStyle name="Normal 9 4 3 4 2 2 2" xfId="5316" xr:uid="{1284D035-28BB-489E-A7D4-5DE9679C6AEE}"/>
    <cellStyle name="Normal 9 4 3 4 2 2 3" xfId="4957" xr:uid="{3FB1B72C-F604-4C35-9B6F-6DF823CA4643}"/>
    <cellStyle name="Normal 9 4 3 4 3" xfId="3327" xr:uid="{35ECAA19-EC5F-47A9-8777-3EAF33DB9FC6}"/>
    <cellStyle name="Normal 9 4 3 4 3 2" xfId="4958" xr:uid="{4BAE2F25-4D4D-4090-A0D3-69A6D06F007C}"/>
    <cellStyle name="Normal 9 4 3 4 4" xfId="3328" xr:uid="{0FC82A11-44C8-49E3-9075-212F22D76E5A}"/>
    <cellStyle name="Normal 9 4 3 4 4 2" xfId="4959" xr:uid="{07996967-C913-4A81-AD4F-4493BA53035A}"/>
    <cellStyle name="Normal 9 4 3 4 5" xfId="4956" xr:uid="{715B9D88-93E3-4A90-A4B0-2B5491126259}"/>
    <cellStyle name="Normal 9 4 3 5" xfId="3329" xr:uid="{1AE8480D-B28F-4085-82A4-9FC9A164423F}"/>
    <cellStyle name="Normal 9 4 3 5 2" xfId="3330" xr:uid="{9AE6F51C-E45C-41F5-BF57-5C516F8FD3B8}"/>
    <cellStyle name="Normal 9 4 3 5 2 2" xfId="4961" xr:uid="{462AD57D-32E9-4C53-8CF4-EA1F9C863855}"/>
    <cellStyle name="Normal 9 4 3 5 3" xfId="3331" xr:uid="{87300284-9F28-4EE9-9082-BC1C46B58812}"/>
    <cellStyle name="Normal 9 4 3 5 3 2" xfId="4962" xr:uid="{7F426E1C-4E35-4D87-8D99-44B9650AADA9}"/>
    <cellStyle name="Normal 9 4 3 5 4" xfId="3332" xr:uid="{9B2A615A-CBCF-45DC-9CA8-7D8623E9E4B1}"/>
    <cellStyle name="Normal 9 4 3 5 4 2" xfId="4963" xr:uid="{3272733B-B742-4C4D-9598-803335975975}"/>
    <cellStyle name="Normal 9 4 3 5 5" xfId="4960" xr:uid="{0249F769-8FD5-435E-8308-4CBB0BD58D25}"/>
    <cellStyle name="Normal 9 4 3 6" xfId="3333" xr:uid="{0783EA41-4C1C-4652-9E37-566106394178}"/>
    <cellStyle name="Normal 9 4 3 6 2" xfId="4964" xr:uid="{D55CD77B-5E5F-4B86-83E0-FD5DC1AFBAE8}"/>
    <cellStyle name="Normal 9 4 3 7" xfId="3334" xr:uid="{90A08662-EEFE-4A68-B8A1-2DD162676A15}"/>
    <cellStyle name="Normal 9 4 3 7 2" xfId="4965" xr:uid="{DC7AB7A5-C1DE-442E-84FA-B51DDBB0ACBE}"/>
    <cellStyle name="Normal 9 4 3 8" xfId="3335" xr:uid="{9C0A8440-5262-4718-8E6E-0066A6957B8D}"/>
    <cellStyle name="Normal 9 4 3 8 2" xfId="4966" xr:uid="{FC75392C-619B-489E-98EC-F3927D64AFAB}"/>
    <cellStyle name="Normal 9 4 3 9" xfId="4934" xr:uid="{9E632454-9AE9-44E0-997D-48550F346DB9}"/>
    <cellStyle name="Normal 9 4 4" xfId="3336" xr:uid="{8F8AADE8-A276-40AA-B522-C6A61B3BF01C}"/>
    <cellStyle name="Normal 9 4 4 2" xfId="3337" xr:uid="{D8AC406D-CA45-4946-8693-F6169703DBB9}"/>
    <cellStyle name="Normal 9 4 4 2 2" xfId="3338" xr:uid="{02F46AE4-5E89-4E1B-AED6-B3A8C97A59C2}"/>
    <cellStyle name="Normal 9 4 4 2 2 2" xfId="3339" xr:uid="{5357E669-58FB-44D0-B5FB-973605F3B055}"/>
    <cellStyle name="Normal 9 4 4 2 2 2 2" xfId="4270" xr:uid="{659139AB-012C-4BF6-BB0A-FA5517347124}"/>
    <cellStyle name="Normal 9 4 4 2 2 2 2 2" xfId="4971" xr:uid="{19B4EE91-ABB0-4E5A-A5B2-093BFB94C241}"/>
    <cellStyle name="Normal 9 4 4 2 2 2 3" xfId="4970" xr:uid="{626EE2C9-D1B3-4D17-8F68-2A1892723D76}"/>
    <cellStyle name="Normal 9 4 4 2 2 3" xfId="3340" xr:uid="{128EF39B-A05A-46B0-AC22-98BB00E4D9D6}"/>
    <cellStyle name="Normal 9 4 4 2 2 3 2" xfId="4972" xr:uid="{8F855B48-A78A-43C4-9D16-D5099B4D2103}"/>
    <cellStyle name="Normal 9 4 4 2 2 4" xfId="3341" xr:uid="{99DE0ABD-0986-4177-8E4D-EC92FCECBB10}"/>
    <cellStyle name="Normal 9 4 4 2 2 4 2" xfId="4973" xr:uid="{878EC0CE-D166-4660-A15A-A8521C3B0D5E}"/>
    <cellStyle name="Normal 9 4 4 2 2 5" xfId="4969" xr:uid="{C30C81A4-7DD3-482E-94A7-3F3AEA2F4AF3}"/>
    <cellStyle name="Normal 9 4 4 2 3" xfId="3342" xr:uid="{2E6279FC-1F6A-46DE-9304-CAAD94C38844}"/>
    <cellStyle name="Normal 9 4 4 2 3 2" xfId="4271" xr:uid="{7EB4C078-7A4A-43CC-83BC-E136A2883D5D}"/>
    <cellStyle name="Normal 9 4 4 2 3 2 2" xfId="4975" xr:uid="{7109545D-3833-4AB5-AF2B-3FA44AA382B5}"/>
    <cellStyle name="Normal 9 4 4 2 3 3" xfId="4974" xr:uid="{2392DC43-2D47-415C-94F0-4A30CCF5DCFC}"/>
    <cellStyle name="Normal 9 4 4 2 4" xfId="3343" xr:uid="{5750B04E-A78C-4D6A-AE11-B3F34FCDA4BC}"/>
    <cellStyle name="Normal 9 4 4 2 4 2" xfId="4976" xr:uid="{EF48A120-2C1C-4B62-9559-6475F831DB73}"/>
    <cellStyle name="Normal 9 4 4 2 5" xfId="3344" xr:uid="{61809599-242E-4134-9FD8-535410011740}"/>
    <cellStyle name="Normal 9 4 4 2 5 2" xfId="4977" xr:uid="{D3350C8C-255D-46BC-BE38-DC71E5D6828B}"/>
    <cellStyle name="Normal 9 4 4 2 6" xfId="4968" xr:uid="{0B87453E-05D3-4760-8E40-AE1AAD4BC2D4}"/>
    <cellStyle name="Normal 9 4 4 3" xfId="3345" xr:uid="{EA061D88-C96A-425B-9ECD-A3CEC8A3D9DE}"/>
    <cellStyle name="Normal 9 4 4 3 2" xfId="3346" xr:uid="{F5738A1B-3A50-44D7-8293-E384C4236123}"/>
    <cellStyle name="Normal 9 4 4 3 2 2" xfId="4272" xr:uid="{035FD864-ED96-4E1F-B660-A68878D5A618}"/>
    <cellStyle name="Normal 9 4 4 3 2 2 2" xfId="4980" xr:uid="{693B7DBF-E3B8-428C-BF48-23EFFFA8D995}"/>
    <cellStyle name="Normal 9 4 4 3 2 3" xfId="4979" xr:uid="{E548627F-B453-4631-BC86-9B0078C8A9F1}"/>
    <cellStyle name="Normal 9 4 4 3 3" xfId="3347" xr:uid="{AE1202D7-4B04-4EA3-8B40-4E4274C513F5}"/>
    <cellStyle name="Normal 9 4 4 3 3 2" xfId="4981" xr:uid="{33C9E334-818D-45E8-BA0F-0ACFC985BA8A}"/>
    <cellStyle name="Normal 9 4 4 3 4" xfId="3348" xr:uid="{280672B8-561C-4D55-9E35-04E2AD2F77E7}"/>
    <cellStyle name="Normal 9 4 4 3 4 2" xfId="4982" xr:uid="{E5B5D1B9-9539-43A2-B9A9-1E6EF2A224F4}"/>
    <cellStyle name="Normal 9 4 4 3 5" xfId="4978" xr:uid="{FB2F0EF7-6D87-4BDD-A002-1F7A952A93B6}"/>
    <cellStyle name="Normal 9 4 4 4" xfId="3349" xr:uid="{AE37B108-2327-4956-8646-B78CE088321F}"/>
    <cellStyle name="Normal 9 4 4 4 2" xfId="3350" xr:uid="{CA63D438-95AE-456D-A04B-7C037D9ECCC6}"/>
    <cellStyle name="Normal 9 4 4 4 2 2" xfId="4984" xr:uid="{C5C920F2-CBF9-4F39-BCEA-A089B65844CA}"/>
    <cellStyle name="Normal 9 4 4 4 3" xfId="3351" xr:uid="{6B3348BD-487C-4BC7-A725-16F697A5CA38}"/>
    <cellStyle name="Normal 9 4 4 4 3 2" xfId="4985" xr:uid="{4F58DB04-A675-403B-BD41-07724BEA55BF}"/>
    <cellStyle name="Normal 9 4 4 4 4" xfId="3352" xr:uid="{8181BDC4-DD8D-45E0-8239-A4D814B45D11}"/>
    <cellStyle name="Normal 9 4 4 4 4 2" xfId="4986" xr:uid="{504DC1DC-1899-4FC9-9236-870470B71E51}"/>
    <cellStyle name="Normal 9 4 4 4 5" xfId="4983" xr:uid="{04040C58-C8E8-44E0-A583-238BA497818B}"/>
    <cellStyle name="Normal 9 4 4 5" xfId="3353" xr:uid="{812FB0E0-B5A4-428A-B690-B0462C487A12}"/>
    <cellStyle name="Normal 9 4 4 5 2" xfId="4987" xr:uid="{B5514363-73A7-4E43-B953-FFD08430A0DE}"/>
    <cellStyle name="Normal 9 4 4 6" xfId="3354" xr:uid="{F42C275D-ACE4-41FE-AEEB-C2229ABE86C4}"/>
    <cellStyle name="Normal 9 4 4 6 2" xfId="4988" xr:uid="{C0B14797-BD23-46CD-AD60-54DCABB40512}"/>
    <cellStyle name="Normal 9 4 4 7" xfId="3355" xr:uid="{8EB4CE46-A155-4FD2-9440-135C7280BD31}"/>
    <cellStyle name="Normal 9 4 4 7 2" xfId="4989" xr:uid="{49837F0C-4C46-4A34-AAB8-95841524FD69}"/>
    <cellStyle name="Normal 9 4 4 8" xfId="4967" xr:uid="{868AB134-7C74-4894-9CD4-630BA1BE8E46}"/>
    <cellStyle name="Normal 9 4 5" xfId="3356" xr:uid="{38121ABF-4504-4C0B-A5D0-C70A1F35E57D}"/>
    <cellStyle name="Normal 9 4 5 2" xfId="3357" xr:uid="{BD3B3941-93A1-435E-A714-0AE44C94BDF3}"/>
    <cellStyle name="Normal 9 4 5 2 2" xfId="3358" xr:uid="{6F951191-6C2D-4304-B4B6-51E5CD6ED712}"/>
    <cellStyle name="Normal 9 4 5 2 2 2" xfId="4273" xr:uid="{E9FCAD0A-563F-4D13-8F8F-48772E1A76D2}"/>
    <cellStyle name="Normal 9 4 5 2 2 2 2" xfId="4993" xr:uid="{1117EB2B-2852-4497-B67B-23A0F835A3F8}"/>
    <cellStyle name="Normal 9 4 5 2 2 3" xfId="4992" xr:uid="{3009C5F8-531D-4EDE-8448-1509C299B9F7}"/>
    <cellStyle name="Normal 9 4 5 2 3" xfId="3359" xr:uid="{FA6FC284-786F-4E62-96CA-FD3998CDCD21}"/>
    <cellStyle name="Normal 9 4 5 2 3 2" xfId="4994" xr:uid="{9B29751F-2388-40AC-B5A4-67099C871C71}"/>
    <cellStyle name="Normal 9 4 5 2 4" xfId="3360" xr:uid="{ED616A6B-C38C-4D2E-9233-69A9919E56F4}"/>
    <cellStyle name="Normal 9 4 5 2 4 2" xfId="4995" xr:uid="{9B5ED5C1-4359-4C15-B8AE-E968C2CCFA0B}"/>
    <cellStyle name="Normal 9 4 5 2 5" xfId="4991" xr:uid="{6D0C8005-6A49-4FDD-978F-21098D18CD98}"/>
    <cellStyle name="Normal 9 4 5 3" xfId="3361" xr:uid="{B65C7CCC-3FFE-4E19-B5F5-8A929854A1F5}"/>
    <cellStyle name="Normal 9 4 5 3 2" xfId="3362" xr:uid="{9B232C4A-A32A-43C6-8BB4-CEF819276EA1}"/>
    <cellStyle name="Normal 9 4 5 3 2 2" xfId="4997" xr:uid="{DD7AC93E-D822-47B6-A932-0CD83B8B02CD}"/>
    <cellStyle name="Normal 9 4 5 3 3" xfId="3363" xr:uid="{CC929406-AE0B-43DA-8897-3BADC24899CD}"/>
    <cellStyle name="Normal 9 4 5 3 3 2" xfId="4998" xr:uid="{3E795FF4-330B-44A4-B2B8-2BDF36842063}"/>
    <cellStyle name="Normal 9 4 5 3 4" xfId="3364" xr:uid="{659C27A3-AF4B-44F3-A088-5730B45EBF04}"/>
    <cellStyle name="Normal 9 4 5 3 4 2" xfId="4999" xr:uid="{553857C0-EAD7-4C6C-A319-B9BB937D6D3F}"/>
    <cellStyle name="Normal 9 4 5 3 5" xfId="4996" xr:uid="{79202DD8-2573-406F-ADB9-D8189212BC32}"/>
    <cellStyle name="Normal 9 4 5 4" xfId="3365" xr:uid="{7DDB0013-B7A3-4804-9A03-91D20950EDB6}"/>
    <cellStyle name="Normal 9 4 5 4 2" xfId="5000" xr:uid="{43E2D1A2-1CD8-48BC-9C4D-D5B063FCCFB8}"/>
    <cellStyle name="Normal 9 4 5 5" xfId="3366" xr:uid="{7EF5BCAE-6D09-4998-9869-C530AADDB650}"/>
    <cellStyle name="Normal 9 4 5 5 2" xfId="5001" xr:uid="{BE1AF4DE-E3CC-4A32-874A-74F9DAB5885E}"/>
    <cellStyle name="Normal 9 4 5 6" xfId="3367" xr:uid="{65DA6BD6-FA30-40FB-AA8D-D8814D143E6B}"/>
    <cellStyle name="Normal 9 4 5 6 2" xfId="5002" xr:uid="{32AB65CB-B596-49FC-81E1-F7488167D9A5}"/>
    <cellStyle name="Normal 9 4 5 7" xfId="4990" xr:uid="{1EE739C7-2757-44BD-AFB8-BA53BDDD350E}"/>
    <cellStyle name="Normal 9 4 6" xfId="3368" xr:uid="{7EE11EE0-4AFC-4CC7-A024-203FDBE645C5}"/>
    <cellStyle name="Normal 9 4 6 2" xfId="3369" xr:uid="{F054634C-A50D-41C9-B0DC-D66EE1EE6B3A}"/>
    <cellStyle name="Normal 9 4 6 2 2" xfId="3370" xr:uid="{F6ABBEED-0DB6-4C33-9691-2586CC0A771E}"/>
    <cellStyle name="Normal 9 4 6 2 2 2" xfId="5005" xr:uid="{8D9D6685-1A22-4694-8611-A071E0D47589}"/>
    <cellStyle name="Normal 9 4 6 2 3" xfId="3371" xr:uid="{79750FCC-A2A2-497D-B149-7922F14D1B34}"/>
    <cellStyle name="Normal 9 4 6 2 3 2" xfId="5006" xr:uid="{8DF803DD-ADB8-4CF6-B2C4-B5AB86F57C5A}"/>
    <cellStyle name="Normal 9 4 6 2 4" xfId="3372" xr:uid="{CF656BC0-2667-429D-BC08-124642672962}"/>
    <cellStyle name="Normal 9 4 6 2 4 2" xfId="5007" xr:uid="{323E3A0C-5210-4D81-93A8-F7D39B6D9FF8}"/>
    <cellStyle name="Normal 9 4 6 2 5" xfId="5004" xr:uid="{B3C692EB-3ACB-4D18-A904-33D528EE29B2}"/>
    <cellStyle name="Normal 9 4 6 3" xfId="3373" xr:uid="{23F31EE3-88CC-4C6D-9278-056D636CC463}"/>
    <cellStyle name="Normal 9 4 6 3 2" xfId="5008" xr:uid="{2D1E3A7F-ADF3-4511-B7A5-1981F3C3EE46}"/>
    <cellStyle name="Normal 9 4 6 4" xfId="3374" xr:uid="{B9B16E58-C297-4F6A-9766-92B569B327F7}"/>
    <cellStyle name="Normal 9 4 6 4 2" xfId="5009" xr:uid="{6F2BC6BA-2457-49CD-ADDC-B87D7257F8E4}"/>
    <cellStyle name="Normal 9 4 6 5" xfId="3375" xr:uid="{582CE651-FE57-4471-A79B-5558691CE842}"/>
    <cellStyle name="Normal 9 4 6 5 2" xfId="5010" xr:uid="{83F40068-12C6-427B-AD26-F2EF8A15F3EF}"/>
    <cellStyle name="Normal 9 4 6 6" xfId="5003" xr:uid="{0FDD76A9-D6F1-4374-A4DF-3CA4B45F3BD7}"/>
    <cellStyle name="Normal 9 4 7" xfId="3376" xr:uid="{E65732A3-4947-48E0-BC41-4FA43BDBD2AC}"/>
    <cellStyle name="Normal 9 4 7 2" xfId="3377" xr:uid="{C634700F-6562-4C60-B9C0-E7842AD1D1B7}"/>
    <cellStyle name="Normal 9 4 7 2 2" xfId="5012" xr:uid="{3A0561F4-C610-4907-8A08-783054AADF2F}"/>
    <cellStyle name="Normal 9 4 7 3" xfId="3378" xr:uid="{3EB075F2-E9EC-49A0-AF93-2D7CFF2C6924}"/>
    <cellStyle name="Normal 9 4 7 3 2" xfId="5013" xr:uid="{362BCCE1-91E6-4B08-8A57-72E0ED3A1120}"/>
    <cellStyle name="Normal 9 4 7 4" xfId="3379" xr:uid="{C5F06B6B-D63B-4481-B0D3-817AFC7B4DA4}"/>
    <cellStyle name="Normal 9 4 7 4 2" xfId="5014" xr:uid="{B1734471-7FA7-48D5-993D-DC93149F64B9}"/>
    <cellStyle name="Normal 9 4 7 5" xfId="5011" xr:uid="{8BE2D826-D37D-4CA7-A3A9-3F0108B162F9}"/>
    <cellStyle name="Normal 9 4 8" xfId="3380" xr:uid="{37F4BC91-7607-4B8D-9ACE-62013DA9B49D}"/>
    <cellStyle name="Normal 9 4 8 2" xfId="3381" xr:uid="{82CAF5EC-6886-48FE-9BD8-4DB8D4BA1E28}"/>
    <cellStyle name="Normal 9 4 8 2 2" xfId="5016" xr:uid="{D8187938-4B04-4D6C-AEEC-19765DEE3CD9}"/>
    <cellStyle name="Normal 9 4 8 3" xfId="3382" xr:uid="{16769319-8E0D-4433-ACDA-CF7CBA587B72}"/>
    <cellStyle name="Normal 9 4 8 3 2" xfId="5017" xr:uid="{07304342-5165-4B7F-83B6-41F58F2AB41F}"/>
    <cellStyle name="Normal 9 4 8 4" xfId="3383" xr:uid="{62F55BCB-3FA1-4F91-9851-C62ED2EC873F}"/>
    <cellStyle name="Normal 9 4 8 4 2" xfId="5018" xr:uid="{A9A11970-6E15-4A25-9FC4-D5D7DCD07266}"/>
    <cellStyle name="Normal 9 4 8 5" xfId="5015" xr:uid="{6C9ED8C1-F783-4682-8FA3-9A7332D4A7C8}"/>
    <cellStyle name="Normal 9 4 9" xfId="3384" xr:uid="{FCD9B734-43BD-410C-A19C-F720A47EC4DB}"/>
    <cellStyle name="Normal 9 4 9 2" xfId="5019" xr:uid="{238FA035-43B2-45CE-A229-91D5C70498C6}"/>
    <cellStyle name="Normal 9 5" xfId="3385" xr:uid="{941DDF52-A219-4DE3-A8DD-96739C69B9D0}"/>
    <cellStyle name="Normal 9 5 10" xfId="3386" xr:uid="{AFF162C0-D16C-4444-A2B9-1A9E70277879}"/>
    <cellStyle name="Normal 9 5 10 2" xfId="5021" xr:uid="{FBFA8E2E-1D87-4E85-9F52-0A82305E1331}"/>
    <cellStyle name="Normal 9 5 11" xfId="3387" xr:uid="{B3C73538-8BAD-4EE8-AA66-A88F5C3CA61E}"/>
    <cellStyle name="Normal 9 5 11 2" xfId="5022" xr:uid="{8A5B517E-0AFA-4FFC-82CF-95889E79032B}"/>
    <cellStyle name="Normal 9 5 12" xfId="5020" xr:uid="{8A0C7A62-594F-4866-9522-3220029C06E6}"/>
    <cellStyle name="Normal 9 5 2" xfId="3388" xr:uid="{8FA26532-C41D-4D16-B826-10584AD02D47}"/>
    <cellStyle name="Normal 9 5 2 10" xfId="5023" xr:uid="{25D668F0-6C0F-4296-A203-6DDA8F8E99D5}"/>
    <cellStyle name="Normal 9 5 2 2" xfId="3389" xr:uid="{C60F1A25-C189-4B70-AA98-1FE50DFCDFCD}"/>
    <cellStyle name="Normal 9 5 2 2 2" xfId="3390" xr:uid="{C6EDCA58-488F-41A4-A350-037862489DDD}"/>
    <cellStyle name="Normal 9 5 2 2 2 2" xfId="3391" xr:uid="{AD38E415-2C50-4A80-B9EA-1002B14E579C}"/>
    <cellStyle name="Normal 9 5 2 2 2 2 2" xfId="3392" xr:uid="{B5A4B383-8133-4A8A-BF89-2AC24BC3304B}"/>
    <cellStyle name="Normal 9 5 2 2 2 2 2 2" xfId="5027" xr:uid="{70F9D3CB-B1C8-455E-BC38-4B0B051854CB}"/>
    <cellStyle name="Normal 9 5 2 2 2 2 3" xfId="3393" xr:uid="{1B3F239A-1CFC-4AAD-B3A0-78C36FBD94D6}"/>
    <cellStyle name="Normal 9 5 2 2 2 2 3 2" xfId="5028" xr:uid="{E3970FA0-22C1-40FD-8059-8F8AC04B4F15}"/>
    <cellStyle name="Normal 9 5 2 2 2 2 4" xfId="3394" xr:uid="{976765A0-F8AE-4C83-A03F-27A1A3B20FD6}"/>
    <cellStyle name="Normal 9 5 2 2 2 2 4 2" xfId="5029" xr:uid="{E40C22F6-79D1-4F2B-82F8-BEE24F0E4551}"/>
    <cellStyle name="Normal 9 5 2 2 2 2 5" xfId="5026" xr:uid="{3FDB5873-4589-4907-BEB0-49EE0A096198}"/>
    <cellStyle name="Normal 9 5 2 2 2 3" xfId="3395" xr:uid="{6E6AF8C8-E9F8-4591-A6CF-2FEA13EEB2EE}"/>
    <cellStyle name="Normal 9 5 2 2 2 3 2" xfId="3396" xr:uid="{8CBA7ED7-50CD-4372-8CDE-82F253E2EFF8}"/>
    <cellStyle name="Normal 9 5 2 2 2 3 2 2" xfId="5031" xr:uid="{7F30C90A-2ADB-44BC-AC61-FA2106162E95}"/>
    <cellStyle name="Normal 9 5 2 2 2 3 3" xfId="3397" xr:uid="{6C5752CE-AC8A-471F-9AF3-221D2975650F}"/>
    <cellStyle name="Normal 9 5 2 2 2 3 3 2" xfId="5032" xr:uid="{C7B1E925-2E7B-4AC2-B151-043DF534B4E9}"/>
    <cellStyle name="Normal 9 5 2 2 2 3 4" xfId="3398" xr:uid="{F2F66E9C-14E9-4592-BB42-22913603AEFA}"/>
    <cellStyle name="Normal 9 5 2 2 2 3 4 2" xfId="5033" xr:uid="{89E62A8A-98C2-4E77-8DBE-550139B8B1B5}"/>
    <cellStyle name="Normal 9 5 2 2 2 3 5" xfId="5030" xr:uid="{387E78C9-74E2-4E04-AEE3-BAFD0850280A}"/>
    <cellStyle name="Normal 9 5 2 2 2 4" xfId="3399" xr:uid="{9F68267B-0361-4423-B067-CAA1A87E03ED}"/>
    <cellStyle name="Normal 9 5 2 2 2 4 2" xfId="5034" xr:uid="{3DEDF5FB-5970-4649-A778-CC2B3B11DA20}"/>
    <cellStyle name="Normal 9 5 2 2 2 5" xfId="3400" xr:uid="{EC300077-ECD3-474C-9626-4FA6864E3D71}"/>
    <cellStyle name="Normal 9 5 2 2 2 5 2" xfId="5035" xr:uid="{3B55E171-1506-4BD8-839B-530F227CB355}"/>
    <cellStyle name="Normal 9 5 2 2 2 6" xfId="3401" xr:uid="{A3A725A1-3BE2-45F9-A293-82DDBE8E1BF1}"/>
    <cellStyle name="Normal 9 5 2 2 2 6 2" xfId="5036" xr:uid="{A78C7ED2-2905-419D-9909-8E0A644C435D}"/>
    <cellStyle name="Normal 9 5 2 2 2 7" xfId="5025" xr:uid="{F752CA67-4F76-4A18-BB1C-F310EA7FF1B5}"/>
    <cellStyle name="Normal 9 5 2 2 3" xfId="3402" xr:uid="{E7AF043B-D398-4C05-B191-89FADF8DA40C}"/>
    <cellStyle name="Normal 9 5 2 2 3 2" xfId="3403" xr:uid="{17D835CE-F679-451F-8FE6-666FA71E663D}"/>
    <cellStyle name="Normal 9 5 2 2 3 2 2" xfId="3404" xr:uid="{BAEBAADD-6CA3-4A4B-90B2-ED18EBFC4DC9}"/>
    <cellStyle name="Normal 9 5 2 2 3 2 2 2" xfId="5039" xr:uid="{A81B2F30-22F4-4141-AA60-297945980386}"/>
    <cellStyle name="Normal 9 5 2 2 3 2 3" xfId="3405" xr:uid="{DE7EA274-4D5B-4DE3-A2EE-8292B79651F2}"/>
    <cellStyle name="Normal 9 5 2 2 3 2 3 2" xfId="5040" xr:uid="{439EC84F-2B30-4451-8D3B-AF06A3A62025}"/>
    <cellStyle name="Normal 9 5 2 2 3 2 4" xfId="3406" xr:uid="{21DBB719-A2F2-4EB9-B4E0-4033B4580CD4}"/>
    <cellStyle name="Normal 9 5 2 2 3 2 4 2" xfId="5041" xr:uid="{EE29B83E-C4F7-46E3-9A9D-5BFD79E8F8B5}"/>
    <cellStyle name="Normal 9 5 2 2 3 2 5" xfId="5038" xr:uid="{40E07F57-70E8-4F27-97C3-E512AE1C51F3}"/>
    <cellStyle name="Normal 9 5 2 2 3 3" xfId="3407" xr:uid="{333BFAF4-52A5-41FC-9587-BB59C7AB4FFD}"/>
    <cellStyle name="Normal 9 5 2 2 3 3 2" xfId="5042" xr:uid="{9452986E-EEFF-44B0-BECA-F65EC13A0092}"/>
    <cellStyle name="Normal 9 5 2 2 3 4" xfId="3408" xr:uid="{2B1BD040-7F67-4142-A405-EE0B2749E1B1}"/>
    <cellStyle name="Normal 9 5 2 2 3 4 2" xfId="5043" xr:uid="{F3AE546E-1EF7-471C-A45D-FD5B7C98DF4C}"/>
    <cellStyle name="Normal 9 5 2 2 3 5" xfId="3409" xr:uid="{3E46A478-D5FA-444A-8EA6-B98CCCCDD177}"/>
    <cellStyle name="Normal 9 5 2 2 3 5 2" xfId="5044" xr:uid="{9B101FA3-1982-46E8-AF7E-0672CAA7B3E4}"/>
    <cellStyle name="Normal 9 5 2 2 3 6" xfId="5037" xr:uid="{59357516-95DB-4ED7-A7C6-BEBEE380E414}"/>
    <cellStyle name="Normal 9 5 2 2 4" xfId="3410" xr:uid="{65C150DA-FCFB-45FF-B3A2-2EC7C33F86A7}"/>
    <cellStyle name="Normal 9 5 2 2 4 2" xfId="3411" xr:uid="{45F830E9-132D-426B-A1B2-F9398314DD70}"/>
    <cellStyle name="Normal 9 5 2 2 4 2 2" xfId="5046" xr:uid="{B7C301F9-8FFA-4166-B67B-6F39EC30250F}"/>
    <cellStyle name="Normal 9 5 2 2 4 3" xfId="3412" xr:uid="{76942ACF-E40B-41E0-BA1E-54849F23652A}"/>
    <cellStyle name="Normal 9 5 2 2 4 3 2" xfId="5047" xr:uid="{A1EDBAE2-7576-4D86-B900-B2AA2B69FC55}"/>
    <cellStyle name="Normal 9 5 2 2 4 4" xfId="3413" xr:uid="{04566229-EF9A-4DAA-B989-380E4660FB33}"/>
    <cellStyle name="Normal 9 5 2 2 4 4 2" xfId="5048" xr:uid="{EADE6773-DDA9-4BCB-88D6-C795E1D5C3F7}"/>
    <cellStyle name="Normal 9 5 2 2 4 5" xfId="5045" xr:uid="{7121464A-0B36-4726-9044-D906F81AF548}"/>
    <cellStyle name="Normal 9 5 2 2 5" xfId="3414" xr:uid="{01F1A3E0-7C0E-498E-AE55-3CAE46EB4C91}"/>
    <cellStyle name="Normal 9 5 2 2 5 2" xfId="3415" xr:uid="{E1C34FED-EEA4-4B8D-A4A4-D3E7114153DC}"/>
    <cellStyle name="Normal 9 5 2 2 5 2 2" xfId="5050" xr:uid="{9F1FA1F1-C5A4-496A-815B-14291BEEB9C0}"/>
    <cellStyle name="Normal 9 5 2 2 5 3" xfId="3416" xr:uid="{45F7DE4F-EDA9-4F16-8927-124B3244C5D1}"/>
    <cellStyle name="Normal 9 5 2 2 5 3 2" xfId="5051" xr:uid="{C86DF19F-7B46-4010-8CA2-959C1C2CA71F}"/>
    <cellStyle name="Normal 9 5 2 2 5 4" xfId="3417" xr:uid="{E74C4E5A-5DAF-40CB-9660-307663FC75BE}"/>
    <cellStyle name="Normal 9 5 2 2 5 4 2" xfId="5052" xr:uid="{DAF9D04E-83BD-4327-8EF6-8A5C3709C4C3}"/>
    <cellStyle name="Normal 9 5 2 2 5 5" xfId="5049" xr:uid="{8E777DDE-6A15-4019-A927-A125527E1ED8}"/>
    <cellStyle name="Normal 9 5 2 2 6" xfId="3418" xr:uid="{7A0C54C1-41A4-4B7D-A032-399CD4CDE551}"/>
    <cellStyle name="Normal 9 5 2 2 6 2" xfId="5053" xr:uid="{35F80E24-E5DC-4DE6-B08E-80C978F62E50}"/>
    <cellStyle name="Normal 9 5 2 2 7" xfId="3419" xr:uid="{E417FC21-F596-4BF9-AA63-7123D86FA375}"/>
    <cellStyle name="Normal 9 5 2 2 7 2" xfId="5054" xr:uid="{CFB3C92F-3178-459C-98F4-64E3F0757A02}"/>
    <cellStyle name="Normal 9 5 2 2 8" xfId="3420" xr:uid="{912A0A14-6922-4C01-92DF-AB9161515260}"/>
    <cellStyle name="Normal 9 5 2 2 8 2" xfId="5055" xr:uid="{70CA805A-8A92-4646-A558-78CD76E559A0}"/>
    <cellStyle name="Normal 9 5 2 2 9" xfId="5024" xr:uid="{6B4C68B9-02B8-4B30-A527-99A5A3136FA5}"/>
    <cellStyle name="Normal 9 5 2 3" xfId="3421" xr:uid="{04FB3F15-84BE-4D35-A4A9-B6DE80D12935}"/>
    <cellStyle name="Normal 9 5 2 3 2" xfId="3422" xr:uid="{20AE1253-5A21-4B61-B40E-54D13B3D8DC3}"/>
    <cellStyle name="Normal 9 5 2 3 2 2" xfId="3423" xr:uid="{76D58090-7D59-4E69-B8FF-A963EAFC9382}"/>
    <cellStyle name="Normal 9 5 2 3 2 2 2" xfId="5058" xr:uid="{CD836404-7C1E-451E-BD33-DAEDAD7A9C23}"/>
    <cellStyle name="Normal 9 5 2 3 2 3" xfId="3424" xr:uid="{9B255DE7-5AAD-4697-BE54-74B0B7E490B6}"/>
    <cellStyle name="Normal 9 5 2 3 2 3 2" xfId="5059" xr:uid="{968E80F7-E387-4692-9B42-6E817B4217ED}"/>
    <cellStyle name="Normal 9 5 2 3 2 4" xfId="3425" xr:uid="{5EE6A185-35C3-46BC-A47A-FD19B5D65787}"/>
    <cellStyle name="Normal 9 5 2 3 2 4 2" xfId="5060" xr:uid="{2D5E1B50-324D-4A66-BB8B-444800DA5963}"/>
    <cellStyle name="Normal 9 5 2 3 2 5" xfId="5057" xr:uid="{5EB28220-AF7F-4F41-B846-D8410A77015F}"/>
    <cellStyle name="Normal 9 5 2 3 3" xfId="3426" xr:uid="{6C0AB6D6-38D0-4E93-8314-F97D5DD76B19}"/>
    <cellStyle name="Normal 9 5 2 3 3 2" xfId="3427" xr:uid="{98FD930B-EF5E-4C29-B998-B997D4C1ECDB}"/>
    <cellStyle name="Normal 9 5 2 3 3 2 2" xfId="5062" xr:uid="{8F92F348-0163-436A-8D25-DA8E9F5040C9}"/>
    <cellStyle name="Normal 9 5 2 3 3 3" xfId="3428" xr:uid="{09D9B714-C31F-4DFB-856F-5255509F2C9E}"/>
    <cellStyle name="Normal 9 5 2 3 3 3 2" xfId="5063" xr:uid="{F58829CF-F7ED-4CF4-B187-1C11E763C360}"/>
    <cellStyle name="Normal 9 5 2 3 3 4" xfId="3429" xr:uid="{D3650492-D855-4284-916E-1C950B9B52EC}"/>
    <cellStyle name="Normal 9 5 2 3 3 4 2" xfId="5064" xr:uid="{698C4114-015A-4464-A8B0-86AC23917820}"/>
    <cellStyle name="Normal 9 5 2 3 3 5" xfId="5061" xr:uid="{2B2E8A86-18E7-48A3-8ACA-BECD7EB3AA27}"/>
    <cellStyle name="Normal 9 5 2 3 4" xfId="3430" xr:uid="{56C950B5-14F2-4342-91BA-8B1CEE1FA634}"/>
    <cellStyle name="Normal 9 5 2 3 4 2" xfId="5065" xr:uid="{4650B217-2BBE-442E-86B9-C64BC6482906}"/>
    <cellStyle name="Normal 9 5 2 3 5" xfId="3431" xr:uid="{1F74CA2F-BBFC-42F0-BA20-7B342A463D8C}"/>
    <cellStyle name="Normal 9 5 2 3 5 2" xfId="5066" xr:uid="{00E9FA98-79BB-4A58-8729-89A970B9B14D}"/>
    <cellStyle name="Normal 9 5 2 3 6" xfId="3432" xr:uid="{CF157BB6-0A2E-4B3E-8B40-A6B3923017EF}"/>
    <cellStyle name="Normal 9 5 2 3 6 2" xfId="5067" xr:uid="{BFF48684-557C-496B-B3A1-B080371A9E7A}"/>
    <cellStyle name="Normal 9 5 2 3 7" xfId="5056" xr:uid="{7A245125-5CF9-43C8-9198-2C3A8FBBFF16}"/>
    <cellStyle name="Normal 9 5 2 4" xfId="3433" xr:uid="{BC4A6BA9-ADC2-429C-B736-D3151340E909}"/>
    <cellStyle name="Normal 9 5 2 4 2" xfId="3434" xr:uid="{2D15C2FE-BFBF-4285-88E9-4CD19E61AFDE}"/>
    <cellStyle name="Normal 9 5 2 4 2 2" xfId="3435" xr:uid="{DA99EB48-EF37-49D0-B0D6-557AA04CFA89}"/>
    <cellStyle name="Normal 9 5 2 4 2 2 2" xfId="5070" xr:uid="{4CF9B52A-ED52-48B0-9CAE-2FFB32593F78}"/>
    <cellStyle name="Normal 9 5 2 4 2 3" xfId="3436" xr:uid="{8F2054CC-9C33-4A86-9176-1F7F0CFF0867}"/>
    <cellStyle name="Normal 9 5 2 4 2 3 2" xfId="5071" xr:uid="{FCD48564-73D1-418E-A8D8-AEBDBE5AFB46}"/>
    <cellStyle name="Normal 9 5 2 4 2 4" xfId="3437" xr:uid="{6C93BC71-89A7-438E-8535-B26CC44E9E64}"/>
    <cellStyle name="Normal 9 5 2 4 2 4 2" xfId="5072" xr:uid="{3DD456C2-3C25-4FCF-B38C-642F6FD6CED4}"/>
    <cellStyle name="Normal 9 5 2 4 2 5" xfId="5069" xr:uid="{890D0E16-2FCD-4580-B17F-13F85028E882}"/>
    <cellStyle name="Normal 9 5 2 4 3" xfId="3438" xr:uid="{4ABC5395-9B58-4CD1-A794-5AFE21E0BBA5}"/>
    <cellStyle name="Normal 9 5 2 4 3 2" xfId="5073" xr:uid="{377AE77F-ACF0-4A04-AB0C-60F1655E608B}"/>
    <cellStyle name="Normal 9 5 2 4 4" xfId="3439" xr:uid="{05C4CAEC-EC02-4224-9FAE-190D65508847}"/>
    <cellStyle name="Normal 9 5 2 4 4 2" xfId="5074" xr:uid="{B08444D5-00E0-4641-85D6-0E46DF6EE3B0}"/>
    <cellStyle name="Normal 9 5 2 4 5" xfId="3440" xr:uid="{D907649B-EEB1-4B8F-A7B7-3F3C3E28FB5E}"/>
    <cellStyle name="Normal 9 5 2 4 5 2" xfId="5075" xr:uid="{6AE88270-7470-4717-AE94-E40C764EE230}"/>
    <cellStyle name="Normal 9 5 2 4 6" xfId="5068" xr:uid="{EB9F0D20-3150-477A-AE2D-EB2D2D15D405}"/>
    <cellStyle name="Normal 9 5 2 5" xfId="3441" xr:uid="{04C8315D-71C7-4DCE-8D52-0D6204D717A3}"/>
    <cellStyle name="Normal 9 5 2 5 2" xfId="3442" xr:uid="{6ED245FC-E785-460F-B1A1-C143DC8DAC77}"/>
    <cellStyle name="Normal 9 5 2 5 2 2" xfId="5077" xr:uid="{C2301C7A-6779-41EC-89BA-F47FDC612145}"/>
    <cellStyle name="Normal 9 5 2 5 3" xfId="3443" xr:uid="{EE2C1141-964E-4A08-9EE8-2E16B8D47401}"/>
    <cellStyle name="Normal 9 5 2 5 3 2" xfId="5078" xr:uid="{A40387D1-D434-4747-8100-213A1F908C58}"/>
    <cellStyle name="Normal 9 5 2 5 4" xfId="3444" xr:uid="{4C504530-A2AC-4137-9B3E-8F776FDFCC0A}"/>
    <cellStyle name="Normal 9 5 2 5 4 2" xfId="5079" xr:uid="{B5DB9CD5-24A3-4FC6-98C7-4CE2685C23C9}"/>
    <cellStyle name="Normal 9 5 2 5 5" xfId="5076" xr:uid="{9E3CF5B6-B7D3-43F7-919F-9278C7B2C7C2}"/>
    <cellStyle name="Normal 9 5 2 6" xfId="3445" xr:uid="{17048B0E-A809-49AA-9B19-D4C55E6C9B28}"/>
    <cellStyle name="Normal 9 5 2 6 2" xfId="3446" xr:uid="{A75BBFCC-CDF4-48BF-A6C6-818A6698D6B6}"/>
    <cellStyle name="Normal 9 5 2 6 2 2" xfId="5081" xr:uid="{5D2AF599-122D-410F-899C-A5CDE7596C86}"/>
    <cellStyle name="Normal 9 5 2 6 3" xfId="3447" xr:uid="{09741E10-90A9-4E77-9006-FB77F58D4BE4}"/>
    <cellStyle name="Normal 9 5 2 6 3 2" xfId="5082" xr:uid="{A115E76E-5AF5-43AA-B9F7-19E1D876CB09}"/>
    <cellStyle name="Normal 9 5 2 6 4" xfId="3448" xr:uid="{D8B51714-89D2-452A-8D7E-B6F59C68CD42}"/>
    <cellStyle name="Normal 9 5 2 6 4 2" xfId="5083" xr:uid="{525D454D-EAD8-4E1F-9968-A63F0AC275B4}"/>
    <cellStyle name="Normal 9 5 2 6 5" xfId="5080" xr:uid="{C2FDDEFB-FF42-4C18-BEF3-4262F19C875A}"/>
    <cellStyle name="Normal 9 5 2 7" xfId="3449" xr:uid="{77194839-EA2A-4760-B060-71DA6C558749}"/>
    <cellStyle name="Normal 9 5 2 7 2" xfId="5084" xr:uid="{8FBB626C-3415-43E5-A143-B2AB28EDAA04}"/>
    <cellStyle name="Normal 9 5 2 8" xfId="3450" xr:uid="{58363588-EFCA-481C-822A-992BE89E93FB}"/>
    <cellStyle name="Normal 9 5 2 8 2" xfId="5085" xr:uid="{F8ABCB35-BE01-4DCF-9E3D-4F52BCCD6AE3}"/>
    <cellStyle name="Normal 9 5 2 9" xfId="3451" xr:uid="{97E17E9A-1528-4575-8C2F-CD6D330BBCA8}"/>
    <cellStyle name="Normal 9 5 2 9 2" xfId="5086" xr:uid="{4A26A596-A7EB-4E0F-8E97-C2C943AAC51A}"/>
    <cellStyle name="Normal 9 5 3" xfId="3452" xr:uid="{F60858BE-79E1-49E9-86EB-3390C1CCAFA9}"/>
    <cellStyle name="Normal 9 5 3 2" xfId="3453" xr:uid="{D2BAA9A8-03A8-481D-8F81-49A67E6D4956}"/>
    <cellStyle name="Normal 9 5 3 2 2" xfId="3454" xr:uid="{2FFA6061-88CE-4189-B3EE-EAA6928A8311}"/>
    <cellStyle name="Normal 9 5 3 2 2 2" xfId="3455" xr:uid="{865C3A8F-5071-4CBA-AD6C-FCAC6D19462C}"/>
    <cellStyle name="Normal 9 5 3 2 2 2 2" xfId="4274" xr:uid="{CC62FB90-FC45-4656-A229-79954353EC36}"/>
    <cellStyle name="Normal 9 5 3 2 2 2 2 2" xfId="5091" xr:uid="{1106EDE5-41B5-41BC-82E7-D660E8ADCCCC}"/>
    <cellStyle name="Normal 9 5 3 2 2 2 3" xfId="5090" xr:uid="{84F2A2FF-BD0F-4002-A87A-33636FF7922B}"/>
    <cellStyle name="Normal 9 5 3 2 2 3" xfId="3456" xr:uid="{0D00436B-1D21-469F-BA32-C343B41BAD37}"/>
    <cellStyle name="Normal 9 5 3 2 2 3 2" xfId="5092" xr:uid="{D6AF27A7-41A1-4759-A531-8E533676BD75}"/>
    <cellStyle name="Normal 9 5 3 2 2 4" xfId="3457" xr:uid="{7C4B080B-E176-4A4F-815E-4691A8DE116A}"/>
    <cellStyle name="Normal 9 5 3 2 2 4 2" xfId="5093" xr:uid="{53447389-7476-4DA4-A8E9-69F85947A162}"/>
    <cellStyle name="Normal 9 5 3 2 2 5" xfId="5089" xr:uid="{B641B9FF-E5CF-4EF5-B7D9-F401B24650AF}"/>
    <cellStyle name="Normal 9 5 3 2 3" xfId="3458" xr:uid="{4743D54B-7721-4FD2-BE3D-AE13FD91215C}"/>
    <cellStyle name="Normal 9 5 3 2 3 2" xfId="3459" xr:uid="{A2C48EF6-7122-4AD2-8FF3-527DCF7C160A}"/>
    <cellStyle name="Normal 9 5 3 2 3 2 2" xfId="5095" xr:uid="{802470D4-E79D-4642-8857-775EB9FF22F2}"/>
    <cellStyle name="Normal 9 5 3 2 3 3" xfId="3460" xr:uid="{BE545EEE-7F97-4F4C-975B-D449B327BFED}"/>
    <cellStyle name="Normal 9 5 3 2 3 3 2" xfId="5096" xr:uid="{53BC27BB-84FE-4E08-AE4C-AEA38918A0FA}"/>
    <cellStyle name="Normal 9 5 3 2 3 4" xfId="3461" xr:uid="{440719E2-B563-4379-8F52-A1EC9A37FDB0}"/>
    <cellStyle name="Normal 9 5 3 2 3 4 2" xfId="5097" xr:uid="{E61C0CDE-49B9-4598-871C-70D0B0D07BF4}"/>
    <cellStyle name="Normal 9 5 3 2 3 5" xfId="5094" xr:uid="{62EBF1C6-FD20-4F2D-AC8C-7945E91AC8C1}"/>
    <cellStyle name="Normal 9 5 3 2 4" xfId="3462" xr:uid="{9DC78791-89F4-4EA1-A595-45BE230F33DF}"/>
    <cellStyle name="Normal 9 5 3 2 4 2" xfId="5098" xr:uid="{3C2340FC-8ABC-43C8-928B-021D9406CF4E}"/>
    <cellStyle name="Normal 9 5 3 2 5" xfId="3463" xr:uid="{CE478628-471B-40D0-A6E9-5C6B02C6824D}"/>
    <cellStyle name="Normal 9 5 3 2 5 2" xfId="5099" xr:uid="{A8C50443-3DB0-4C70-906D-BCF1E50CE534}"/>
    <cellStyle name="Normal 9 5 3 2 6" xfId="3464" xr:uid="{D34D30DB-9819-42C7-9588-273150ED274F}"/>
    <cellStyle name="Normal 9 5 3 2 6 2" xfId="5100" xr:uid="{016BD044-2FBD-4A15-9D94-1FC38CDA0664}"/>
    <cellStyle name="Normal 9 5 3 2 7" xfId="5088" xr:uid="{61C0FA0C-B1F7-47F9-8F9C-231D0C124D43}"/>
    <cellStyle name="Normal 9 5 3 3" xfId="3465" xr:uid="{37B64D84-D627-418C-A153-A64DB91CDEDB}"/>
    <cellStyle name="Normal 9 5 3 3 2" xfId="3466" xr:uid="{77336E17-AB0C-4DC7-A868-D4B81F112F16}"/>
    <cellStyle name="Normal 9 5 3 3 2 2" xfId="3467" xr:uid="{984555DA-200A-42D7-B96F-2201CD85383C}"/>
    <cellStyle name="Normal 9 5 3 3 2 2 2" xfId="5103" xr:uid="{DC472369-9534-4573-8666-3BA548BF4F37}"/>
    <cellStyle name="Normal 9 5 3 3 2 3" xfId="3468" xr:uid="{46507566-A069-4627-8307-A57514785F80}"/>
    <cellStyle name="Normal 9 5 3 3 2 3 2" xfId="5104" xr:uid="{5BA95478-D0BC-448C-AB01-57EEBCA4F6E6}"/>
    <cellStyle name="Normal 9 5 3 3 2 4" xfId="3469" xr:uid="{EC2A6BD7-C866-4390-9D52-56B23305D4F8}"/>
    <cellStyle name="Normal 9 5 3 3 2 4 2" xfId="5105" xr:uid="{FF17146A-93B5-4781-A68C-275DC81D0E38}"/>
    <cellStyle name="Normal 9 5 3 3 2 5" xfId="5102" xr:uid="{93B32284-32DC-43D6-A51C-F50DF6BEC46E}"/>
    <cellStyle name="Normal 9 5 3 3 3" xfId="3470" xr:uid="{3BED00F7-2489-4F14-A25C-7A721A9ACCD8}"/>
    <cellStyle name="Normal 9 5 3 3 3 2" xfId="5106" xr:uid="{8431E1FB-EE8B-48B6-A9D4-5D9E3254BCA3}"/>
    <cellStyle name="Normal 9 5 3 3 4" xfId="3471" xr:uid="{3E036D6E-2998-437A-83DE-A70C4C10A107}"/>
    <cellStyle name="Normal 9 5 3 3 4 2" xfId="5107" xr:uid="{F7C18F4E-C143-4B2B-8511-8C74531E94B2}"/>
    <cellStyle name="Normal 9 5 3 3 5" xfId="3472" xr:uid="{5F868AF8-C911-4151-88AC-B5CBBEC8FDF0}"/>
    <cellStyle name="Normal 9 5 3 3 5 2" xfId="5108" xr:uid="{B4E7C67F-6668-40A6-BC47-E99EC8D0DEFD}"/>
    <cellStyle name="Normal 9 5 3 3 6" xfId="5101" xr:uid="{756B60EE-F887-491D-9335-3872EB6CD6F9}"/>
    <cellStyle name="Normal 9 5 3 4" xfId="3473" xr:uid="{3206597B-BBA3-4E16-BF6C-2233B72C8861}"/>
    <cellStyle name="Normal 9 5 3 4 2" xfId="3474" xr:uid="{6960264E-D861-4A12-B1FD-76B1D0FA9E1B}"/>
    <cellStyle name="Normal 9 5 3 4 2 2" xfId="5110" xr:uid="{1DEC18D2-DFC4-4C45-997E-1FAFB165D860}"/>
    <cellStyle name="Normal 9 5 3 4 3" xfId="3475" xr:uid="{5B498229-B2E9-47CD-8563-F2DCDE844CE3}"/>
    <cellStyle name="Normal 9 5 3 4 3 2" xfId="5111" xr:uid="{07FFF81D-2E2D-4DAE-A725-838A6F839DBA}"/>
    <cellStyle name="Normal 9 5 3 4 4" xfId="3476" xr:uid="{DDE57ABD-E7FF-4E28-90F7-06A107778368}"/>
    <cellStyle name="Normal 9 5 3 4 4 2" xfId="5112" xr:uid="{E951186A-149B-4E4B-9D45-DEFDA3588B00}"/>
    <cellStyle name="Normal 9 5 3 4 5" xfId="5109" xr:uid="{53EDA936-02D4-4D4B-A95D-5C839E843AA8}"/>
    <cellStyle name="Normal 9 5 3 5" xfId="3477" xr:uid="{32C6668E-C604-4BB2-8E42-E76A2E937DA0}"/>
    <cellStyle name="Normal 9 5 3 5 2" xfId="3478" xr:uid="{857572AA-8AB1-459C-9763-73864AFD19C8}"/>
    <cellStyle name="Normal 9 5 3 5 2 2" xfId="5114" xr:uid="{247153C8-5622-4F10-BF2B-F46399859DD1}"/>
    <cellStyle name="Normal 9 5 3 5 3" xfId="3479" xr:uid="{074782E6-17AF-4FFA-A427-337B5326C062}"/>
    <cellStyle name="Normal 9 5 3 5 3 2" xfId="5115" xr:uid="{1E855268-4E46-4E48-996B-A3B7224D60ED}"/>
    <cellStyle name="Normal 9 5 3 5 4" xfId="3480" xr:uid="{6B7BEA9B-C44F-42B0-BE29-9F5D4E74F752}"/>
    <cellStyle name="Normal 9 5 3 5 4 2" xfId="5116" xr:uid="{5EDD4A86-A452-43E4-988B-902746D53A95}"/>
    <cellStyle name="Normal 9 5 3 5 5" xfId="5113" xr:uid="{5689E246-2A8A-46EA-8F03-0A586AEF50D9}"/>
    <cellStyle name="Normal 9 5 3 6" xfId="3481" xr:uid="{950B05D0-2C4F-4B9E-8B33-52E68540DF6F}"/>
    <cellStyle name="Normal 9 5 3 6 2" xfId="5117" xr:uid="{28A98ED6-AF7F-4EF2-AF8F-E93A5402D52A}"/>
    <cellStyle name="Normal 9 5 3 7" xfId="3482" xr:uid="{11D714ED-83B7-4F5C-B37A-3E98978C0C18}"/>
    <cellStyle name="Normal 9 5 3 7 2" xfId="5118" xr:uid="{01288280-384D-4C1A-80A4-80BE8C360B61}"/>
    <cellStyle name="Normal 9 5 3 8" xfId="3483" xr:uid="{278A3DC6-7BB9-4F17-A82C-65157D0D7DD5}"/>
    <cellStyle name="Normal 9 5 3 8 2" xfId="5119" xr:uid="{C3758068-24B2-4ED2-9D70-8C890747EB79}"/>
    <cellStyle name="Normal 9 5 3 9" xfId="5087" xr:uid="{9CF1FC27-826C-4C89-A41E-82E310EC6D64}"/>
    <cellStyle name="Normal 9 5 4" xfId="3484" xr:uid="{B48D884C-89C8-401C-B731-3B0290CC4C3E}"/>
    <cellStyle name="Normal 9 5 4 2" xfId="3485" xr:uid="{079785B1-7FEA-4B99-98E9-A177A2244E4D}"/>
    <cellStyle name="Normal 9 5 4 2 2" xfId="3486" xr:uid="{AAED771B-69E8-4058-89DC-374AFAF54E45}"/>
    <cellStyle name="Normal 9 5 4 2 2 2" xfId="3487" xr:uid="{118637A4-4C52-4E92-939B-79F6463EDCB4}"/>
    <cellStyle name="Normal 9 5 4 2 2 2 2" xfId="5123" xr:uid="{DEB89853-AACC-434F-87DF-3B977B3C0070}"/>
    <cellStyle name="Normal 9 5 4 2 2 3" xfId="3488" xr:uid="{488F9811-CC20-4E4C-B75A-30F33450B61A}"/>
    <cellStyle name="Normal 9 5 4 2 2 3 2" xfId="5124" xr:uid="{069A40E8-9D2F-4266-8748-55E6B7D8EB3A}"/>
    <cellStyle name="Normal 9 5 4 2 2 4" xfId="3489" xr:uid="{EBC0EFA4-37DA-4BBF-B519-5A19F5621859}"/>
    <cellStyle name="Normal 9 5 4 2 2 4 2" xfId="5125" xr:uid="{B14108BB-3F91-4EC2-AA40-D17BDDA94290}"/>
    <cellStyle name="Normal 9 5 4 2 2 5" xfId="5122" xr:uid="{BA744862-0B31-45BE-BD80-91034B05101E}"/>
    <cellStyle name="Normal 9 5 4 2 3" xfId="3490" xr:uid="{2C21C1C0-0473-434D-8CB1-698969878BF8}"/>
    <cellStyle name="Normal 9 5 4 2 3 2" xfId="5126" xr:uid="{A0A8BAFB-DFB5-4292-B8AB-D93D9D68D53C}"/>
    <cellStyle name="Normal 9 5 4 2 4" xfId="3491" xr:uid="{1E5165E9-87EB-402A-917F-1468BEC1C0CF}"/>
    <cellStyle name="Normal 9 5 4 2 4 2" xfId="5127" xr:uid="{5C3C631D-5EF3-44C0-A90F-4073131353EF}"/>
    <cellStyle name="Normal 9 5 4 2 5" xfId="3492" xr:uid="{2B3EA6C8-C40F-4923-90EE-DE224AEF8DDB}"/>
    <cellStyle name="Normal 9 5 4 2 5 2" xfId="5128" xr:uid="{0A86B382-EE05-4831-AEBA-E643F43BD3F0}"/>
    <cellStyle name="Normal 9 5 4 2 6" xfId="5121" xr:uid="{53B9D798-B1DD-4B24-B5ED-352710657F2F}"/>
    <cellStyle name="Normal 9 5 4 3" xfId="3493" xr:uid="{23CD9EAB-5494-4CD0-84D0-FFA82B613EBE}"/>
    <cellStyle name="Normal 9 5 4 3 2" xfId="3494" xr:uid="{081E8182-055D-4F69-AAD3-C6763DD4E985}"/>
    <cellStyle name="Normal 9 5 4 3 2 2" xfId="5130" xr:uid="{958CE045-98E9-40B7-8BD7-7C263C7F98B8}"/>
    <cellStyle name="Normal 9 5 4 3 3" xfId="3495" xr:uid="{5D5F84EB-A827-49A7-A2AF-F8180D69C34E}"/>
    <cellStyle name="Normal 9 5 4 3 3 2" xfId="5131" xr:uid="{5EA6342A-456A-413C-8FC4-952644686EF6}"/>
    <cellStyle name="Normal 9 5 4 3 4" xfId="3496" xr:uid="{90A14AB5-0E6B-404E-940B-E4BE2B2C7538}"/>
    <cellStyle name="Normal 9 5 4 3 4 2" xfId="5132" xr:uid="{EE6DEC9F-281B-4C4A-8E66-0B00EC7623D5}"/>
    <cellStyle name="Normal 9 5 4 3 5" xfId="5129" xr:uid="{06F9DFD9-3839-4FC2-B9F6-8BCAA69294A5}"/>
    <cellStyle name="Normal 9 5 4 4" xfId="3497" xr:uid="{73962A9C-19D3-438D-9024-6F93B4E3D2E7}"/>
    <cellStyle name="Normal 9 5 4 4 2" xfId="3498" xr:uid="{C55CC8EB-18FF-4D6A-8E78-C6854D6C326D}"/>
    <cellStyle name="Normal 9 5 4 4 2 2" xfId="5134" xr:uid="{F6B62F6E-DF25-4188-92EA-755A4A8EE265}"/>
    <cellStyle name="Normal 9 5 4 4 3" xfId="3499" xr:uid="{2E7355EC-3793-4BBD-9270-374FDE75F89B}"/>
    <cellStyle name="Normal 9 5 4 4 3 2" xfId="5135" xr:uid="{24799AC6-06EC-46D1-A6A9-CAD5E3CAC218}"/>
    <cellStyle name="Normal 9 5 4 4 4" xfId="3500" xr:uid="{4495B0AC-CD67-4551-802E-BD34B9481671}"/>
    <cellStyle name="Normal 9 5 4 4 4 2" xfId="5136" xr:uid="{F23375CC-6CDE-43E8-BB3A-11581738FA3B}"/>
    <cellStyle name="Normal 9 5 4 4 5" xfId="5133" xr:uid="{DE7F90D0-B951-45D2-8B1B-8595C714544C}"/>
    <cellStyle name="Normal 9 5 4 5" xfId="3501" xr:uid="{76555EF0-6FEF-47DB-95FC-7E55B2334639}"/>
    <cellStyle name="Normal 9 5 4 5 2" xfId="5137" xr:uid="{D1B52805-4F68-4F38-A635-267A85316B53}"/>
    <cellStyle name="Normal 9 5 4 6" xfId="3502" xr:uid="{60079C01-B311-4119-8987-01B063E632D1}"/>
    <cellStyle name="Normal 9 5 4 6 2" xfId="5138" xr:uid="{72E84545-7ACF-4AC6-BB77-FAA2EB20BBFA}"/>
    <cellStyle name="Normal 9 5 4 7" xfId="3503" xr:uid="{E837CEC7-4C60-4FD9-82C7-D9B9836C11C2}"/>
    <cellStyle name="Normal 9 5 4 7 2" xfId="5139" xr:uid="{2AE1A51D-26FF-4A57-BBB2-AA507DF42ED9}"/>
    <cellStyle name="Normal 9 5 4 8" xfId="5120" xr:uid="{A9B65315-EAF5-405C-8264-B2C52147068B}"/>
    <cellStyle name="Normal 9 5 5" xfId="3504" xr:uid="{1A61CF5B-7862-45F2-A836-E805DDB62358}"/>
    <cellStyle name="Normal 9 5 5 2" xfId="3505" xr:uid="{9CDAB65E-BB22-4083-A4CB-756058807266}"/>
    <cellStyle name="Normal 9 5 5 2 2" xfId="3506" xr:uid="{79586DE4-65B4-4C48-8796-9B27967F4670}"/>
    <cellStyle name="Normal 9 5 5 2 2 2" xfId="5142" xr:uid="{129843B5-B647-4491-9FB8-DC10F6676737}"/>
    <cellStyle name="Normal 9 5 5 2 3" xfId="3507" xr:uid="{5B471EE7-5370-46BA-B3DB-01075798DE35}"/>
    <cellStyle name="Normal 9 5 5 2 3 2" xfId="5143" xr:uid="{73915D18-8519-4230-BF7C-E1B420542F4C}"/>
    <cellStyle name="Normal 9 5 5 2 4" xfId="3508" xr:uid="{4FBE9E0E-A744-4303-9BDC-0C1A7EC2C294}"/>
    <cellStyle name="Normal 9 5 5 2 4 2" xfId="5144" xr:uid="{CEA15A9E-1544-46F9-AD37-ECBE06782096}"/>
    <cellStyle name="Normal 9 5 5 2 5" xfId="5141" xr:uid="{AD90C307-A2CC-4411-B6C8-4D8E99AE36C8}"/>
    <cellStyle name="Normal 9 5 5 3" xfId="3509" xr:uid="{AB77BBE8-BEF4-477C-8318-E670A773D576}"/>
    <cellStyle name="Normal 9 5 5 3 2" xfId="3510" xr:uid="{396BF42C-6111-4F40-A46A-47F71183D9FD}"/>
    <cellStyle name="Normal 9 5 5 3 2 2" xfId="5146" xr:uid="{51B7472E-847C-4213-83A2-C8811C6D2071}"/>
    <cellStyle name="Normal 9 5 5 3 3" xfId="3511" xr:uid="{58E75623-2984-424E-9865-61E200E722E0}"/>
    <cellStyle name="Normal 9 5 5 3 3 2" xfId="5147" xr:uid="{25FE57B2-28AE-49DB-8132-355C063235F6}"/>
    <cellStyle name="Normal 9 5 5 3 4" xfId="3512" xr:uid="{D57E3D35-BC70-4A0F-91ED-81C8FCCEBA32}"/>
    <cellStyle name="Normal 9 5 5 3 4 2" xfId="5148" xr:uid="{A18BF967-3CCD-4FE7-B45A-64BF9171C59E}"/>
    <cellStyle name="Normal 9 5 5 3 5" xfId="5145" xr:uid="{66E113C3-0A8C-4200-A4AF-BE3B20274961}"/>
    <cellStyle name="Normal 9 5 5 4" xfId="3513" xr:uid="{DB016DEE-CB11-4CEB-96B3-1E218A6A36C7}"/>
    <cellStyle name="Normal 9 5 5 4 2" xfId="5149" xr:uid="{44E0ED65-B6F6-4A62-A254-B7AAD11684F0}"/>
    <cellStyle name="Normal 9 5 5 5" xfId="3514" xr:uid="{CDEE08FF-46D2-4915-BEC9-4B72C52A5EFE}"/>
    <cellStyle name="Normal 9 5 5 5 2" xfId="5150" xr:uid="{0B8E304E-C66F-4186-83EB-E15A35829174}"/>
    <cellStyle name="Normal 9 5 5 6" xfId="3515" xr:uid="{F1F86418-DFA8-4495-BEEB-40B8485C88A1}"/>
    <cellStyle name="Normal 9 5 5 6 2" xfId="5151" xr:uid="{ED89AC37-9F9E-4548-AE18-D4F050ACCFFE}"/>
    <cellStyle name="Normal 9 5 5 7" xfId="5140" xr:uid="{15916D11-08BF-46BB-BD15-C243D86725F7}"/>
    <cellStyle name="Normal 9 5 6" xfId="3516" xr:uid="{5543D338-BAAD-434E-AF1A-C512C042A18F}"/>
    <cellStyle name="Normal 9 5 6 2" xfId="3517" xr:uid="{5C1DA282-DA17-45E0-AF3F-59993343DD86}"/>
    <cellStyle name="Normal 9 5 6 2 2" xfId="3518" xr:uid="{5082D983-05BA-4FD9-A186-43294561A819}"/>
    <cellStyle name="Normal 9 5 6 2 2 2" xfId="5154" xr:uid="{9EAC6361-9796-4DC1-9DDF-50C529E1EB7C}"/>
    <cellStyle name="Normal 9 5 6 2 3" xfId="3519" xr:uid="{A29C2A86-98C9-49CD-90B7-CE5967FC19FD}"/>
    <cellStyle name="Normal 9 5 6 2 3 2" xfId="5155" xr:uid="{55D60FBE-CE91-4702-BBD1-340B3C6A0744}"/>
    <cellStyle name="Normal 9 5 6 2 4" xfId="3520" xr:uid="{8938727E-0D14-4681-AC11-3D46157748A1}"/>
    <cellStyle name="Normal 9 5 6 2 4 2" xfId="5156" xr:uid="{95D4A541-2B7E-4914-83D6-666C0E985665}"/>
    <cellStyle name="Normal 9 5 6 2 5" xfId="5153" xr:uid="{F7F8F262-1567-4DF5-B9EF-A00226E48658}"/>
    <cellStyle name="Normal 9 5 6 3" xfId="3521" xr:uid="{6BDC6CD4-C9A2-4B6B-B002-D534E987B36E}"/>
    <cellStyle name="Normal 9 5 6 3 2" xfId="5157" xr:uid="{38FF89CC-2BEC-4524-905C-5344AEBE9D8C}"/>
    <cellStyle name="Normal 9 5 6 4" xfId="3522" xr:uid="{16C2F4EF-478F-454A-9A7F-8AA09B6E9608}"/>
    <cellStyle name="Normal 9 5 6 4 2" xfId="5158" xr:uid="{1BBB6C4E-07AA-4161-A1AF-4D553015C0C6}"/>
    <cellStyle name="Normal 9 5 6 5" xfId="3523" xr:uid="{8D6C0BBB-C77A-47A5-8D38-07195FB59794}"/>
    <cellStyle name="Normal 9 5 6 5 2" xfId="5159" xr:uid="{8C03931E-DE3B-49BC-9ED6-19A3AC39069B}"/>
    <cellStyle name="Normal 9 5 6 6" xfId="5152" xr:uid="{D0AF63C1-0E5F-4162-BDEB-6217E18A3F0B}"/>
    <cellStyle name="Normal 9 5 7" xfId="3524" xr:uid="{0DB1991C-3331-4143-8236-4F5359A76B40}"/>
    <cellStyle name="Normal 9 5 7 2" xfId="3525" xr:uid="{94A88164-9C0A-4E76-A2A9-A031E902F1A7}"/>
    <cellStyle name="Normal 9 5 7 2 2" xfId="5161" xr:uid="{AFB9A1F9-7E2C-4209-91C2-1DCFD658BB2D}"/>
    <cellStyle name="Normal 9 5 7 3" xfId="3526" xr:uid="{CA627956-914C-4E9C-9840-340DE13D2ED8}"/>
    <cellStyle name="Normal 9 5 7 3 2" xfId="5162" xr:uid="{2DC767E4-3811-44A0-8F33-789884AA9948}"/>
    <cellStyle name="Normal 9 5 7 4" xfId="3527" xr:uid="{DC4B5BF3-0980-4B63-BDCC-A0F6AE899433}"/>
    <cellStyle name="Normal 9 5 7 4 2" xfId="5163" xr:uid="{DC282DE9-0756-42DA-B96B-B460CF7C025A}"/>
    <cellStyle name="Normal 9 5 7 5" xfId="5160" xr:uid="{2F0B8A5B-BF29-481A-BEF9-7D9851678A91}"/>
    <cellStyle name="Normal 9 5 8" xfId="3528" xr:uid="{881C71B2-8882-4D1C-A70F-CA62ADB3DB22}"/>
    <cellStyle name="Normal 9 5 8 2" xfId="3529" xr:uid="{A9A80AB4-BF81-499C-A810-F8F19579025E}"/>
    <cellStyle name="Normal 9 5 8 2 2" xfId="5165" xr:uid="{E88495A6-0683-4434-B961-A1F57F80FC14}"/>
    <cellStyle name="Normal 9 5 8 3" xfId="3530" xr:uid="{28E0FCBF-297A-4D48-9F20-EEB41BD33AD3}"/>
    <cellStyle name="Normal 9 5 8 3 2" xfId="5166" xr:uid="{8931F8F3-E971-4C1C-81EA-5291BC939225}"/>
    <cellStyle name="Normal 9 5 8 4" xfId="3531" xr:uid="{00B65BCA-0B13-45D9-8C17-EFB5B9A61B75}"/>
    <cellStyle name="Normal 9 5 8 4 2" xfId="5167" xr:uid="{C6C9BB71-906E-46E9-8F03-EE0BE9E06CE3}"/>
    <cellStyle name="Normal 9 5 8 5" xfId="5164" xr:uid="{B0938E8F-E4AD-4E10-8796-AD6329254E68}"/>
    <cellStyle name="Normal 9 5 9" xfId="3532" xr:uid="{8996BCEE-BE3B-4A6A-96C1-BFEDF3AC5E2B}"/>
    <cellStyle name="Normal 9 5 9 2" xfId="5168" xr:uid="{3B3EDB0E-0C83-41C8-9750-6981C61A0ED0}"/>
    <cellStyle name="Normal 9 6" xfId="3533" xr:uid="{07C207E9-3CAC-48A2-99D9-8E80FF5A1A01}"/>
    <cellStyle name="Normal 9 6 10" xfId="5169" xr:uid="{50A6A876-715B-4724-B691-BB76C0E2AEF8}"/>
    <cellStyle name="Normal 9 6 2" xfId="3534" xr:uid="{ACBA8C2A-0622-4F65-80B9-220C57753682}"/>
    <cellStyle name="Normal 9 6 2 2" xfId="3535" xr:uid="{0321B81A-BF5D-4082-9B75-525F82619B8F}"/>
    <cellStyle name="Normal 9 6 2 2 2" xfId="3536" xr:uid="{A1325A0D-214A-446B-86E9-DA57392A772C}"/>
    <cellStyle name="Normal 9 6 2 2 2 2" xfId="3537" xr:uid="{874AA9C0-24FE-484D-8CAA-CC247412938C}"/>
    <cellStyle name="Normal 9 6 2 2 2 2 2" xfId="5173" xr:uid="{2876AE3F-AD5D-4DED-B495-F529F9246686}"/>
    <cellStyle name="Normal 9 6 2 2 2 3" xfId="3538" xr:uid="{4D5CE63F-FA06-4F11-AE6B-843A083323DF}"/>
    <cellStyle name="Normal 9 6 2 2 2 3 2" xfId="5174" xr:uid="{B94F3CCA-A482-4E47-8843-2FB1CFE91E45}"/>
    <cellStyle name="Normal 9 6 2 2 2 4" xfId="3539" xr:uid="{CE58E327-8FB5-4C16-A779-16615E03D584}"/>
    <cellStyle name="Normal 9 6 2 2 2 4 2" xfId="5175" xr:uid="{AC9F24BB-4F66-4CDC-9486-472ABD269740}"/>
    <cellStyle name="Normal 9 6 2 2 2 5" xfId="5172" xr:uid="{206CF2A3-B1D9-4600-9E50-AB7E7C51B748}"/>
    <cellStyle name="Normal 9 6 2 2 3" xfId="3540" xr:uid="{889BFF57-B75F-4679-96BA-53E5EF5039E0}"/>
    <cellStyle name="Normal 9 6 2 2 3 2" xfId="3541" xr:uid="{B5CCFEBD-137A-47B7-8F7B-3F0F3C988CC1}"/>
    <cellStyle name="Normal 9 6 2 2 3 2 2" xfId="5177" xr:uid="{7A0F1564-E026-41B8-AEB8-208B632BF5E9}"/>
    <cellStyle name="Normal 9 6 2 2 3 3" xfId="3542" xr:uid="{73A05364-C8D2-48F5-B31D-4E819C2E9421}"/>
    <cellStyle name="Normal 9 6 2 2 3 3 2" xfId="5178" xr:uid="{390F8010-E2B0-4C78-8EE5-EA5B75966CF0}"/>
    <cellStyle name="Normal 9 6 2 2 3 4" xfId="3543" xr:uid="{B8BE99CF-1B84-4E44-967E-97621443DC15}"/>
    <cellStyle name="Normal 9 6 2 2 3 4 2" xfId="5179" xr:uid="{67FB3D06-1F18-4533-AA29-54A96D2D6789}"/>
    <cellStyle name="Normal 9 6 2 2 3 5" xfId="5176" xr:uid="{10F10849-7CB5-4835-B70E-408219E89DC2}"/>
    <cellStyle name="Normal 9 6 2 2 4" xfId="3544" xr:uid="{EB45FCC1-37B4-45EA-BC0A-0E09B0A3ABE0}"/>
    <cellStyle name="Normal 9 6 2 2 4 2" xfId="5180" xr:uid="{4FCD2024-338A-4609-A360-C49F17B0507B}"/>
    <cellStyle name="Normal 9 6 2 2 5" xfId="3545" xr:uid="{7327C4AC-8B55-4D6F-B46D-DD9C29EA2F06}"/>
    <cellStyle name="Normal 9 6 2 2 5 2" xfId="5181" xr:uid="{C6DDCB83-F1A0-4E44-9DD6-AA40B659B2E6}"/>
    <cellStyle name="Normal 9 6 2 2 6" xfId="3546" xr:uid="{36EFB68C-0B24-4A41-A3A5-D51CE047359F}"/>
    <cellStyle name="Normal 9 6 2 2 6 2" xfId="5182" xr:uid="{772F9F47-9C7B-489D-9D21-240C1758051F}"/>
    <cellStyle name="Normal 9 6 2 2 7" xfId="5171" xr:uid="{0F012BC9-7E85-47B7-BC01-EF3478D5AEBE}"/>
    <cellStyle name="Normal 9 6 2 3" xfId="3547" xr:uid="{C6DA7159-5CCC-497A-9E76-58A833C7CF43}"/>
    <cellStyle name="Normal 9 6 2 3 2" xfId="3548" xr:uid="{C3FFD759-FF22-48CC-8C2D-9905873AA9CD}"/>
    <cellStyle name="Normal 9 6 2 3 2 2" xfId="3549" xr:uid="{C28E281A-BF68-45B4-94AD-B50FA6A1A046}"/>
    <cellStyle name="Normal 9 6 2 3 2 2 2" xfId="5185" xr:uid="{5E2C11B5-EBF3-496F-962C-1907A143A547}"/>
    <cellStyle name="Normal 9 6 2 3 2 3" xfId="3550" xr:uid="{85D5F6C4-8618-402C-A07B-8650B31E138D}"/>
    <cellStyle name="Normal 9 6 2 3 2 3 2" xfId="5186" xr:uid="{6024FE6B-7B66-49E8-BF19-9D734ABE945C}"/>
    <cellStyle name="Normal 9 6 2 3 2 4" xfId="3551" xr:uid="{16600BE0-DA2A-40D6-ADA5-ECFC137480EB}"/>
    <cellStyle name="Normal 9 6 2 3 2 4 2" xfId="5187" xr:uid="{6A99DE83-7469-4C47-A93B-F2A05EAC99C3}"/>
    <cellStyle name="Normal 9 6 2 3 2 5" xfId="5184" xr:uid="{CD2938BF-6261-465B-8D45-FD52622E3B98}"/>
    <cellStyle name="Normal 9 6 2 3 3" xfId="3552" xr:uid="{76D677E4-2670-47B0-ADC8-0AA0064B8911}"/>
    <cellStyle name="Normal 9 6 2 3 3 2" xfId="5188" xr:uid="{077ECE8F-62D1-411D-8502-CEF422C0E098}"/>
    <cellStyle name="Normal 9 6 2 3 4" xfId="3553" xr:uid="{13B597E5-9B69-4E1A-B1F0-B220931B8BBF}"/>
    <cellStyle name="Normal 9 6 2 3 4 2" xfId="5189" xr:uid="{818CB168-A5AD-4CEB-855B-E3D3FF9EAEFA}"/>
    <cellStyle name="Normal 9 6 2 3 5" xfId="3554" xr:uid="{0BA4B389-B443-4D77-9789-AC776B03BDBC}"/>
    <cellStyle name="Normal 9 6 2 3 5 2" xfId="5190" xr:uid="{96824413-BD4E-4249-873C-B7A8EB06C44E}"/>
    <cellStyle name="Normal 9 6 2 3 6" xfId="5183" xr:uid="{CCBB1FB4-336D-4A63-8851-1FDE26E85F6F}"/>
    <cellStyle name="Normal 9 6 2 4" xfId="3555" xr:uid="{A580D039-9957-46C5-8CF8-6E27A8F9B03E}"/>
    <cellStyle name="Normal 9 6 2 4 2" xfId="3556" xr:uid="{B45FCD1D-D7DE-4B4C-A137-A8893BE05A4A}"/>
    <cellStyle name="Normal 9 6 2 4 2 2" xfId="5192" xr:uid="{66763887-F461-4822-9045-675E5D574744}"/>
    <cellStyle name="Normal 9 6 2 4 3" xfId="3557" xr:uid="{1010D81C-79A6-486D-97C3-2089B6577539}"/>
    <cellStyle name="Normal 9 6 2 4 3 2" xfId="5193" xr:uid="{54072B93-BCE4-4700-9E9E-4954ED85D3AB}"/>
    <cellStyle name="Normal 9 6 2 4 4" xfId="3558" xr:uid="{CE57DA95-247D-4558-889A-74805ED2E570}"/>
    <cellStyle name="Normal 9 6 2 4 4 2" xfId="5194" xr:uid="{C0CEAB71-2F64-494F-821C-CEAA68A4D5C5}"/>
    <cellStyle name="Normal 9 6 2 4 5" xfId="5191" xr:uid="{942A0269-78A2-411C-A4FF-2EAC66D85AEF}"/>
    <cellStyle name="Normal 9 6 2 5" xfId="3559" xr:uid="{6CDD2EB7-35B4-46D6-9CDB-F08D19286F3B}"/>
    <cellStyle name="Normal 9 6 2 5 2" xfId="3560" xr:uid="{AFB0408D-CC41-450E-A7A1-F7698FBD85D8}"/>
    <cellStyle name="Normal 9 6 2 5 2 2" xfId="5196" xr:uid="{080586DA-672A-4CFD-B6DE-ED849B76CD67}"/>
    <cellStyle name="Normal 9 6 2 5 3" xfId="3561" xr:uid="{3014F24E-BDF1-484D-805F-C665767921E4}"/>
    <cellStyle name="Normal 9 6 2 5 3 2" xfId="5197" xr:uid="{98D53BF0-0F83-4F35-9815-C3F9859AE6B8}"/>
    <cellStyle name="Normal 9 6 2 5 4" xfId="3562" xr:uid="{2E964579-4B51-4BBC-8622-ABB4CB8E1BBB}"/>
    <cellStyle name="Normal 9 6 2 5 4 2" xfId="5198" xr:uid="{AD68AE69-759A-4E93-9E47-D925981258F8}"/>
    <cellStyle name="Normal 9 6 2 5 5" xfId="5195" xr:uid="{ACC46A45-614A-49A5-82E5-16EA7B96C96E}"/>
    <cellStyle name="Normal 9 6 2 6" xfId="3563" xr:uid="{1DA22E9A-190E-4E91-97F7-EE67E6C9005F}"/>
    <cellStyle name="Normal 9 6 2 6 2" xfId="5199" xr:uid="{C85C3861-504B-4483-AE83-303A5A3212B9}"/>
    <cellStyle name="Normal 9 6 2 7" xfId="3564" xr:uid="{F4F5F251-54A2-4E3B-B796-F56F3CAD05FD}"/>
    <cellStyle name="Normal 9 6 2 7 2" xfId="5200" xr:uid="{D272AD2E-85A0-4DD6-8CFF-94DD6014AF85}"/>
    <cellStyle name="Normal 9 6 2 8" xfId="3565" xr:uid="{E5C75FC3-5E2E-4AD1-BEBB-304CF90F9CE6}"/>
    <cellStyle name="Normal 9 6 2 8 2" xfId="5201" xr:uid="{A539907B-5A81-489D-8F23-7AC7105C5BBE}"/>
    <cellStyle name="Normal 9 6 2 9" xfId="5170" xr:uid="{DAEF431C-6964-4E56-9249-197E7C45CFA6}"/>
    <cellStyle name="Normal 9 6 3" xfId="3566" xr:uid="{B11D97E8-DDD1-4E81-9540-88F5CC97B7D3}"/>
    <cellStyle name="Normal 9 6 3 2" xfId="3567" xr:uid="{F973C66E-370F-40F1-B305-87F1CCE24FC7}"/>
    <cellStyle name="Normal 9 6 3 2 2" xfId="3568" xr:uid="{427A2E2B-4D89-4272-82D5-AEB16219F587}"/>
    <cellStyle name="Normal 9 6 3 2 2 2" xfId="5204" xr:uid="{FD28CBEA-9EF5-426D-BCEF-D0047E3B5CB6}"/>
    <cellStyle name="Normal 9 6 3 2 3" xfId="3569" xr:uid="{97E57C3A-AA0D-4CCA-8BA8-3896C1DD3C5B}"/>
    <cellStyle name="Normal 9 6 3 2 3 2" xfId="5205" xr:uid="{3875E95B-9621-449B-8EDB-643F0EC57D36}"/>
    <cellStyle name="Normal 9 6 3 2 4" xfId="3570" xr:uid="{34165CB4-D53B-4037-A538-0DB12E8CEBAB}"/>
    <cellStyle name="Normal 9 6 3 2 4 2" xfId="5206" xr:uid="{8E9332F2-1DFA-4395-9C64-7059E8646138}"/>
    <cellStyle name="Normal 9 6 3 2 5" xfId="5203" xr:uid="{3D6DD84A-40EF-4228-BBFB-F8518F1E1A62}"/>
    <cellStyle name="Normal 9 6 3 3" xfId="3571" xr:uid="{EECB8389-D7A8-4E98-AA9C-609709686192}"/>
    <cellStyle name="Normal 9 6 3 3 2" xfId="3572" xr:uid="{871FE6E9-C2D6-4B0E-A7F2-4D6DB4B0C68D}"/>
    <cellStyle name="Normal 9 6 3 3 2 2" xfId="5208" xr:uid="{E6A7A3AD-DB98-41EE-A4E8-24E6A34DB13F}"/>
    <cellStyle name="Normal 9 6 3 3 3" xfId="3573" xr:uid="{8B499084-3D41-43CA-9DEF-0DD1CB3DC34E}"/>
    <cellStyle name="Normal 9 6 3 3 3 2" xfId="5209" xr:uid="{92F03A1D-45C7-4108-A0A1-35CD1512A384}"/>
    <cellStyle name="Normal 9 6 3 3 4" xfId="3574" xr:uid="{49CF9E5F-AA7C-4933-9054-A16F416C972E}"/>
    <cellStyle name="Normal 9 6 3 3 4 2" xfId="5210" xr:uid="{47F49562-BB75-45DC-B639-B1F36A48E510}"/>
    <cellStyle name="Normal 9 6 3 3 5" xfId="5207" xr:uid="{D40B609C-BA04-41CB-8B43-1B40CE0291BF}"/>
    <cellStyle name="Normal 9 6 3 4" xfId="3575" xr:uid="{38B47DEB-56CD-4FF0-8314-EF1BFAD990D4}"/>
    <cellStyle name="Normal 9 6 3 4 2" xfId="5211" xr:uid="{93875CEC-6974-4BEE-ABB7-C5E19617F125}"/>
    <cellStyle name="Normal 9 6 3 5" xfId="3576" xr:uid="{57B99E37-9F14-4105-AFF6-4FF23DC7A63C}"/>
    <cellStyle name="Normal 9 6 3 5 2" xfId="5212" xr:uid="{C92B8898-2C93-4CCA-BB7D-D0606F7718B4}"/>
    <cellStyle name="Normal 9 6 3 6" xfId="3577" xr:uid="{DEBE100F-1BEA-432F-B7D6-6F1AA77D7C20}"/>
    <cellStyle name="Normal 9 6 3 6 2" xfId="5213" xr:uid="{73DC2183-24EB-49C7-BD36-05276D3D92AB}"/>
    <cellStyle name="Normal 9 6 3 7" xfId="5202" xr:uid="{0D93DBF6-BEFF-4A32-BCEB-F0FA2FCA9ADF}"/>
    <cellStyle name="Normal 9 6 4" xfId="3578" xr:uid="{2984715A-0CBB-4568-BB44-03C1BB74F6F4}"/>
    <cellStyle name="Normal 9 6 4 2" xfId="3579" xr:uid="{D34161CA-1C35-4960-B344-6F9EFB2B9231}"/>
    <cellStyle name="Normal 9 6 4 2 2" xfId="3580" xr:uid="{3171BE2C-091F-4AC6-92B5-05F3855893CD}"/>
    <cellStyle name="Normal 9 6 4 2 2 2" xfId="5216" xr:uid="{5E1EEA27-0DBF-439A-A2B9-CEECD1F99F7B}"/>
    <cellStyle name="Normal 9 6 4 2 3" xfId="3581" xr:uid="{524E6037-6655-4EA6-ACE6-62BD110767DE}"/>
    <cellStyle name="Normal 9 6 4 2 3 2" xfId="5217" xr:uid="{27B7DC1A-629E-4993-851F-1385D8B20584}"/>
    <cellStyle name="Normal 9 6 4 2 4" xfId="3582" xr:uid="{6334A96D-628B-42FD-8AB2-2347AA0D77F6}"/>
    <cellStyle name="Normal 9 6 4 2 4 2" xfId="5218" xr:uid="{C46CC4B0-77EC-4FAB-876B-544FA158B8B6}"/>
    <cellStyle name="Normal 9 6 4 2 5" xfId="5215" xr:uid="{FB32E1AB-D2AF-4DB3-BFF4-2232BF70182B}"/>
    <cellStyle name="Normal 9 6 4 3" xfId="3583" xr:uid="{A15D10B7-7AC8-4C65-9404-E003DF8B9604}"/>
    <cellStyle name="Normal 9 6 4 3 2" xfId="5219" xr:uid="{028DB3E9-DE05-4C4B-9B11-ED7AE7FFAABA}"/>
    <cellStyle name="Normal 9 6 4 4" xfId="3584" xr:uid="{4E69DB87-F0CA-4743-8102-F741E7E8CAC3}"/>
    <cellStyle name="Normal 9 6 4 4 2" xfId="5220" xr:uid="{E340EB79-C5D1-4755-BBB5-A60BA0622BEF}"/>
    <cellStyle name="Normal 9 6 4 5" xfId="3585" xr:uid="{A253649D-11CA-401A-BA17-0B9B086441B1}"/>
    <cellStyle name="Normal 9 6 4 5 2" xfId="5221" xr:uid="{3CE5D92F-63BF-4DEE-9509-55EFCF3910C8}"/>
    <cellStyle name="Normal 9 6 4 6" xfId="5214" xr:uid="{8D0ED8C2-07BC-4C03-B2C7-373867B9C834}"/>
    <cellStyle name="Normal 9 6 5" xfId="3586" xr:uid="{09A28AE8-10D0-405C-8EEC-87668A3742BA}"/>
    <cellStyle name="Normal 9 6 5 2" xfId="3587" xr:uid="{6A8FE2AD-E867-4412-BDE5-5492B0EECD45}"/>
    <cellStyle name="Normal 9 6 5 2 2" xfId="5223" xr:uid="{4ABA0A6D-E2F0-4CE2-A1CC-79B49CCD39E3}"/>
    <cellStyle name="Normal 9 6 5 3" xfId="3588" xr:uid="{E51F661F-49C9-4E16-A76B-59108FA0F51D}"/>
    <cellStyle name="Normal 9 6 5 3 2" xfId="5224" xr:uid="{3E954096-0BAE-4B07-8329-8FF86ADB3AFA}"/>
    <cellStyle name="Normal 9 6 5 4" xfId="3589" xr:uid="{962F9868-B490-478F-889A-D7F5F8FAB347}"/>
    <cellStyle name="Normal 9 6 5 4 2" xfId="5225" xr:uid="{1F48E57D-4D41-410D-B66D-A7AC5630BD1E}"/>
    <cellStyle name="Normal 9 6 5 5" xfId="5222" xr:uid="{72E27E40-8BF1-45F9-96AF-BE648628FF59}"/>
    <cellStyle name="Normal 9 6 6" xfId="3590" xr:uid="{9BDE180A-DB5A-4B1F-9CC7-80E0469E0C66}"/>
    <cellStyle name="Normal 9 6 6 2" xfId="3591" xr:uid="{C556D3E2-5096-4267-A0FA-72FD62B70282}"/>
    <cellStyle name="Normal 9 6 6 2 2" xfId="5227" xr:uid="{FEA95E99-BE0C-48C9-BC54-E1AF9D0C46D0}"/>
    <cellStyle name="Normal 9 6 6 3" xfId="3592" xr:uid="{80E1D02E-0737-4A17-B7D4-D08886EF8F4B}"/>
    <cellStyle name="Normal 9 6 6 3 2" xfId="5228" xr:uid="{476A3294-2A05-4310-9B6E-2792D75B8C36}"/>
    <cellStyle name="Normal 9 6 6 4" xfId="3593" xr:uid="{74ADDE19-9E5E-4F3A-BC3F-08978F4FCDC0}"/>
    <cellStyle name="Normal 9 6 6 4 2" xfId="5229" xr:uid="{D9D0AB25-F012-4A16-89BB-D58FD6392D23}"/>
    <cellStyle name="Normal 9 6 6 5" xfId="5226" xr:uid="{49B5D369-4E5E-4300-9E8E-1186264EEABC}"/>
    <cellStyle name="Normal 9 6 7" xfId="3594" xr:uid="{C40C0773-CBDF-4039-AD9E-9F8F8DC66E4F}"/>
    <cellStyle name="Normal 9 6 7 2" xfId="5230" xr:uid="{FF125350-595B-40EF-81D7-E92C11C19B84}"/>
    <cellStyle name="Normal 9 6 8" xfId="3595" xr:uid="{7A91CCAD-5B66-4666-9BA4-878D356B5CFD}"/>
    <cellStyle name="Normal 9 6 8 2" xfId="5231" xr:uid="{61B23474-FF78-4A91-8161-E8482B7AD615}"/>
    <cellStyle name="Normal 9 6 9" xfId="3596" xr:uid="{0AAFB6B5-32B8-4851-A867-D055CEE566DA}"/>
    <cellStyle name="Normal 9 6 9 2" xfId="5232" xr:uid="{811DFCF4-732D-4B2B-A347-F6722BEDC1B1}"/>
    <cellStyle name="Normal 9 7" xfId="3597" xr:uid="{EBE01A2A-62F3-427F-93B0-70A51EDE7153}"/>
    <cellStyle name="Normal 9 7 2" xfId="3598" xr:uid="{201EFEEE-9988-4777-95FD-7AE03CB9A2A5}"/>
    <cellStyle name="Normal 9 7 2 2" xfId="3599" xr:uid="{70E982C5-D5E9-43E3-813A-E79DA43C4CDE}"/>
    <cellStyle name="Normal 9 7 2 2 2" xfId="3600" xr:uid="{F96D3089-9A3E-4429-924F-2464B0964935}"/>
    <cellStyle name="Normal 9 7 2 2 2 2" xfId="4275" xr:uid="{47A58E99-BEDE-4063-937D-576167B6D5BC}"/>
    <cellStyle name="Normal 9 7 2 2 2 2 2" xfId="5237" xr:uid="{E8655C8B-BAD5-40AA-BFBD-7BDDC04D986E}"/>
    <cellStyle name="Normal 9 7 2 2 2 3" xfId="5236" xr:uid="{1E60EF16-3EDE-4CE6-BD06-264CB41DE39A}"/>
    <cellStyle name="Normal 9 7 2 2 3" xfId="3601" xr:uid="{A6391B30-A87E-44FF-9612-7BA985B7C0CD}"/>
    <cellStyle name="Normal 9 7 2 2 3 2" xfId="5238" xr:uid="{75A43611-346A-4565-A3DA-52E816F51E1A}"/>
    <cellStyle name="Normal 9 7 2 2 4" xfId="3602" xr:uid="{30157AEA-CDE3-40D2-A225-78B9A76273C3}"/>
    <cellStyle name="Normal 9 7 2 2 4 2" xfId="5239" xr:uid="{C326BE0F-C39C-4AD2-B3A3-9C04FD1B2F1F}"/>
    <cellStyle name="Normal 9 7 2 2 5" xfId="5235" xr:uid="{60EC6294-7ED7-4549-ABE1-2CFDA01B1FF9}"/>
    <cellStyle name="Normal 9 7 2 3" xfId="3603" xr:uid="{03B3BDB4-4290-4970-B3B4-C59F74D376C9}"/>
    <cellStyle name="Normal 9 7 2 3 2" xfId="3604" xr:uid="{92B93C37-605C-42DB-A653-AE554D00686F}"/>
    <cellStyle name="Normal 9 7 2 3 2 2" xfId="5241" xr:uid="{3C2FBB4C-2209-4708-8037-7AFA8BE32477}"/>
    <cellStyle name="Normal 9 7 2 3 3" xfId="3605" xr:uid="{8DDA96C8-342B-4CFB-9E8B-321F09B5CA15}"/>
    <cellStyle name="Normal 9 7 2 3 3 2" xfId="5242" xr:uid="{3E93D7B8-C9AE-449C-A9CB-5AAE40A2546B}"/>
    <cellStyle name="Normal 9 7 2 3 4" xfId="3606" xr:uid="{C07F9241-0483-4D12-B153-C8687273167B}"/>
    <cellStyle name="Normal 9 7 2 3 4 2" xfId="5243" xr:uid="{5B3F798D-5980-493D-B744-ED451AE57367}"/>
    <cellStyle name="Normal 9 7 2 3 5" xfId="5240" xr:uid="{724DE3A2-96BD-4B79-A919-2C4063CB9426}"/>
    <cellStyle name="Normal 9 7 2 4" xfId="3607" xr:uid="{4B547A8E-0AFF-4853-A30F-CD1895179D16}"/>
    <cellStyle name="Normal 9 7 2 4 2" xfId="5244" xr:uid="{06CB5E77-8C46-42EF-872B-99BF42DBB2DB}"/>
    <cellStyle name="Normal 9 7 2 5" xfId="3608" xr:uid="{6EFD6C83-6103-4294-B57D-45814B8CAE84}"/>
    <cellStyle name="Normal 9 7 2 5 2" xfId="5245" xr:uid="{F833B8EE-5CEA-4790-9C42-044C18190668}"/>
    <cellStyle name="Normal 9 7 2 6" xfId="3609" xr:uid="{04DAAA4D-8CCD-4DEB-B7EA-F24C5D9BA936}"/>
    <cellStyle name="Normal 9 7 2 6 2" xfId="5246" xr:uid="{D2F0DAD5-77F8-4A49-8AD4-B335DDE80C28}"/>
    <cellStyle name="Normal 9 7 2 7" xfId="5234" xr:uid="{736A0A59-95B1-4930-BC58-D949BC2C3DBE}"/>
    <cellStyle name="Normal 9 7 3" xfId="3610" xr:uid="{33B7838F-8CEF-4701-B889-D45335447D9B}"/>
    <cellStyle name="Normal 9 7 3 2" xfId="3611" xr:uid="{1115360F-1BBB-469D-A9E1-9A6EBD4CEDD0}"/>
    <cellStyle name="Normal 9 7 3 2 2" xfId="3612" xr:uid="{89233CBA-CB45-4577-8BAF-47F19ADC26CB}"/>
    <cellStyle name="Normal 9 7 3 2 2 2" xfId="5249" xr:uid="{09202D9C-FF9E-4EAB-AEA9-7EE5A19848BF}"/>
    <cellStyle name="Normal 9 7 3 2 3" xfId="3613" xr:uid="{4C5AF062-ED53-4DD9-AE6F-1A28EF9C8BD4}"/>
    <cellStyle name="Normal 9 7 3 2 3 2" xfId="5250" xr:uid="{A6005458-01D1-49FE-BD13-A1E3AFF182D7}"/>
    <cellStyle name="Normal 9 7 3 2 4" xfId="3614" xr:uid="{31B348A8-72CF-4F19-9B7C-1BDCB34B3F5E}"/>
    <cellStyle name="Normal 9 7 3 2 4 2" xfId="5251" xr:uid="{D84AC3EC-0718-4ECF-8613-7075769EF234}"/>
    <cellStyle name="Normal 9 7 3 2 5" xfId="5248" xr:uid="{DCBB44A8-F5F1-4097-BCCC-5A5CD55FD650}"/>
    <cellStyle name="Normal 9 7 3 3" xfId="3615" xr:uid="{F6DD0205-8C1D-45D2-9AD0-F2467EE07919}"/>
    <cellStyle name="Normal 9 7 3 3 2" xfId="5252" xr:uid="{248968E8-0877-4954-BC81-E98EB0C709A1}"/>
    <cellStyle name="Normal 9 7 3 4" xfId="3616" xr:uid="{6422F533-1528-4FB7-812A-13A2DB83E448}"/>
    <cellStyle name="Normal 9 7 3 4 2" xfId="5253" xr:uid="{8ACC7376-55D6-47CA-B200-69DF81469997}"/>
    <cellStyle name="Normal 9 7 3 5" xfId="3617" xr:uid="{75C20912-2051-4402-9F5B-0FBADCF49D75}"/>
    <cellStyle name="Normal 9 7 3 5 2" xfId="5254" xr:uid="{F4531CA5-302E-4D1B-A2D9-4134D6597AA2}"/>
    <cellStyle name="Normal 9 7 3 6" xfId="5247" xr:uid="{F577D9D9-846E-4338-9D7C-1A8AA727473B}"/>
    <cellStyle name="Normal 9 7 4" xfId="3618" xr:uid="{DF045DDC-40AF-470E-91B7-1F4FE4A9DE6A}"/>
    <cellStyle name="Normal 9 7 4 2" xfId="3619" xr:uid="{576C619F-DD7B-40BA-ADD2-72F63896BF54}"/>
    <cellStyle name="Normal 9 7 4 2 2" xfId="5256" xr:uid="{A95456AD-8EB3-4209-AA0B-EF4CCAB189F0}"/>
    <cellStyle name="Normal 9 7 4 3" xfId="3620" xr:uid="{D7C6DA2C-FEC2-45FC-ADD2-BC32D1A19047}"/>
    <cellStyle name="Normal 9 7 4 3 2" xfId="5257" xr:uid="{E09A3470-2B62-4ABE-BD89-959FD838BA41}"/>
    <cellStyle name="Normal 9 7 4 4" xfId="3621" xr:uid="{D62D4783-147B-4EE8-A5EB-9EE36016444D}"/>
    <cellStyle name="Normal 9 7 4 4 2" xfId="5258" xr:uid="{0C3C7018-D944-451A-9460-52C6C11632C8}"/>
    <cellStyle name="Normal 9 7 4 5" xfId="5255" xr:uid="{0D977A5F-0DFD-4573-A3F3-3E666FEE3048}"/>
    <cellStyle name="Normal 9 7 5" xfId="3622" xr:uid="{9368E32F-D470-4A53-9031-6F0053AEBB9C}"/>
    <cellStyle name="Normal 9 7 5 2" xfId="3623" xr:uid="{48208399-1876-43AB-A08B-80D15FCCFE2F}"/>
    <cellStyle name="Normal 9 7 5 2 2" xfId="5260" xr:uid="{7378EC21-A8C4-4840-99C4-A8A3EC59EEED}"/>
    <cellStyle name="Normal 9 7 5 3" xfId="3624" xr:uid="{ABBDC894-A7F8-482C-A049-40189A0EBC49}"/>
    <cellStyle name="Normal 9 7 5 3 2" xfId="5261" xr:uid="{1CA1FAFD-1428-413F-89B0-D74EFDC08108}"/>
    <cellStyle name="Normal 9 7 5 4" xfId="3625" xr:uid="{65CED0D5-E920-48F1-9880-C7A9399A9B5B}"/>
    <cellStyle name="Normal 9 7 5 4 2" xfId="5262" xr:uid="{58517BBB-1FE9-47D0-8B07-AE537AE57D13}"/>
    <cellStyle name="Normal 9 7 5 5" xfId="5259" xr:uid="{FE596D51-4421-404D-B1E4-930D43339BC8}"/>
    <cellStyle name="Normal 9 7 6" xfId="3626" xr:uid="{600E93C4-308E-433A-97CE-5F1E9BAA4572}"/>
    <cellStyle name="Normal 9 7 6 2" xfId="5263" xr:uid="{8B68170C-685C-4E43-A09E-EC20485F5A7C}"/>
    <cellStyle name="Normal 9 7 7" xfId="3627" xr:uid="{43538424-F939-4E2A-B53B-C98F13EB3D3D}"/>
    <cellStyle name="Normal 9 7 7 2" xfId="5264" xr:uid="{7A40F7FF-FF22-45F6-93B8-4A8A3E1B50CE}"/>
    <cellStyle name="Normal 9 7 8" xfId="3628" xr:uid="{4C87A6DE-4761-48BB-BFED-2C5380A95833}"/>
    <cellStyle name="Normal 9 7 8 2" xfId="5265" xr:uid="{7B0C0607-58B8-4D13-974D-427BB1F539DF}"/>
    <cellStyle name="Normal 9 7 9" xfId="5233" xr:uid="{08DE4997-D0B9-4C0D-A743-F43F2FA1918A}"/>
    <cellStyle name="Normal 9 8" xfId="3629" xr:uid="{3FDAF08F-D83C-46CC-B5D6-34E47C285877}"/>
    <cellStyle name="Normal 9 8 2" xfId="3630" xr:uid="{7384ED6F-DB6D-41F4-9676-940C236FE492}"/>
    <cellStyle name="Normal 9 8 2 2" xfId="3631" xr:uid="{4537BCB5-1A51-47CC-B0D1-1EB8EACB2AAD}"/>
    <cellStyle name="Normal 9 8 2 2 2" xfId="3632" xr:uid="{6D0CFF6B-66FD-468A-AB77-680C730F7C46}"/>
    <cellStyle name="Normal 9 8 2 2 2 2" xfId="5269" xr:uid="{6D2947A2-5F10-4150-845C-B765A867AFBB}"/>
    <cellStyle name="Normal 9 8 2 2 3" xfId="3633" xr:uid="{C78FF692-C87F-4F8C-8329-821DBFD4E7F2}"/>
    <cellStyle name="Normal 9 8 2 2 3 2" xfId="5270" xr:uid="{C26BBF71-334C-41BD-917B-B6021D121062}"/>
    <cellStyle name="Normal 9 8 2 2 4" xfId="3634" xr:uid="{C8CC7473-011E-4223-9F96-921268F4A91F}"/>
    <cellStyle name="Normal 9 8 2 2 4 2" xfId="5271" xr:uid="{0CC07B73-91B8-432D-A136-0E00C3E3DFB3}"/>
    <cellStyle name="Normal 9 8 2 2 5" xfId="5268" xr:uid="{352A8908-4CDA-4E8B-8268-5724F5DD69FD}"/>
    <cellStyle name="Normal 9 8 2 3" xfId="3635" xr:uid="{6A4E7395-781A-444E-BA41-FDB6573E9A65}"/>
    <cellStyle name="Normal 9 8 2 3 2" xfId="5272" xr:uid="{41518098-A7E0-4EEC-B7B6-1FB75C211820}"/>
    <cellStyle name="Normal 9 8 2 4" xfId="3636" xr:uid="{364EEAC5-7BD0-451C-B33B-EE3FE847120D}"/>
    <cellStyle name="Normal 9 8 2 4 2" xfId="5273" xr:uid="{8E61112B-B2AB-4C44-8EE6-06916DC1A3CE}"/>
    <cellStyle name="Normal 9 8 2 5" xfId="3637" xr:uid="{F9F71643-9C25-43DD-911E-67D4BB9370DB}"/>
    <cellStyle name="Normal 9 8 2 5 2" xfId="5274" xr:uid="{35A13C40-A4AF-4224-B688-6874B8AAC402}"/>
    <cellStyle name="Normal 9 8 2 6" xfId="5267" xr:uid="{4C5CBA64-8E28-439F-B44A-68AC3B81B340}"/>
    <cellStyle name="Normal 9 8 3" xfId="3638" xr:uid="{9022EBD3-2496-402B-9977-6508A2BE00B9}"/>
    <cellStyle name="Normal 9 8 3 2" xfId="3639" xr:uid="{0CE88170-25E2-4F20-92D1-53CAE1D81607}"/>
    <cellStyle name="Normal 9 8 3 2 2" xfId="5276" xr:uid="{E58B3B63-9855-4FA1-A997-BBB996E550A6}"/>
    <cellStyle name="Normal 9 8 3 3" xfId="3640" xr:uid="{3C13C0A1-F887-4853-9AFB-89F3D70D6ED6}"/>
    <cellStyle name="Normal 9 8 3 3 2" xfId="5277" xr:uid="{1D3FE8E4-13DC-4B1D-88F2-CE7748727285}"/>
    <cellStyle name="Normal 9 8 3 4" xfId="3641" xr:uid="{7B892A8C-F963-4C80-B864-E24C6E405517}"/>
    <cellStyle name="Normal 9 8 3 4 2" xfId="5278" xr:uid="{928276DB-011E-47A3-BDA2-7E3297E2FDF9}"/>
    <cellStyle name="Normal 9 8 3 5" xfId="5275" xr:uid="{0802B2A7-8331-4825-BC3A-86FCD41506C2}"/>
    <cellStyle name="Normal 9 8 4" xfId="3642" xr:uid="{51C9CA76-3F9E-4D8E-A44E-AA63C560DBA3}"/>
    <cellStyle name="Normal 9 8 4 2" xfId="3643" xr:uid="{00D719F7-9F38-4EB0-ADD2-E2F47EDC39D3}"/>
    <cellStyle name="Normal 9 8 4 2 2" xfId="5280" xr:uid="{0C458083-ECBF-4342-B1FB-CB31D6F29D54}"/>
    <cellStyle name="Normal 9 8 4 3" xfId="3644" xr:uid="{B4A09FB6-14AA-43B9-91FF-3005D2C983A8}"/>
    <cellStyle name="Normal 9 8 4 3 2" xfId="5281" xr:uid="{4F459CA7-FF48-40B8-B14D-CC51881C2F61}"/>
    <cellStyle name="Normal 9 8 4 4" xfId="3645" xr:uid="{F680FE8B-6ACC-4598-9897-44140D9E132C}"/>
    <cellStyle name="Normal 9 8 4 4 2" xfId="5282" xr:uid="{72569B23-9C6D-4FC4-AEE9-C797798E94F7}"/>
    <cellStyle name="Normal 9 8 4 5" xfId="5279" xr:uid="{4ABBF37E-F09B-4D7C-B1B4-3F50D7646D24}"/>
    <cellStyle name="Normal 9 8 5" xfId="3646" xr:uid="{10247F25-3AA1-452D-BA0F-62DDF898188E}"/>
    <cellStyle name="Normal 9 8 5 2" xfId="5283" xr:uid="{679F7495-EFDF-42C7-A43B-1FAD74C6CE5C}"/>
    <cellStyle name="Normal 9 8 6" xfId="3647" xr:uid="{426592E4-6501-40C0-94FE-499FF34AF705}"/>
    <cellStyle name="Normal 9 8 6 2" xfId="5284" xr:uid="{FA02FF7F-E5EE-4E61-987D-33BAA315AC03}"/>
    <cellStyle name="Normal 9 8 7" xfId="3648" xr:uid="{A8AFC2CF-BB99-4D24-919A-300F870801DE}"/>
    <cellStyle name="Normal 9 8 7 2" xfId="5285" xr:uid="{9C19C319-7965-438C-BB99-D1394E3CAEB8}"/>
    <cellStyle name="Normal 9 8 8" xfId="5266" xr:uid="{C2B90116-C021-484F-96A0-FD1C58BCBAD9}"/>
    <cellStyle name="Normal 9 9" xfId="3649" xr:uid="{7DB03B3B-1998-4DE0-98D6-57F19A2F8EB3}"/>
    <cellStyle name="Normal 9 9 2" xfId="3650" xr:uid="{34C3E442-2256-46F5-9FFA-96D7D1273CC6}"/>
    <cellStyle name="Normal 9 9 2 2" xfId="3651" xr:uid="{9AC6740F-EC54-4050-B959-A3EF8E1CE8F4}"/>
    <cellStyle name="Normal 9 9 2 2 2" xfId="5288" xr:uid="{AF43984F-8C1E-44E9-82E0-794596945EAD}"/>
    <cellStyle name="Normal 9 9 2 3" xfId="3652" xr:uid="{00B3E46D-A00E-4EC4-9588-0B83E263731B}"/>
    <cellStyle name="Normal 9 9 2 3 2" xfId="5289" xr:uid="{253D6584-46FE-405B-8CC7-DAAF8325BE97}"/>
    <cellStyle name="Normal 9 9 2 4" xfId="3653" xr:uid="{18457A9E-9CBF-4FF8-AF94-53433AFA80D8}"/>
    <cellStyle name="Normal 9 9 2 4 2" xfId="5290" xr:uid="{95CE8735-4E88-4CF0-9817-A85B4B21EF85}"/>
    <cellStyle name="Normal 9 9 2 5" xfId="5287" xr:uid="{116BBAA1-6063-43A0-8337-F774407B0312}"/>
    <cellStyle name="Normal 9 9 3" xfId="3654" xr:uid="{7D0DEFCD-E5FE-4750-8008-86468D655F56}"/>
    <cellStyle name="Normal 9 9 3 2" xfId="3655" xr:uid="{93B5A774-AAD8-4225-90CE-F32715803F05}"/>
    <cellStyle name="Normal 9 9 3 2 2" xfId="5292" xr:uid="{8E71BB8B-37EB-41FA-A1DE-54CC77450651}"/>
    <cellStyle name="Normal 9 9 3 3" xfId="3656" xr:uid="{B90ABA3F-A080-4250-B32B-B9D61C02D77F}"/>
    <cellStyle name="Normal 9 9 3 3 2" xfId="5293" xr:uid="{5A464B2D-D42B-4347-8656-CF998E920C72}"/>
    <cellStyle name="Normal 9 9 3 4" xfId="3657" xr:uid="{D369BD9F-35E3-4056-AB11-9380C5590151}"/>
    <cellStyle name="Normal 9 9 3 4 2" xfId="5294" xr:uid="{11AE0991-0DCF-425A-86F7-DD536E3E1D1E}"/>
    <cellStyle name="Normal 9 9 3 5" xfId="5291" xr:uid="{C0294965-FA54-4D66-A023-B9A75563A125}"/>
    <cellStyle name="Normal 9 9 4" xfId="3658" xr:uid="{BF93701A-47CC-4F40-948E-2F6E4CF0C9F6}"/>
    <cellStyle name="Normal 9 9 4 2" xfId="5295" xr:uid="{CE157E49-574B-4978-986E-F66292DA6703}"/>
    <cellStyle name="Normal 9 9 5" xfId="3659" xr:uid="{9C038C68-0BB6-4E2B-9E76-52DF9BDEBC37}"/>
    <cellStyle name="Normal 9 9 5 2" xfId="5296" xr:uid="{33F0FE9C-735B-4FDD-A801-3B9EF445BBD8}"/>
    <cellStyle name="Normal 9 9 6" xfId="3660" xr:uid="{936000D9-8CD0-4D2C-8753-CC9599066B65}"/>
    <cellStyle name="Normal 9 9 6 2" xfId="5297" xr:uid="{304C83E0-D05E-4021-B865-B3DF9FC89A10}"/>
    <cellStyle name="Normal 9 9 7" xfId="5286" xr:uid="{30E507BE-F87D-4E1D-B8FA-889057E555B8}"/>
    <cellStyle name="Percent 2" xfId="93" xr:uid="{03E50900-401E-48E5-9478-790893BC6421}"/>
    <cellStyle name="Percent 2 2" xfId="5298" xr:uid="{03C6CF38-86F6-4369-82BD-2462181FD2BF}"/>
    <cellStyle name="Гиперссылка 2" xfId="4" xr:uid="{49BAA0F8-B3D3-41B5-87DD-435502328B29}"/>
    <cellStyle name="Гиперссылка 2 2" xfId="5299" xr:uid="{60351DDE-FF19-4A22-93CF-59DFC7607054}"/>
    <cellStyle name="Обычный 2" xfId="1" xr:uid="{A3CD5D5E-4502-4158-8112-08CDD679ACF5}"/>
    <cellStyle name="Обычный 2 2" xfId="5" xr:uid="{D19F253E-EE9B-4476-9D91-2EE3A6D7A3DC}"/>
    <cellStyle name="Обычный 2 2 2" xfId="5301" xr:uid="{C9512870-42FF-4452-8B17-F354C32CAFD2}"/>
    <cellStyle name="Обычный 2 3" xfId="5300" xr:uid="{F7A859D8-C4DB-4A0B-AFE7-04615E75188D}"/>
    <cellStyle name="常规_Sheet1_1" xfId="4383" xr:uid="{052067C0-06AF-4989-BEF1-DF385118F70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8"/>
  <sheetViews>
    <sheetView topLeftCell="A68" zoomScale="90" zoomScaleNormal="90" workbookViewId="0">
      <selection activeCell="I75" sqref="I7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814</v>
      </c>
      <c r="C10" s="120"/>
      <c r="D10" s="120"/>
      <c r="E10" s="120"/>
      <c r="F10" s="115"/>
      <c r="G10" s="116"/>
      <c r="H10" s="136" t="s">
        <v>814</v>
      </c>
      <c r="I10" s="120"/>
      <c r="J10" s="142">
        <v>52366</v>
      </c>
      <c r="K10" s="115"/>
    </row>
    <row r="11" spans="1:11">
      <c r="A11" s="114"/>
      <c r="B11" s="114" t="s">
        <v>713</v>
      </c>
      <c r="C11" s="120"/>
      <c r="D11" s="120"/>
      <c r="E11" s="120"/>
      <c r="F11" s="115"/>
      <c r="G11" s="116"/>
      <c r="H11" s="116" t="s">
        <v>713</v>
      </c>
      <c r="I11" s="120"/>
      <c r="J11" s="143"/>
      <c r="K11" s="115"/>
    </row>
    <row r="12" spans="1:11">
      <c r="A12" s="114"/>
      <c r="B12" s="114" t="s">
        <v>815</v>
      </c>
      <c r="C12" s="120"/>
      <c r="D12" s="120"/>
      <c r="E12" s="120"/>
      <c r="F12" s="115"/>
      <c r="G12" s="116"/>
      <c r="H12" s="116" t="s">
        <v>815</v>
      </c>
      <c r="I12" s="120"/>
      <c r="J12" s="120"/>
      <c r="K12" s="115"/>
    </row>
    <row r="13" spans="1:11">
      <c r="A13" s="114"/>
      <c r="B13" s="114" t="s">
        <v>816</v>
      </c>
      <c r="C13" s="120"/>
      <c r="D13" s="120"/>
      <c r="E13" s="120"/>
      <c r="F13" s="115"/>
      <c r="G13" s="116"/>
      <c r="H13" s="116" t="s">
        <v>816</v>
      </c>
      <c r="I13" s="120"/>
      <c r="J13" s="99" t="s">
        <v>11</v>
      </c>
      <c r="K13" s="115"/>
    </row>
    <row r="14" spans="1:11" ht="15" customHeight="1">
      <c r="A14" s="114"/>
      <c r="B14" s="114" t="s">
        <v>716</v>
      </c>
      <c r="C14" s="120"/>
      <c r="D14" s="120"/>
      <c r="E14" s="120"/>
      <c r="F14" s="115"/>
      <c r="G14" s="116"/>
      <c r="H14" s="116" t="s">
        <v>716</v>
      </c>
      <c r="I14" s="120"/>
      <c r="J14" s="144">
        <v>45258</v>
      </c>
      <c r="K14" s="115"/>
    </row>
    <row r="15" spans="1:11" ht="15" customHeight="1">
      <c r="A15" s="114"/>
      <c r="B15" s="134" t="s">
        <v>817</v>
      </c>
      <c r="C15" s="7"/>
      <c r="D15" s="7"/>
      <c r="E15" s="7"/>
      <c r="F15" s="8"/>
      <c r="G15" s="116"/>
      <c r="H15" s="133" t="s">
        <v>817</v>
      </c>
      <c r="I15" s="120"/>
      <c r="J15" s="145"/>
      <c r="K15" s="115"/>
    </row>
    <row r="16" spans="1:11" ht="15" customHeight="1">
      <c r="A16" s="114"/>
      <c r="B16" s="120"/>
      <c r="C16" s="120"/>
      <c r="D16" s="120"/>
      <c r="E16" s="120"/>
      <c r="F16" s="120"/>
      <c r="G16" s="120"/>
      <c r="H16" s="120"/>
      <c r="I16" s="123" t="s">
        <v>142</v>
      </c>
      <c r="J16" s="129">
        <v>40907</v>
      </c>
      <c r="K16" s="115"/>
    </row>
    <row r="17" spans="1:11">
      <c r="A17" s="114"/>
      <c r="B17" s="120" t="s">
        <v>717</v>
      </c>
      <c r="C17" s="120"/>
      <c r="D17" s="120"/>
      <c r="E17" s="120"/>
      <c r="F17" s="120"/>
      <c r="G17" s="120"/>
      <c r="H17" s="120"/>
      <c r="I17" s="123" t="s">
        <v>143</v>
      </c>
      <c r="J17" s="129" t="s">
        <v>807</v>
      </c>
      <c r="K17" s="115"/>
    </row>
    <row r="18" spans="1:11" ht="18">
      <c r="A18" s="114"/>
      <c r="B18" s="120" t="s">
        <v>718</v>
      </c>
      <c r="C18" s="120"/>
      <c r="D18" s="120"/>
      <c r="E18" s="120"/>
      <c r="F18" s="120"/>
      <c r="G18" s="120"/>
      <c r="H18" s="120"/>
      <c r="I18" s="122" t="s">
        <v>258</v>
      </c>
      <c r="J18" s="104" t="s">
        <v>162</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6" t="s">
        <v>201</v>
      </c>
      <c r="G20" s="147"/>
      <c r="H20" s="100" t="s">
        <v>169</v>
      </c>
      <c r="I20" s="100" t="s">
        <v>202</v>
      </c>
      <c r="J20" s="100" t="s">
        <v>21</v>
      </c>
      <c r="K20" s="115"/>
    </row>
    <row r="21" spans="1:11">
      <c r="A21" s="114"/>
      <c r="B21" s="105"/>
      <c r="C21" s="105"/>
      <c r="D21" s="106"/>
      <c r="E21" s="106"/>
      <c r="F21" s="148"/>
      <c r="G21" s="149"/>
      <c r="H21" s="105" t="s">
        <v>141</v>
      </c>
      <c r="I21" s="105"/>
      <c r="J21" s="105"/>
      <c r="K21" s="115"/>
    </row>
    <row r="22" spans="1:11" ht="24">
      <c r="A22" s="114"/>
      <c r="B22" s="107">
        <v>10</v>
      </c>
      <c r="C22" s="10" t="s">
        <v>719</v>
      </c>
      <c r="D22" s="118" t="s">
        <v>719</v>
      </c>
      <c r="E22" s="118" t="s">
        <v>25</v>
      </c>
      <c r="F22" s="138"/>
      <c r="G22" s="139"/>
      <c r="H22" s="11" t="s">
        <v>720</v>
      </c>
      <c r="I22" s="14">
        <v>0.57999999999999996</v>
      </c>
      <c r="J22" s="109">
        <f t="shared" ref="J22:J53" si="0">I22*B22</f>
        <v>5.8</v>
      </c>
      <c r="K22" s="115"/>
    </row>
    <row r="23" spans="1:11" ht="36">
      <c r="A23" s="114"/>
      <c r="B23" s="107">
        <v>1</v>
      </c>
      <c r="C23" s="10" t="s">
        <v>721</v>
      </c>
      <c r="D23" s="118" t="s">
        <v>776</v>
      </c>
      <c r="E23" s="118" t="s">
        <v>204</v>
      </c>
      <c r="F23" s="138"/>
      <c r="G23" s="139"/>
      <c r="H23" s="11" t="s">
        <v>722</v>
      </c>
      <c r="I23" s="14">
        <v>19.36</v>
      </c>
      <c r="J23" s="109">
        <f t="shared" si="0"/>
        <v>19.36</v>
      </c>
      <c r="K23" s="115"/>
    </row>
    <row r="24" spans="1:11" ht="24">
      <c r="A24" s="114"/>
      <c r="B24" s="107">
        <v>10</v>
      </c>
      <c r="C24" s="10" t="s">
        <v>710</v>
      </c>
      <c r="D24" s="118" t="s">
        <v>710</v>
      </c>
      <c r="E24" s="118" t="s">
        <v>25</v>
      </c>
      <c r="F24" s="138"/>
      <c r="G24" s="139"/>
      <c r="H24" s="11" t="s">
        <v>711</v>
      </c>
      <c r="I24" s="14">
        <v>0.2</v>
      </c>
      <c r="J24" s="109">
        <f t="shared" si="0"/>
        <v>2</v>
      </c>
      <c r="K24" s="115"/>
    </row>
    <row r="25" spans="1:11" ht="24">
      <c r="A25" s="114"/>
      <c r="B25" s="107">
        <v>10</v>
      </c>
      <c r="C25" s="10" t="s">
        <v>710</v>
      </c>
      <c r="D25" s="118" t="s">
        <v>710</v>
      </c>
      <c r="E25" s="118" t="s">
        <v>26</v>
      </c>
      <c r="F25" s="138"/>
      <c r="G25" s="139"/>
      <c r="H25" s="11" t="s">
        <v>711</v>
      </c>
      <c r="I25" s="14">
        <v>0.2</v>
      </c>
      <c r="J25" s="109">
        <f t="shared" si="0"/>
        <v>2</v>
      </c>
      <c r="K25" s="115"/>
    </row>
    <row r="26" spans="1:11" ht="24">
      <c r="A26" s="114"/>
      <c r="B26" s="107">
        <v>5</v>
      </c>
      <c r="C26" s="10" t="s">
        <v>723</v>
      </c>
      <c r="D26" s="118" t="s">
        <v>723</v>
      </c>
      <c r="E26" s="118" t="s">
        <v>25</v>
      </c>
      <c r="F26" s="138" t="s">
        <v>272</v>
      </c>
      <c r="G26" s="139"/>
      <c r="H26" s="11" t="s">
        <v>724</v>
      </c>
      <c r="I26" s="14">
        <v>0.49</v>
      </c>
      <c r="J26" s="109">
        <f t="shared" si="0"/>
        <v>2.4500000000000002</v>
      </c>
      <c r="K26" s="115"/>
    </row>
    <row r="27" spans="1:11" ht="24">
      <c r="A27" s="114"/>
      <c r="B27" s="107">
        <v>5</v>
      </c>
      <c r="C27" s="10" t="s">
        <v>723</v>
      </c>
      <c r="D27" s="118" t="s">
        <v>723</v>
      </c>
      <c r="E27" s="118" t="s">
        <v>26</v>
      </c>
      <c r="F27" s="138" t="s">
        <v>272</v>
      </c>
      <c r="G27" s="139"/>
      <c r="H27" s="11" t="s">
        <v>724</v>
      </c>
      <c r="I27" s="14">
        <v>0.49</v>
      </c>
      <c r="J27" s="109">
        <f t="shared" si="0"/>
        <v>2.4500000000000002</v>
      </c>
      <c r="K27" s="115"/>
    </row>
    <row r="28" spans="1:11" ht="24">
      <c r="A28" s="114"/>
      <c r="B28" s="107">
        <v>5</v>
      </c>
      <c r="C28" s="10" t="s">
        <v>723</v>
      </c>
      <c r="D28" s="118" t="s">
        <v>723</v>
      </c>
      <c r="E28" s="118" t="s">
        <v>27</v>
      </c>
      <c r="F28" s="138" t="s">
        <v>272</v>
      </c>
      <c r="G28" s="139"/>
      <c r="H28" s="11" t="s">
        <v>724</v>
      </c>
      <c r="I28" s="14">
        <v>0.49</v>
      </c>
      <c r="J28" s="109">
        <f t="shared" si="0"/>
        <v>2.4500000000000002</v>
      </c>
      <c r="K28" s="115"/>
    </row>
    <row r="29" spans="1:11" ht="24">
      <c r="A29" s="114"/>
      <c r="B29" s="107">
        <v>4</v>
      </c>
      <c r="C29" s="10" t="s">
        <v>725</v>
      </c>
      <c r="D29" s="118" t="s">
        <v>725</v>
      </c>
      <c r="E29" s="118"/>
      <c r="F29" s="138"/>
      <c r="G29" s="139"/>
      <c r="H29" s="11" t="s">
        <v>726</v>
      </c>
      <c r="I29" s="14">
        <v>1.18</v>
      </c>
      <c r="J29" s="109">
        <f t="shared" si="0"/>
        <v>4.72</v>
      </c>
      <c r="K29" s="115"/>
    </row>
    <row r="30" spans="1:11" ht="24">
      <c r="A30" s="114"/>
      <c r="B30" s="107">
        <v>5</v>
      </c>
      <c r="C30" s="10" t="s">
        <v>727</v>
      </c>
      <c r="D30" s="118" t="s">
        <v>777</v>
      </c>
      <c r="E30" s="118" t="s">
        <v>25</v>
      </c>
      <c r="F30" s="138"/>
      <c r="G30" s="139"/>
      <c r="H30" s="11" t="s">
        <v>728</v>
      </c>
      <c r="I30" s="14">
        <v>0.62</v>
      </c>
      <c r="J30" s="109">
        <f t="shared" si="0"/>
        <v>3.1</v>
      </c>
      <c r="K30" s="115"/>
    </row>
    <row r="31" spans="1:11" ht="24">
      <c r="A31" s="114"/>
      <c r="B31" s="107">
        <v>5</v>
      </c>
      <c r="C31" s="10" t="s">
        <v>727</v>
      </c>
      <c r="D31" s="118" t="s">
        <v>778</v>
      </c>
      <c r="E31" s="118" t="s">
        <v>26</v>
      </c>
      <c r="F31" s="138"/>
      <c r="G31" s="139"/>
      <c r="H31" s="11" t="s">
        <v>728</v>
      </c>
      <c r="I31" s="14">
        <v>0.7</v>
      </c>
      <c r="J31" s="109">
        <f t="shared" si="0"/>
        <v>3.5</v>
      </c>
      <c r="K31" s="115"/>
    </row>
    <row r="32" spans="1:11" ht="24">
      <c r="A32" s="114"/>
      <c r="B32" s="107">
        <v>5</v>
      </c>
      <c r="C32" s="10" t="s">
        <v>729</v>
      </c>
      <c r="D32" s="118" t="s">
        <v>779</v>
      </c>
      <c r="E32" s="118" t="s">
        <v>25</v>
      </c>
      <c r="F32" s="138"/>
      <c r="G32" s="139"/>
      <c r="H32" s="11" t="s">
        <v>730</v>
      </c>
      <c r="I32" s="14">
        <v>0.7</v>
      </c>
      <c r="J32" s="109">
        <f t="shared" si="0"/>
        <v>3.5</v>
      </c>
      <c r="K32" s="115"/>
    </row>
    <row r="33" spans="1:11" ht="24">
      <c r="A33" s="114"/>
      <c r="B33" s="107">
        <v>5</v>
      </c>
      <c r="C33" s="10" t="s">
        <v>729</v>
      </c>
      <c r="D33" s="118" t="s">
        <v>780</v>
      </c>
      <c r="E33" s="118" t="s">
        <v>26</v>
      </c>
      <c r="F33" s="138"/>
      <c r="G33" s="139"/>
      <c r="H33" s="11" t="s">
        <v>730</v>
      </c>
      <c r="I33" s="14">
        <v>0.81</v>
      </c>
      <c r="J33" s="109">
        <f t="shared" si="0"/>
        <v>4.0500000000000007</v>
      </c>
      <c r="K33" s="115"/>
    </row>
    <row r="34" spans="1:11" ht="24">
      <c r="A34" s="114"/>
      <c r="B34" s="107">
        <v>1</v>
      </c>
      <c r="C34" s="10" t="s">
        <v>731</v>
      </c>
      <c r="D34" s="118" t="s">
        <v>731</v>
      </c>
      <c r="E34" s="118" t="s">
        <v>348</v>
      </c>
      <c r="F34" s="138"/>
      <c r="G34" s="139"/>
      <c r="H34" s="11" t="s">
        <v>732</v>
      </c>
      <c r="I34" s="14">
        <v>3.78</v>
      </c>
      <c r="J34" s="109">
        <f t="shared" si="0"/>
        <v>3.78</v>
      </c>
      <c r="K34" s="115"/>
    </row>
    <row r="35" spans="1:11" ht="24">
      <c r="A35" s="114"/>
      <c r="B35" s="107">
        <v>2</v>
      </c>
      <c r="C35" s="10" t="s">
        <v>731</v>
      </c>
      <c r="D35" s="118" t="s">
        <v>731</v>
      </c>
      <c r="E35" s="118" t="s">
        <v>528</v>
      </c>
      <c r="F35" s="138"/>
      <c r="G35" s="139"/>
      <c r="H35" s="11" t="s">
        <v>732</v>
      </c>
      <c r="I35" s="14">
        <v>3.78</v>
      </c>
      <c r="J35" s="109">
        <f t="shared" si="0"/>
        <v>7.56</v>
      </c>
      <c r="K35" s="115"/>
    </row>
    <row r="36" spans="1:11" ht="24">
      <c r="A36" s="114"/>
      <c r="B36" s="107">
        <v>1</v>
      </c>
      <c r="C36" s="10" t="s">
        <v>731</v>
      </c>
      <c r="D36" s="118" t="s">
        <v>731</v>
      </c>
      <c r="E36" s="118" t="s">
        <v>733</v>
      </c>
      <c r="F36" s="138"/>
      <c r="G36" s="139"/>
      <c r="H36" s="11" t="s">
        <v>732</v>
      </c>
      <c r="I36" s="14">
        <v>3.78</v>
      </c>
      <c r="J36" s="109">
        <f t="shared" si="0"/>
        <v>3.78</v>
      </c>
      <c r="K36" s="115"/>
    </row>
    <row r="37" spans="1:11" ht="24">
      <c r="A37" s="114"/>
      <c r="B37" s="107">
        <v>3</v>
      </c>
      <c r="C37" s="10" t="s">
        <v>734</v>
      </c>
      <c r="D37" s="118" t="s">
        <v>781</v>
      </c>
      <c r="E37" s="118" t="s">
        <v>26</v>
      </c>
      <c r="F37" s="138"/>
      <c r="G37" s="139"/>
      <c r="H37" s="11" t="s">
        <v>735</v>
      </c>
      <c r="I37" s="14">
        <v>1.57</v>
      </c>
      <c r="J37" s="109">
        <f t="shared" si="0"/>
        <v>4.71</v>
      </c>
      <c r="K37" s="115"/>
    </row>
    <row r="38" spans="1:11" ht="36">
      <c r="A38" s="114"/>
      <c r="B38" s="107">
        <v>7</v>
      </c>
      <c r="C38" s="10" t="s">
        <v>736</v>
      </c>
      <c r="D38" s="118" t="s">
        <v>736</v>
      </c>
      <c r="E38" s="118"/>
      <c r="F38" s="138"/>
      <c r="G38" s="139"/>
      <c r="H38" s="11" t="s">
        <v>802</v>
      </c>
      <c r="I38" s="14">
        <v>1.1299999999999999</v>
      </c>
      <c r="J38" s="109">
        <f t="shared" si="0"/>
        <v>7.9099999999999993</v>
      </c>
      <c r="K38" s="115"/>
    </row>
    <row r="39" spans="1:11" ht="36">
      <c r="A39" s="114"/>
      <c r="B39" s="107">
        <v>5</v>
      </c>
      <c r="C39" s="10" t="s">
        <v>737</v>
      </c>
      <c r="D39" s="118" t="s">
        <v>737</v>
      </c>
      <c r="E39" s="118"/>
      <c r="F39" s="138"/>
      <c r="G39" s="139"/>
      <c r="H39" s="11" t="s">
        <v>738</v>
      </c>
      <c r="I39" s="14">
        <v>1.3</v>
      </c>
      <c r="J39" s="109">
        <f t="shared" si="0"/>
        <v>6.5</v>
      </c>
      <c r="K39" s="115"/>
    </row>
    <row r="40" spans="1:11" ht="48">
      <c r="A40" s="114"/>
      <c r="B40" s="107">
        <v>1</v>
      </c>
      <c r="C40" s="10" t="s">
        <v>739</v>
      </c>
      <c r="D40" s="118" t="s">
        <v>739</v>
      </c>
      <c r="E40" s="118" t="s">
        <v>699</v>
      </c>
      <c r="F40" s="150" t="s">
        <v>820</v>
      </c>
      <c r="G40" s="151"/>
      <c r="H40" s="11" t="s">
        <v>740</v>
      </c>
      <c r="I40" s="14">
        <v>19.96</v>
      </c>
      <c r="J40" s="109">
        <f t="shared" si="0"/>
        <v>19.96</v>
      </c>
      <c r="K40" s="115"/>
    </row>
    <row r="41" spans="1:11" ht="24">
      <c r="A41" s="114"/>
      <c r="B41" s="107">
        <v>10</v>
      </c>
      <c r="C41" s="10" t="s">
        <v>741</v>
      </c>
      <c r="D41" s="118" t="s">
        <v>782</v>
      </c>
      <c r="E41" s="118" t="s">
        <v>294</v>
      </c>
      <c r="F41" s="138"/>
      <c r="G41" s="139"/>
      <c r="H41" s="11" t="s">
        <v>742</v>
      </c>
      <c r="I41" s="14">
        <v>0.63</v>
      </c>
      <c r="J41" s="109">
        <f t="shared" si="0"/>
        <v>6.3</v>
      </c>
      <c r="K41" s="115"/>
    </row>
    <row r="42" spans="1:11" ht="24">
      <c r="A42" s="114"/>
      <c r="B42" s="107">
        <v>3</v>
      </c>
      <c r="C42" s="10" t="s">
        <v>743</v>
      </c>
      <c r="D42" s="118" t="s">
        <v>783</v>
      </c>
      <c r="E42" s="118" t="s">
        <v>26</v>
      </c>
      <c r="F42" s="138" t="s">
        <v>107</v>
      </c>
      <c r="G42" s="139"/>
      <c r="H42" s="11" t="s">
        <v>744</v>
      </c>
      <c r="I42" s="14">
        <v>1.1200000000000001</v>
      </c>
      <c r="J42" s="109">
        <f t="shared" si="0"/>
        <v>3.3600000000000003</v>
      </c>
      <c r="K42" s="115"/>
    </row>
    <row r="43" spans="1:11" ht="24">
      <c r="A43" s="114"/>
      <c r="B43" s="107">
        <v>5</v>
      </c>
      <c r="C43" s="10" t="s">
        <v>745</v>
      </c>
      <c r="D43" s="118" t="s">
        <v>745</v>
      </c>
      <c r="E43" s="118"/>
      <c r="F43" s="138"/>
      <c r="G43" s="139"/>
      <c r="H43" s="11" t="s">
        <v>803</v>
      </c>
      <c r="I43" s="14">
        <v>1.08</v>
      </c>
      <c r="J43" s="109">
        <f t="shared" si="0"/>
        <v>5.4</v>
      </c>
      <c r="K43" s="115"/>
    </row>
    <row r="44" spans="1:11" ht="24">
      <c r="A44" s="114"/>
      <c r="B44" s="107">
        <v>5</v>
      </c>
      <c r="C44" s="10" t="s">
        <v>746</v>
      </c>
      <c r="D44" s="118" t="s">
        <v>746</v>
      </c>
      <c r="E44" s="118"/>
      <c r="F44" s="138"/>
      <c r="G44" s="139"/>
      <c r="H44" s="11" t="s">
        <v>804</v>
      </c>
      <c r="I44" s="14">
        <v>1.19</v>
      </c>
      <c r="J44" s="109">
        <f t="shared" si="0"/>
        <v>5.9499999999999993</v>
      </c>
      <c r="K44" s="115"/>
    </row>
    <row r="45" spans="1:11" ht="24">
      <c r="A45" s="114"/>
      <c r="B45" s="107">
        <v>5</v>
      </c>
      <c r="C45" s="10" t="s">
        <v>747</v>
      </c>
      <c r="D45" s="118" t="s">
        <v>784</v>
      </c>
      <c r="E45" s="118" t="s">
        <v>25</v>
      </c>
      <c r="F45" s="138" t="s">
        <v>268</v>
      </c>
      <c r="G45" s="139"/>
      <c r="H45" s="11" t="s">
        <v>748</v>
      </c>
      <c r="I45" s="14">
        <v>0.44</v>
      </c>
      <c r="J45" s="109">
        <f t="shared" si="0"/>
        <v>2.2000000000000002</v>
      </c>
      <c r="K45" s="115"/>
    </row>
    <row r="46" spans="1:11" ht="24">
      <c r="A46" s="114"/>
      <c r="B46" s="107">
        <v>5</v>
      </c>
      <c r="C46" s="10" t="s">
        <v>747</v>
      </c>
      <c r="D46" s="118" t="s">
        <v>784</v>
      </c>
      <c r="E46" s="118" t="s">
        <v>25</v>
      </c>
      <c r="F46" s="138" t="s">
        <v>269</v>
      </c>
      <c r="G46" s="139"/>
      <c r="H46" s="11" t="s">
        <v>748</v>
      </c>
      <c r="I46" s="14">
        <v>0.44</v>
      </c>
      <c r="J46" s="109">
        <f t="shared" si="0"/>
        <v>2.2000000000000002</v>
      </c>
      <c r="K46" s="115"/>
    </row>
    <row r="47" spans="1:11" ht="24">
      <c r="A47" s="114"/>
      <c r="B47" s="107">
        <v>5</v>
      </c>
      <c r="C47" s="10" t="s">
        <v>747</v>
      </c>
      <c r="D47" s="118" t="s">
        <v>784</v>
      </c>
      <c r="E47" s="118" t="s">
        <v>25</v>
      </c>
      <c r="F47" s="138" t="s">
        <v>270</v>
      </c>
      <c r="G47" s="139"/>
      <c r="H47" s="11" t="s">
        <v>748</v>
      </c>
      <c r="I47" s="14">
        <v>0.44</v>
      </c>
      <c r="J47" s="109">
        <f t="shared" si="0"/>
        <v>2.2000000000000002</v>
      </c>
      <c r="K47" s="115"/>
    </row>
    <row r="48" spans="1:11" ht="24">
      <c r="A48" s="114"/>
      <c r="B48" s="107">
        <v>5</v>
      </c>
      <c r="C48" s="10" t="s">
        <v>747</v>
      </c>
      <c r="D48" s="118" t="s">
        <v>784</v>
      </c>
      <c r="E48" s="118" t="s">
        <v>25</v>
      </c>
      <c r="F48" s="138" t="s">
        <v>749</v>
      </c>
      <c r="G48" s="139"/>
      <c r="H48" s="11" t="s">
        <v>748</v>
      </c>
      <c r="I48" s="14">
        <v>0.44</v>
      </c>
      <c r="J48" s="109">
        <f t="shared" si="0"/>
        <v>2.2000000000000002</v>
      </c>
      <c r="K48" s="115"/>
    </row>
    <row r="49" spans="1:11" ht="24">
      <c r="A49" s="114"/>
      <c r="B49" s="107">
        <v>5</v>
      </c>
      <c r="C49" s="10" t="s">
        <v>747</v>
      </c>
      <c r="D49" s="118" t="s">
        <v>785</v>
      </c>
      <c r="E49" s="118" t="s">
        <v>26</v>
      </c>
      <c r="F49" s="138" t="s">
        <v>212</v>
      </c>
      <c r="G49" s="139"/>
      <c r="H49" s="11" t="s">
        <v>748</v>
      </c>
      <c r="I49" s="14">
        <v>0.48</v>
      </c>
      <c r="J49" s="109">
        <f t="shared" si="0"/>
        <v>2.4</v>
      </c>
      <c r="K49" s="115"/>
    </row>
    <row r="50" spans="1:11" ht="24">
      <c r="A50" s="114"/>
      <c r="B50" s="107">
        <v>5</v>
      </c>
      <c r="C50" s="10" t="s">
        <v>747</v>
      </c>
      <c r="D50" s="118" t="s">
        <v>785</v>
      </c>
      <c r="E50" s="118" t="s">
        <v>26</v>
      </c>
      <c r="F50" s="138" t="s">
        <v>270</v>
      </c>
      <c r="G50" s="139"/>
      <c r="H50" s="11" t="s">
        <v>748</v>
      </c>
      <c r="I50" s="14">
        <v>0.48</v>
      </c>
      <c r="J50" s="109">
        <f t="shared" si="0"/>
        <v>2.4</v>
      </c>
      <c r="K50" s="115"/>
    </row>
    <row r="51" spans="1:11" ht="36">
      <c r="A51" s="114"/>
      <c r="B51" s="107">
        <v>1</v>
      </c>
      <c r="C51" s="10" t="s">
        <v>750</v>
      </c>
      <c r="D51" s="118" t="s">
        <v>750</v>
      </c>
      <c r="E51" s="118" t="s">
        <v>699</v>
      </c>
      <c r="F51" s="138"/>
      <c r="G51" s="139"/>
      <c r="H51" s="11" t="s">
        <v>751</v>
      </c>
      <c r="I51" s="14">
        <v>9.83</v>
      </c>
      <c r="J51" s="109">
        <f t="shared" si="0"/>
        <v>9.83</v>
      </c>
      <c r="K51" s="115"/>
    </row>
    <row r="52" spans="1:11" ht="36">
      <c r="A52" s="114"/>
      <c r="B52" s="107">
        <v>2</v>
      </c>
      <c r="C52" s="10" t="s">
        <v>752</v>
      </c>
      <c r="D52" s="118" t="s">
        <v>752</v>
      </c>
      <c r="E52" s="118" t="s">
        <v>699</v>
      </c>
      <c r="F52" s="150"/>
      <c r="G52" s="151"/>
      <c r="H52" s="11" t="s">
        <v>753</v>
      </c>
      <c r="I52" s="14">
        <v>11.73</v>
      </c>
      <c r="J52" s="109">
        <f t="shared" si="0"/>
        <v>23.46</v>
      </c>
      <c r="K52" s="115"/>
    </row>
    <row r="53" spans="1:11" ht="24">
      <c r="A53" s="114"/>
      <c r="B53" s="107">
        <v>1</v>
      </c>
      <c r="C53" s="10" t="s">
        <v>754</v>
      </c>
      <c r="D53" s="118" t="s">
        <v>754</v>
      </c>
      <c r="E53" s="118"/>
      <c r="F53" s="138"/>
      <c r="G53" s="139"/>
      <c r="H53" s="11" t="s">
        <v>805</v>
      </c>
      <c r="I53" s="14">
        <v>7.9</v>
      </c>
      <c r="J53" s="109">
        <f t="shared" si="0"/>
        <v>7.9</v>
      </c>
      <c r="K53" s="115"/>
    </row>
    <row r="54" spans="1:11" ht="24">
      <c r="A54" s="114"/>
      <c r="B54" s="107">
        <v>50</v>
      </c>
      <c r="C54" s="10" t="s">
        <v>755</v>
      </c>
      <c r="D54" s="118" t="s">
        <v>786</v>
      </c>
      <c r="E54" s="118" t="s">
        <v>614</v>
      </c>
      <c r="F54" s="138"/>
      <c r="G54" s="139"/>
      <c r="H54" s="11" t="s">
        <v>756</v>
      </c>
      <c r="I54" s="14">
        <v>0.62</v>
      </c>
      <c r="J54" s="109">
        <f t="shared" ref="J54:J73" si="1">I54*B54</f>
        <v>31</v>
      </c>
      <c r="K54" s="115"/>
    </row>
    <row r="55" spans="1:11" ht="24">
      <c r="A55" s="114"/>
      <c r="B55" s="107">
        <v>3</v>
      </c>
      <c r="C55" s="10" t="s">
        <v>755</v>
      </c>
      <c r="D55" s="118" t="s">
        <v>787</v>
      </c>
      <c r="E55" s="118" t="s">
        <v>757</v>
      </c>
      <c r="F55" s="138"/>
      <c r="G55" s="139"/>
      <c r="H55" s="11" t="s">
        <v>756</v>
      </c>
      <c r="I55" s="14">
        <v>0.62</v>
      </c>
      <c r="J55" s="109">
        <f t="shared" si="1"/>
        <v>1.8599999999999999</v>
      </c>
      <c r="K55" s="115"/>
    </row>
    <row r="56" spans="1:11">
      <c r="A56" s="114"/>
      <c r="B56" s="107">
        <v>3</v>
      </c>
      <c r="C56" s="10" t="s">
        <v>758</v>
      </c>
      <c r="D56" s="118" t="s">
        <v>758</v>
      </c>
      <c r="E56" s="118" t="s">
        <v>26</v>
      </c>
      <c r="F56" s="138"/>
      <c r="G56" s="139"/>
      <c r="H56" s="11" t="s">
        <v>759</v>
      </c>
      <c r="I56" s="14">
        <v>0.99</v>
      </c>
      <c r="J56" s="109">
        <f t="shared" si="1"/>
        <v>2.9699999999999998</v>
      </c>
      <c r="K56" s="115"/>
    </row>
    <row r="57" spans="1:11">
      <c r="A57" s="114"/>
      <c r="B57" s="107">
        <v>50</v>
      </c>
      <c r="C57" s="10" t="s">
        <v>760</v>
      </c>
      <c r="D57" s="118" t="s">
        <v>788</v>
      </c>
      <c r="E57" s="118" t="s">
        <v>614</v>
      </c>
      <c r="F57" s="138" t="s">
        <v>273</v>
      </c>
      <c r="G57" s="139"/>
      <c r="H57" s="11" t="s">
        <v>761</v>
      </c>
      <c r="I57" s="14">
        <v>1.08</v>
      </c>
      <c r="J57" s="109">
        <f t="shared" si="1"/>
        <v>54</v>
      </c>
      <c r="K57" s="115"/>
    </row>
    <row r="58" spans="1:11" ht="36">
      <c r="A58" s="114"/>
      <c r="B58" s="107">
        <v>10</v>
      </c>
      <c r="C58" s="10" t="s">
        <v>762</v>
      </c>
      <c r="D58" s="118" t="s">
        <v>789</v>
      </c>
      <c r="E58" s="118" t="s">
        <v>25</v>
      </c>
      <c r="F58" s="138"/>
      <c r="G58" s="139"/>
      <c r="H58" s="11" t="s">
        <v>763</v>
      </c>
      <c r="I58" s="14">
        <v>2.91</v>
      </c>
      <c r="J58" s="109">
        <f t="shared" si="1"/>
        <v>29.1</v>
      </c>
      <c r="K58" s="115"/>
    </row>
    <row r="59" spans="1:11" ht="36">
      <c r="A59" s="114"/>
      <c r="B59" s="107">
        <v>10</v>
      </c>
      <c r="C59" s="10" t="s">
        <v>762</v>
      </c>
      <c r="D59" s="118" t="s">
        <v>790</v>
      </c>
      <c r="E59" s="118" t="s">
        <v>26</v>
      </c>
      <c r="F59" s="138"/>
      <c r="G59" s="139"/>
      <c r="H59" s="11" t="s">
        <v>763</v>
      </c>
      <c r="I59" s="14">
        <v>2.91</v>
      </c>
      <c r="J59" s="109">
        <f t="shared" si="1"/>
        <v>29.1</v>
      </c>
      <c r="K59" s="115"/>
    </row>
    <row r="60" spans="1:11" ht="36">
      <c r="A60" s="114"/>
      <c r="B60" s="107">
        <v>3</v>
      </c>
      <c r="C60" s="10" t="s">
        <v>762</v>
      </c>
      <c r="D60" s="118" t="s">
        <v>791</v>
      </c>
      <c r="E60" s="118" t="s">
        <v>27</v>
      </c>
      <c r="F60" s="138"/>
      <c r="G60" s="139"/>
      <c r="H60" s="11" t="s">
        <v>763</v>
      </c>
      <c r="I60" s="14">
        <v>2.91</v>
      </c>
      <c r="J60" s="109">
        <f t="shared" si="1"/>
        <v>8.73</v>
      </c>
      <c r="K60" s="115"/>
    </row>
    <row r="61" spans="1:11" ht="24">
      <c r="A61" s="114"/>
      <c r="B61" s="107">
        <v>5</v>
      </c>
      <c r="C61" s="10" t="s">
        <v>764</v>
      </c>
      <c r="D61" s="118" t="s">
        <v>792</v>
      </c>
      <c r="E61" s="118" t="s">
        <v>23</v>
      </c>
      <c r="F61" s="138"/>
      <c r="G61" s="139"/>
      <c r="H61" s="11" t="s">
        <v>765</v>
      </c>
      <c r="I61" s="14">
        <v>1.33</v>
      </c>
      <c r="J61" s="109">
        <f t="shared" si="1"/>
        <v>6.65</v>
      </c>
      <c r="K61" s="115"/>
    </row>
    <row r="62" spans="1:11" ht="24">
      <c r="A62" s="114"/>
      <c r="B62" s="107">
        <v>5</v>
      </c>
      <c r="C62" s="10" t="s">
        <v>764</v>
      </c>
      <c r="D62" s="118" t="s">
        <v>793</v>
      </c>
      <c r="E62" s="118" t="s">
        <v>25</v>
      </c>
      <c r="F62" s="138"/>
      <c r="G62" s="139"/>
      <c r="H62" s="11" t="s">
        <v>765</v>
      </c>
      <c r="I62" s="14">
        <v>1.33</v>
      </c>
      <c r="J62" s="109">
        <f t="shared" si="1"/>
        <v>6.65</v>
      </c>
      <c r="K62" s="115"/>
    </row>
    <row r="63" spans="1:11" ht="24">
      <c r="A63" s="114"/>
      <c r="B63" s="107">
        <v>2</v>
      </c>
      <c r="C63" s="10" t="s">
        <v>764</v>
      </c>
      <c r="D63" s="118" t="s">
        <v>794</v>
      </c>
      <c r="E63" s="118" t="s">
        <v>26</v>
      </c>
      <c r="F63" s="138"/>
      <c r="G63" s="139"/>
      <c r="H63" s="11" t="s">
        <v>765</v>
      </c>
      <c r="I63" s="14">
        <v>1.33</v>
      </c>
      <c r="J63" s="109">
        <f t="shared" si="1"/>
        <v>2.66</v>
      </c>
      <c r="K63" s="115"/>
    </row>
    <row r="64" spans="1:11" ht="24">
      <c r="A64" s="114"/>
      <c r="B64" s="107">
        <v>2</v>
      </c>
      <c r="C64" s="10" t="s">
        <v>764</v>
      </c>
      <c r="D64" s="118" t="s">
        <v>795</v>
      </c>
      <c r="E64" s="118" t="s">
        <v>27</v>
      </c>
      <c r="F64" s="138"/>
      <c r="G64" s="139"/>
      <c r="H64" s="11" t="s">
        <v>765</v>
      </c>
      <c r="I64" s="14">
        <v>1.33</v>
      </c>
      <c r="J64" s="109">
        <f t="shared" si="1"/>
        <v>2.66</v>
      </c>
      <c r="K64" s="115"/>
    </row>
    <row r="65" spans="1:11" ht="24">
      <c r="A65" s="114"/>
      <c r="B65" s="107">
        <v>10</v>
      </c>
      <c r="C65" s="10" t="s">
        <v>766</v>
      </c>
      <c r="D65" s="118" t="s">
        <v>796</v>
      </c>
      <c r="E65" s="118" t="s">
        <v>25</v>
      </c>
      <c r="F65" s="138"/>
      <c r="G65" s="139"/>
      <c r="H65" s="11" t="s">
        <v>767</v>
      </c>
      <c r="I65" s="14">
        <v>2</v>
      </c>
      <c r="J65" s="109">
        <f t="shared" si="1"/>
        <v>20</v>
      </c>
      <c r="K65" s="115"/>
    </row>
    <row r="66" spans="1:11" ht="24">
      <c r="A66" s="114"/>
      <c r="B66" s="107">
        <v>5</v>
      </c>
      <c r="C66" s="10" t="s">
        <v>766</v>
      </c>
      <c r="D66" s="118" t="s">
        <v>797</v>
      </c>
      <c r="E66" s="118" t="s">
        <v>26</v>
      </c>
      <c r="F66" s="138"/>
      <c r="G66" s="139"/>
      <c r="H66" s="11" t="s">
        <v>767</v>
      </c>
      <c r="I66" s="14">
        <v>2</v>
      </c>
      <c r="J66" s="109">
        <f t="shared" si="1"/>
        <v>10</v>
      </c>
      <c r="K66" s="115"/>
    </row>
    <row r="67" spans="1:11" ht="24">
      <c r="A67" s="114"/>
      <c r="B67" s="107">
        <v>3</v>
      </c>
      <c r="C67" s="10" t="s">
        <v>766</v>
      </c>
      <c r="D67" s="118" t="s">
        <v>798</v>
      </c>
      <c r="E67" s="118" t="s">
        <v>27</v>
      </c>
      <c r="F67" s="138"/>
      <c r="G67" s="139"/>
      <c r="H67" s="11" t="s">
        <v>767</v>
      </c>
      <c r="I67" s="14">
        <v>2</v>
      </c>
      <c r="J67" s="109">
        <f t="shared" si="1"/>
        <v>6</v>
      </c>
      <c r="K67" s="115"/>
    </row>
    <row r="68" spans="1:11" ht="24">
      <c r="A68" s="114"/>
      <c r="B68" s="107">
        <v>1</v>
      </c>
      <c r="C68" s="10" t="s">
        <v>768</v>
      </c>
      <c r="D68" s="118" t="s">
        <v>799</v>
      </c>
      <c r="E68" s="118" t="s">
        <v>26</v>
      </c>
      <c r="F68" s="138"/>
      <c r="G68" s="139"/>
      <c r="H68" s="11" t="s">
        <v>769</v>
      </c>
      <c r="I68" s="14">
        <v>2.08</v>
      </c>
      <c r="J68" s="109">
        <f t="shared" si="1"/>
        <v>2.08</v>
      </c>
      <c r="K68" s="115"/>
    </row>
    <row r="69" spans="1:11" ht="24">
      <c r="A69" s="114"/>
      <c r="B69" s="107">
        <v>5</v>
      </c>
      <c r="C69" s="10" t="s">
        <v>770</v>
      </c>
      <c r="D69" s="118" t="s">
        <v>800</v>
      </c>
      <c r="E69" s="118" t="s">
        <v>25</v>
      </c>
      <c r="F69" s="138"/>
      <c r="G69" s="139"/>
      <c r="H69" s="11" t="s">
        <v>771</v>
      </c>
      <c r="I69" s="14">
        <v>1.83</v>
      </c>
      <c r="J69" s="109">
        <f t="shared" si="1"/>
        <v>9.15</v>
      </c>
      <c r="K69" s="115"/>
    </row>
    <row r="70" spans="1:11" ht="36">
      <c r="A70" s="114"/>
      <c r="B70" s="107">
        <v>1</v>
      </c>
      <c r="C70" s="10" t="s">
        <v>772</v>
      </c>
      <c r="D70" s="118" t="s">
        <v>772</v>
      </c>
      <c r="E70" s="118" t="s">
        <v>699</v>
      </c>
      <c r="F70" s="138"/>
      <c r="G70" s="139"/>
      <c r="H70" s="11" t="s">
        <v>773</v>
      </c>
      <c r="I70" s="14">
        <v>11.84</v>
      </c>
      <c r="J70" s="109">
        <f t="shared" si="1"/>
        <v>11.84</v>
      </c>
      <c r="K70" s="115"/>
    </row>
    <row r="71" spans="1:11">
      <c r="A71" s="114"/>
      <c r="B71" s="107">
        <v>15</v>
      </c>
      <c r="C71" s="10" t="s">
        <v>774</v>
      </c>
      <c r="D71" s="118" t="s">
        <v>774</v>
      </c>
      <c r="E71" s="118" t="s">
        <v>23</v>
      </c>
      <c r="F71" s="138"/>
      <c r="G71" s="139"/>
      <c r="H71" s="11" t="s">
        <v>775</v>
      </c>
      <c r="I71" s="14">
        <v>2.08</v>
      </c>
      <c r="J71" s="109">
        <f t="shared" si="1"/>
        <v>31.200000000000003</v>
      </c>
      <c r="K71" s="115"/>
    </row>
    <row r="72" spans="1:11">
      <c r="A72" s="114"/>
      <c r="B72" s="107">
        <v>5</v>
      </c>
      <c r="C72" s="10" t="s">
        <v>774</v>
      </c>
      <c r="D72" s="118" t="s">
        <v>774</v>
      </c>
      <c r="E72" s="118" t="s">
        <v>25</v>
      </c>
      <c r="F72" s="138"/>
      <c r="G72" s="139"/>
      <c r="H72" s="11" t="s">
        <v>775</v>
      </c>
      <c r="I72" s="14">
        <v>2.08</v>
      </c>
      <c r="J72" s="109">
        <f t="shared" si="1"/>
        <v>10.4</v>
      </c>
      <c r="K72" s="115"/>
    </row>
    <row r="73" spans="1:11">
      <c r="A73" s="114"/>
      <c r="B73" s="108">
        <v>5</v>
      </c>
      <c r="C73" s="12" t="s">
        <v>774</v>
      </c>
      <c r="D73" s="119" t="s">
        <v>774</v>
      </c>
      <c r="E73" s="119" t="s">
        <v>26</v>
      </c>
      <c r="F73" s="140"/>
      <c r="G73" s="141"/>
      <c r="H73" s="13" t="s">
        <v>775</v>
      </c>
      <c r="I73" s="15">
        <v>2.08</v>
      </c>
      <c r="J73" s="110">
        <f t="shared" si="1"/>
        <v>10.4</v>
      </c>
      <c r="K73" s="115"/>
    </row>
    <row r="74" spans="1:11">
      <c r="A74" s="114"/>
      <c r="B74" s="126"/>
      <c r="C74" s="126"/>
      <c r="D74" s="126"/>
      <c r="E74" s="126"/>
      <c r="F74" s="126"/>
      <c r="G74" s="126"/>
      <c r="H74" s="126"/>
      <c r="I74" s="127" t="s">
        <v>255</v>
      </c>
      <c r="J74" s="128">
        <f>SUM(J22:J73)</f>
        <v>471.83</v>
      </c>
      <c r="K74" s="115"/>
    </row>
    <row r="75" spans="1:11">
      <c r="A75" s="114"/>
      <c r="B75" s="126"/>
      <c r="C75" s="126"/>
      <c r="D75" s="126"/>
      <c r="E75" s="126"/>
      <c r="F75" s="126"/>
      <c r="G75" s="126"/>
      <c r="H75" s="126"/>
      <c r="I75" s="127" t="s">
        <v>808</v>
      </c>
      <c r="J75" s="128">
        <f>J74*-0.2</f>
        <v>-94.366</v>
      </c>
      <c r="K75" s="115"/>
    </row>
    <row r="76" spans="1:11" outlineLevel="1">
      <c r="A76" s="114"/>
      <c r="B76" s="126"/>
      <c r="C76" s="126"/>
      <c r="D76" s="126"/>
      <c r="E76" s="126"/>
      <c r="F76" s="126"/>
      <c r="G76" s="126"/>
      <c r="H76" s="126"/>
      <c r="I76" s="127" t="s">
        <v>809</v>
      </c>
      <c r="J76" s="128">
        <v>0</v>
      </c>
      <c r="K76" s="115"/>
    </row>
    <row r="77" spans="1:11">
      <c r="A77" s="114"/>
      <c r="B77" s="126"/>
      <c r="C77" s="126"/>
      <c r="D77" s="126"/>
      <c r="E77" s="126"/>
      <c r="F77" s="126"/>
      <c r="G77" s="126"/>
      <c r="H77" s="126"/>
      <c r="I77" s="127" t="s">
        <v>257</v>
      </c>
      <c r="J77" s="128">
        <f>SUM(J74:J76)</f>
        <v>377.464</v>
      </c>
      <c r="K77" s="115"/>
    </row>
    <row r="78" spans="1:11">
      <c r="A78" s="6"/>
      <c r="B78" s="7"/>
      <c r="C78" s="7"/>
      <c r="D78" s="7"/>
      <c r="E78" s="7"/>
      <c r="F78" s="7"/>
      <c r="G78" s="7"/>
      <c r="H78" s="7" t="s">
        <v>810</v>
      </c>
      <c r="I78" s="7"/>
      <c r="J78" s="7"/>
      <c r="K78" s="8"/>
    </row>
    <row r="80" spans="1:11">
      <c r="H80" s="1" t="s">
        <v>811</v>
      </c>
      <c r="I80" s="135">
        <v>471.83</v>
      </c>
    </row>
    <row r="81" spans="8:9">
      <c r="H81" s="131" t="s">
        <v>812</v>
      </c>
      <c r="I81" s="132">
        <f>I80-J77</f>
        <v>94.365999999999985</v>
      </c>
    </row>
    <row r="83" spans="8:9">
      <c r="H83" s="1" t="s">
        <v>806</v>
      </c>
      <c r="I83" s="91">
        <f>'Tax Invoice'!E14</f>
        <v>43.74</v>
      </c>
    </row>
    <row r="84" spans="8:9">
      <c r="H84" s="1" t="s">
        <v>705</v>
      </c>
      <c r="I84" s="91">
        <f>'Tax Invoice'!M11</f>
        <v>34.81</v>
      </c>
    </row>
    <row r="85" spans="8:9">
      <c r="H85" s="1" t="s">
        <v>708</v>
      </c>
      <c r="I85" s="91">
        <f>I87/I84</f>
        <v>592.87113473139902</v>
      </c>
    </row>
    <row r="86" spans="8:9">
      <c r="H86" s="1" t="s">
        <v>709</v>
      </c>
      <c r="I86" s="91">
        <f>I88/I84</f>
        <v>474.29690778511917</v>
      </c>
    </row>
    <row r="87" spans="8:9">
      <c r="H87" s="1" t="s">
        <v>706</v>
      </c>
      <c r="I87" s="91">
        <f>J74*I83</f>
        <v>20637.8442</v>
      </c>
    </row>
    <row r="88" spans="8:9">
      <c r="H88" s="1" t="s">
        <v>707</v>
      </c>
      <c r="I88" s="91">
        <f>J77*I83</f>
        <v>16510.27536</v>
      </c>
    </row>
  </sheetData>
  <mergeCells count="56">
    <mergeCell ref="F43:G43"/>
    <mergeCell ref="F44:G44"/>
    <mergeCell ref="F45:G45"/>
    <mergeCell ref="F46:G46"/>
    <mergeCell ref="F47:G47"/>
    <mergeCell ref="F38:G38"/>
    <mergeCell ref="F39:G39"/>
    <mergeCell ref="F40:G40"/>
    <mergeCell ref="F41:G41"/>
    <mergeCell ref="F42:G42"/>
    <mergeCell ref="F28:G28"/>
    <mergeCell ref="F29:G29"/>
    <mergeCell ref="F30:G30"/>
    <mergeCell ref="F31:G31"/>
    <mergeCell ref="F32:G32"/>
    <mergeCell ref="F23:G23"/>
    <mergeCell ref="F24:G24"/>
    <mergeCell ref="F25:G25"/>
    <mergeCell ref="F26:G26"/>
    <mergeCell ref="F27:G27"/>
    <mergeCell ref="F33:G33"/>
    <mergeCell ref="F34:G34"/>
    <mergeCell ref="F35:G35"/>
    <mergeCell ref="F36:G36"/>
    <mergeCell ref="F37:G37"/>
    <mergeCell ref="F48:G48"/>
    <mergeCell ref="F49:G49"/>
    <mergeCell ref="F50:G50"/>
    <mergeCell ref="F51:G51"/>
    <mergeCell ref="F52:G52"/>
    <mergeCell ref="F63:G63"/>
    <mergeCell ref="F64:G64"/>
    <mergeCell ref="F65:G65"/>
    <mergeCell ref="F53:G53"/>
    <mergeCell ref="F54:G54"/>
    <mergeCell ref="F55:G55"/>
    <mergeCell ref="F56:G56"/>
    <mergeCell ref="F57:G57"/>
    <mergeCell ref="F58:G58"/>
    <mergeCell ref="F59:G59"/>
    <mergeCell ref="F60:G60"/>
    <mergeCell ref="F61:G61"/>
    <mergeCell ref="F62:G62"/>
    <mergeCell ref="J10:J11"/>
    <mergeCell ref="J14:J15"/>
    <mergeCell ref="F20:G20"/>
    <mergeCell ref="F21:G21"/>
    <mergeCell ref="F22:G22"/>
    <mergeCell ref="F71:G71"/>
    <mergeCell ref="F72:G72"/>
    <mergeCell ref="F73:G73"/>
    <mergeCell ref="F66:G66"/>
    <mergeCell ref="F67:G67"/>
    <mergeCell ref="F68:G68"/>
    <mergeCell ref="F69:G69"/>
    <mergeCell ref="F70:G7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3"/>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340</v>
      </c>
      <c r="O1" t="s">
        <v>144</v>
      </c>
      <c r="T1" t="s">
        <v>255</v>
      </c>
      <c r="U1">
        <v>471.83</v>
      </c>
    </row>
    <row r="2" spans="1:21" ht="15.75">
      <c r="A2" s="114"/>
      <c r="B2" s="124" t="s">
        <v>134</v>
      </c>
      <c r="C2" s="120"/>
      <c r="D2" s="120"/>
      <c r="E2" s="120"/>
      <c r="F2" s="120"/>
      <c r="G2" s="120"/>
      <c r="H2" s="120"/>
      <c r="I2" s="125" t="s">
        <v>140</v>
      </c>
      <c r="J2" s="115"/>
      <c r="T2" t="s">
        <v>184</v>
      </c>
      <c r="U2">
        <v>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471.83</v>
      </c>
    </row>
    <row r="5" spans="1:21">
      <c r="A5" s="114"/>
      <c r="B5" s="121" t="s">
        <v>137</v>
      </c>
      <c r="C5" s="120"/>
      <c r="D5" s="120"/>
      <c r="E5" s="120"/>
      <c r="F5" s="120"/>
      <c r="G5" s="120"/>
      <c r="H5" s="120"/>
      <c r="I5" s="120"/>
      <c r="J5" s="115"/>
      <c r="S5" t="s">
        <v>801</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42"/>
      <c r="J10" s="115"/>
    </row>
    <row r="11" spans="1:21">
      <c r="A11" s="114"/>
      <c r="B11" s="114" t="s">
        <v>713</v>
      </c>
      <c r="C11" s="120"/>
      <c r="D11" s="120"/>
      <c r="E11" s="115"/>
      <c r="F11" s="116"/>
      <c r="G11" s="116" t="s">
        <v>713</v>
      </c>
      <c r="H11" s="120"/>
      <c r="I11" s="143"/>
      <c r="J11" s="115"/>
    </row>
    <row r="12" spans="1:21">
      <c r="A12" s="114"/>
      <c r="B12" s="114" t="s">
        <v>714</v>
      </c>
      <c r="C12" s="120"/>
      <c r="D12" s="120"/>
      <c r="E12" s="115"/>
      <c r="F12" s="116"/>
      <c r="G12" s="116" t="s">
        <v>714</v>
      </c>
      <c r="H12" s="120"/>
      <c r="I12" s="120"/>
      <c r="J12" s="115"/>
    </row>
    <row r="13" spans="1:21">
      <c r="A13" s="114"/>
      <c r="B13" s="114" t="s">
        <v>715</v>
      </c>
      <c r="C13" s="120"/>
      <c r="D13" s="120"/>
      <c r="E13" s="115"/>
      <c r="F13" s="116"/>
      <c r="G13" s="116" t="s">
        <v>715</v>
      </c>
      <c r="H13" s="120"/>
      <c r="I13" s="99" t="s">
        <v>11</v>
      </c>
      <c r="J13" s="115"/>
    </row>
    <row r="14" spans="1:21">
      <c r="A14" s="114"/>
      <c r="B14" s="114" t="s">
        <v>716</v>
      </c>
      <c r="C14" s="120"/>
      <c r="D14" s="120"/>
      <c r="E14" s="115"/>
      <c r="F14" s="116"/>
      <c r="G14" s="116" t="s">
        <v>716</v>
      </c>
      <c r="H14" s="120"/>
      <c r="I14" s="144">
        <v>45257</v>
      </c>
      <c r="J14" s="115"/>
    </row>
    <row r="15" spans="1:21">
      <c r="A15" s="114"/>
      <c r="B15" s="6" t="s">
        <v>6</v>
      </c>
      <c r="C15" s="7"/>
      <c r="D15" s="7"/>
      <c r="E15" s="8"/>
      <c r="F15" s="116"/>
      <c r="G15" s="9" t="s">
        <v>6</v>
      </c>
      <c r="H15" s="120"/>
      <c r="I15" s="145"/>
      <c r="J15" s="115"/>
    </row>
    <row r="16" spans="1:21">
      <c r="A16" s="114"/>
      <c r="B16" s="120"/>
      <c r="C16" s="120"/>
      <c r="D16" s="120"/>
      <c r="E16" s="120"/>
      <c r="F16" s="120"/>
      <c r="G16" s="120"/>
      <c r="H16" s="123" t="s">
        <v>142</v>
      </c>
      <c r="I16" s="129">
        <v>40907</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162</v>
      </c>
      <c r="J18" s="115"/>
    </row>
    <row r="19" spans="1:16">
      <c r="A19" s="114"/>
      <c r="B19" s="120"/>
      <c r="C19" s="120"/>
      <c r="D19" s="120"/>
      <c r="E19" s="120"/>
      <c r="F19" s="120"/>
      <c r="G19" s="120"/>
      <c r="H19" s="120"/>
      <c r="I19" s="120"/>
      <c r="J19" s="115"/>
      <c r="P19">
        <v>45257</v>
      </c>
    </row>
    <row r="20" spans="1:16">
      <c r="A20" s="114"/>
      <c r="B20" s="100" t="s">
        <v>198</v>
      </c>
      <c r="C20" s="100" t="s">
        <v>199</v>
      </c>
      <c r="D20" s="117" t="s">
        <v>200</v>
      </c>
      <c r="E20" s="146" t="s">
        <v>201</v>
      </c>
      <c r="F20" s="147"/>
      <c r="G20" s="100" t="s">
        <v>169</v>
      </c>
      <c r="H20" s="100" t="s">
        <v>202</v>
      </c>
      <c r="I20" s="100" t="s">
        <v>21</v>
      </c>
      <c r="J20" s="115"/>
    </row>
    <row r="21" spans="1:16">
      <c r="A21" s="114"/>
      <c r="B21" s="105"/>
      <c r="C21" s="105"/>
      <c r="D21" s="106"/>
      <c r="E21" s="148"/>
      <c r="F21" s="149"/>
      <c r="G21" s="105" t="s">
        <v>141</v>
      </c>
      <c r="H21" s="105"/>
      <c r="I21" s="105"/>
      <c r="J21" s="115"/>
    </row>
    <row r="22" spans="1:16" ht="168">
      <c r="A22" s="114"/>
      <c r="B22" s="107">
        <v>10</v>
      </c>
      <c r="C22" s="10" t="s">
        <v>719</v>
      </c>
      <c r="D22" s="118" t="s">
        <v>25</v>
      </c>
      <c r="E22" s="138"/>
      <c r="F22" s="139"/>
      <c r="G22" s="11" t="s">
        <v>720</v>
      </c>
      <c r="H22" s="14">
        <v>0.57999999999999996</v>
      </c>
      <c r="I22" s="109">
        <f t="shared" ref="I22:I53" si="0">H22*B22</f>
        <v>5.8</v>
      </c>
      <c r="J22" s="115"/>
    </row>
    <row r="23" spans="1:16" ht="252">
      <c r="A23" s="114"/>
      <c r="B23" s="107">
        <v>1</v>
      </c>
      <c r="C23" s="10" t="s">
        <v>721</v>
      </c>
      <c r="D23" s="118" t="s">
        <v>204</v>
      </c>
      <c r="E23" s="138"/>
      <c r="F23" s="139"/>
      <c r="G23" s="11" t="s">
        <v>722</v>
      </c>
      <c r="H23" s="14">
        <v>19.36</v>
      </c>
      <c r="I23" s="109">
        <f t="shared" si="0"/>
        <v>19.36</v>
      </c>
      <c r="J23" s="115"/>
    </row>
    <row r="24" spans="1:16" ht="108">
      <c r="A24" s="114"/>
      <c r="B24" s="107">
        <v>10</v>
      </c>
      <c r="C24" s="10" t="s">
        <v>710</v>
      </c>
      <c r="D24" s="118" t="s">
        <v>25</v>
      </c>
      <c r="E24" s="138"/>
      <c r="F24" s="139"/>
      <c r="G24" s="11" t="s">
        <v>711</v>
      </c>
      <c r="H24" s="14">
        <v>0.2</v>
      </c>
      <c r="I24" s="109">
        <f t="shared" si="0"/>
        <v>2</v>
      </c>
      <c r="J24" s="115"/>
    </row>
    <row r="25" spans="1:16" ht="108">
      <c r="A25" s="114"/>
      <c r="B25" s="107">
        <v>10</v>
      </c>
      <c r="C25" s="10" t="s">
        <v>710</v>
      </c>
      <c r="D25" s="118" t="s">
        <v>26</v>
      </c>
      <c r="E25" s="138"/>
      <c r="F25" s="139"/>
      <c r="G25" s="11" t="s">
        <v>711</v>
      </c>
      <c r="H25" s="14">
        <v>0.2</v>
      </c>
      <c r="I25" s="109">
        <f t="shared" si="0"/>
        <v>2</v>
      </c>
      <c r="J25" s="115"/>
    </row>
    <row r="26" spans="1:16" ht="144">
      <c r="A26" s="114"/>
      <c r="B26" s="107">
        <v>5</v>
      </c>
      <c r="C26" s="10" t="s">
        <v>723</v>
      </c>
      <c r="D26" s="118" t="s">
        <v>25</v>
      </c>
      <c r="E26" s="138" t="s">
        <v>272</v>
      </c>
      <c r="F26" s="139"/>
      <c r="G26" s="11" t="s">
        <v>724</v>
      </c>
      <c r="H26" s="14">
        <v>0.49</v>
      </c>
      <c r="I26" s="109">
        <f t="shared" si="0"/>
        <v>2.4500000000000002</v>
      </c>
      <c r="J26" s="115"/>
    </row>
    <row r="27" spans="1:16" ht="144">
      <c r="A27" s="114"/>
      <c r="B27" s="107">
        <v>5</v>
      </c>
      <c r="C27" s="10" t="s">
        <v>723</v>
      </c>
      <c r="D27" s="118" t="s">
        <v>26</v>
      </c>
      <c r="E27" s="138" t="s">
        <v>272</v>
      </c>
      <c r="F27" s="139"/>
      <c r="G27" s="11" t="s">
        <v>724</v>
      </c>
      <c r="H27" s="14">
        <v>0.49</v>
      </c>
      <c r="I27" s="109">
        <f t="shared" si="0"/>
        <v>2.4500000000000002</v>
      </c>
      <c r="J27" s="115"/>
    </row>
    <row r="28" spans="1:16" ht="144">
      <c r="A28" s="114"/>
      <c r="B28" s="107">
        <v>5</v>
      </c>
      <c r="C28" s="10" t="s">
        <v>723</v>
      </c>
      <c r="D28" s="118" t="s">
        <v>27</v>
      </c>
      <c r="E28" s="138" t="s">
        <v>272</v>
      </c>
      <c r="F28" s="139"/>
      <c r="G28" s="11" t="s">
        <v>724</v>
      </c>
      <c r="H28" s="14">
        <v>0.49</v>
      </c>
      <c r="I28" s="109">
        <f t="shared" si="0"/>
        <v>2.4500000000000002</v>
      </c>
      <c r="J28" s="115"/>
    </row>
    <row r="29" spans="1:16" ht="108">
      <c r="A29" s="114"/>
      <c r="B29" s="107">
        <v>4</v>
      </c>
      <c r="C29" s="10" t="s">
        <v>725</v>
      </c>
      <c r="D29" s="118"/>
      <c r="E29" s="138"/>
      <c r="F29" s="139"/>
      <c r="G29" s="11" t="s">
        <v>726</v>
      </c>
      <c r="H29" s="14">
        <v>1.18</v>
      </c>
      <c r="I29" s="109">
        <f t="shared" si="0"/>
        <v>4.72</v>
      </c>
      <c r="J29" s="115"/>
    </row>
    <row r="30" spans="1:16" ht="132">
      <c r="A30" s="114"/>
      <c r="B30" s="107">
        <v>5</v>
      </c>
      <c r="C30" s="10" t="s">
        <v>727</v>
      </c>
      <c r="D30" s="118" t="s">
        <v>25</v>
      </c>
      <c r="E30" s="138"/>
      <c r="F30" s="139"/>
      <c r="G30" s="11" t="s">
        <v>728</v>
      </c>
      <c r="H30" s="14">
        <v>0.62</v>
      </c>
      <c r="I30" s="109">
        <f t="shared" si="0"/>
        <v>3.1</v>
      </c>
      <c r="J30" s="115"/>
    </row>
    <row r="31" spans="1:16" ht="132">
      <c r="A31" s="114"/>
      <c r="B31" s="107">
        <v>5</v>
      </c>
      <c r="C31" s="10" t="s">
        <v>727</v>
      </c>
      <c r="D31" s="118" t="s">
        <v>26</v>
      </c>
      <c r="E31" s="138"/>
      <c r="F31" s="139"/>
      <c r="G31" s="11" t="s">
        <v>728</v>
      </c>
      <c r="H31" s="14">
        <v>0.7</v>
      </c>
      <c r="I31" s="109">
        <f t="shared" si="0"/>
        <v>3.5</v>
      </c>
      <c r="J31" s="115"/>
    </row>
    <row r="32" spans="1:16" ht="180">
      <c r="A32" s="114"/>
      <c r="B32" s="107">
        <v>5</v>
      </c>
      <c r="C32" s="10" t="s">
        <v>729</v>
      </c>
      <c r="D32" s="118" t="s">
        <v>25</v>
      </c>
      <c r="E32" s="138"/>
      <c r="F32" s="139"/>
      <c r="G32" s="11" t="s">
        <v>730</v>
      </c>
      <c r="H32" s="14">
        <v>0.7</v>
      </c>
      <c r="I32" s="109">
        <f t="shared" si="0"/>
        <v>3.5</v>
      </c>
      <c r="J32" s="115"/>
    </row>
    <row r="33" spans="1:10" ht="180">
      <c r="A33" s="114"/>
      <c r="B33" s="107">
        <v>5</v>
      </c>
      <c r="C33" s="10" t="s">
        <v>729</v>
      </c>
      <c r="D33" s="118" t="s">
        <v>26</v>
      </c>
      <c r="E33" s="138"/>
      <c r="F33" s="139"/>
      <c r="G33" s="11" t="s">
        <v>730</v>
      </c>
      <c r="H33" s="14">
        <v>0.81</v>
      </c>
      <c r="I33" s="109">
        <f t="shared" si="0"/>
        <v>4.0500000000000007</v>
      </c>
      <c r="J33" s="115"/>
    </row>
    <row r="34" spans="1:10" ht="96">
      <c r="A34" s="114"/>
      <c r="B34" s="107">
        <v>1</v>
      </c>
      <c r="C34" s="10" t="s">
        <v>731</v>
      </c>
      <c r="D34" s="118" t="s">
        <v>348</v>
      </c>
      <c r="E34" s="138"/>
      <c r="F34" s="139"/>
      <c r="G34" s="11" t="s">
        <v>732</v>
      </c>
      <c r="H34" s="14">
        <v>3.78</v>
      </c>
      <c r="I34" s="109">
        <f t="shared" si="0"/>
        <v>3.78</v>
      </c>
      <c r="J34" s="115"/>
    </row>
    <row r="35" spans="1:10" ht="96">
      <c r="A35" s="114"/>
      <c r="B35" s="107">
        <v>2</v>
      </c>
      <c r="C35" s="10" t="s">
        <v>731</v>
      </c>
      <c r="D35" s="118" t="s">
        <v>528</v>
      </c>
      <c r="E35" s="138"/>
      <c r="F35" s="139"/>
      <c r="G35" s="11" t="s">
        <v>732</v>
      </c>
      <c r="H35" s="14">
        <v>3.78</v>
      </c>
      <c r="I35" s="109">
        <f t="shared" si="0"/>
        <v>7.56</v>
      </c>
      <c r="J35" s="115"/>
    </row>
    <row r="36" spans="1:10" ht="96">
      <c r="A36" s="114"/>
      <c r="B36" s="107">
        <v>1</v>
      </c>
      <c r="C36" s="10" t="s">
        <v>731</v>
      </c>
      <c r="D36" s="118" t="s">
        <v>733</v>
      </c>
      <c r="E36" s="138"/>
      <c r="F36" s="139"/>
      <c r="G36" s="11" t="s">
        <v>732</v>
      </c>
      <c r="H36" s="14">
        <v>3.78</v>
      </c>
      <c r="I36" s="109">
        <f t="shared" si="0"/>
        <v>3.78</v>
      </c>
      <c r="J36" s="115"/>
    </row>
    <row r="37" spans="1:10" ht="156">
      <c r="A37" s="114"/>
      <c r="B37" s="107">
        <v>3</v>
      </c>
      <c r="C37" s="10" t="s">
        <v>734</v>
      </c>
      <c r="D37" s="118" t="s">
        <v>26</v>
      </c>
      <c r="E37" s="138"/>
      <c r="F37" s="139"/>
      <c r="G37" s="11" t="s">
        <v>735</v>
      </c>
      <c r="H37" s="14">
        <v>1.57</v>
      </c>
      <c r="I37" s="109">
        <f t="shared" si="0"/>
        <v>4.71</v>
      </c>
      <c r="J37" s="115"/>
    </row>
    <row r="38" spans="1:10" ht="204">
      <c r="A38" s="114"/>
      <c r="B38" s="107">
        <v>7</v>
      </c>
      <c r="C38" s="10" t="s">
        <v>736</v>
      </c>
      <c r="D38" s="118"/>
      <c r="E38" s="138"/>
      <c r="F38" s="139"/>
      <c r="G38" s="11" t="s">
        <v>802</v>
      </c>
      <c r="H38" s="14">
        <v>1.1299999999999999</v>
      </c>
      <c r="I38" s="109">
        <f t="shared" si="0"/>
        <v>7.9099999999999993</v>
      </c>
      <c r="J38" s="115"/>
    </row>
    <row r="39" spans="1:10" ht="228">
      <c r="A39" s="114"/>
      <c r="B39" s="107">
        <v>5</v>
      </c>
      <c r="C39" s="10" t="s">
        <v>737</v>
      </c>
      <c r="D39" s="118"/>
      <c r="E39" s="138"/>
      <c r="F39" s="139"/>
      <c r="G39" s="11" t="s">
        <v>738</v>
      </c>
      <c r="H39" s="14">
        <v>1.3</v>
      </c>
      <c r="I39" s="109">
        <f t="shared" si="0"/>
        <v>6.5</v>
      </c>
      <c r="J39" s="115"/>
    </row>
    <row r="40" spans="1:10" ht="300">
      <c r="A40" s="114"/>
      <c r="B40" s="107">
        <v>1</v>
      </c>
      <c r="C40" s="10" t="s">
        <v>739</v>
      </c>
      <c r="D40" s="118" t="s">
        <v>699</v>
      </c>
      <c r="E40" s="138"/>
      <c r="F40" s="139"/>
      <c r="G40" s="11" t="s">
        <v>740</v>
      </c>
      <c r="H40" s="14">
        <v>19.96</v>
      </c>
      <c r="I40" s="109">
        <f t="shared" si="0"/>
        <v>19.96</v>
      </c>
      <c r="J40" s="115"/>
    </row>
    <row r="41" spans="1:10" ht="132">
      <c r="A41" s="114"/>
      <c r="B41" s="107">
        <v>10</v>
      </c>
      <c r="C41" s="10" t="s">
        <v>741</v>
      </c>
      <c r="D41" s="118" t="s">
        <v>294</v>
      </c>
      <c r="E41" s="138"/>
      <c r="F41" s="139"/>
      <c r="G41" s="11" t="s">
        <v>742</v>
      </c>
      <c r="H41" s="14">
        <v>0.63</v>
      </c>
      <c r="I41" s="109">
        <f t="shared" si="0"/>
        <v>6.3</v>
      </c>
      <c r="J41" s="115"/>
    </row>
    <row r="42" spans="1:10" ht="120">
      <c r="A42" s="114"/>
      <c r="B42" s="107">
        <v>3</v>
      </c>
      <c r="C42" s="10" t="s">
        <v>743</v>
      </c>
      <c r="D42" s="118" t="s">
        <v>26</v>
      </c>
      <c r="E42" s="138" t="s">
        <v>107</v>
      </c>
      <c r="F42" s="139"/>
      <c r="G42" s="11" t="s">
        <v>744</v>
      </c>
      <c r="H42" s="14">
        <v>1.1200000000000001</v>
      </c>
      <c r="I42" s="109">
        <f t="shared" si="0"/>
        <v>3.3600000000000003</v>
      </c>
      <c r="J42" s="115"/>
    </row>
    <row r="43" spans="1:10" ht="180">
      <c r="A43" s="114"/>
      <c r="B43" s="107">
        <v>5</v>
      </c>
      <c r="C43" s="10" t="s">
        <v>745</v>
      </c>
      <c r="D43" s="118"/>
      <c r="E43" s="138"/>
      <c r="F43" s="139"/>
      <c r="G43" s="11" t="s">
        <v>803</v>
      </c>
      <c r="H43" s="14">
        <v>1.08</v>
      </c>
      <c r="I43" s="109">
        <f t="shared" si="0"/>
        <v>5.4</v>
      </c>
      <c r="J43" s="115"/>
    </row>
    <row r="44" spans="1:10" ht="192">
      <c r="A44" s="114"/>
      <c r="B44" s="107">
        <v>5</v>
      </c>
      <c r="C44" s="10" t="s">
        <v>746</v>
      </c>
      <c r="D44" s="118"/>
      <c r="E44" s="138"/>
      <c r="F44" s="139"/>
      <c r="G44" s="11" t="s">
        <v>804</v>
      </c>
      <c r="H44" s="14">
        <v>1.19</v>
      </c>
      <c r="I44" s="109">
        <f t="shared" si="0"/>
        <v>5.9499999999999993</v>
      </c>
      <c r="J44" s="115"/>
    </row>
    <row r="45" spans="1:10" ht="144">
      <c r="A45" s="114"/>
      <c r="B45" s="107">
        <v>5</v>
      </c>
      <c r="C45" s="10" t="s">
        <v>747</v>
      </c>
      <c r="D45" s="118" t="s">
        <v>25</v>
      </c>
      <c r="E45" s="138" t="s">
        <v>268</v>
      </c>
      <c r="F45" s="139"/>
      <c r="G45" s="11" t="s">
        <v>748</v>
      </c>
      <c r="H45" s="14">
        <v>0.44</v>
      </c>
      <c r="I45" s="109">
        <f t="shared" si="0"/>
        <v>2.2000000000000002</v>
      </c>
      <c r="J45" s="115"/>
    </row>
    <row r="46" spans="1:10" ht="144">
      <c r="A46" s="114"/>
      <c r="B46" s="107">
        <v>5</v>
      </c>
      <c r="C46" s="10" t="s">
        <v>747</v>
      </c>
      <c r="D46" s="118" t="s">
        <v>25</v>
      </c>
      <c r="E46" s="138" t="s">
        <v>269</v>
      </c>
      <c r="F46" s="139"/>
      <c r="G46" s="11" t="s">
        <v>748</v>
      </c>
      <c r="H46" s="14">
        <v>0.44</v>
      </c>
      <c r="I46" s="109">
        <f t="shared" si="0"/>
        <v>2.2000000000000002</v>
      </c>
      <c r="J46" s="115"/>
    </row>
    <row r="47" spans="1:10" ht="144">
      <c r="A47" s="114"/>
      <c r="B47" s="107">
        <v>5</v>
      </c>
      <c r="C47" s="10" t="s">
        <v>747</v>
      </c>
      <c r="D47" s="118" t="s">
        <v>25</v>
      </c>
      <c r="E47" s="138" t="s">
        <v>270</v>
      </c>
      <c r="F47" s="139"/>
      <c r="G47" s="11" t="s">
        <v>748</v>
      </c>
      <c r="H47" s="14">
        <v>0.44</v>
      </c>
      <c r="I47" s="109">
        <f t="shared" si="0"/>
        <v>2.2000000000000002</v>
      </c>
      <c r="J47" s="115"/>
    </row>
    <row r="48" spans="1:10" ht="144">
      <c r="A48" s="114"/>
      <c r="B48" s="107">
        <v>5</v>
      </c>
      <c r="C48" s="10" t="s">
        <v>747</v>
      </c>
      <c r="D48" s="118" t="s">
        <v>25</v>
      </c>
      <c r="E48" s="138" t="s">
        <v>749</v>
      </c>
      <c r="F48" s="139"/>
      <c r="G48" s="11" t="s">
        <v>748</v>
      </c>
      <c r="H48" s="14">
        <v>0.44</v>
      </c>
      <c r="I48" s="109">
        <f t="shared" si="0"/>
        <v>2.2000000000000002</v>
      </c>
      <c r="J48" s="115"/>
    </row>
    <row r="49" spans="1:10" ht="144">
      <c r="A49" s="114"/>
      <c r="B49" s="107">
        <v>5</v>
      </c>
      <c r="C49" s="10" t="s">
        <v>747</v>
      </c>
      <c r="D49" s="118" t="s">
        <v>26</v>
      </c>
      <c r="E49" s="138" t="s">
        <v>212</v>
      </c>
      <c r="F49" s="139"/>
      <c r="G49" s="11" t="s">
        <v>748</v>
      </c>
      <c r="H49" s="14">
        <v>0.48</v>
      </c>
      <c r="I49" s="109">
        <f t="shared" si="0"/>
        <v>2.4</v>
      </c>
      <c r="J49" s="115"/>
    </row>
    <row r="50" spans="1:10" ht="144">
      <c r="A50" s="114"/>
      <c r="B50" s="107">
        <v>5</v>
      </c>
      <c r="C50" s="10" t="s">
        <v>747</v>
      </c>
      <c r="D50" s="118" t="s">
        <v>26</v>
      </c>
      <c r="E50" s="138" t="s">
        <v>270</v>
      </c>
      <c r="F50" s="139"/>
      <c r="G50" s="11" t="s">
        <v>748</v>
      </c>
      <c r="H50" s="14">
        <v>0.48</v>
      </c>
      <c r="I50" s="109">
        <f t="shared" si="0"/>
        <v>2.4</v>
      </c>
      <c r="J50" s="115"/>
    </row>
    <row r="51" spans="1:10" ht="276">
      <c r="A51" s="114"/>
      <c r="B51" s="107">
        <v>1</v>
      </c>
      <c r="C51" s="10" t="s">
        <v>750</v>
      </c>
      <c r="D51" s="118" t="s">
        <v>699</v>
      </c>
      <c r="E51" s="138"/>
      <c r="F51" s="139"/>
      <c r="G51" s="11" t="s">
        <v>751</v>
      </c>
      <c r="H51" s="14">
        <v>9.83</v>
      </c>
      <c r="I51" s="109">
        <f t="shared" si="0"/>
        <v>9.83</v>
      </c>
      <c r="J51" s="115"/>
    </row>
    <row r="52" spans="1:10" ht="276">
      <c r="A52" s="114"/>
      <c r="B52" s="107">
        <v>2</v>
      </c>
      <c r="C52" s="10" t="s">
        <v>752</v>
      </c>
      <c r="D52" s="118" t="s">
        <v>699</v>
      </c>
      <c r="E52" s="138"/>
      <c r="F52" s="139"/>
      <c r="G52" s="11" t="s">
        <v>753</v>
      </c>
      <c r="H52" s="14">
        <v>11.73</v>
      </c>
      <c r="I52" s="109">
        <f t="shared" si="0"/>
        <v>23.46</v>
      </c>
      <c r="J52" s="115"/>
    </row>
    <row r="53" spans="1:10" ht="204">
      <c r="A53" s="114"/>
      <c r="B53" s="107">
        <v>1</v>
      </c>
      <c r="C53" s="10" t="s">
        <v>754</v>
      </c>
      <c r="D53" s="118"/>
      <c r="E53" s="138"/>
      <c r="F53" s="139"/>
      <c r="G53" s="11" t="s">
        <v>805</v>
      </c>
      <c r="H53" s="14">
        <v>7.9</v>
      </c>
      <c r="I53" s="109">
        <f t="shared" si="0"/>
        <v>7.9</v>
      </c>
      <c r="J53" s="115"/>
    </row>
    <row r="54" spans="1:10" ht="96">
      <c r="A54" s="114"/>
      <c r="B54" s="107">
        <v>50</v>
      </c>
      <c r="C54" s="10" t="s">
        <v>755</v>
      </c>
      <c r="D54" s="118" t="s">
        <v>614</v>
      </c>
      <c r="E54" s="138"/>
      <c r="F54" s="139"/>
      <c r="G54" s="11" t="s">
        <v>756</v>
      </c>
      <c r="H54" s="14">
        <v>0.62</v>
      </c>
      <c r="I54" s="109">
        <f t="shared" ref="I54:I73" si="1">H54*B54</f>
        <v>31</v>
      </c>
      <c r="J54" s="115"/>
    </row>
    <row r="55" spans="1:10" ht="96">
      <c r="A55" s="114"/>
      <c r="B55" s="107">
        <v>3</v>
      </c>
      <c r="C55" s="10" t="s">
        <v>755</v>
      </c>
      <c r="D55" s="118" t="s">
        <v>757</v>
      </c>
      <c r="E55" s="138"/>
      <c r="F55" s="139"/>
      <c r="G55" s="11" t="s">
        <v>756</v>
      </c>
      <c r="H55" s="14">
        <v>0.62</v>
      </c>
      <c r="I55" s="109">
        <f t="shared" si="1"/>
        <v>1.8599999999999999</v>
      </c>
      <c r="J55" s="115"/>
    </row>
    <row r="56" spans="1:10" ht="72">
      <c r="A56" s="114"/>
      <c r="B56" s="107">
        <v>3</v>
      </c>
      <c r="C56" s="10" t="s">
        <v>758</v>
      </c>
      <c r="D56" s="118" t="s">
        <v>26</v>
      </c>
      <c r="E56" s="138"/>
      <c r="F56" s="139"/>
      <c r="G56" s="11" t="s">
        <v>759</v>
      </c>
      <c r="H56" s="14">
        <v>0.99</v>
      </c>
      <c r="I56" s="109">
        <f t="shared" si="1"/>
        <v>2.9699999999999998</v>
      </c>
      <c r="J56" s="115"/>
    </row>
    <row r="57" spans="1:10" ht="84">
      <c r="A57" s="114"/>
      <c r="B57" s="107">
        <v>50</v>
      </c>
      <c r="C57" s="10" t="s">
        <v>760</v>
      </c>
      <c r="D57" s="118" t="s">
        <v>614</v>
      </c>
      <c r="E57" s="138" t="s">
        <v>273</v>
      </c>
      <c r="F57" s="139"/>
      <c r="G57" s="11" t="s">
        <v>761</v>
      </c>
      <c r="H57" s="14">
        <v>1.08</v>
      </c>
      <c r="I57" s="109">
        <f t="shared" si="1"/>
        <v>54</v>
      </c>
      <c r="J57" s="115"/>
    </row>
    <row r="58" spans="1:10" ht="192">
      <c r="A58" s="114"/>
      <c r="B58" s="107">
        <v>10</v>
      </c>
      <c r="C58" s="10" t="s">
        <v>762</v>
      </c>
      <c r="D58" s="118" t="s">
        <v>25</v>
      </c>
      <c r="E58" s="138"/>
      <c r="F58" s="139"/>
      <c r="G58" s="11" t="s">
        <v>763</v>
      </c>
      <c r="H58" s="14">
        <v>2.91</v>
      </c>
      <c r="I58" s="109">
        <f t="shared" si="1"/>
        <v>29.1</v>
      </c>
      <c r="J58" s="115"/>
    </row>
    <row r="59" spans="1:10" ht="192">
      <c r="A59" s="114"/>
      <c r="B59" s="107">
        <v>10</v>
      </c>
      <c r="C59" s="10" t="s">
        <v>762</v>
      </c>
      <c r="D59" s="118" t="s">
        <v>26</v>
      </c>
      <c r="E59" s="138"/>
      <c r="F59" s="139"/>
      <c r="G59" s="11" t="s">
        <v>763</v>
      </c>
      <c r="H59" s="14">
        <v>2.91</v>
      </c>
      <c r="I59" s="109">
        <f t="shared" si="1"/>
        <v>29.1</v>
      </c>
      <c r="J59" s="115"/>
    </row>
    <row r="60" spans="1:10" ht="192">
      <c r="A60" s="114"/>
      <c r="B60" s="107">
        <v>3</v>
      </c>
      <c r="C60" s="10" t="s">
        <v>762</v>
      </c>
      <c r="D60" s="118" t="s">
        <v>27</v>
      </c>
      <c r="E60" s="138"/>
      <c r="F60" s="139"/>
      <c r="G60" s="11" t="s">
        <v>763</v>
      </c>
      <c r="H60" s="14">
        <v>2.91</v>
      </c>
      <c r="I60" s="109">
        <f t="shared" si="1"/>
        <v>8.73</v>
      </c>
      <c r="J60" s="115"/>
    </row>
    <row r="61" spans="1:10" ht="168">
      <c r="A61" s="114"/>
      <c r="B61" s="107">
        <v>5</v>
      </c>
      <c r="C61" s="10" t="s">
        <v>764</v>
      </c>
      <c r="D61" s="118" t="s">
        <v>23</v>
      </c>
      <c r="E61" s="138"/>
      <c r="F61" s="139"/>
      <c r="G61" s="11" t="s">
        <v>765</v>
      </c>
      <c r="H61" s="14">
        <v>1.33</v>
      </c>
      <c r="I61" s="109">
        <f t="shared" si="1"/>
        <v>6.65</v>
      </c>
      <c r="J61" s="115"/>
    </row>
    <row r="62" spans="1:10" ht="168">
      <c r="A62" s="114"/>
      <c r="B62" s="107">
        <v>5</v>
      </c>
      <c r="C62" s="10" t="s">
        <v>764</v>
      </c>
      <c r="D62" s="118" t="s">
        <v>25</v>
      </c>
      <c r="E62" s="138"/>
      <c r="F62" s="139"/>
      <c r="G62" s="11" t="s">
        <v>765</v>
      </c>
      <c r="H62" s="14">
        <v>1.33</v>
      </c>
      <c r="I62" s="109">
        <f t="shared" si="1"/>
        <v>6.65</v>
      </c>
      <c r="J62" s="115"/>
    </row>
    <row r="63" spans="1:10" ht="168">
      <c r="A63" s="114"/>
      <c r="B63" s="107">
        <v>2</v>
      </c>
      <c r="C63" s="10" t="s">
        <v>764</v>
      </c>
      <c r="D63" s="118" t="s">
        <v>26</v>
      </c>
      <c r="E63" s="138"/>
      <c r="F63" s="139"/>
      <c r="G63" s="11" t="s">
        <v>765</v>
      </c>
      <c r="H63" s="14">
        <v>1.33</v>
      </c>
      <c r="I63" s="109">
        <f t="shared" si="1"/>
        <v>2.66</v>
      </c>
      <c r="J63" s="115"/>
    </row>
    <row r="64" spans="1:10" ht="168">
      <c r="A64" s="114"/>
      <c r="B64" s="107">
        <v>2</v>
      </c>
      <c r="C64" s="10" t="s">
        <v>764</v>
      </c>
      <c r="D64" s="118" t="s">
        <v>27</v>
      </c>
      <c r="E64" s="138"/>
      <c r="F64" s="139"/>
      <c r="G64" s="11" t="s">
        <v>765</v>
      </c>
      <c r="H64" s="14">
        <v>1.33</v>
      </c>
      <c r="I64" s="109">
        <f t="shared" si="1"/>
        <v>2.66</v>
      </c>
      <c r="J64" s="115"/>
    </row>
    <row r="65" spans="1:10" ht="168">
      <c r="A65" s="114"/>
      <c r="B65" s="107">
        <v>10</v>
      </c>
      <c r="C65" s="10" t="s">
        <v>766</v>
      </c>
      <c r="D65" s="118" t="s">
        <v>25</v>
      </c>
      <c r="E65" s="138"/>
      <c r="F65" s="139"/>
      <c r="G65" s="11" t="s">
        <v>767</v>
      </c>
      <c r="H65" s="14">
        <v>2</v>
      </c>
      <c r="I65" s="109">
        <f t="shared" si="1"/>
        <v>20</v>
      </c>
      <c r="J65" s="115"/>
    </row>
    <row r="66" spans="1:10" ht="168">
      <c r="A66" s="114"/>
      <c r="B66" s="107">
        <v>5</v>
      </c>
      <c r="C66" s="10" t="s">
        <v>766</v>
      </c>
      <c r="D66" s="118" t="s">
        <v>26</v>
      </c>
      <c r="E66" s="138"/>
      <c r="F66" s="139"/>
      <c r="G66" s="11" t="s">
        <v>767</v>
      </c>
      <c r="H66" s="14">
        <v>2</v>
      </c>
      <c r="I66" s="109">
        <f t="shared" si="1"/>
        <v>10</v>
      </c>
      <c r="J66" s="115"/>
    </row>
    <row r="67" spans="1:10" ht="168">
      <c r="A67" s="114"/>
      <c r="B67" s="107">
        <v>3</v>
      </c>
      <c r="C67" s="10" t="s">
        <v>766</v>
      </c>
      <c r="D67" s="118" t="s">
        <v>27</v>
      </c>
      <c r="E67" s="138"/>
      <c r="F67" s="139"/>
      <c r="G67" s="11" t="s">
        <v>767</v>
      </c>
      <c r="H67" s="14">
        <v>2</v>
      </c>
      <c r="I67" s="109">
        <f t="shared" si="1"/>
        <v>6</v>
      </c>
      <c r="J67" s="115"/>
    </row>
    <row r="68" spans="1:10" ht="156">
      <c r="A68" s="114"/>
      <c r="B68" s="107">
        <v>1</v>
      </c>
      <c r="C68" s="10" t="s">
        <v>768</v>
      </c>
      <c r="D68" s="118" t="s">
        <v>26</v>
      </c>
      <c r="E68" s="138"/>
      <c r="F68" s="139"/>
      <c r="G68" s="11" t="s">
        <v>769</v>
      </c>
      <c r="H68" s="14">
        <v>2.08</v>
      </c>
      <c r="I68" s="109">
        <f t="shared" si="1"/>
        <v>2.08</v>
      </c>
      <c r="J68" s="115"/>
    </row>
    <row r="69" spans="1:10" ht="168">
      <c r="A69" s="114"/>
      <c r="B69" s="107">
        <v>5</v>
      </c>
      <c r="C69" s="10" t="s">
        <v>770</v>
      </c>
      <c r="D69" s="118" t="s">
        <v>25</v>
      </c>
      <c r="E69" s="138"/>
      <c r="F69" s="139"/>
      <c r="G69" s="11" t="s">
        <v>771</v>
      </c>
      <c r="H69" s="14">
        <v>1.83</v>
      </c>
      <c r="I69" s="109">
        <f t="shared" si="1"/>
        <v>9.15</v>
      </c>
      <c r="J69" s="115"/>
    </row>
    <row r="70" spans="1:10" ht="228">
      <c r="A70" s="114"/>
      <c r="B70" s="107">
        <v>1</v>
      </c>
      <c r="C70" s="10" t="s">
        <v>772</v>
      </c>
      <c r="D70" s="118" t="s">
        <v>699</v>
      </c>
      <c r="E70" s="138"/>
      <c r="F70" s="139"/>
      <c r="G70" s="11" t="s">
        <v>773</v>
      </c>
      <c r="H70" s="14">
        <v>11.84</v>
      </c>
      <c r="I70" s="109">
        <f t="shared" si="1"/>
        <v>11.84</v>
      </c>
      <c r="J70" s="115"/>
    </row>
    <row r="71" spans="1:10" ht="96">
      <c r="A71" s="114"/>
      <c r="B71" s="107">
        <v>15</v>
      </c>
      <c r="C71" s="10" t="s">
        <v>774</v>
      </c>
      <c r="D71" s="118" t="s">
        <v>23</v>
      </c>
      <c r="E71" s="138"/>
      <c r="F71" s="139"/>
      <c r="G71" s="11" t="s">
        <v>775</v>
      </c>
      <c r="H71" s="14">
        <v>2.08</v>
      </c>
      <c r="I71" s="109">
        <f t="shared" si="1"/>
        <v>31.200000000000003</v>
      </c>
      <c r="J71" s="115"/>
    </row>
    <row r="72" spans="1:10" ht="96">
      <c r="A72" s="114"/>
      <c r="B72" s="107">
        <v>5</v>
      </c>
      <c r="C72" s="10" t="s">
        <v>774</v>
      </c>
      <c r="D72" s="118" t="s">
        <v>25</v>
      </c>
      <c r="E72" s="138"/>
      <c r="F72" s="139"/>
      <c r="G72" s="11" t="s">
        <v>775</v>
      </c>
      <c r="H72" s="14">
        <v>2.08</v>
      </c>
      <c r="I72" s="109">
        <f t="shared" si="1"/>
        <v>10.4</v>
      </c>
      <c r="J72" s="115"/>
    </row>
    <row r="73" spans="1:10" ht="96">
      <c r="A73" s="114"/>
      <c r="B73" s="108">
        <v>5</v>
      </c>
      <c r="C73" s="12" t="s">
        <v>774</v>
      </c>
      <c r="D73" s="119" t="s">
        <v>26</v>
      </c>
      <c r="E73" s="140"/>
      <c r="F73" s="141"/>
      <c r="G73" s="13" t="s">
        <v>775</v>
      </c>
      <c r="H73" s="15">
        <v>2.08</v>
      </c>
      <c r="I73" s="110">
        <f t="shared" si="1"/>
        <v>10.4</v>
      </c>
      <c r="J73" s="115"/>
    </row>
  </sheetData>
  <mergeCells count="56">
    <mergeCell ref="E45:F45"/>
    <mergeCell ref="E46:F46"/>
    <mergeCell ref="E47:F47"/>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8:F48"/>
    <mergeCell ref="E49:F49"/>
    <mergeCell ref="E50:F50"/>
    <mergeCell ref="E51:F51"/>
    <mergeCell ref="E52:F52"/>
    <mergeCell ref="E53:F53"/>
    <mergeCell ref="E54:F54"/>
    <mergeCell ref="E55:F55"/>
    <mergeCell ref="E56:F56"/>
    <mergeCell ref="E57:F57"/>
    <mergeCell ref="E63:F63"/>
    <mergeCell ref="E64:F64"/>
    <mergeCell ref="E65:F65"/>
    <mergeCell ref="E58:F58"/>
    <mergeCell ref="E59:F59"/>
    <mergeCell ref="E60:F60"/>
    <mergeCell ref="E61:F61"/>
    <mergeCell ref="E62:F62"/>
    <mergeCell ref="E71:F71"/>
    <mergeCell ref="E72:F72"/>
    <mergeCell ref="E73:F73"/>
    <mergeCell ref="E66:F66"/>
    <mergeCell ref="E67:F67"/>
    <mergeCell ref="E68:F68"/>
    <mergeCell ref="E69:F69"/>
    <mergeCell ref="E70:F7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471.83</v>
      </c>
      <c r="O2" t="s">
        <v>182</v>
      </c>
    </row>
    <row r="3" spans="1:15" ht="12.75" customHeight="1">
      <c r="A3" s="114"/>
      <c r="B3" s="121" t="s">
        <v>135</v>
      </c>
      <c r="C3" s="120"/>
      <c r="D3" s="120"/>
      <c r="E3" s="120"/>
      <c r="F3" s="120"/>
      <c r="G3" s="120"/>
      <c r="H3" s="120"/>
      <c r="I3" s="120"/>
      <c r="J3" s="120"/>
      <c r="K3" s="120"/>
      <c r="L3" s="115"/>
      <c r="N3">
        <v>471.83</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814</v>
      </c>
      <c r="C10" s="120"/>
      <c r="D10" s="120"/>
      <c r="E10" s="120"/>
      <c r="F10" s="115"/>
      <c r="G10" s="116"/>
      <c r="H10" s="136" t="s">
        <v>814</v>
      </c>
      <c r="I10" s="120"/>
      <c r="J10" s="120"/>
      <c r="K10" s="142">
        <f>IF(Invoice!J10&lt;&gt;"",Invoice!J10,"")</f>
        <v>52366</v>
      </c>
      <c r="L10" s="115"/>
    </row>
    <row r="11" spans="1:15" ht="12.75" customHeight="1">
      <c r="A11" s="114"/>
      <c r="B11" s="114" t="s">
        <v>713</v>
      </c>
      <c r="C11" s="120"/>
      <c r="D11" s="120"/>
      <c r="E11" s="120"/>
      <c r="F11" s="115"/>
      <c r="G11" s="116"/>
      <c r="H11" s="116" t="s">
        <v>713</v>
      </c>
      <c r="I11" s="120"/>
      <c r="J11" s="120"/>
      <c r="K11" s="143"/>
      <c r="L11" s="115"/>
    </row>
    <row r="12" spans="1:15" ht="12.75" customHeight="1">
      <c r="A12" s="114"/>
      <c r="B12" s="114" t="s">
        <v>815</v>
      </c>
      <c r="C12" s="120"/>
      <c r="D12" s="120"/>
      <c r="E12" s="120"/>
      <c r="F12" s="115"/>
      <c r="G12" s="116"/>
      <c r="H12" s="116" t="s">
        <v>815</v>
      </c>
      <c r="I12" s="120"/>
      <c r="J12" s="120"/>
      <c r="K12" s="120"/>
      <c r="L12" s="115"/>
    </row>
    <row r="13" spans="1:15" ht="12.75" customHeight="1">
      <c r="A13" s="114"/>
      <c r="B13" s="114" t="s">
        <v>816</v>
      </c>
      <c r="C13" s="120"/>
      <c r="D13" s="120"/>
      <c r="E13" s="120"/>
      <c r="F13" s="115"/>
      <c r="G13" s="116"/>
      <c r="H13" s="116" t="s">
        <v>816</v>
      </c>
      <c r="I13" s="120"/>
      <c r="J13" s="120"/>
      <c r="K13" s="99" t="s">
        <v>11</v>
      </c>
      <c r="L13" s="115"/>
    </row>
    <row r="14" spans="1:15" ht="15" customHeight="1">
      <c r="A14" s="114"/>
      <c r="B14" s="114" t="s">
        <v>716</v>
      </c>
      <c r="C14" s="120"/>
      <c r="D14" s="120"/>
      <c r="E14" s="120"/>
      <c r="F14" s="115"/>
      <c r="G14" s="116"/>
      <c r="H14" s="116" t="s">
        <v>716</v>
      </c>
      <c r="I14" s="120"/>
      <c r="J14" s="120"/>
      <c r="K14" s="144">
        <f>Invoice!J14</f>
        <v>45258</v>
      </c>
      <c r="L14" s="115"/>
    </row>
    <row r="15" spans="1:15" ht="15" customHeight="1">
      <c r="A15" s="114"/>
      <c r="B15" s="134" t="s">
        <v>817</v>
      </c>
      <c r="C15" s="7"/>
      <c r="D15" s="7"/>
      <c r="E15" s="7"/>
      <c r="F15" s="8"/>
      <c r="G15" s="116"/>
      <c r="H15" s="133" t="s">
        <v>817</v>
      </c>
      <c r="I15" s="120"/>
      <c r="J15" s="120"/>
      <c r="K15" s="145"/>
      <c r="L15" s="115"/>
    </row>
    <row r="16" spans="1:15" ht="15" customHeight="1">
      <c r="A16" s="114"/>
      <c r="B16" s="120"/>
      <c r="C16" s="120"/>
      <c r="D16" s="120"/>
      <c r="E16" s="120"/>
      <c r="F16" s="120"/>
      <c r="G16" s="120"/>
      <c r="H16" s="120"/>
      <c r="I16" s="123" t="s">
        <v>142</v>
      </c>
      <c r="J16" s="123" t="s">
        <v>142</v>
      </c>
      <c r="K16" s="129">
        <v>40907</v>
      </c>
      <c r="L16" s="115"/>
    </row>
    <row r="17" spans="1:12" ht="12.75" customHeight="1">
      <c r="A17" s="114"/>
      <c r="B17" s="120" t="s">
        <v>717</v>
      </c>
      <c r="C17" s="120"/>
      <c r="D17" s="120"/>
      <c r="E17" s="120"/>
      <c r="F17" s="120"/>
      <c r="G17" s="120"/>
      <c r="H17" s="120"/>
      <c r="I17" s="123" t="s">
        <v>143</v>
      </c>
      <c r="J17" s="123" t="s">
        <v>143</v>
      </c>
      <c r="K17" s="129" t="str">
        <f>IF(Invoice!J17&lt;&gt;"",Invoice!J17,"")</f>
        <v>Didi</v>
      </c>
      <c r="L17" s="115"/>
    </row>
    <row r="18" spans="1:12" ht="18" customHeight="1">
      <c r="A18" s="114"/>
      <c r="B18" s="120" t="s">
        <v>718</v>
      </c>
      <c r="C18" s="120"/>
      <c r="D18" s="120"/>
      <c r="E18" s="120"/>
      <c r="F18" s="120"/>
      <c r="G18" s="120"/>
      <c r="H18" s="120"/>
      <c r="I18" s="122" t="s">
        <v>258</v>
      </c>
      <c r="J18" s="122" t="s">
        <v>258</v>
      </c>
      <c r="K18" s="104" t="s">
        <v>162</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6" t="s">
        <v>201</v>
      </c>
      <c r="G20" s="147"/>
      <c r="H20" s="100" t="s">
        <v>169</v>
      </c>
      <c r="I20" s="100" t="s">
        <v>202</v>
      </c>
      <c r="J20" s="100" t="s">
        <v>202</v>
      </c>
      <c r="K20" s="100" t="s">
        <v>21</v>
      </c>
      <c r="L20" s="115"/>
    </row>
    <row r="21" spans="1:12" ht="38.25">
      <c r="A21" s="114"/>
      <c r="B21" s="105"/>
      <c r="C21" s="105"/>
      <c r="D21" s="105"/>
      <c r="E21" s="106"/>
      <c r="F21" s="148"/>
      <c r="G21" s="149"/>
      <c r="H21" s="130" t="s">
        <v>813</v>
      </c>
      <c r="I21" s="105"/>
      <c r="J21" s="105"/>
      <c r="K21" s="105"/>
      <c r="L21" s="115"/>
    </row>
    <row r="22" spans="1:12" ht="24" customHeight="1">
      <c r="A22" s="114"/>
      <c r="B22" s="107">
        <f>'Tax Invoice'!D18</f>
        <v>10</v>
      </c>
      <c r="C22" s="10" t="s">
        <v>719</v>
      </c>
      <c r="D22" s="10" t="s">
        <v>719</v>
      </c>
      <c r="E22" s="118" t="s">
        <v>25</v>
      </c>
      <c r="F22" s="138"/>
      <c r="G22" s="139"/>
      <c r="H22" s="11" t="s">
        <v>720</v>
      </c>
      <c r="I22" s="14">
        <f t="shared" ref="I22:I53" si="0">ROUNDUP(J22*$N$1,2)</f>
        <v>0.15000000000000002</v>
      </c>
      <c r="J22" s="14">
        <v>0.57999999999999996</v>
      </c>
      <c r="K22" s="109">
        <f t="shared" ref="K22:K53" si="1">I22*B22</f>
        <v>1.5000000000000002</v>
      </c>
      <c r="L22" s="115"/>
    </row>
    <row r="23" spans="1:12" ht="36" customHeight="1">
      <c r="A23" s="114"/>
      <c r="B23" s="107">
        <f>'Tax Invoice'!D19</f>
        <v>1</v>
      </c>
      <c r="C23" s="10" t="s">
        <v>721</v>
      </c>
      <c r="D23" s="10" t="s">
        <v>776</v>
      </c>
      <c r="E23" s="118" t="s">
        <v>204</v>
      </c>
      <c r="F23" s="138"/>
      <c r="G23" s="139"/>
      <c r="H23" s="11" t="s">
        <v>722</v>
      </c>
      <c r="I23" s="14">
        <f t="shared" si="0"/>
        <v>4.84</v>
      </c>
      <c r="J23" s="14">
        <v>19.36</v>
      </c>
      <c r="K23" s="109">
        <f t="shared" si="1"/>
        <v>4.84</v>
      </c>
      <c r="L23" s="115"/>
    </row>
    <row r="24" spans="1:12" ht="24" customHeight="1">
      <c r="A24" s="114"/>
      <c r="B24" s="107">
        <f>'Tax Invoice'!D20</f>
        <v>10</v>
      </c>
      <c r="C24" s="10" t="s">
        <v>710</v>
      </c>
      <c r="D24" s="10" t="s">
        <v>710</v>
      </c>
      <c r="E24" s="118" t="s">
        <v>25</v>
      </c>
      <c r="F24" s="138"/>
      <c r="G24" s="139"/>
      <c r="H24" s="11" t="s">
        <v>711</v>
      </c>
      <c r="I24" s="14">
        <f t="shared" si="0"/>
        <v>0.05</v>
      </c>
      <c r="J24" s="14">
        <v>0.2</v>
      </c>
      <c r="K24" s="109">
        <f t="shared" si="1"/>
        <v>0.5</v>
      </c>
      <c r="L24" s="115"/>
    </row>
    <row r="25" spans="1:12" ht="24" customHeight="1">
      <c r="A25" s="114"/>
      <c r="B25" s="107">
        <f>'Tax Invoice'!D21</f>
        <v>10</v>
      </c>
      <c r="C25" s="10" t="s">
        <v>710</v>
      </c>
      <c r="D25" s="10" t="s">
        <v>710</v>
      </c>
      <c r="E25" s="118" t="s">
        <v>26</v>
      </c>
      <c r="F25" s="138"/>
      <c r="G25" s="139"/>
      <c r="H25" s="11" t="s">
        <v>711</v>
      </c>
      <c r="I25" s="14">
        <f t="shared" si="0"/>
        <v>0.05</v>
      </c>
      <c r="J25" s="14">
        <v>0.2</v>
      </c>
      <c r="K25" s="109">
        <f t="shared" si="1"/>
        <v>0.5</v>
      </c>
      <c r="L25" s="115"/>
    </row>
    <row r="26" spans="1:12" ht="24" customHeight="1">
      <c r="A26" s="114"/>
      <c r="B26" s="107">
        <f>'Tax Invoice'!D22</f>
        <v>5</v>
      </c>
      <c r="C26" s="10" t="s">
        <v>723</v>
      </c>
      <c r="D26" s="10" t="s">
        <v>723</v>
      </c>
      <c r="E26" s="118" t="s">
        <v>25</v>
      </c>
      <c r="F26" s="138" t="s">
        <v>272</v>
      </c>
      <c r="G26" s="139"/>
      <c r="H26" s="11" t="s">
        <v>724</v>
      </c>
      <c r="I26" s="14">
        <f t="shared" si="0"/>
        <v>0.13</v>
      </c>
      <c r="J26" s="14">
        <v>0.49</v>
      </c>
      <c r="K26" s="109">
        <f t="shared" si="1"/>
        <v>0.65</v>
      </c>
      <c r="L26" s="115"/>
    </row>
    <row r="27" spans="1:12" ht="24" customHeight="1">
      <c r="A27" s="114"/>
      <c r="B27" s="107">
        <f>'Tax Invoice'!D23</f>
        <v>5</v>
      </c>
      <c r="C27" s="10" t="s">
        <v>723</v>
      </c>
      <c r="D27" s="10" t="s">
        <v>723</v>
      </c>
      <c r="E27" s="118" t="s">
        <v>26</v>
      </c>
      <c r="F27" s="138" t="s">
        <v>272</v>
      </c>
      <c r="G27" s="139"/>
      <c r="H27" s="11" t="s">
        <v>724</v>
      </c>
      <c r="I27" s="14">
        <f t="shared" si="0"/>
        <v>0.13</v>
      </c>
      <c r="J27" s="14">
        <v>0.49</v>
      </c>
      <c r="K27" s="109">
        <f t="shared" si="1"/>
        <v>0.65</v>
      </c>
      <c r="L27" s="115"/>
    </row>
    <row r="28" spans="1:12" ht="24" customHeight="1">
      <c r="A28" s="114"/>
      <c r="B28" s="107">
        <f>'Tax Invoice'!D24</f>
        <v>5</v>
      </c>
      <c r="C28" s="10" t="s">
        <v>723</v>
      </c>
      <c r="D28" s="10" t="s">
        <v>723</v>
      </c>
      <c r="E28" s="118" t="s">
        <v>27</v>
      </c>
      <c r="F28" s="138" t="s">
        <v>272</v>
      </c>
      <c r="G28" s="139"/>
      <c r="H28" s="11" t="s">
        <v>724</v>
      </c>
      <c r="I28" s="14">
        <f t="shared" si="0"/>
        <v>0.13</v>
      </c>
      <c r="J28" s="14">
        <v>0.49</v>
      </c>
      <c r="K28" s="109">
        <f t="shared" si="1"/>
        <v>0.65</v>
      </c>
      <c r="L28" s="115"/>
    </row>
    <row r="29" spans="1:12" ht="24" customHeight="1">
      <c r="A29" s="114"/>
      <c r="B29" s="107">
        <f>'Tax Invoice'!D25</f>
        <v>4</v>
      </c>
      <c r="C29" s="10" t="s">
        <v>725</v>
      </c>
      <c r="D29" s="10" t="s">
        <v>725</v>
      </c>
      <c r="E29" s="118"/>
      <c r="F29" s="138"/>
      <c r="G29" s="139"/>
      <c r="H29" s="11" t="s">
        <v>726</v>
      </c>
      <c r="I29" s="14">
        <f t="shared" si="0"/>
        <v>0.3</v>
      </c>
      <c r="J29" s="14">
        <v>1.18</v>
      </c>
      <c r="K29" s="109">
        <f t="shared" si="1"/>
        <v>1.2</v>
      </c>
      <c r="L29" s="115"/>
    </row>
    <row r="30" spans="1:12" ht="24" customHeight="1">
      <c r="A30" s="114"/>
      <c r="B30" s="107">
        <f>'Tax Invoice'!D26</f>
        <v>5</v>
      </c>
      <c r="C30" s="10" t="s">
        <v>727</v>
      </c>
      <c r="D30" s="10" t="s">
        <v>777</v>
      </c>
      <c r="E30" s="118" t="s">
        <v>25</v>
      </c>
      <c r="F30" s="138"/>
      <c r="G30" s="139"/>
      <c r="H30" s="11" t="s">
        <v>728</v>
      </c>
      <c r="I30" s="14">
        <f t="shared" si="0"/>
        <v>0.16</v>
      </c>
      <c r="J30" s="14">
        <v>0.62</v>
      </c>
      <c r="K30" s="109">
        <f t="shared" si="1"/>
        <v>0.8</v>
      </c>
      <c r="L30" s="115"/>
    </row>
    <row r="31" spans="1:12" ht="24" customHeight="1">
      <c r="A31" s="114"/>
      <c r="B31" s="107">
        <f>'Tax Invoice'!D27</f>
        <v>5</v>
      </c>
      <c r="C31" s="10" t="s">
        <v>727</v>
      </c>
      <c r="D31" s="10" t="s">
        <v>778</v>
      </c>
      <c r="E31" s="118" t="s">
        <v>26</v>
      </c>
      <c r="F31" s="138"/>
      <c r="G31" s="139"/>
      <c r="H31" s="11" t="s">
        <v>728</v>
      </c>
      <c r="I31" s="14">
        <f t="shared" si="0"/>
        <v>0.18000000000000002</v>
      </c>
      <c r="J31" s="14">
        <v>0.7</v>
      </c>
      <c r="K31" s="109">
        <f t="shared" si="1"/>
        <v>0.90000000000000013</v>
      </c>
      <c r="L31" s="115"/>
    </row>
    <row r="32" spans="1:12" ht="24" customHeight="1">
      <c r="A32" s="114"/>
      <c r="B32" s="107">
        <f>'Tax Invoice'!D28</f>
        <v>5</v>
      </c>
      <c r="C32" s="10" t="s">
        <v>729</v>
      </c>
      <c r="D32" s="10" t="s">
        <v>779</v>
      </c>
      <c r="E32" s="118" t="s">
        <v>25</v>
      </c>
      <c r="F32" s="138"/>
      <c r="G32" s="139"/>
      <c r="H32" s="11" t="s">
        <v>730</v>
      </c>
      <c r="I32" s="14">
        <f t="shared" si="0"/>
        <v>0.18000000000000002</v>
      </c>
      <c r="J32" s="14">
        <v>0.7</v>
      </c>
      <c r="K32" s="109">
        <f t="shared" si="1"/>
        <v>0.90000000000000013</v>
      </c>
      <c r="L32" s="115"/>
    </row>
    <row r="33" spans="1:12" ht="24" customHeight="1">
      <c r="A33" s="114"/>
      <c r="B33" s="107">
        <f>'Tax Invoice'!D29</f>
        <v>5</v>
      </c>
      <c r="C33" s="10" t="s">
        <v>729</v>
      </c>
      <c r="D33" s="10" t="s">
        <v>780</v>
      </c>
      <c r="E33" s="118" t="s">
        <v>26</v>
      </c>
      <c r="F33" s="138"/>
      <c r="G33" s="139"/>
      <c r="H33" s="11" t="s">
        <v>730</v>
      </c>
      <c r="I33" s="14">
        <f t="shared" si="0"/>
        <v>0.21000000000000002</v>
      </c>
      <c r="J33" s="14">
        <v>0.81</v>
      </c>
      <c r="K33" s="109">
        <f t="shared" si="1"/>
        <v>1.05</v>
      </c>
      <c r="L33" s="115"/>
    </row>
    <row r="34" spans="1:12" ht="24" customHeight="1">
      <c r="A34" s="114"/>
      <c r="B34" s="107">
        <f>'Tax Invoice'!D30</f>
        <v>1</v>
      </c>
      <c r="C34" s="10" t="s">
        <v>731</v>
      </c>
      <c r="D34" s="10" t="s">
        <v>731</v>
      </c>
      <c r="E34" s="118" t="s">
        <v>348</v>
      </c>
      <c r="F34" s="138"/>
      <c r="G34" s="139"/>
      <c r="H34" s="11" t="s">
        <v>732</v>
      </c>
      <c r="I34" s="14">
        <f t="shared" si="0"/>
        <v>0.95</v>
      </c>
      <c r="J34" s="14">
        <v>3.78</v>
      </c>
      <c r="K34" s="109">
        <f t="shared" si="1"/>
        <v>0.95</v>
      </c>
      <c r="L34" s="115"/>
    </row>
    <row r="35" spans="1:12" ht="24" customHeight="1">
      <c r="A35" s="114"/>
      <c r="B35" s="107">
        <f>'Tax Invoice'!D31</f>
        <v>2</v>
      </c>
      <c r="C35" s="10" t="s">
        <v>731</v>
      </c>
      <c r="D35" s="10" t="s">
        <v>731</v>
      </c>
      <c r="E35" s="118" t="s">
        <v>528</v>
      </c>
      <c r="F35" s="138"/>
      <c r="G35" s="139"/>
      <c r="H35" s="11" t="s">
        <v>732</v>
      </c>
      <c r="I35" s="14">
        <f t="shared" si="0"/>
        <v>0.95</v>
      </c>
      <c r="J35" s="14">
        <v>3.78</v>
      </c>
      <c r="K35" s="109">
        <f t="shared" si="1"/>
        <v>1.9</v>
      </c>
      <c r="L35" s="115"/>
    </row>
    <row r="36" spans="1:12" ht="24" customHeight="1">
      <c r="A36" s="114"/>
      <c r="B36" s="107">
        <f>'Tax Invoice'!D32</f>
        <v>1</v>
      </c>
      <c r="C36" s="10" t="s">
        <v>731</v>
      </c>
      <c r="D36" s="10" t="s">
        <v>731</v>
      </c>
      <c r="E36" s="118" t="s">
        <v>733</v>
      </c>
      <c r="F36" s="138"/>
      <c r="G36" s="139"/>
      <c r="H36" s="11" t="s">
        <v>732</v>
      </c>
      <c r="I36" s="14">
        <f t="shared" si="0"/>
        <v>0.95</v>
      </c>
      <c r="J36" s="14">
        <v>3.78</v>
      </c>
      <c r="K36" s="109">
        <f t="shared" si="1"/>
        <v>0.95</v>
      </c>
      <c r="L36" s="115"/>
    </row>
    <row r="37" spans="1:12" ht="24" customHeight="1">
      <c r="A37" s="114"/>
      <c r="B37" s="107">
        <f>'Tax Invoice'!D33</f>
        <v>3</v>
      </c>
      <c r="C37" s="10" t="s">
        <v>734</v>
      </c>
      <c r="D37" s="10" t="s">
        <v>781</v>
      </c>
      <c r="E37" s="118" t="s">
        <v>26</v>
      </c>
      <c r="F37" s="138"/>
      <c r="G37" s="139"/>
      <c r="H37" s="11" t="s">
        <v>735</v>
      </c>
      <c r="I37" s="14">
        <f t="shared" si="0"/>
        <v>0.4</v>
      </c>
      <c r="J37" s="14">
        <v>1.57</v>
      </c>
      <c r="K37" s="109">
        <f t="shared" si="1"/>
        <v>1.2000000000000002</v>
      </c>
      <c r="L37" s="115"/>
    </row>
    <row r="38" spans="1:12" ht="36" customHeight="1">
      <c r="A38" s="114"/>
      <c r="B38" s="107">
        <f>'Tax Invoice'!D34</f>
        <v>7</v>
      </c>
      <c r="C38" s="10" t="s">
        <v>736</v>
      </c>
      <c r="D38" s="10" t="s">
        <v>736</v>
      </c>
      <c r="E38" s="118"/>
      <c r="F38" s="138"/>
      <c r="G38" s="139"/>
      <c r="H38" s="11" t="s">
        <v>802</v>
      </c>
      <c r="I38" s="14">
        <f t="shared" si="0"/>
        <v>0.29000000000000004</v>
      </c>
      <c r="J38" s="14">
        <v>1.1299999999999999</v>
      </c>
      <c r="K38" s="109">
        <f t="shared" si="1"/>
        <v>2.0300000000000002</v>
      </c>
      <c r="L38" s="115"/>
    </row>
    <row r="39" spans="1:12" ht="36" customHeight="1">
      <c r="A39" s="114"/>
      <c r="B39" s="107">
        <f>'Tax Invoice'!D35</f>
        <v>5</v>
      </c>
      <c r="C39" s="10" t="s">
        <v>737</v>
      </c>
      <c r="D39" s="10" t="s">
        <v>737</v>
      </c>
      <c r="E39" s="118"/>
      <c r="F39" s="138"/>
      <c r="G39" s="139"/>
      <c r="H39" s="11" t="s">
        <v>738</v>
      </c>
      <c r="I39" s="14">
        <f t="shared" si="0"/>
        <v>0.33</v>
      </c>
      <c r="J39" s="14">
        <v>1.3</v>
      </c>
      <c r="K39" s="109">
        <f t="shared" si="1"/>
        <v>1.6500000000000001</v>
      </c>
      <c r="L39" s="115"/>
    </row>
    <row r="40" spans="1:12" ht="48" customHeight="1">
      <c r="A40" s="114"/>
      <c r="B40" s="107">
        <f>'Tax Invoice'!D36</f>
        <v>1</v>
      </c>
      <c r="C40" s="10" t="s">
        <v>739</v>
      </c>
      <c r="D40" s="10" t="s">
        <v>739</v>
      </c>
      <c r="E40" s="118" t="s">
        <v>699</v>
      </c>
      <c r="F40" s="152" t="s">
        <v>820</v>
      </c>
      <c r="G40" s="153"/>
      <c r="H40" s="11" t="s">
        <v>740</v>
      </c>
      <c r="I40" s="14">
        <f t="shared" si="0"/>
        <v>4.99</v>
      </c>
      <c r="J40" s="14">
        <v>19.96</v>
      </c>
      <c r="K40" s="109">
        <f t="shared" si="1"/>
        <v>4.99</v>
      </c>
      <c r="L40" s="115"/>
    </row>
    <row r="41" spans="1:12" ht="24" customHeight="1">
      <c r="A41" s="114"/>
      <c r="B41" s="107">
        <f>'Tax Invoice'!D37</f>
        <v>10</v>
      </c>
      <c r="C41" s="10" t="s">
        <v>741</v>
      </c>
      <c r="D41" s="10" t="s">
        <v>782</v>
      </c>
      <c r="E41" s="118" t="s">
        <v>294</v>
      </c>
      <c r="F41" s="138"/>
      <c r="G41" s="139"/>
      <c r="H41" s="11" t="s">
        <v>742</v>
      </c>
      <c r="I41" s="14">
        <f t="shared" si="0"/>
        <v>0.16</v>
      </c>
      <c r="J41" s="14">
        <v>0.63</v>
      </c>
      <c r="K41" s="109">
        <f t="shared" si="1"/>
        <v>1.6</v>
      </c>
      <c r="L41" s="115"/>
    </row>
    <row r="42" spans="1:12" ht="24" customHeight="1">
      <c r="A42" s="114"/>
      <c r="B42" s="107">
        <f>'Tax Invoice'!D38</f>
        <v>3</v>
      </c>
      <c r="C42" s="10" t="s">
        <v>743</v>
      </c>
      <c r="D42" s="10" t="s">
        <v>783</v>
      </c>
      <c r="E42" s="118" t="s">
        <v>26</v>
      </c>
      <c r="F42" s="138" t="s">
        <v>107</v>
      </c>
      <c r="G42" s="139"/>
      <c r="H42" s="11" t="s">
        <v>744</v>
      </c>
      <c r="I42" s="14">
        <f t="shared" si="0"/>
        <v>0.28000000000000003</v>
      </c>
      <c r="J42" s="14">
        <v>1.1200000000000001</v>
      </c>
      <c r="K42" s="109">
        <f t="shared" si="1"/>
        <v>0.84000000000000008</v>
      </c>
      <c r="L42" s="115"/>
    </row>
    <row r="43" spans="1:12" ht="24" customHeight="1">
      <c r="A43" s="114"/>
      <c r="B43" s="107">
        <f>'Tax Invoice'!D39</f>
        <v>5</v>
      </c>
      <c r="C43" s="10" t="s">
        <v>745</v>
      </c>
      <c r="D43" s="10" t="s">
        <v>745</v>
      </c>
      <c r="E43" s="118"/>
      <c r="F43" s="138"/>
      <c r="G43" s="139"/>
      <c r="H43" s="11" t="s">
        <v>803</v>
      </c>
      <c r="I43" s="14">
        <f t="shared" si="0"/>
        <v>0.27</v>
      </c>
      <c r="J43" s="14">
        <v>1.08</v>
      </c>
      <c r="K43" s="109">
        <f t="shared" si="1"/>
        <v>1.35</v>
      </c>
      <c r="L43" s="115"/>
    </row>
    <row r="44" spans="1:12" ht="24" customHeight="1">
      <c r="A44" s="114"/>
      <c r="B44" s="107">
        <f>'Tax Invoice'!D40</f>
        <v>5</v>
      </c>
      <c r="C44" s="10" t="s">
        <v>746</v>
      </c>
      <c r="D44" s="10" t="s">
        <v>746</v>
      </c>
      <c r="E44" s="118"/>
      <c r="F44" s="138"/>
      <c r="G44" s="139"/>
      <c r="H44" s="11" t="s">
        <v>804</v>
      </c>
      <c r="I44" s="14">
        <f t="shared" si="0"/>
        <v>0.3</v>
      </c>
      <c r="J44" s="14">
        <v>1.19</v>
      </c>
      <c r="K44" s="109">
        <f t="shared" si="1"/>
        <v>1.5</v>
      </c>
      <c r="L44" s="115"/>
    </row>
    <row r="45" spans="1:12" ht="24" customHeight="1">
      <c r="A45" s="114"/>
      <c r="B45" s="107">
        <f>'Tax Invoice'!D41</f>
        <v>5</v>
      </c>
      <c r="C45" s="10" t="s">
        <v>747</v>
      </c>
      <c r="D45" s="10" t="s">
        <v>784</v>
      </c>
      <c r="E45" s="118" t="s">
        <v>25</v>
      </c>
      <c r="F45" s="138" t="s">
        <v>268</v>
      </c>
      <c r="G45" s="139"/>
      <c r="H45" s="11" t="s">
        <v>748</v>
      </c>
      <c r="I45" s="14">
        <f t="shared" si="0"/>
        <v>0.11</v>
      </c>
      <c r="J45" s="14">
        <v>0.44</v>
      </c>
      <c r="K45" s="109">
        <f t="shared" si="1"/>
        <v>0.55000000000000004</v>
      </c>
      <c r="L45" s="115"/>
    </row>
    <row r="46" spans="1:12" ht="24" customHeight="1">
      <c r="A46" s="114"/>
      <c r="B46" s="107">
        <f>'Tax Invoice'!D42</f>
        <v>5</v>
      </c>
      <c r="C46" s="10" t="s">
        <v>747</v>
      </c>
      <c r="D46" s="10" t="s">
        <v>784</v>
      </c>
      <c r="E46" s="118" t="s">
        <v>25</v>
      </c>
      <c r="F46" s="138" t="s">
        <v>269</v>
      </c>
      <c r="G46" s="139"/>
      <c r="H46" s="11" t="s">
        <v>748</v>
      </c>
      <c r="I46" s="14">
        <f t="shared" si="0"/>
        <v>0.11</v>
      </c>
      <c r="J46" s="14">
        <v>0.44</v>
      </c>
      <c r="K46" s="109">
        <f t="shared" si="1"/>
        <v>0.55000000000000004</v>
      </c>
      <c r="L46" s="115"/>
    </row>
    <row r="47" spans="1:12" ht="24" customHeight="1">
      <c r="A47" s="114"/>
      <c r="B47" s="107">
        <f>'Tax Invoice'!D43</f>
        <v>5</v>
      </c>
      <c r="C47" s="10" t="s">
        <v>747</v>
      </c>
      <c r="D47" s="10" t="s">
        <v>784</v>
      </c>
      <c r="E47" s="118" t="s">
        <v>25</v>
      </c>
      <c r="F47" s="138" t="s">
        <v>270</v>
      </c>
      <c r="G47" s="139"/>
      <c r="H47" s="11" t="s">
        <v>748</v>
      </c>
      <c r="I47" s="14">
        <f t="shared" si="0"/>
        <v>0.11</v>
      </c>
      <c r="J47" s="14">
        <v>0.44</v>
      </c>
      <c r="K47" s="109">
        <f t="shared" si="1"/>
        <v>0.55000000000000004</v>
      </c>
      <c r="L47" s="115"/>
    </row>
    <row r="48" spans="1:12" ht="24" customHeight="1">
      <c r="A48" s="114"/>
      <c r="B48" s="107">
        <f>'Tax Invoice'!D44</f>
        <v>5</v>
      </c>
      <c r="C48" s="10" t="s">
        <v>747</v>
      </c>
      <c r="D48" s="10" t="s">
        <v>784</v>
      </c>
      <c r="E48" s="118" t="s">
        <v>25</v>
      </c>
      <c r="F48" s="138" t="s">
        <v>749</v>
      </c>
      <c r="G48" s="139"/>
      <c r="H48" s="11" t="s">
        <v>748</v>
      </c>
      <c r="I48" s="14">
        <f t="shared" si="0"/>
        <v>0.11</v>
      </c>
      <c r="J48" s="14">
        <v>0.44</v>
      </c>
      <c r="K48" s="109">
        <f t="shared" si="1"/>
        <v>0.55000000000000004</v>
      </c>
      <c r="L48" s="115"/>
    </row>
    <row r="49" spans="1:12" ht="24" customHeight="1">
      <c r="A49" s="114"/>
      <c r="B49" s="107">
        <f>'Tax Invoice'!D45</f>
        <v>5</v>
      </c>
      <c r="C49" s="10" t="s">
        <v>747</v>
      </c>
      <c r="D49" s="10" t="s">
        <v>785</v>
      </c>
      <c r="E49" s="118" t="s">
        <v>26</v>
      </c>
      <c r="F49" s="138" t="s">
        <v>212</v>
      </c>
      <c r="G49" s="139"/>
      <c r="H49" s="11" t="s">
        <v>748</v>
      </c>
      <c r="I49" s="14">
        <f t="shared" si="0"/>
        <v>0.12</v>
      </c>
      <c r="J49" s="14">
        <v>0.48</v>
      </c>
      <c r="K49" s="109">
        <f t="shared" si="1"/>
        <v>0.6</v>
      </c>
      <c r="L49" s="115"/>
    </row>
    <row r="50" spans="1:12" ht="24" customHeight="1">
      <c r="A50" s="114"/>
      <c r="B50" s="107">
        <f>'Tax Invoice'!D46</f>
        <v>5</v>
      </c>
      <c r="C50" s="10" t="s">
        <v>747</v>
      </c>
      <c r="D50" s="10" t="s">
        <v>785</v>
      </c>
      <c r="E50" s="118" t="s">
        <v>26</v>
      </c>
      <c r="F50" s="138" t="s">
        <v>270</v>
      </c>
      <c r="G50" s="139"/>
      <c r="H50" s="11" t="s">
        <v>748</v>
      </c>
      <c r="I50" s="14">
        <f t="shared" si="0"/>
        <v>0.12</v>
      </c>
      <c r="J50" s="14">
        <v>0.48</v>
      </c>
      <c r="K50" s="109">
        <f t="shared" si="1"/>
        <v>0.6</v>
      </c>
      <c r="L50" s="115"/>
    </row>
    <row r="51" spans="1:12" ht="36" customHeight="1">
      <c r="A51" s="114"/>
      <c r="B51" s="107">
        <f>'Tax Invoice'!D47</f>
        <v>1</v>
      </c>
      <c r="C51" s="10" t="s">
        <v>750</v>
      </c>
      <c r="D51" s="10" t="s">
        <v>750</v>
      </c>
      <c r="E51" s="118" t="s">
        <v>699</v>
      </c>
      <c r="F51" s="138"/>
      <c r="G51" s="139"/>
      <c r="H51" s="11" t="s">
        <v>751</v>
      </c>
      <c r="I51" s="14">
        <f t="shared" si="0"/>
        <v>2.46</v>
      </c>
      <c r="J51" s="14">
        <v>9.83</v>
      </c>
      <c r="K51" s="109">
        <f t="shared" si="1"/>
        <v>2.46</v>
      </c>
      <c r="L51" s="115"/>
    </row>
    <row r="52" spans="1:12" ht="36" customHeight="1">
      <c r="A52" s="114"/>
      <c r="B52" s="107">
        <f>'Tax Invoice'!D48</f>
        <v>2</v>
      </c>
      <c r="C52" s="10" t="s">
        <v>752</v>
      </c>
      <c r="D52" s="10" t="s">
        <v>752</v>
      </c>
      <c r="E52" s="118" t="s">
        <v>699</v>
      </c>
      <c r="F52" s="138"/>
      <c r="G52" s="139"/>
      <c r="H52" s="11" t="s">
        <v>753</v>
      </c>
      <c r="I52" s="14">
        <f t="shared" si="0"/>
        <v>2.94</v>
      </c>
      <c r="J52" s="14">
        <v>11.73</v>
      </c>
      <c r="K52" s="109">
        <f t="shared" si="1"/>
        <v>5.88</v>
      </c>
      <c r="L52" s="115"/>
    </row>
    <row r="53" spans="1:12" ht="24" customHeight="1">
      <c r="A53" s="114"/>
      <c r="B53" s="107">
        <f>'Tax Invoice'!D49</f>
        <v>1</v>
      </c>
      <c r="C53" s="10" t="s">
        <v>754</v>
      </c>
      <c r="D53" s="10" t="s">
        <v>754</v>
      </c>
      <c r="E53" s="118"/>
      <c r="F53" s="138"/>
      <c r="G53" s="139"/>
      <c r="H53" s="11" t="s">
        <v>805</v>
      </c>
      <c r="I53" s="14">
        <f t="shared" si="0"/>
        <v>1.98</v>
      </c>
      <c r="J53" s="14">
        <v>7.9</v>
      </c>
      <c r="K53" s="109">
        <f t="shared" si="1"/>
        <v>1.98</v>
      </c>
      <c r="L53" s="115"/>
    </row>
    <row r="54" spans="1:12" ht="24" customHeight="1">
      <c r="A54" s="114"/>
      <c r="B54" s="107">
        <f>'Tax Invoice'!D50</f>
        <v>50</v>
      </c>
      <c r="C54" s="10" t="s">
        <v>755</v>
      </c>
      <c r="D54" s="10" t="s">
        <v>786</v>
      </c>
      <c r="E54" s="118" t="s">
        <v>614</v>
      </c>
      <c r="F54" s="138"/>
      <c r="G54" s="139"/>
      <c r="H54" s="11" t="s">
        <v>756</v>
      </c>
      <c r="I54" s="14">
        <f t="shared" ref="I54:I73" si="2">ROUNDUP(J54*$N$1,2)</f>
        <v>0.16</v>
      </c>
      <c r="J54" s="14">
        <v>0.62</v>
      </c>
      <c r="K54" s="109">
        <f t="shared" ref="K54:K73" si="3">I54*B54</f>
        <v>8</v>
      </c>
      <c r="L54" s="115"/>
    </row>
    <row r="55" spans="1:12" ht="24" customHeight="1">
      <c r="A55" s="114"/>
      <c r="B55" s="107">
        <f>'Tax Invoice'!D51</f>
        <v>3</v>
      </c>
      <c r="C55" s="10" t="s">
        <v>755</v>
      </c>
      <c r="D55" s="10" t="s">
        <v>787</v>
      </c>
      <c r="E55" s="118" t="s">
        <v>757</v>
      </c>
      <c r="F55" s="138"/>
      <c r="G55" s="139"/>
      <c r="H55" s="11" t="s">
        <v>756</v>
      </c>
      <c r="I55" s="14">
        <f t="shared" si="2"/>
        <v>0.16</v>
      </c>
      <c r="J55" s="14">
        <v>0.62</v>
      </c>
      <c r="K55" s="109">
        <f t="shared" si="3"/>
        <v>0.48</v>
      </c>
      <c r="L55" s="115"/>
    </row>
    <row r="56" spans="1:12" ht="12.75" customHeight="1">
      <c r="A56" s="114"/>
      <c r="B56" s="107">
        <f>'Tax Invoice'!D52</f>
        <v>3</v>
      </c>
      <c r="C56" s="10" t="s">
        <v>758</v>
      </c>
      <c r="D56" s="10" t="s">
        <v>758</v>
      </c>
      <c r="E56" s="118" t="s">
        <v>26</v>
      </c>
      <c r="F56" s="138"/>
      <c r="G56" s="139"/>
      <c r="H56" s="11" t="s">
        <v>759</v>
      </c>
      <c r="I56" s="14">
        <f t="shared" si="2"/>
        <v>0.25</v>
      </c>
      <c r="J56" s="14">
        <v>0.99</v>
      </c>
      <c r="K56" s="109">
        <f t="shared" si="3"/>
        <v>0.75</v>
      </c>
      <c r="L56" s="115"/>
    </row>
    <row r="57" spans="1:12" ht="12.75" customHeight="1">
      <c r="A57" s="114"/>
      <c r="B57" s="107">
        <f>'Tax Invoice'!D53</f>
        <v>50</v>
      </c>
      <c r="C57" s="10" t="s">
        <v>760</v>
      </c>
      <c r="D57" s="10" t="s">
        <v>788</v>
      </c>
      <c r="E57" s="118" t="s">
        <v>614</v>
      </c>
      <c r="F57" s="138" t="s">
        <v>273</v>
      </c>
      <c r="G57" s="139"/>
      <c r="H57" s="11" t="s">
        <v>761</v>
      </c>
      <c r="I57" s="14">
        <f t="shared" si="2"/>
        <v>0.27</v>
      </c>
      <c r="J57" s="14">
        <v>1.08</v>
      </c>
      <c r="K57" s="109">
        <f t="shared" si="3"/>
        <v>13.5</v>
      </c>
      <c r="L57" s="115"/>
    </row>
    <row r="58" spans="1:12" ht="36" customHeight="1">
      <c r="A58" s="114"/>
      <c r="B58" s="107">
        <f>'Tax Invoice'!D54</f>
        <v>10</v>
      </c>
      <c r="C58" s="10" t="s">
        <v>762</v>
      </c>
      <c r="D58" s="10" t="s">
        <v>789</v>
      </c>
      <c r="E58" s="118" t="s">
        <v>25</v>
      </c>
      <c r="F58" s="138"/>
      <c r="G58" s="139"/>
      <c r="H58" s="11" t="s">
        <v>763</v>
      </c>
      <c r="I58" s="14">
        <f t="shared" si="2"/>
        <v>0.73</v>
      </c>
      <c r="J58" s="14">
        <v>2.91</v>
      </c>
      <c r="K58" s="109">
        <f t="shared" si="3"/>
        <v>7.3</v>
      </c>
      <c r="L58" s="115"/>
    </row>
    <row r="59" spans="1:12" ht="36" customHeight="1">
      <c r="A59" s="114"/>
      <c r="B59" s="107">
        <f>'Tax Invoice'!D55</f>
        <v>10</v>
      </c>
      <c r="C59" s="10" t="s">
        <v>762</v>
      </c>
      <c r="D59" s="10" t="s">
        <v>790</v>
      </c>
      <c r="E59" s="118" t="s">
        <v>26</v>
      </c>
      <c r="F59" s="138"/>
      <c r="G59" s="139"/>
      <c r="H59" s="11" t="s">
        <v>763</v>
      </c>
      <c r="I59" s="14">
        <f t="shared" si="2"/>
        <v>0.73</v>
      </c>
      <c r="J59" s="14">
        <v>2.91</v>
      </c>
      <c r="K59" s="109">
        <f t="shared" si="3"/>
        <v>7.3</v>
      </c>
      <c r="L59" s="115"/>
    </row>
    <row r="60" spans="1:12" ht="36" customHeight="1">
      <c r="A60" s="114"/>
      <c r="B60" s="107">
        <f>'Tax Invoice'!D56</f>
        <v>3</v>
      </c>
      <c r="C60" s="10" t="s">
        <v>762</v>
      </c>
      <c r="D60" s="10" t="s">
        <v>791</v>
      </c>
      <c r="E60" s="118" t="s">
        <v>27</v>
      </c>
      <c r="F60" s="138"/>
      <c r="G60" s="139"/>
      <c r="H60" s="11" t="s">
        <v>763</v>
      </c>
      <c r="I60" s="14">
        <f t="shared" si="2"/>
        <v>0.73</v>
      </c>
      <c r="J60" s="14">
        <v>2.91</v>
      </c>
      <c r="K60" s="109">
        <f t="shared" si="3"/>
        <v>2.19</v>
      </c>
      <c r="L60" s="115"/>
    </row>
    <row r="61" spans="1:12" ht="24" customHeight="1">
      <c r="A61" s="114"/>
      <c r="B61" s="107">
        <f>'Tax Invoice'!D57</f>
        <v>5</v>
      </c>
      <c r="C61" s="10" t="s">
        <v>764</v>
      </c>
      <c r="D61" s="10" t="s">
        <v>792</v>
      </c>
      <c r="E61" s="118" t="s">
        <v>23</v>
      </c>
      <c r="F61" s="138"/>
      <c r="G61" s="139"/>
      <c r="H61" s="11" t="s">
        <v>765</v>
      </c>
      <c r="I61" s="14">
        <f t="shared" si="2"/>
        <v>0.34</v>
      </c>
      <c r="J61" s="14">
        <v>1.33</v>
      </c>
      <c r="K61" s="109">
        <f t="shared" si="3"/>
        <v>1.7000000000000002</v>
      </c>
      <c r="L61" s="115"/>
    </row>
    <row r="62" spans="1:12" ht="24" customHeight="1">
      <c r="A62" s="114"/>
      <c r="B62" s="107">
        <f>'Tax Invoice'!D58</f>
        <v>5</v>
      </c>
      <c r="C62" s="10" t="s">
        <v>764</v>
      </c>
      <c r="D62" s="10" t="s">
        <v>793</v>
      </c>
      <c r="E62" s="118" t="s">
        <v>25</v>
      </c>
      <c r="F62" s="138"/>
      <c r="G62" s="139"/>
      <c r="H62" s="11" t="s">
        <v>765</v>
      </c>
      <c r="I62" s="14">
        <f t="shared" si="2"/>
        <v>0.34</v>
      </c>
      <c r="J62" s="14">
        <v>1.33</v>
      </c>
      <c r="K62" s="109">
        <f t="shared" si="3"/>
        <v>1.7000000000000002</v>
      </c>
      <c r="L62" s="115"/>
    </row>
    <row r="63" spans="1:12" ht="24" customHeight="1">
      <c r="A63" s="114"/>
      <c r="B63" s="107">
        <f>'Tax Invoice'!D59</f>
        <v>2</v>
      </c>
      <c r="C63" s="10" t="s">
        <v>764</v>
      </c>
      <c r="D63" s="10" t="s">
        <v>794</v>
      </c>
      <c r="E63" s="118" t="s">
        <v>26</v>
      </c>
      <c r="F63" s="138"/>
      <c r="G63" s="139"/>
      <c r="H63" s="11" t="s">
        <v>765</v>
      </c>
      <c r="I63" s="14">
        <f t="shared" si="2"/>
        <v>0.34</v>
      </c>
      <c r="J63" s="14">
        <v>1.33</v>
      </c>
      <c r="K63" s="109">
        <f t="shared" si="3"/>
        <v>0.68</v>
      </c>
      <c r="L63" s="115"/>
    </row>
    <row r="64" spans="1:12" ht="24" customHeight="1">
      <c r="A64" s="114"/>
      <c r="B64" s="107">
        <f>'Tax Invoice'!D60</f>
        <v>2</v>
      </c>
      <c r="C64" s="10" t="s">
        <v>764</v>
      </c>
      <c r="D64" s="10" t="s">
        <v>795</v>
      </c>
      <c r="E64" s="118" t="s">
        <v>27</v>
      </c>
      <c r="F64" s="138"/>
      <c r="G64" s="139"/>
      <c r="H64" s="11" t="s">
        <v>765</v>
      </c>
      <c r="I64" s="14">
        <f t="shared" si="2"/>
        <v>0.34</v>
      </c>
      <c r="J64" s="14">
        <v>1.33</v>
      </c>
      <c r="K64" s="109">
        <f t="shared" si="3"/>
        <v>0.68</v>
      </c>
      <c r="L64" s="115"/>
    </row>
    <row r="65" spans="1:12" ht="24" customHeight="1">
      <c r="A65" s="114"/>
      <c r="B65" s="107">
        <f>'Tax Invoice'!D61</f>
        <v>10</v>
      </c>
      <c r="C65" s="10" t="s">
        <v>766</v>
      </c>
      <c r="D65" s="10" t="s">
        <v>796</v>
      </c>
      <c r="E65" s="118" t="s">
        <v>25</v>
      </c>
      <c r="F65" s="138"/>
      <c r="G65" s="139"/>
      <c r="H65" s="11" t="s">
        <v>767</v>
      </c>
      <c r="I65" s="14">
        <f t="shared" si="2"/>
        <v>0.5</v>
      </c>
      <c r="J65" s="14">
        <v>2</v>
      </c>
      <c r="K65" s="109">
        <f t="shared" si="3"/>
        <v>5</v>
      </c>
      <c r="L65" s="115"/>
    </row>
    <row r="66" spans="1:12" ht="24" customHeight="1">
      <c r="A66" s="114"/>
      <c r="B66" s="107">
        <f>'Tax Invoice'!D62</f>
        <v>5</v>
      </c>
      <c r="C66" s="10" t="s">
        <v>766</v>
      </c>
      <c r="D66" s="10" t="s">
        <v>797</v>
      </c>
      <c r="E66" s="118" t="s">
        <v>26</v>
      </c>
      <c r="F66" s="138"/>
      <c r="G66" s="139"/>
      <c r="H66" s="11" t="s">
        <v>767</v>
      </c>
      <c r="I66" s="14">
        <f t="shared" si="2"/>
        <v>0.5</v>
      </c>
      <c r="J66" s="14">
        <v>2</v>
      </c>
      <c r="K66" s="109">
        <f t="shared" si="3"/>
        <v>2.5</v>
      </c>
      <c r="L66" s="115"/>
    </row>
    <row r="67" spans="1:12" ht="24" customHeight="1">
      <c r="A67" s="114"/>
      <c r="B67" s="107">
        <f>'Tax Invoice'!D63</f>
        <v>3</v>
      </c>
      <c r="C67" s="10" t="s">
        <v>766</v>
      </c>
      <c r="D67" s="10" t="s">
        <v>798</v>
      </c>
      <c r="E67" s="118" t="s">
        <v>27</v>
      </c>
      <c r="F67" s="138"/>
      <c r="G67" s="139"/>
      <c r="H67" s="11" t="s">
        <v>767</v>
      </c>
      <c r="I67" s="14">
        <f t="shared" si="2"/>
        <v>0.5</v>
      </c>
      <c r="J67" s="14">
        <v>2</v>
      </c>
      <c r="K67" s="109">
        <f t="shared" si="3"/>
        <v>1.5</v>
      </c>
      <c r="L67" s="115"/>
    </row>
    <row r="68" spans="1:12" ht="24" customHeight="1">
      <c r="A68" s="114"/>
      <c r="B68" s="107">
        <f>'Tax Invoice'!D64</f>
        <v>1</v>
      </c>
      <c r="C68" s="10" t="s">
        <v>768</v>
      </c>
      <c r="D68" s="10" t="s">
        <v>799</v>
      </c>
      <c r="E68" s="118" t="s">
        <v>26</v>
      </c>
      <c r="F68" s="138"/>
      <c r="G68" s="139"/>
      <c r="H68" s="11" t="s">
        <v>769</v>
      </c>
      <c r="I68" s="14">
        <f t="shared" si="2"/>
        <v>0.52</v>
      </c>
      <c r="J68" s="14">
        <v>2.08</v>
      </c>
      <c r="K68" s="109">
        <f t="shared" si="3"/>
        <v>0.52</v>
      </c>
      <c r="L68" s="115"/>
    </row>
    <row r="69" spans="1:12" ht="24" customHeight="1">
      <c r="A69" s="114"/>
      <c r="B69" s="107">
        <f>'Tax Invoice'!D65</f>
        <v>5</v>
      </c>
      <c r="C69" s="10" t="s">
        <v>770</v>
      </c>
      <c r="D69" s="10" t="s">
        <v>800</v>
      </c>
      <c r="E69" s="118" t="s">
        <v>25</v>
      </c>
      <c r="F69" s="138"/>
      <c r="G69" s="139"/>
      <c r="H69" s="11" t="s">
        <v>771</v>
      </c>
      <c r="I69" s="14">
        <f t="shared" si="2"/>
        <v>0.46</v>
      </c>
      <c r="J69" s="14">
        <v>1.83</v>
      </c>
      <c r="K69" s="109">
        <f t="shared" si="3"/>
        <v>2.3000000000000003</v>
      </c>
      <c r="L69" s="115"/>
    </row>
    <row r="70" spans="1:12" ht="36" customHeight="1">
      <c r="A70" s="114"/>
      <c r="B70" s="107">
        <f>'Tax Invoice'!D66</f>
        <v>1</v>
      </c>
      <c r="C70" s="10" t="s">
        <v>772</v>
      </c>
      <c r="D70" s="10" t="s">
        <v>772</v>
      </c>
      <c r="E70" s="118" t="s">
        <v>699</v>
      </c>
      <c r="F70" s="138"/>
      <c r="G70" s="139"/>
      <c r="H70" s="11" t="s">
        <v>773</v>
      </c>
      <c r="I70" s="14">
        <f t="shared" si="2"/>
        <v>2.96</v>
      </c>
      <c r="J70" s="14">
        <v>11.84</v>
      </c>
      <c r="K70" s="109">
        <f t="shared" si="3"/>
        <v>2.96</v>
      </c>
      <c r="L70" s="115"/>
    </row>
    <row r="71" spans="1:12" ht="12.75" customHeight="1">
      <c r="A71" s="114"/>
      <c r="B71" s="107">
        <f>'Tax Invoice'!D67</f>
        <v>15</v>
      </c>
      <c r="C71" s="10" t="s">
        <v>774</v>
      </c>
      <c r="D71" s="10" t="s">
        <v>774</v>
      </c>
      <c r="E71" s="118" t="s">
        <v>23</v>
      </c>
      <c r="F71" s="138"/>
      <c r="G71" s="139"/>
      <c r="H71" s="11" t="s">
        <v>775</v>
      </c>
      <c r="I71" s="14">
        <f t="shared" si="2"/>
        <v>0.52</v>
      </c>
      <c r="J71" s="14">
        <v>2.08</v>
      </c>
      <c r="K71" s="109">
        <f t="shared" si="3"/>
        <v>7.8000000000000007</v>
      </c>
      <c r="L71" s="115"/>
    </row>
    <row r="72" spans="1:12" ht="12.75" customHeight="1">
      <c r="A72" s="114"/>
      <c r="B72" s="107">
        <f>'Tax Invoice'!D68</f>
        <v>5</v>
      </c>
      <c r="C72" s="10" t="s">
        <v>774</v>
      </c>
      <c r="D72" s="10" t="s">
        <v>774</v>
      </c>
      <c r="E72" s="118" t="s">
        <v>25</v>
      </c>
      <c r="F72" s="138"/>
      <c r="G72" s="139"/>
      <c r="H72" s="11" t="s">
        <v>775</v>
      </c>
      <c r="I72" s="14">
        <f t="shared" si="2"/>
        <v>0.52</v>
      </c>
      <c r="J72" s="14">
        <v>2.08</v>
      </c>
      <c r="K72" s="109">
        <f t="shared" si="3"/>
        <v>2.6</v>
      </c>
      <c r="L72" s="115"/>
    </row>
    <row r="73" spans="1:12" ht="12.75" customHeight="1">
      <c r="A73" s="114"/>
      <c r="B73" s="108">
        <f>'Tax Invoice'!D69</f>
        <v>5</v>
      </c>
      <c r="C73" s="12" t="s">
        <v>774</v>
      </c>
      <c r="D73" s="12" t="s">
        <v>774</v>
      </c>
      <c r="E73" s="119" t="s">
        <v>26</v>
      </c>
      <c r="F73" s="140"/>
      <c r="G73" s="141"/>
      <c r="H73" s="13" t="s">
        <v>775</v>
      </c>
      <c r="I73" s="15">
        <f t="shared" si="2"/>
        <v>0.52</v>
      </c>
      <c r="J73" s="15">
        <v>2.08</v>
      </c>
      <c r="K73" s="110">
        <f t="shared" si="3"/>
        <v>2.6</v>
      </c>
      <c r="L73" s="115"/>
    </row>
    <row r="74" spans="1:12" ht="12.75" customHeight="1">
      <c r="A74" s="114"/>
      <c r="B74" s="126">
        <f>SUM(B22:B73)</f>
        <v>340</v>
      </c>
      <c r="C74" s="126" t="s">
        <v>144</v>
      </c>
      <c r="D74" s="126"/>
      <c r="E74" s="126"/>
      <c r="F74" s="126"/>
      <c r="G74" s="126"/>
      <c r="H74" s="126"/>
      <c r="I74" s="127" t="s">
        <v>255</v>
      </c>
      <c r="J74" s="127" t="s">
        <v>255</v>
      </c>
      <c r="K74" s="128">
        <f>SUM(K22:K73)</f>
        <v>118.87999999999998</v>
      </c>
      <c r="L74" s="115"/>
    </row>
    <row r="75" spans="1:12" ht="12.75" customHeight="1">
      <c r="A75" s="114"/>
      <c r="B75" s="126"/>
      <c r="C75" s="126"/>
      <c r="D75" s="126"/>
      <c r="E75" s="126"/>
      <c r="F75" s="126"/>
      <c r="G75" s="126"/>
      <c r="H75" s="126"/>
      <c r="I75" s="127" t="s">
        <v>808</v>
      </c>
      <c r="J75" s="127" t="s">
        <v>184</v>
      </c>
      <c r="K75" s="128">
        <f>K74*-0.2</f>
        <v>-23.775999999999996</v>
      </c>
      <c r="L75" s="115"/>
    </row>
    <row r="76" spans="1:12" ht="12.75" customHeight="1" outlineLevel="1">
      <c r="A76" s="114"/>
      <c r="B76" s="126"/>
      <c r="C76" s="126"/>
      <c r="D76" s="126"/>
      <c r="E76" s="126"/>
      <c r="F76" s="126"/>
      <c r="G76" s="126"/>
      <c r="H76" s="126"/>
      <c r="I76" s="127" t="s">
        <v>818</v>
      </c>
      <c r="J76" s="127" t="s">
        <v>185</v>
      </c>
      <c r="K76" s="128">
        <f>Invoice!J76</f>
        <v>0</v>
      </c>
      <c r="L76" s="115"/>
    </row>
    <row r="77" spans="1:12" ht="12.75" customHeight="1">
      <c r="A77" s="114"/>
      <c r="B77" s="137" t="s">
        <v>821</v>
      </c>
      <c r="C77" s="126"/>
      <c r="D77" s="126"/>
      <c r="E77" s="126"/>
      <c r="F77" s="126"/>
      <c r="G77" s="126"/>
      <c r="H77" s="126"/>
      <c r="I77" s="127" t="s">
        <v>257</v>
      </c>
      <c r="J77" s="127" t="s">
        <v>257</v>
      </c>
      <c r="K77" s="128">
        <f>SUM(K74:K76)</f>
        <v>95.103999999999985</v>
      </c>
      <c r="L77" s="115"/>
    </row>
    <row r="78" spans="1:12" ht="12.75" customHeight="1">
      <c r="A78" s="6"/>
      <c r="B78" s="7"/>
      <c r="C78" s="7"/>
      <c r="D78" s="7"/>
      <c r="E78" s="7"/>
      <c r="F78" s="7"/>
      <c r="G78" s="7"/>
      <c r="H78" s="7" t="s">
        <v>819</v>
      </c>
      <c r="I78" s="7"/>
      <c r="J78" s="7"/>
      <c r="K78" s="7"/>
      <c r="L78" s="8"/>
    </row>
    <row r="79" spans="1:12" ht="12.75" customHeight="1"/>
    <row r="80" spans="1:12" ht="12.75" customHeight="1"/>
    <row r="81" ht="12.75" customHeight="1"/>
    <row r="82" ht="12.75" customHeight="1"/>
    <row r="83" ht="12.75" customHeight="1"/>
    <row r="84" ht="12.75" customHeight="1"/>
    <row r="85" ht="12.75" customHeight="1"/>
  </sheetData>
  <mergeCells count="56">
    <mergeCell ref="F45:G45"/>
    <mergeCell ref="F46:G46"/>
    <mergeCell ref="F47:G47"/>
    <mergeCell ref="F40:G40"/>
    <mergeCell ref="F41:G41"/>
    <mergeCell ref="F42:G42"/>
    <mergeCell ref="F43:G43"/>
    <mergeCell ref="F44:G44"/>
    <mergeCell ref="F35:G35"/>
    <mergeCell ref="F36:G36"/>
    <mergeCell ref="F37:G37"/>
    <mergeCell ref="F38:G38"/>
    <mergeCell ref="F39:G3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48:G48"/>
    <mergeCell ref="F49:G49"/>
    <mergeCell ref="F50:G50"/>
    <mergeCell ref="F51:G51"/>
    <mergeCell ref="F52:G52"/>
    <mergeCell ref="F53:G53"/>
    <mergeCell ref="F54:G54"/>
    <mergeCell ref="F55:G55"/>
    <mergeCell ref="F56:G56"/>
    <mergeCell ref="F57:G57"/>
    <mergeCell ref="F63:G63"/>
    <mergeCell ref="F64:G64"/>
    <mergeCell ref="F65:G65"/>
    <mergeCell ref="F58:G58"/>
    <mergeCell ref="F59:G59"/>
    <mergeCell ref="F60:G60"/>
    <mergeCell ref="F61:G61"/>
    <mergeCell ref="F62:G62"/>
    <mergeCell ref="F71:G71"/>
    <mergeCell ref="F72:G72"/>
    <mergeCell ref="F73:G73"/>
    <mergeCell ref="F66:G66"/>
    <mergeCell ref="F67:G67"/>
    <mergeCell ref="F68:G68"/>
    <mergeCell ref="F69:G69"/>
    <mergeCell ref="F70:G7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zoomScaleNormal="100" workbookViewId="0">
      <selection activeCell="J24" sqref="J2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471.83</v>
      </c>
      <c r="O2" s="21" t="s">
        <v>259</v>
      </c>
    </row>
    <row r="3" spans="1:15" s="21" customFormat="1" ht="15" customHeight="1" thickBot="1">
      <c r="A3" s="22" t="s">
        <v>151</v>
      </c>
      <c r="G3" s="28">
        <f>Invoice!J14</f>
        <v>45258</v>
      </c>
      <c r="H3" s="29"/>
      <c r="N3" s="21">
        <v>471.83</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GBP</v>
      </c>
    </row>
    <row r="10" spans="1:15" s="21" customFormat="1" ht="13.5" thickBot="1">
      <c r="A10" s="36" t="str">
        <f>'Copy paste to Here'!G10</f>
        <v>Pabo Star LTD</v>
      </c>
      <c r="B10" s="37"/>
      <c r="C10" s="37"/>
      <c r="D10" s="37"/>
      <c r="F10" s="38" t="str">
        <f>'Copy paste to Here'!B10</f>
        <v>Pabo Star LTD</v>
      </c>
      <c r="G10" s="39"/>
      <c r="H10" s="40"/>
      <c r="K10" s="95" t="s">
        <v>276</v>
      </c>
      <c r="L10" s="35" t="s">
        <v>276</v>
      </c>
      <c r="M10" s="21">
        <v>1</v>
      </c>
    </row>
    <row r="11" spans="1:15" s="21" customFormat="1" ht="15.75" thickBot="1">
      <c r="A11" s="41" t="str">
        <f>'Copy paste to Here'!G11</f>
        <v>Adrian Tatu</v>
      </c>
      <c r="B11" s="42"/>
      <c r="C11" s="42"/>
      <c r="D11" s="42"/>
      <c r="F11" s="43" t="str">
        <f>'Copy paste to Here'!B11</f>
        <v>Adrian Tatu</v>
      </c>
      <c r="G11" s="44"/>
      <c r="H11" s="45"/>
      <c r="K11" s="93" t="s">
        <v>158</v>
      </c>
      <c r="L11" s="46" t="s">
        <v>159</v>
      </c>
      <c r="M11" s="21">
        <f>VLOOKUP(G3,[1]Sheet1!$A$9:$I$7290,2,FALSE)</f>
        <v>34.81</v>
      </c>
    </row>
    <row r="12" spans="1:15" s="21" customFormat="1" ht="15.75" thickBot="1">
      <c r="A12" s="41" t="str">
        <f>'Copy paste to Here'!G12</f>
        <v>62 southcrest gardens</v>
      </c>
      <c r="B12" s="42"/>
      <c r="C12" s="42"/>
      <c r="D12" s="42"/>
      <c r="E12" s="89"/>
      <c r="F12" s="43" t="str">
        <f>'Copy paste to Here'!B12</f>
        <v>62 southcrest gardens</v>
      </c>
      <c r="G12" s="44"/>
      <c r="H12" s="45"/>
      <c r="K12" s="93" t="s">
        <v>160</v>
      </c>
      <c r="L12" s="46" t="s">
        <v>133</v>
      </c>
      <c r="M12" s="21">
        <f>VLOOKUP(G3,[1]Sheet1!$A$9:$I$7290,3,FALSE)</f>
        <v>37.950000000000003</v>
      </c>
    </row>
    <row r="13" spans="1:15" s="21" customFormat="1" ht="15.75" thickBot="1">
      <c r="A13" s="41" t="str">
        <f>'Copy paste to Here'!G13</f>
        <v>b974jw Redditch</v>
      </c>
      <c r="B13" s="42"/>
      <c r="C13" s="42"/>
      <c r="D13" s="42"/>
      <c r="E13" s="111" t="s">
        <v>162</v>
      </c>
      <c r="F13" s="43" t="str">
        <f>'Copy paste to Here'!B13</f>
        <v>b974jw Redditch</v>
      </c>
      <c r="G13" s="44"/>
      <c r="H13" s="45"/>
      <c r="K13" s="93" t="s">
        <v>161</v>
      </c>
      <c r="L13" s="46" t="s">
        <v>162</v>
      </c>
      <c r="M13" s="113">
        <f>VLOOKUP(G3,[1]Sheet1!$A$9:$I$7290,4,FALSE)</f>
        <v>43.74</v>
      </c>
    </row>
    <row r="14" spans="1:15" s="21" customFormat="1" ht="15.75" thickBot="1">
      <c r="A14" s="41" t="str">
        <f>'Copy paste to Here'!G14</f>
        <v>United Kingdom</v>
      </c>
      <c r="B14" s="42"/>
      <c r="C14" s="42"/>
      <c r="D14" s="42"/>
      <c r="E14" s="111">
        <f>VLOOKUP(J9,$L$10:$M$17,2,FALSE)</f>
        <v>43.74</v>
      </c>
      <c r="F14" s="43" t="str">
        <f>'Copy paste to Here'!B14</f>
        <v>United Kingdom</v>
      </c>
      <c r="G14" s="44"/>
      <c r="H14" s="45"/>
      <c r="K14" s="93" t="s">
        <v>163</v>
      </c>
      <c r="L14" s="46" t="s">
        <v>164</v>
      </c>
      <c r="M14" s="21">
        <f>VLOOKUP(G3,[1]Sheet1!$A$9:$I$7290,5,FALSE)</f>
        <v>22.64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25.39</v>
      </c>
    </row>
    <row r="16" spans="1:15" s="21" customFormat="1" ht="13.7" customHeight="1" thickBot="1">
      <c r="A16" s="52"/>
      <c r="K16" s="94" t="s">
        <v>167</v>
      </c>
      <c r="L16" s="51" t="s">
        <v>168</v>
      </c>
      <c r="M16" s="21">
        <f>VLOOKUP(G3,[1]Sheet1!$A$9:$I$7290,7,FALSE)</f>
        <v>20.98</v>
      </c>
    </row>
    <row r="17" spans="1:13" s="21" customFormat="1" ht="13.5" thickBot="1">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Clear bio flexible labret, 16g (1.2mm) with a 3mm flat push in sterling silver top with a black and white Ying-yang logo &amp; Length: 8mm  &amp;  </v>
      </c>
      <c r="B18" s="57" t="str">
        <f>'Copy paste to Here'!C22</f>
        <v>BILG22</v>
      </c>
      <c r="C18" s="57" t="s">
        <v>719</v>
      </c>
      <c r="D18" s="58">
        <f>Invoice!B22</f>
        <v>10</v>
      </c>
      <c r="E18" s="59">
        <f>'Shipping Invoice'!J22*$N$1</f>
        <v>0.57999999999999996</v>
      </c>
      <c r="F18" s="59">
        <f>D18*E18</f>
        <v>5.8</v>
      </c>
      <c r="G18" s="60">
        <f>E18*$E$14</f>
        <v>25.369199999999999</v>
      </c>
      <c r="H18" s="61">
        <f>D18*G18</f>
        <v>253.69200000000001</v>
      </c>
    </row>
    <row r="19" spans="1:13" s="62" customFormat="1" ht="36">
      <c r="A19" s="112" t="str">
        <f>IF((LEN('Copy paste to Here'!G23))&gt;5,((CONCATENATE('Copy paste to Here'!G23," &amp; ",'Copy paste to Here'!D23,"  &amp;  ",'Copy paste to Here'!E23))),"Empty Cell")</f>
        <v xml:space="preserve">Wholesale silver nose piercing bulk of 1000, 500, 250 or 100 pcs. of 925 sterling silver nose bones, 22g (0.6mm) with a 1.5mm ball shaped top. &amp; Quantity In Bulk: 100 pcs.  &amp;  </v>
      </c>
      <c r="B19" s="57" t="str">
        <f>'Copy paste to Here'!C23</f>
        <v>BLK444</v>
      </c>
      <c r="C19" s="57" t="s">
        <v>776</v>
      </c>
      <c r="D19" s="58">
        <f>Invoice!B23</f>
        <v>1</v>
      </c>
      <c r="E19" s="59">
        <f>'Shipping Invoice'!J23*$N$1</f>
        <v>19.36</v>
      </c>
      <c r="F19" s="59">
        <f t="shared" ref="F19:F82" si="0">D19*E19</f>
        <v>19.36</v>
      </c>
      <c r="G19" s="60">
        <f t="shared" ref="G19:G82" si="1">E19*$E$14</f>
        <v>846.80640000000005</v>
      </c>
      <c r="H19" s="63">
        <f t="shared" ref="H19:H82" si="2">D19*G19</f>
        <v>846.80640000000005</v>
      </c>
    </row>
    <row r="20" spans="1:13" s="62" customFormat="1" ht="24">
      <c r="A20" s="56" t="str">
        <f>IF((LEN('Copy paste to Here'!G24))&gt;5,((CONCATENATE('Copy paste to Here'!G24," &amp; ",'Copy paste to Here'!D24,"  &amp;  ",'Copy paste to Here'!E24))),"Empty Cell")</f>
        <v xml:space="preserve">Surgical steel circular barbell, 16g (1.2mm) with two 3mm balls &amp; Length: 8mm  &amp;  </v>
      </c>
      <c r="B20" s="57" t="str">
        <f>'Copy paste to Here'!C24</f>
        <v>CBEB</v>
      </c>
      <c r="C20" s="57" t="s">
        <v>710</v>
      </c>
      <c r="D20" s="58">
        <f>Invoice!B24</f>
        <v>10</v>
      </c>
      <c r="E20" s="59">
        <f>'Shipping Invoice'!J24*$N$1</f>
        <v>0.2</v>
      </c>
      <c r="F20" s="59">
        <f t="shared" si="0"/>
        <v>2</v>
      </c>
      <c r="G20" s="60">
        <f t="shared" si="1"/>
        <v>8.7480000000000011</v>
      </c>
      <c r="H20" s="63">
        <f t="shared" si="2"/>
        <v>87.480000000000018</v>
      </c>
    </row>
    <row r="21" spans="1:13" s="62" customFormat="1" ht="24">
      <c r="A21" s="56" t="str">
        <f>IF((LEN('Copy paste to Here'!G25))&gt;5,((CONCATENATE('Copy paste to Here'!G25," &amp; ",'Copy paste to Here'!D25,"  &amp;  ",'Copy paste to Here'!E25))),"Empty Cell")</f>
        <v xml:space="preserve">Surgical steel circular barbell, 16g (1.2mm) with two 3mm balls &amp; Length: 10mm  &amp;  </v>
      </c>
      <c r="B21" s="57" t="str">
        <f>'Copy paste to Here'!C25</f>
        <v>CBEB</v>
      </c>
      <c r="C21" s="57" t="s">
        <v>710</v>
      </c>
      <c r="D21" s="58">
        <f>Invoice!B25</f>
        <v>10</v>
      </c>
      <c r="E21" s="59">
        <f>'Shipping Invoice'!J25*$N$1</f>
        <v>0.2</v>
      </c>
      <c r="F21" s="59">
        <f t="shared" si="0"/>
        <v>2</v>
      </c>
      <c r="G21" s="60">
        <f t="shared" si="1"/>
        <v>8.7480000000000011</v>
      </c>
      <c r="H21" s="63">
        <f t="shared" si="2"/>
        <v>87.480000000000018</v>
      </c>
    </row>
    <row r="22" spans="1:13" s="62" customFormat="1" ht="24">
      <c r="A22" s="56" t="str">
        <f>IF((LEN('Copy paste to Here'!G26))&gt;5,((CONCATENATE('Copy paste to Here'!G26," &amp; ",'Copy paste to Here'!D26,"  &amp;  ",'Copy paste to Here'!E26))),"Empty Cell")</f>
        <v>Premium PVD plated surgical steel circular barbell, 16g (1.2mm) with two 3mm balls &amp; Length: 8mm  &amp;  Color: Gold</v>
      </c>
      <c r="B22" s="57" t="str">
        <f>'Copy paste to Here'!C26</f>
        <v>CBETB</v>
      </c>
      <c r="C22" s="57" t="s">
        <v>723</v>
      </c>
      <c r="D22" s="58">
        <f>Invoice!B26</f>
        <v>5</v>
      </c>
      <c r="E22" s="59">
        <f>'Shipping Invoice'!J26*$N$1</f>
        <v>0.49</v>
      </c>
      <c r="F22" s="59">
        <f t="shared" si="0"/>
        <v>2.4500000000000002</v>
      </c>
      <c r="G22" s="60">
        <f t="shared" si="1"/>
        <v>21.432600000000001</v>
      </c>
      <c r="H22" s="63">
        <f t="shared" si="2"/>
        <v>107.16300000000001</v>
      </c>
    </row>
    <row r="23" spans="1:13" s="62" customFormat="1" ht="24">
      <c r="A23" s="56" t="str">
        <f>IF((LEN('Copy paste to Here'!G27))&gt;5,((CONCATENATE('Copy paste to Here'!G27," &amp; ",'Copy paste to Here'!D27,"  &amp;  ",'Copy paste to Here'!E27))),"Empty Cell")</f>
        <v>Premium PVD plated surgical steel circular barbell, 16g (1.2mm) with two 3mm balls &amp; Length: 10mm  &amp;  Color: Gold</v>
      </c>
      <c r="B23" s="57" t="str">
        <f>'Copy paste to Here'!C27</f>
        <v>CBETB</v>
      </c>
      <c r="C23" s="57" t="s">
        <v>723</v>
      </c>
      <c r="D23" s="58">
        <f>Invoice!B27</f>
        <v>5</v>
      </c>
      <c r="E23" s="59">
        <f>'Shipping Invoice'!J27*$N$1</f>
        <v>0.49</v>
      </c>
      <c r="F23" s="59">
        <f t="shared" si="0"/>
        <v>2.4500000000000002</v>
      </c>
      <c r="G23" s="60">
        <f t="shared" si="1"/>
        <v>21.432600000000001</v>
      </c>
      <c r="H23" s="63">
        <f t="shared" si="2"/>
        <v>107.16300000000001</v>
      </c>
    </row>
    <row r="24" spans="1:13" s="62" customFormat="1" ht="24">
      <c r="A24" s="56" t="str">
        <f>IF((LEN('Copy paste to Here'!G28))&gt;5,((CONCATENATE('Copy paste to Here'!G28," &amp; ",'Copy paste to Here'!D28,"  &amp;  ",'Copy paste to Here'!E28))),"Empty Cell")</f>
        <v>Premium PVD plated surgical steel circular barbell, 16g (1.2mm) with two 3mm balls &amp; Length: 12mm  &amp;  Color: Gold</v>
      </c>
      <c r="B24" s="57" t="str">
        <f>'Copy paste to Here'!C28</f>
        <v>CBETB</v>
      </c>
      <c r="C24" s="57" t="s">
        <v>723</v>
      </c>
      <c r="D24" s="58">
        <f>Invoice!B28</f>
        <v>5</v>
      </c>
      <c r="E24" s="59">
        <f>'Shipping Invoice'!J28*$N$1</f>
        <v>0.49</v>
      </c>
      <c r="F24" s="59">
        <f t="shared" si="0"/>
        <v>2.4500000000000002</v>
      </c>
      <c r="G24" s="60">
        <f t="shared" si="1"/>
        <v>21.432600000000001</v>
      </c>
      <c r="H24" s="63">
        <f t="shared" si="2"/>
        <v>107.16300000000001</v>
      </c>
    </row>
    <row r="25" spans="1:13" s="62" customFormat="1" ht="24">
      <c r="A25" s="56" t="str">
        <f>IF((LEN('Copy paste to Here'!G29))&gt;5,((CONCATENATE('Copy paste to Here'!G29," &amp; ",'Copy paste to Here'!D29,"  &amp;  ",'Copy paste to Here'!E29))),"Empty Cell")</f>
        <v xml:space="preserve">Sterling silver helix ear cuff with wave design (sold per pcs. and not per pair) &amp;   &amp;  </v>
      </c>
      <c r="B25" s="57" t="str">
        <f>'Copy paste to Here'!C29</f>
        <v>EHVCF7</v>
      </c>
      <c r="C25" s="57" t="s">
        <v>725</v>
      </c>
      <c r="D25" s="58">
        <f>Invoice!B29</f>
        <v>4</v>
      </c>
      <c r="E25" s="59">
        <f>'Shipping Invoice'!J29*$N$1</f>
        <v>1.18</v>
      </c>
      <c r="F25" s="59">
        <f t="shared" si="0"/>
        <v>4.72</v>
      </c>
      <c r="G25" s="60">
        <f t="shared" si="1"/>
        <v>51.613199999999999</v>
      </c>
      <c r="H25" s="63">
        <f t="shared" si="2"/>
        <v>206.4528</v>
      </c>
    </row>
    <row r="26" spans="1:13" s="62" customFormat="1" ht="24">
      <c r="A26" s="56" t="str">
        <f>IF((LEN('Copy paste to Here'!G30))&gt;5,((CONCATENATE('Copy paste to Here'!G30," &amp; ",'Copy paste to Here'!D30,"  &amp;  ",'Copy paste to Here'!E30))),"Empty Cell")</f>
        <v xml:space="preserve">925 sterling silver endless nose hoop, 0.6mm (22g) hexagon shape design &amp; Length: 8mm  &amp;  </v>
      </c>
      <c r="B26" s="57" t="str">
        <f>'Copy paste to Here'!C30</f>
        <v>ENDH</v>
      </c>
      <c r="C26" s="57" t="s">
        <v>777</v>
      </c>
      <c r="D26" s="58">
        <f>Invoice!B30</f>
        <v>5</v>
      </c>
      <c r="E26" s="59">
        <f>'Shipping Invoice'!J30*$N$1</f>
        <v>0.62</v>
      </c>
      <c r="F26" s="59">
        <f t="shared" si="0"/>
        <v>3.1</v>
      </c>
      <c r="G26" s="60">
        <f t="shared" si="1"/>
        <v>27.1188</v>
      </c>
      <c r="H26" s="63">
        <f t="shared" si="2"/>
        <v>135.59399999999999</v>
      </c>
    </row>
    <row r="27" spans="1:13" s="62" customFormat="1" ht="24">
      <c r="A27" s="56" t="str">
        <f>IF((LEN('Copy paste to Here'!G31))&gt;5,((CONCATENATE('Copy paste to Here'!G31," &amp; ",'Copy paste to Here'!D31,"  &amp;  ",'Copy paste to Here'!E31))),"Empty Cell")</f>
        <v xml:space="preserve">925 sterling silver endless nose hoop, 0.6mm (22g) hexagon shape design &amp; Length: 10mm  &amp;  </v>
      </c>
      <c r="B27" s="57" t="str">
        <f>'Copy paste to Here'!C31</f>
        <v>ENDH</v>
      </c>
      <c r="C27" s="57" t="s">
        <v>778</v>
      </c>
      <c r="D27" s="58">
        <f>Invoice!B31</f>
        <v>5</v>
      </c>
      <c r="E27" s="59">
        <f>'Shipping Invoice'!J31*$N$1</f>
        <v>0.7</v>
      </c>
      <c r="F27" s="59">
        <f t="shared" si="0"/>
        <v>3.5</v>
      </c>
      <c r="G27" s="60">
        <f t="shared" si="1"/>
        <v>30.617999999999999</v>
      </c>
      <c r="H27" s="63">
        <f t="shared" si="2"/>
        <v>153.09</v>
      </c>
    </row>
    <row r="28" spans="1:13" s="62" customFormat="1" ht="36">
      <c r="A28" s="56" t="str">
        <f>IF((LEN('Copy paste to Here'!G32))&gt;5,((CONCATENATE('Copy paste to Here'!G32," &amp; ",'Copy paste to Here'!D32,"  &amp;  ",'Copy paste to Here'!E32))),"Empty Cell")</f>
        <v xml:space="preserve">925 sterling silver endless nose hoop, 0.6mm (22g) with twisted wire design, outer diameter from 8mm to 12mm &amp; Length: 8mm  &amp;  </v>
      </c>
      <c r="B28" s="57" t="str">
        <f>'Copy paste to Here'!C32</f>
        <v>ENDW</v>
      </c>
      <c r="C28" s="57" t="s">
        <v>779</v>
      </c>
      <c r="D28" s="58">
        <f>Invoice!B32</f>
        <v>5</v>
      </c>
      <c r="E28" s="59">
        <f>'Shipping Invoice'!J32*$N$1</f>
        <v>0.7</v>
      </c>
      <c r="F28" s="59">
        <f t="shared" si="0"/>
        <v>3.5</v>
      </c>
      <c r="G28" s="60">
        <f t="shared" si="1"/>
        <v>30.617999999999999</v>
      </c>
      <c r="H28" s="63">
        <f t="shared" si="2"/>
        <v>153.09</v>
      </c>
    </row>
    <row r="29" spans="1:13" s="62" customFormat="1" ht="36">
      <c r="A29" s="56" t="str">
        <f>IF((LEN('Copy paste to Here'!G33))&gt;5,((CONCATENATE('Copy paste to Here'!G33," &amp; ",'Copy paste to Here'!D33,"  &amp;  ",'Copy paste to Here'!E33))),"Empty Cell")</f>
        <v xml:space="preserve">925 sterling silver endless nose hoop, 0.6mm (22g) with twisted wire design, outer diameter from 8mm to 12mm &amp; Length: 10mm  &amp;  </v>
      </c>
      <c r="B29" s="57" t="str">
        <f>'Copy paste to Here'!C33</f>
        <v>ENDW</v>
      </c>
      <c r="C29" s="57" t="s">
        <v>780</v>
      </c>
      <c r="D29" s="58">
        <f>Invoice!B33</f>
        <v>5</v>
      </c>
      <c r="E29" s="59">
        <f>'Shipping Invoice'!J33*$N$1</f>
        <v>0.81</v>
      </c>
      <c r="F29" s="59">
        <f t="shared" si="0"/>
        <v>4.0500000000000007</v>
      </c>
      <c r="G29" s="60">
        <f t="shared" si="1"/>
        <v>35.429400000000001</v>
      </c>
      <c r="H29" s="63">
        <f t="shared" si="2"/>
        <v>177.14699999999999</v>
      </c>
    </row>
    <row r="30" spans="1:13" s="62" customFormat="1" ht="24">
      <c r="A30" s="56" t="str">
        <f>IF((LEN('Copy paste to Here'!G34))&gt;5,((CONCATENATE('Copy paste to Here'!G34," &amp; ",'Copy paste to Here'!D34,"  &amp;  ",'Copy paste to Here'!E34))),"Empty Cell")</f>
        <v xml:space="preserve">9 kt. gold nose bone, 22g (0.6mm) with 2mm round prong set CZ stone &amp; Cz Color: Rose  &amp;  </v>
      </c>
      <c r="B30" s="57" t="str">
        <f>'Copy paste to Here'!C34</f>
        <v>GBZ2M9</v>
      </c>
      <c r="C30" s="57" t="s">
        <v>731</v>
      </c>
      <c r="D30" s="58">
        <f>Invoice!B34</f>
        <v>1</v>
      </c>
      <c r="E30" s="59">
        <f>'Shipping Invoice'!J34*$N$1</f>
        <v>3.78</v>
      </c>
      <c r="F30" s="59">
        <f t="shared" si="0"/>
        <v>3.78</v>
      </c>
      <c r="G30" s="60">
        <f t="shared" si="1"/>
        <v>165.3372</v>
      </c>
      <c r="H30" s="63">
        <f t="shared" si="2"/>
        <v>165.3372</v>
      </c>
    </row>
    <row r="31" spans="1:13" s="62" customFormat="1" ht="24">
      <c r="A31" s="56" t="str">
        <f>IF((LEN('Copy paste to Here'!G35))&gt;5,((CONCATENATE('Copy paste to Here'!G35," &amp; ",'Copy paste to Here'!D35,"  &amp;  ",'Copy paste to Here'!E35))),"Empty Cell")</f>
        <v xml:space="preserve">9 kt. gold nose bone, 22g (0.6mm) with 2mm round prong set CZ stone &amp; Cz Color: Lavender  &amp;  </v>
      </c>
      <c r="B31" s="57" t="str">
        <f>'Copy paste to Here'!C35</f>
        <v>GBZ2M9</v>
      </c>
      <c r="C31" s="57" t="s">
        <v>731</v>
      </c>
      <c r="D31" s="58">
        <f>Invoice!B35</f>
        <v>2</v>
      </c>
      <c r="E31" s="59">
        <f>'Shipping Invoice'!J35*$N$1</f>
        <v>3.78</v>
      </c>
      <c r="F31" s="59">
        <f t="shared" si="0"/>
        <v>7.56</v>
      </c>
      <c r="G31" s="60">
        <f t="shared" si="1"/>
        <v>165.3372</v>
      </c>
      <c r="H31" s="63">
        <f t="shared" si="2"/>
        <v>330.67439999999999</v>
      </c>
    </row>
    <row r="32" spans="1:13" s="62" customFormat="1" ht="24">
      <c r="A32" s="56" t="str">
        <f>IF((LEN('Copy paste to Here'!G36))&gt;5,((CONCATENATE('Copy paste to Here'!G36," &amp; ",'Copy paste to Here'!D36,"  &amp;  ",'Copy paste to Here'!E36))),"Empty Cell")</f>
        <v xml:space="preserve">9 kt. gold nose bone, 22g (0.6mm) with 2mm round prong set CZ stone &amp; Cz Color: Garnet  &amp;  </v>
      </c>
      <c r="B32" s="57" t="str">
        <f>'Copy paste to Here'!C36</f>
        <v>GBZ2M9</v>
      </c>
      <c r="C32" s="57" t="s">
        <v>731</v>
      </c>
      <c r="D32" s="58">
        <f>Invoice!B36</f>
        <v>1</v>
      </c>
      <c r="E32" s="59">
        <f>'Shipping Invoice'!J36*$N$1</f>
        <v>3.78</v>
      </c>
      <c r="F32" s="59">
        <f t="shared" si="0"/>
        <v>3.78</v>
      </c>
      <c r="G32" s="60">
        <f t="shared" si="1"/>
        <v>165.3372</v>
      </c>
      <c r="H32" s="63">
        <f t="shared" si="2"/>
        <v>165.3372</v>
      </c>
    </row>
    <row r="33" spans="1:8" s="62" customFormat="1" ht="25.5">
      <c r="A33" s="56" t="str">
        <f>IF((LEN('Copy paste to Here'!G37))&gt;5,((CONCATENATE('Copy paste to Here'!G37," &amp; ",'Copy paste to Here'!D37,"  &amp;  ",'Copy paste to Here'!E37))),"Empty Cell")</f>
        <v xml:space="preserve">18k gold plated silver seamless ring for septum piercings,18g (1.0mm) with small beads on the lower part &amp; Length: 10mm  &amp;  </v>
      </c>
      <c r="B33" s="57" t="str">
        <f>'Copy paste to Here'!C37</f>
        <v>GPSPV18</v>
      </c>
      <c r="C33" s="57" t="s">
        <v>781</v>
      </c>
      <c r="D33" s="58">
        <f>Invoice!B37</f>
        <v>3</v>
      </c>
      <c r="E33" s="59">
        <f>'Shipping Invoice'!J37*$N$1</f>
        <v>1.57</v>
      </c>
      <c r="F33" s="59">
        <f t="shared" si="0"/>
        <v>4.71</v>
      </c>
      <c r="G33" s="60">
        <f t="shared" si="1"/>
        <v>68.671800000000005</v>
      </c>
      <c r="H33" s="63">
        <f t="shared" si="2"/>
        <v>206.0154</v>
      </c>
    </row>
    <row r="34" spans="1:8" s="62" customFormat="1" ht="36">
      <c r="A34" s="56" t="str">
        <f>IF((LEN('Copy paste to Here'!G38))&gt;5,((CONCATENATE('Copy paste to Here'!G38," &amp; ",'Copy paste to Here'!D38,"  &amp;  ",'Copy paste to Here'!E38))),"Empty Cell")</f>
        <v xml:space="preserve">18k gold plated 925 silver seamless nose hoops, 22g (0.6mm) with a triple twisted wire design - outer diameter of 3/8'' (10mm) &amp;   &amp;  </v>
      </c>
      <c r="B34" s="57" t="str">
        <f>'Copy paste to Here'!C38</f>
        <v>HR27RG</v>
      </c>
      <c r="C34" s="57" t="s">
        <v>736</v>
      </c>
      <c r="D34" s="58">
        <f>Invoice!B38</f>
        <v>7</v>
      </c>
      <c r="E34" s="59">
        <f>'Shipping Invoice'!J38*$N$1</f>
        <v>1.1299999999999999</v>
      </c>
      <c r="F34" s="59">
        <f t="shared" si="0"/>
        <v>7.9099999999999993</v>
      </c>
      <c r="G34" s="60">
        <f t="shared" si="1"/>
        <v>49.426199999999994</v>
      </c>
      <c r="H34" s="63">
        <f t="shared" si="2"/>
        <v>345.98339999999996</v>
      </c>
    </row>
    <row r="35" spans="1:8" s="62" customFormat="1" ht="36">
      <c r="A35" s="56" t="str">
        <f>IF((LEN('Copy paste to Here'!G39))&gt;5,((CONCATENATE('Copy paste to Here'!G39," &amp; ",'Copy paste to Here'!D39,"  &amp;  ",'Copy paste to Here'!E39))),"Empty Cell")</f>
        <v xml:space="preserve">18k gold plated 925 silver seamless nose hoops, 22g (0.6mm) with a 3mm fixed ball between two small 2mm balls - outer diameter of 3/8 (10mm) &amp;   &amp;  </v>
      </c>
      <c r="B35" s="57" t="str">
        <f>'Copy paste to Here'!C39</f>
        <v>HR28RG</v>
      </c>
      <c r="C35" s="57" t="s">
        <v>737</v>
      </c>
      <c r="D35" s="58">
        <f>Invoice!B39</f>
        <v>5</v>
      </c>
      <c r="E35" s="59">
        <f>'Shipping Invoice'!J39*$N$1</f>
        <v>1.3</v>
      </c>
      <c r="F35" s="59">
        <f t="shared" si="0"/>
        <v>6.5</v>
      </c>
      <c r="G35" s="60">
        <f t="shared" si="1"/>
        <v>56.862000000000002</v>
      </c>
      <c r="H35" s="63">
        <f t="shared" si="2"/>
        <v>284.31</v>
      </c>
    </row>
    <row r="36" spans="1:8" s="62" customFormat="1" ht="48">
      <c r="A36" s="56" t="str">
        <f>IF((LEN('Copy paste to Here'!G40))&gt;5,((CONCATENATE('Copy paste to Here'!G40," &amp; ",'Copy paste to Here'!D40,"  &amp;  ",'Copy paste to Here'!E40))),"Empty Cell")</f>
        <v xml:space="preserve">Display box with 52 pcs of 925 sterling silver nose bones, 22g (0.6mm) with 1mm ball shaped top and real 18k gold plating (in standard packing or in vacuum sealed packing to prevent tarnishing) &amp; Packing Option: Standard Package  &amp;  </v>
      </c>
      <c r="B36" s="57" t="str">
        <f>'Copy paste to Here'!C40</f>
        <v>NBX18B1</v>
      </c>
      <c r="C36" s="57" t="s">
        <v>739</v>
      </c>
      <c r="D36" s="58">
        <f>Invoice!B40</f>
        <v>1</v>
      </c>
      <c r="E36" s="59">
        <f>'Shipping Invoice'!J40*$N$1</f>
        <v>19.96</v>
      </c>
      <c r="F36" s="59">
        <f t="shared" si="0"/>
        <v>19.96</v>
      </c>
      <c r="G36" s="60">
        <f t="shared" si="1"/>
        <v>873.05040000000008</v>
      </c>
      <c r="H36" s="63">
        <f t="shared" si="2"/>
        <v>873.05040000000008</v>
      </c>
    </row>
    <row r="37" spans="1:8" s="62" customFormat="1" ht="24">
      <c r="A37" s="56" t="str">
        <f>IF((LEN('Copy paste to Here'!G41))&gt;5,((CONCATENATE('Copy paste to Here'!G41," &amp; ",'Copy paste to Here'!D41,"  &amp;  ",'Copy paste to Here'!E41))),"Empty Cell")</f>
        <v xml:space="preserve">925 silver non-piercing fake nose clip, 20g (0.8mm) with an outer diameter from 6mm to 12mm &amp; Size: 8mm  &amp;  </v>
      </c>
      <c r="B37" s="57" t="str">
        <f>'Copy paste to Here'!C41</f>
        <v>NC</v>
      </c>
      <c r="C37" s="57" t="s">
        <v>782</v>
      </c>
      <c r="D37" s="58">
        <f>Invoice!B41</f>
        <v>10</v>
      </c>
      <c r="E37" s="59">
        <f>'Shipping Invoice'!J41*$N$1</f>
        <v>0.63</v>
      </c>
      <c r="F37" s="59">
        <f t="shared" si="0"/>
        <v>6.3</v>
      </c>
      <c r="G37" s="60">
        <f t="shared" si="1"/>
        <v>27.5562</v>
      </c>
      <c r="H37" s="63">
        <f t="shared" si="2"/>
        <v>275.56200000000001</v>
      </c>
    </row>
    <row r="38" spans="1:8" s="62" customFormat="1" ht="24">
      <c r="A38" s="56" t="str">
        <f>IF((LEN('Copy paste to Here'!G42))&gt;5,((CONCATENATE('Copy paste to Here'!G42," &amp; ",'Copy paste to Here'!D42,"  &amp;  ",'Copy paste to Here'!E42))),"Empty Cell")</f>
        <v>925 silver seamless nose ring, 0.8mm (20g) with three 1.5mm prong set color crystals &amp; Length: 10mm  &amp;  Crystal Color: Clear</v>
      </c>
      <c r="B38" s="57" t="str">
        <f>'Copy paste to Here'!C42</f>
        <v>NHAM</v>
      </c>
      <c r="C38" s="57" t="s">
        <v>783</v>
      </c>
      <c r="D38" s="58">
        <f>Invoice!B42</f>
        <v>3</v>
      </c>
      <c r="E38" s="59">
        <f>'Shipping Invoice'!J42*$N$1</f>
        <v>1.1200000000000001</v>
      </c>
      <c r="F38" s="59">
        <f t="shared" si="0"/>
        <v>3.3600000000000003</v>
      </c>
      <c r="G38" s="60">
        <f t="shared" si="1"/>
        <v>48.988800000000005</v>
      </c>
      <c r="H38" s="63">
        <f t="shared" si="2"/>
        <v>146.96640000000002</v>
      </c>
    </row>
    <row r="39" spans="1:8" s="62" customFormat="1" ht="36">
      <c r="A39" s="56" t="str">
        <f>IF((LEN('Copy paste to Here'!G43))&gt;5,((CONCATENATE('Copy paste to Here'!G43," &amp; ",'Copy paste to Here'!D43,"  &amp;  ",'Copy paste to Here'!E43))),"Empty Cell")</f>
        <v xml:space="preserve">18k gold plated 925 silver nose hoop, 22g (0.6mm) with triple 2mm fixed balls and an outer diameter of 3/8''(10mm) - 1 piece &amp;   &amp;  </v>
      </c>
      <c r="B39" s="57" t="str">
        <f>'Copy paste to Here'!C43</f>
        <v>NR36RG</v>
      </c>
      <c r="C39" s="57" t="s">
        <v>745</v>
      </c>
      <c r="D39" s="58">
        <f>Invoice!B43</f>
        <v>5</v>
      </c>
      <c r="E39" s="59">
        <f>'Shipping Invoice'!J43*$N$1</f>
        <v>1.08</v>
      </c>
      <c r="F39" s="59">
        <f t="shared" si="0"/>
        <v>5.4</v>
      </c>
      <c r="G39" s="60">
        <f t="shared" si="1"/>
        <v>47.239200000000004</v>
      </c>
      <c r="H39" s="63">
        <f t="shared" si="2"/>
        <v>236.19600000000003</v>
      </c>
    </row>
    <row r="40" spans="1:8" s="62" customFormat="1" ht="24">
      <c r="A40" s="56" t="str">
        <f>IF((LEN('Copy paste to Here'!G44))&gt;5,((CONCATENATE('Copy paste to Here'!G44," &amp; ",'Copy paste to Here'!D44,"  &amp;  ",'Copy paste to Here'!E44))),"Empty Cell")</f>
        <v xml:space="preserve">925 sterling silver nose hoop, 22g (0.6mm) with seven 2mm fixed balls and an outer diameter of 3/8''(10mm) - 1 piece &amp;   &amp;  </v>
      </c>
      <c r="B40" s="57" t="str">
        <f>'Copy paste to Here'!C44</f>
        <v>NR37</v>
      </c>
      <c r="C40" s="57" t="s">
        <v>746</v>
      </c>
      <c r="D40" s="58">
        <f>Invoice!B44</f>
        <v>5</v>
      </c>
      <c r="E40" s="59">
        <f>'Shipping Invoice'!J44*$N$1</f>
        <v>1.19</v>
      </c>
      <c r="F40" s="59">
        <f t="shared" si="0"/>
        <v>5.9499999999999993</v>
      </c>
      <c r="G40" s="60">
        <f t="shared" si="1"/>
        <v>52.050600000000003</v>
      </c>
      <c r="H40" s="63">
        <f t="shared" si="2"/>
        <v>260.25300000000004</v>
      </c>
    </row>
    <row r="41" spans="1:8" s="62" customFormat="1" ht="24">
      <c r="A41" s="56" t="str">
        <f>IF((LEN('Copy paste to Here'!G45))&gt;5,((CONCATENATE('Copy paste to Here'!G45," &amp; ",'Copy paste to Here'!D45,"  &amp;  ",'Copy paste to Here'!E45))),"Empty Cell")</f>
        <v>925 sterling silver nose spiral ,22g(0.6mm) with 2mm cyrstal top in color - size 8mm to 10mm &amp; Length: 8mm  &amp;  Crystal Color: Jet</v>
      </c>
      <c r="B41" s="57" t="str">
        <f>'Copy paste to Here'!C45</f>
        <v>NRM14</v>
      </c>
      <c r="C41" s="57" t="s">
        <v>784</v>
      </c>
      <c r="D41" s="58">
        <f>Invoice!B45</f>
        <v>5</v>
      </c>
      <c r="E41" s="59">
        <f>'Shipping Invoice'!J45*$N$1</f>
        <v>0.44</v>
      </c>
      <c r="F41" s="59">
        <f t="shared" si="0"/>
        <v>2.2000000000000002</v>
      </c>
      <c r="G41" s="60">
        <f t="shared" si="1"/>
        <v>19.2456</v>
      </c>
      <c r="H41" s="63">
        <f t="shared" si="2"/>
        <v>96.227999999999994</v>
      </c>
    </row>
    <row r="42" spans="1:8" s="62" customFormat="1" ht="36">
      <c r="A42" s="56" t="str">
        <f>IF((LEN('Copy paste to Here'!G46))&gt;5,((CONCATENATE('Copy paste to Here'!G46," &amp; ",'Copy paste to Here'!D46,"  &amp;  ",'Copy paste to Here'!E46))),"Empty Cell")</f>
        <v>925 sterling silver nose spiral ,22g(0.6mm) with 2mm cyrstal top in color - size 8mm to 10mm &amp; Length: 8mm  &amp;  Crystal Color: Light Siam</v>
      </c>
      <c r="B42" s="57" t="str">
        <f>'Copy paste to Here'!C46</f>
        <v>NRM14</v>
      </c>
      <c r="C42" s="57" t="s">
        <v>784</v>
      </c>
      <c r="D42" s="58">
        <f>Invoice!B46</f>
        <v>5</v>
      </c>
      <c r="E42" s="59">
        <f>'Shipping Invoice'!J46*$N$1</f>
        <v>0.44</v>
      </c>
      <c r="F42" s="59">
        <f t="shared" si="0"/>
        <v>2.2000000000000002</v>
      </c>
      <c r="G42" s="60">
        <f t="shared" si="1"/>
        <v>19.2456</v>
      </c>
      <c r="H42" s="63">
        <f t="shared" si="2"/>
        <v>96.227999999999994</v>
      </c>
    </row>
    <row r="43" spans="1:8" s="62" customFormat="1" ht="36">
      <c r="A43" s="56" t="str">
        <f>IF((LEN('Copy paste to Here'!G47))&gt;5,((CONCATENATE('Copy paste to Here'!G47," &amp; ",'Copy paste to Here'!D47,"  &amp;  ",'Copy paste to Here'!E47))),"Empty Cell")</f>
        <v>925 sterling silver nose spiral ,22g(0.6mm) with 2mm cyrstal top in color - size 8mm to 10mm &amp; Length: 8mm  &amp;  Crystal Color: Emerald</v>
      </c>
      <c r="B43" s="57" t="str">
        <f>'Copy paste to Here'!C47</f>
        <v>NRM14</v>
      </c>
      <c r="C43" s="57" t="s">
        <v>784</v>
      </c>
      <c r="D43" s="58">
        <f>Invoice!B47</f>
        <v>5</v>
      </c>
      <c r="E43" s="59">
        <f>'Shipping Invoice'!J47*$N$1</f>
        <v>0.44</v>
      </c>
      <c r="F43" s="59">
        <f t="shared" si="0"/>
        <v>2.2000000000000002</v>
      </c>
      <c r="G43" s="60">
        <f t="shared" si="1"/>
        <v>19.2456</v>
      </c>
      <c r="H43" s="63">
        <f t="shared" si="2"/>
        <v>96.227999999999994</v>
      </c>
    </row>
    <row r="44" spans="1:8" s="62" customFormat="1" ht="36">
      <c r="A44" s="56" t="str">
        <f>IF((LEN('Copy paste to Here'!G48))&gt;5,((CONCATENATE('Copy paste to Here'!G48," &amp; ",'Copy paste to Here'!D48,"  &amp;  ",'Copy paste to Here'!E48))),"Empty Cell")</f>
        <v>925 sterling silver nose spiral ,22g(0.6mm) with 2mm cyrstal top in color - size 8mm to 10mm &amp; Length: 8mm  &amp;  Crystal Color: Citrine</v>
      </c>
      <c r="B44" s="57" t="str">
        <f>'Copy paste to Here'!C48</f>
        <v>NRM14</v>
      </c>
      <c r="C44" s="57" t="s">
        <v>784</v>
      </c>
      <c r="D44" s="58">
        <f>Invoice!B48</f>
        <v>5</v>
      </c>
      <c r="E44" s="59">
        <f>'Shipping Invoice'!J48*$N$1</f>
        <v>0.44</v>
      </c>
      <c r="F44" s="59">
        <f t="shared" si="0"/>
        <v>2.2000000000000002</v>
      </c>
      <c r="G44" s="60">
        <f t="shared" si="1"/>
        <v>19.2456</v>
      </c>
      <c r="H44" s="63">
        <f t="shared" si="2"/>
        <v>96.227999999999994</v>
      </c>
    </row>
    <row r="45" spans="1:8" s="62" customFormat="1" ht="36">
      <c r="A45" s="56" t="str">
        <f>IF((LEN('Copy paste to Here'!G49))&gt;5,((CONCATENATE('Copy paste to Here'!G49," &amp; ",'Copy paste to Here'!D49,"  &amp;  ",'Copy paste to Here'!E49))),"Empty Cell")</f>
        <v>925 sterling silver nose spiral ,22g(0.6mm) with 2mm cyrstal top in color - size 8mm to 10mm &amp; Length: 10mm  &amp;  Crystal Color: Rose</v>
      </c>
      <c r="B45" s="57" t="str">
        <f>'Copy paste to Here'!C49</f>
        <v>NRM14</v>
      </c>
      <c r="C45" s="57" t="s">
        <v>785</v>
      </c>
      <c r="D45" s="58">
        <f>Invoice!B49</f>
        <v>5</v>
      </c>
      <c r="E45" s="59">
        <f>'Shipping Invoice'!J49*$N$1</f>
        <v>0.48</v>
      </c>
      <c r="F45" s="59">
        <f t="shared" si="0"/>
        <v>2.4</v>
      </c>
      <c r="G45" s="60">
        <f t="shared" si="1"/>
        <v>20.995200000000001</v>
      </c>
      <c r="H45" s="63">
        <f t="shared" si="2"/>
        <v>104.976</v>
      </c>
    </row>
    <row r="46" spans="1:8" s="62" customFormat="1" ht="36">
      <c r="A46" s="56" t="str">
        <f>IF((LEN('Copy paste to Here'!G50))&gt;5,((CONCATENATE('Copy paste to Here'!G50," &amp; ",'Copy paste to Here'!D50,"  &amp;  ",'Copy paste to Here'!E50))),"Empty Cell")</f>
        <v>925 sterling silver nose spiral ,22g(0.6mm) with 2mm cyrstal top in color - size 8mm to 10mm &amp; Length: 10mm  &amp;  Crystal Color: Emerald</v>
      </c>
      <c r="B46" s="57" t="str">
        <f>'Copy paste to Here'!C50</f>
        <v>NRM14</v>
      </c>
      <c r="C46" s="57" t="s">
        <v>785</v>
      </c>
      <c r="D46" s="58">
        <f>Invoice!B50</f>
        <v>5</v>
      </c>
      <c r="E46" s="59">
        <f>'Shipping Invoice'!J50*$N$1</f>
        <v>0.48</v>
      </c>
      <c r="F46" s="59">
        <f t="shared" si="0"/>
        <v>2.4</v>
      </c>
      <c r="G46" s="60">
        <f t="shared" si="1"/>
        <v>20.995200000000001</v>
      </c>
      <c r="H46" s="63">
        <f t="shared" si="2"/>
        <v>104.976</v>
      </c>
    </row>
    <row r="47" spans="1:8" s="62" customFormat="1" ht="48">
      <c r="A47" s="56" t="str">
        <f>IF((LEN('Copy paste to Here'!G51))&gt;5,((CONCATENATE('Copy paste to Here'!G51," &amp; ",'Copy paste to Here'!D51,"  &amp;  ",'Copy paste to Here'!E51))),"Empty Cell")</f>
        <v xml:space="preserve">Display box with 52 pcs. of 925 sterling silver nose studs, 22g (0.6mm) with 3mm plain silver star shaped tops (in standard packing or in vacuum sealed packing to prevent tarnishing) &amp; Packing Option: Standard Package  &amp;  </v>
      </c>
      <c r="B47" s="57" t="str">
        <f>'Copy paste to Here'!C51</f>
        <v>NSSARBX</v>
      </c>
      <c r="C47" s="57" t="s">
        <v>750</v>
      </c>
      <c r="D47" s="58">
        <f>Invoice!B51</f>
        <v>1</v>
      </c>
      <c r="E47" s="59">
        <f>'Shipping Invoice'!J51*$N$1</f>
        <v>9.83</v>
      </c>
      <c r="F47" s="59">
        <f t="shared" si="0"/>
        <v>9.83</v>
      </c>
      <c r="G47" s="60">
        <f t="shared" si="1"/>
        <v>429.96420000000001</v>
      </c>
      <c r="H47" s="63">
        <f t="shared" si="2"/>
        <v>429.96420000000001</v>
      </c>
    </row>
    <row r="48" spans="1:8" s="62" customFormat="1" ht="48">
      <c r="A48" s="56" t="str">
        <f>IF((LEN('Copy paste to Here'!G52))&gt;5,((CONCATENATE('Copy paste to Here'!G52," &amp; ",'Copy paste to Here'!D52,"  &amp;  ",'Copy paste to Here'!E52))),"Empty Cell")</f>
        <v xml:space="preserve">Display box with 52 pcs. of 925 sterling silver nose studs, 22g (0.6mm) with 1mm plain silver ball shaped top (in standard packing or in vacuum sealed packing to prevent tarnishing) &amp; Packing Option: Standard Package  &amp;  </v>
      </c>
      <c r="B48" s="57" t="str">
        <f>'Copy paste to Here'!C52</f>
        <v>NSSV1BX</v>
      </c>
      <c r="C48" s="57" t="s">
        <v>752</v>
      </c>
      <c r="D48" s="58">
        <f>Invoice!B52</f>
        <v>2</v>
      </c>
      <c r="E48" s="59">
        <f>'Shipping Invoice'!J52*$N$1</f>
        <v>11.73</v>
      </c>
      <c r="F48" s="59">
        <f t="shared" si="0"/>
        <v>23.46</v>
      </c>
      <c r="G48" s="60">
        <f t="shared" si="1"/>
        <v>513.0702</v>
      </c>
      <c r="H48" s="63">
        <f t="shared" si="2"/>
        <v>1026.1404</v>
      </c>
    </row>
    <row r="49" spans="1:8" s="62" customFormat="1" ht="36">
      <c r="A49" s="56" t="str">
        <f>IF((LEN('Copy paste to Here'!G53))&gt;5,((CONCATENATE('Copy paste to Here'!G53," &amp; ",'Copy paste to Here'!D53,"  &amp;  ",'Copy paste to Here'!E53))),"Empty Cell")</f>
        <v xml:space="preserve">Display box with 36 pcs of 925 sterling silver ''bend it yourself'' nose studs, 22g (0.6mm) with plain 4.2mm flying butterfly tops &amp;   &amp;  </v>
      </c>
      <c r="B49" s="57" t="str">
        <f>'Copy paste to Here'!C53</f>
        <v>NYVBTF36</v>
      </c>
      <c r="C49" s="57" t="s">
        <v>754</v>
      </c>
      <c r="D49" s="58">
        <f>Invoice!B53</f>
        <v>1</v>
      </c>
      <c r="E49" s="59">
        <f>'Shipping Invoice'!J53*$N$1</f>
        <v>7.9</v>
      </c>
      <c r="F49" s="59">
        <f t="shared" si="0"/>
        <v>7.9</v>
      </c>
      <c r="G49" s="60">
        <f t="shared" si="1"/>
        <v>345.54600000000005</v>
      </c>
      <c r="H49" s="63">
        <f t="shared" si="2"/>
        <v>345.54600000000005</v>
      </c>
    </row>
    <row r="50" spans="1:8" s="62" customFormat="1" ht="24">
      <c r="A50" s="56" t="str">
        <f>IF((LEN('Copy paste to Here'!G54))&gt;5,((CONCATENATE('Copy paste to Here'!G54," &amp; ",'Copy paste to Here'!D54,"  &amp;  ",'Copy paste to Here'!E54))),"Empty Cell")</f>
        <v xml:space="preserve">High polished surgical steel septum retainer in mustache shape &amp; Gauge: 1.2mm  &amp;  </v>
      </c>
      <c r="B50" s="57" t="str">
        <f>'Copy paste to Here'!C54</f>
        <v>SEPM</v>
      </c>
      <c r="C50" s="57" t="s">
        <v>786</v>
      </c>
      <c r="D50" s="58">
        <f>Invoice!B54</f>
        <v>50</v>
      </c>
      <c r="E50" s="59">
        <f>'Shipping Invoice'!J54*$N$1</f>
        <v>0.62</v>
      </c>
      <c r="F50" s="59">
        <f t="shared" si="0"/>
        <v>31</v>
      </c>
      <c r="G50" s="60">
        <f t="shared" si="1"/>
        <v>27.1188</v>
      </c>
      <c r="H50" s="63">
        <f t="shared" si="2"/>
        <v>1355.94</v>
      </c>
    </row>
    <row r="51" spans="1:8" s="62" customFormat="1" ht="24">
      <c r="A51" s="56" t="str">
        <f>IF((LEN('Copy paste to Here'!G55))&gt;5,((CONCATENATE('Copy paste to Here'!G55," &amp; ",'Copy paste to Here'!D55,"  &amp;  ",'Copy paste to Here'!E55))),"Empty Cell")</f>
        <v xml:space="preserve">High polished surgical steel septum retainer in mustache shape &amp; Gauge: 1.6mm  &amp;  </v>
      </c>
      <c r="B51" s="57" t="str">
        <f>'Copy paste to Here'!C55</f>
        <v>SEPM</v>
      </c>
      <c r="C51" s="57" t="s">
        <v>787</v>
      </c>
      <c r="D51" s="58">
        <f>Invoice!B55</f>
        <v>3</v>
      </c>
      <c r="E51" s="59">
        <f>'Shipping Invoice'!J55*$N$1</f>
        <v>0.62</v>
      </c>
      <c r="F51" s="59">
        <f t="shared" si="0"/>
        <v>1.8599999999999999</v>
      </c>
      <c r="G51" s="60">
        <f t="shared" si="1"/>
        <v>27.1188</v>
      </c>
      <c r="H51" s="63">
        <f t="shared" si="2"/>
        <v>81.356400000000008</v>
      </c>
    </row>
    <row r="52" spans="1:8" s="62" customFormat="1" ht="24">
      <c r="A52" s="56" t="str">
        <f>IF((LEN('Copy paste to Here'!G56))&gt;5,((CONCATENATE('Copy paste to Here'!G56," &amp; ",'Copy paste to Here'!D56,"  &amp;  ",'Copy paste to Here'!E56))),"Empty Cell")</f>
        <v xml:space="preserve">Annealed 316L steel septum ring, 16g (1.2mm) &amp; Length: 10mm  &amp;  </v>
      </c>
      <c r="B52" s="57" t="str">
        <f>'Copy paste to Here'!C56</f>
        <v>SEPN</v>
      </c>
      <c r="C52" s="57" t="s">
        <v>758</v>
      </c>
      <c r="D52" s="58">
        <f>Invoice!B56</f>
        <v>3</v>
      </c>
      <c r="E52" s="59">
        <f>'Shipping Invoice'!J56*$N$1</f>
        <v>0.99</v>
      </c>
      <c r="F52" s="59">
        <f t="shared" si="0"/>
        <v>2.9699999999999998</v>
      </c>
      <c r="G52" s="60">
        <f t="shared" si="1"/>
        <v>43.302599999999998</v>
      </c>
      <c r="H52" s="63">
        <f t="shared" si="2"/>
        <v>129.90780000000001</v>
      </c>
    </row>
    <row r="53" spans="1:8" s="62" customFormat="1" ht="25.5">
      <c r="A53" s="56" t="str">
        <f>IF((LEN('Copy paste to Here'!G57))&gt;5,((CONCATENATE('Copy paste to Here'!G57," &amp; ",'Copy paste to Here'!D57,"  &amp;  ",'Copy paste to Here'!E57))),"Empty Cell")</f>
        <v>Anodized surgical steel septum retainer in mustache shape &amp; Gauge: 1.2mm  &amp;  Color: Black</v>
      </c>
      <c r="B53" s="57" t="str">
        <f>'Copy paste to Here'!C57</f>
        <v>SEPTM</v>
      </c>
      <c r="C53" s="57" t="s">
        <v>788</v>
      </c>
      <c r="D53" s="58">
        <f>Invoice!B57</f>
        <v>50</v>
      </c>
      <c r="E53" s="59">
        <f>'Shipping Invoice'!J57*$N$1</f>
        <v>1.08</v>
      </c>
      <c r="F53" s="59">
        <f t="shared" si="0"/>
        <v>54</v>
      </c>
      <c r="G53" s="60">
        <f t="shared" si="1"/>
        <v>47.239200000000004</v>
      </c>
      <c r="H53" s="63">
        <f t="shared" si="2"/>
        <v>2361.96</v>
      </c>
    </row>
    <row r="54" spans="1:8" s="62" customFormat="1" ht="36">
      <c r="A54" s="56" t="str">
        <f>IF((LEN('Copy paste to Here'!G58))&gt;5,((CONCATENATE('Copy paste to Here'!G58," &amp; ",'Copy paste to Here'!D58,"  &amp;  ",'Copy paste to Here'!E58))),"Empty Cell")</f>
        <v xml:space="preserve">316L steel hinged segment ring, 1.2mm (16g) with plain ring and twisted wire ring design, inner diameter from 8mm to 12mm &amp; Length: 8mm  &amp;  </v>
      </c>
      <c r="B54" s="57" t="str">
        <f>'Copy paste to Here'!C58</f>
        <v>SGSH12</v>
      </c>
      <c r="C54" s="57" t="s">
        <v>789</v>
      </c>
      <c r="D54" s="58">
        <f>Invoice!B58</f>
        <v>10</v>
      </c>
      <c r="E54" s="59">
        <f>'Shipping Invoice'!J58*$N$1</f>
        <v>2.91</v>
      </c>
      <c r="F54" s="59">
        <f t="shared" si="0"/>
        <v>29.1</v>
      </c>
      <c r="G54" s="60">
        <f t="shared" si="1"/>
        <v>127.28340000000001</v>
      </c>
      <c r="H54" s="63">
        <f t="shared" si="2"/>
        <v>1272.8340000000001</v>
      </c>
    </row>
    <row r="55" spans="1:8" s="62" customFormat="1" ht="36">
      <c r="A55" s="56" t="str">
        <f>IF((LEN('Copy paste to Here'!G59))&gt;5,((CONCATENATE('Copy paste to Here'!G59," &amp; ",'Copy paste to Here'!D59,"  &amp;  ",'Copy paste to Here'!E59))),"Empty Cell")</f>
        <v xml:space="preserve">316L steel hinged segment ring, 1.2mm (16g) with plain ring and twisted wire ring design, inner diameter from 8mm to 12mm &amp; Length: 10mm  &amp;  </v>
      </c>
      <c r="B55" s="57" t="str">
        <f>'Copy paste to Here'!C59</f>
        <v>SGSH12</v>
      </c>
      <c r="C55" s="57" t="s">
        <v>790</v>
      </c>
      <c r="D55" s="58">
        <f>Invoice!B59</f>
        <v>10</v>
      </c>
      <c r="E55" s="59">
        <f>'Shipping Invoice'!J59*$N$1</f>
        <v>2.91</v>
      </c>
      <c r="F55" s="59">
        <f t="shared" si="0"/>
        <v>29.1</v>
      </c>
      <c r="G55" s="60">
        <f t="shared" si="1"/>
        <v>127.28340000000001</v>
      </c>
      <c r="H55" s="63">
        <f t="shared" si="2"/>
        <v>1272.8340000000001</v>
      </c>
    </row>
    <row r="56" spans="1:8" s="62" customFormat="1" ht="36">
      <c r="A56" s="56" t="str">
        <f>IF((LEN('Copy paste to Here'!G60))&gt;5,((CONCATENATE('Copy paste to Here'!G60," &amp; ",'Copy paste to Here'!D60,"  &amp;  ",'Copy paste to Here'!E60))),"Empty Cell")</f>
        <v xml:space="preserve">316L steel hinged segment ring, 1.2mm (16g) with plain ring and twisted wire ring design, inner diameter from 8mm to 12mm &amp; Length: 12mm  &amp;  </v>
      </c>
      <c r="B56" s="57" t="str">
        <f>'Copy paste to Here'!C60</f>
        <v>SGSH12</v>
      </c>
      <c r="C56" s="57" t="s">
        <v>791</v>
      </c>
      <c r="D56" s="58">
        <f>Invoice!B60</f>
        <v>3</v>
      </c>
      <c r="E56" s="59">
        <f>'Shipping Invoice'!J60*$N$1</f>
        <v>2.91</v>
      </c>
      <c r="F56" s="59">
        <f t="shared" si="0"/>
        <v>8.73</v>
      </c>
      <c r="G56" s="60">
        <f t="shared" si="1"/>
        <v>127.28340000000001</v>
      </c>
      <c r="H56" s="63">
        <f t="shared" si="2"/>
        <v>381.85020000000003</v>
      </c>
    </row>
    <row r="57" spans="1:8" s="62" customFormat="1" ht="25.5">
      <c r="A57" s="56" t="str">
        <f>IF((LEN('Copy paste to Here'!G61))&gt;5,((CONCATENATE('Copy paste to Here'!G61," &amp; ",'Copy paste to Here'!D61,"  &amp;  ",'Copy paste to Here'!E61))),"Empty Cell")</f>
        <v xml:space="preserve">316L steel hinged segment ring, 1.2mm (16g) with twisted wire design and inner diameter from 8mm to 12mm &amp; Length: 6mm  &amp;  </v>
      </c>
      <c r="B57" s="57" t="str">
        <f>'Copy paste to Here'!C61</f>
        <v>SGSH20</v>
      </c>
      <c r="C57" s="57" t="s">
        <v>792</v>
      </c>
      <c r="D57" s="58">
        <f>Invoice!B61</f>
        <v>5</v>
      </c>
      <c r="E57" s="59">
        <f>'Shipping Invoice'!J61*$N$1</f>
        <v>1.33</v>
      </c>
      <c r="F57" s="59">
        <f t="shared" si="0"/>
        <v>6.65</v>
      </c>
      <c r="G57" s="60">
        <f t="shared" si="1"/>
        <v>58.174200000000006</v>
      </c>
      <c r="H57" s="63">
        <f t="shared" si="2"/>
        <v>290.87100000000004</v>
      </c>
    </row>
    <row r="58" spans="1:8" s="62" customFormat="1" ht="25.5">
      <c r="A58" s="56" t="str">
        <f>IF((LEN('Copy paste to Here'!G62))&gt;5,((CONCATENATE('Copy paste to Here'!G62," &amp; ",'Copy paste to Here'!D62,"  &amp;  ",'Copy paste to Here'!E62))),"Empty Cell")</f>
        <v xml:space="preserve">316L steel hinged segment ring, 1.2mm (16g) with twisted wire design and inner diameter from 8mm to 12mm &amp; Length: 8mm  &amp;  </v>
      </c>
      <c r="B58" s="57" t="str">
        <f>'Copy paste to Here'!C62</f>
        <v>SGSH20</v>
      </c>
      <c r="C58" s="57" t="s">
        <v>793</v>
      </c>
      <c r="D58" s="58">
        <f>Invoice!B62</f>
        <v>5</v>
      </c>
      <c r="E58" s="59">
        <f>'Shipping Invoice'!J62*$N$1</f>
        <v>1.33</v>
      </c>
      <c r="F58" s="59">
        <f t="shared" si="0"/>
        <v>6.65</v>
      </c>
      <c r="G58" s="60">
        <f t="shared" si="1"/>
        <v>58.174200000000006</v>
      </c>
      <c r="H58" s="63">
        <f t="shared" si="2"/>
        <v>290.87100000000004</v>
      </c>
    </row>
    <row r="59" spans="1:8" s="62" customFormat="1" ht="36">
      <c r="A59" s="56" t="str">
        <f>IF((LEN('Copy paste to Here'!G63))&gt;5,((CONCATENATE('Copy paste to Here'!G63," &amp; ",'Copy paste to Here'!D63,"  &amp;  ",'Copy paste to Here'!E63))),"Empty Cell")</f>
        <v xml:space="preserve">316L steel hinged segment ring, 1.2mm (16g) with twisted wire design and inner diameter from 8mm to 12mm &amp; Length: 10mm  &amp;  </v>
      </c>
      <c r="B59" s="57" t="str">
        <f>'Copy paste to Here'!C63</f>
        <v>SGSH20</v>
      </c>
      <c r="C59" s="57" t="s">
        <v>794</v>
      </c>
      <c r="D59" s="58">
        <f>Invoice!B63</f>
        <v>2</v>
      </c>
      <c r="E59" s="59">
        <f>'Shipping Invoice'!J63*$N$1</f>
        <v>1.33</v>
      </c>
      <c r="F59" s="59">
        <f t="shared" si="0"/>
        <v>2.66</v>
      </c>
      <c r="G59" s="60">
        <f t="shared" si="1"/>
        <v>58.174200000000006</v>
      </c>
      <c r="H59" s="63">
        <f t="shared" si="2"/>
        <v>116.34840000000001</v>
      </c>
    </row>
    <row r="60" spans="1:8" s="62" customFormat="1" ht="36">
      <c r="A60" s="56" t="str">
        <f>IF((LEN('Copy paste to Here'!G64))&gt;5,((CONCATENATE('Copy paste to Here'!G64," &amp; ",'Copy paste to Here'!D64,"  &amp;  ",'Copy paste to Here'!E64))),"Empty Cell")</f>
        <v xml:space="preserve">316L steel hinged segment ring, 1.2mm (16g) with twisted wire design and inner diameter from 8mm to 12mm &amp; Length: 12mm  &amp;  </v>
      </c>
      <c r="B60" s="57" t="str">
        <f>'Copy paste to Here'!C64</f>
        <v>SGSH20</v>
      </c>
      <c r="C60" s="57" t="s">
        <v>795</v>
      </c>
      <c r="D60" s="58">
        <f>Invoice!B64</f>
        <v>2</v>
      </c>
      <c r="E60" s="59">
        <f>'Shipping Invoice'!J64*$N$1</f>
        <v>1.33</v>
      </c>
      <c r="F60" s="59">
        <f t="shared" si="0"/>
        <v>2.66</v>
      </c>
      <c r="G60" s="60">
        <f t="shared" si="1"/>
        <v>58.174200000000006</v>
      </c>
      <c r="H60" s="63">
        <f t="shared" si="2"/>
        <v>116.34840000000001</v>
      </c>
    </row>
    <row r="61" spans="1:8" s="62" customFormat="1" ht="25.5">
      <c r="A61" s="56" t="str">
        <f>IF((LEN('Copy paste to Here'!G65))&gt;5,((CONCATENATE('Copy paste to Here'!G65," &amp; ",'Copy paste to Here'!D65,"  &amp;  ",'Copy paste to Here'!E65))),"Empty Cell")</f>
        <v xml:space="preserve">316L steel hinged segment ring, 1.2mm (16g) with double plain rings and inner diameter from 8mm to 12mm &amp; Length: 8mm  &amp;  </v>
      </c>
      <c r="B61" s="57" t="str">
        <f>'Copy paste to Here'!C65</f>
        <v>SGSH32</v>
      </c>
      <c r="C61" s="57" t="s">
        <v>796</v>
      </c>
      <c r="D61" s="58">
        <f>Invoice!B65</f>
        <v>10</v>
      </c>
      <c r="E61" s="59">
        <f>'Shipping Invoice'!J65*$N$1</f>
        <v>2</v>
      </c>
      <c r="F61" s="59">
        <f t="shared" si="0"/>
        <v>20</v>
      </c>
      <c r="G61" s="60">
        <f t="shared" si="1"/>
        <v>87.48</v>
      </c>
      <c r="H61" s="63">
        <f t="shared" si="2"/>
        <v>874.80000000000007</v>
      </c>
    </row>
    <row r="62" spans="1:8" s="62" customFormat="1" ht="25.5">
      <c r="A62" s="56" t="str">
        <f>IF((LEN('Copy paste to Here'!G66))&gt;5,((CONCATENATE('Copy paste to Here'!G66," &amp; ",'Copy paste to Here'!D66,"  &amp;  ",'Copy paste to Here'!E66))),"Empty Cell")</f>
        <v xml:space="preserve">316L steel hinged segment ring, 1.2mm (16g) with double plain rings and inner diameter from 8mm to 12mm &amp; Length: 10mm  &amp;  </v>
      </c>
      <c r="B62" s="57" t="str">
        <f>'Copy paste to Here'!C66</f>
        <v>SGSH32</v>
      </c>
      <c r="C62" s="57" t="s">
        <v>797</v>
      </c>
      <c r="D62" s="58">
        <f>Invoice!B66</f>
        <v>5</v>
      </c>
      <c r="E62" s="59">
        <f>'Shipping Invoice'!J66*$N$1</f>
        <v>2</v>
      </c>
      <c r="F62" s="59">
        <f t="shared" si="0"/>
        <v>10</v>
      </c>
      <c r="G62" s="60">
        <f t="shared" si="1"/>
        <v>87.48</v>
      </c>
      <c r="H62" s="63">
        <f t="shared" si="2"/>
        <v>437.40000000000003</v>
      </c>
    </row>
    <row r="63" spans="1:8" s="62" customFormat="1" ht="25.5">
      <c r="A63" s="56" t="str">
        <f>IF((LEN('Copy paste to Here'!G67))&gt;5,((CONCATENATE('Copy paste to Here'!G67," &amp; ",'Copy paste to Here'!D67,"  &amp;  ",'Copy paste to Here'!E67))),"Empty Cell")</f>
        <v xml:space="preserve">316L steel hinged segment ring, 1.2mm (16g) with double plain rings and inner diameter from 8mm to 12mm &amp; Length: 12mm  &amp;  </v>
      </c>
      <c r="B63" s="57" t="str">
        <f>'Copy paste to Here'!C67</f>
        <v>SGSH32</v>
      </c>
      <c r="C63" s="57" t="s">
        <v>798</v>
      </c>
      <c r="D63" s="58">
        <f>Invoice!B67</f>
        <v>3</v>
      </c>
      <c r="E63" s="59">
        <f>'Shipping Invoice'!J67*$N$1</f>
        <v>2</v>
      </c>
      <c r="F63" s="59">
        <f t="shared" si="0"/>
        <v>6</v>
      </c>
      <c r="G63" s="60">
        <f t="shared" si="1"/>
        <v>87.48</v>
      </c>
      <c r="H63" s="63">
        <f t="shared" si="2"/>
        <v>262.44</v>
      </c>
    </row>
    <row r="64" spans="1:8" s="62" customFormat="1" ht="36">
      <c r="A64" s="56" t="str">
        <f>IF((LEN('Copy paste to Here'!G68))&gt;5,((CONCATENATE('Copy paste to Here'!G68," &amp; ",'Copy paste to Here'!D68,"  &amp;  ",'Copy paste to Here'!E68))),"Empty Cell")</f>
        <v xml:space="preserve">316L steel hinged segment ring, 1.2mm (16g) with multi balls design and inner diameter from 8mm to 12mm &amp; Length: 10mm  &amp;  </v>
      </c>
      <c r="B64" s="57" t="str">
        <f>'Copy paste to Here'!C68</f>
        <v>SGSH4</v>
      </c>
      <c r="C64" s="57" t="s">
        <v>799</v>
      </c>
      <c r="D64" s="58">
        <f>Invoice!B68</f>
        <v>1</v>
      </c>
      <c r="E64" s="59">
        <f>'Shipping Invoice'!J68*$N$1</f>
        <v>2.08</v>
      </c>
      <c r="F64" s="59">
        <f t="shared" si="0"/>
        <v>2.08</v>
      </c>
      <c r="G64" s="60">
        <f t="shared" si="1"/>
        <v>90.979200000000006</v>
      </c>
      <c r="H64" s="63">
        <f t="shared" si="2"/>
        <v>90.979200000000006</v>
      </c>
    </row>
    <row r="65" spans="1:8" s="62" customFormat="1" ht="24">
      <c r="A65" s="56" t="str">
        <f>IF((LEN('Copy paste to Here'!G69))&gt;5,((CONCATENATE('Copy paste to Here'!G69," &amp; ",'Copy paste to Here'!D69,"  &amp;  ",'Copy paste to Here'!E69))),"Empty Cell")</f>
        <v xml:space="preserve">316L steel hinged segment ring, 1.2mm (16g) with triple rings design and inner diameter from 8mm to 12mm &amp; Length: 8mm  &amp;  </v>
      </c>
      <c r="B65" s="57" t="str">
        <f>'Copy paste to Here'!C69</f>
        <v>SGSH6</v>
      </c>
      <c r="C65" s="57" t="s">
        <v>800</v>
      </c>
      <c r="D65" s="58">
        <f>Invoice!B69</f>
        <v>5</v>
      </c>
      <c r="E65" s="59">
        <f>'Shipping Invoice'!J69*$N$1</f>
        <v>1.83</v>
      </c>
      <c r="F65" s="59">
        <f t="shared" si="0"/>
        <v>9.15</v>
      </c>
      <c r="G65" s="60">
        <f t="shared" si="1"/>
        <v>80.044200000000004</v>
      </c>
      <c r="H65" s="63">
        <f t="shared" si="2"/>
        <v>400.221</v>
      </c>
    </row>
    <row r="66" spans="1:8" s="62" customFormat="1" ht="48">
      <c r="A66" s="56" t="str">
        <f>IF((LEN('Copy paste to Here'!G70))&gt;5,((CONCATENATE('Copy paste to Here'!G70," &amp; ",'Copy paste to Here'!D70,"  &amp;  ",'Copy paste to Here'!E70))),"Empty Cell")</f>
        <v xml:space="preserve">925 sterling silver nose studs, 0.6mm (22g) with flat moon shape top / 52 pcs per box (in standard packing or in vacuum sealed packing to prevent tarnishing) &amp; Packing Option: Standard Package  &amp;  </v>
      </c>
      <c r="B66" s="57" t="str">
        <f>'Copy paste to Here'!C70</f>
        <v>SXVMO</v>
      </c>
      <c r="C66" s="57" t="s">
        <v>772</v>
      </c>
      <c r="D66" s="58">
        <f>Invoice!B70</f>
        <v>1</v>
      </c>
      <c r="E66" s="59">
        <f>'Shipping Invoice'!J70*$N$1</f>
        <v>11.84</v>
      </c>
      <c r="F66" s="59">
        <f t="shared" si="0"/>
        <v>11.84</v>
      </c>
      <c r="G66" s="60">
        <f t="shared" si="1"/>
        <v>517.88160000000005</v>
      </c>
      <c r="H66" s="63">
        <f t="shared" si="2"/>
        <v>517.88160000000005</v>
      </c>
    </row>
    <row r="67" spans="1:8" s="62" customFormat="1" ht="25.5">
      <c r="A67" s="56" t="str">
        <f>IF((LEN('Copy paste to Here'!G71))&gt;5,((CONCATENATE('Copy paste to Here'!G71," &amp; ",'Copy paste to Here'!D71,"  &amp;  ",'Copy paste to Here'!E71))),"Empty Cell")</f>
        <v xml:space="preserve">High polished titanium G23 hinged segment ring, 1mm (18g) &amp; Length: 6mm  &amp;  </v>
      </c>
      <c r="B67" s="57" t="str">
        <f>'Copy paste to Here'!C71</f>
        <v>USEGH18</v>
      </c>
      <c r="C67" s="57" t="s">
        <v>774</v>
      </c>
      <c r="D67" s="58">
        <f>Invoice!B71</f>
        <v>15</v>
      </c>
      <c r="E67" s="59">
        <f>'Shipping Invoice'!J71*$N$1</f>
        <v>2.08</v>
      </c>
      <c r="F67" s="59">
        <f t="shared" si="0"/>
        <v>31.200000000000003</v>
      </c>
      <c r="G67" s="60">
        <f t="shared" si="1"/>
        <v>90.979200000000006</v>
      </c>
      <c r="H67" s="63">
        <f t="shared" si="2"/>
        <v>1364.6880000000001</v>
      </c>
    </row>
    <row r="68" spans="1:8" s="62" customFormat="1" ht="25.5">
      <c r="A68" s="56" t="str">
        <f>IF((LEN('Copy paste to Here'!G72))&gt;5,((CONCATENATE('Copy paste to Here'!G72," &amp; ",'Copy paste to Here'!D72,"  &amp;  ",'Copy paste to Here'!E72))),"Empty Cell")</f>
        <v xml:space="preserve">High polished titanium G23 hinged segment ring, 1mm (18g) &amp; Length: 8mm  &amp;  </v>
      </c>
      <c r="B68" s="57" t="str">
        <f>'Copy paste to Here'!C72</f>
        <v>USEGH18</v>
      </c>
      <c r="C68" s="57" t="s">
        <v>774</v>
      </c>
      <c r="D68" s="58">
        <f>Invoice!B72</f>
        <v>5</v>
      </c>
      <c r="E68" s="59">
        <f>'Shipping Invoice'!J72*$N$1</f>
        <v>2.08</v>
      </c>
      <c r="F68" s="59">
        <f t="shared" si="0"/>
        <v>10.4</v>
      </c>
      <c r="G68" s="60">
        <f t="shared" si="1"/>
        <v>90.979200000000006</v>
      </c>
      <c r="H68" s="63">
        <f t="shared" si="2"/>
        <v>454.89600000000002</v>
      </c>
    </row>
    <row r="69" spans="1:8" s="62" customFormat="1" ht="25.5">
      <c r="A69" s="56" t="str">
        <f>IF((LEN('Copy paste to Here'!G73))&gt;5,((CONCATENATE('Copy paste to Here'!G73," &amp; ",'Copy paste to Here'!D73,"  &amp;  ",'Copy paste to Here'!E73))),"Empty Cell")</f>
        <v xml:space="preserve">High polished titanium G23 hinged segment ring, 1mm (18g) &amp; Length: 10mm  &amp;  </v>
      </c>
      <c r="B69" s="57" t="str">
        <f>'Copy paste to Here'!C73</f>
        <v>USEGH18</v>
      </c>
      <c r="C69" s="57" t="s">
        <v>774</v>
      </c>
      <c r="D69" s="58">
        <f>Invoice!B73</f>
        <v>5</v>
      </c>
      <c r="E69" s="59">
        <f>'Shipping Invoice'!J73*$N$1</f>
        <v>2.08</v>
      </c>
      <c r="F69" s="59">
        <f t="shared" si="0"/>
        <v>10.4</v>
      </c>
      <c r="G69" s="60">
        <f t="shared" si="1"/>
        <v>90.979200000000006</v>
      </c>
      <c r="H69" s="63">
        <f t="shared" si="2"/>
        <v>454.89600000000002</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471.83</v>
      </c>
      <c r="G1000" s="60"/>
      <c r="H1000" s="61">
        <f t="shared" ref="H1000:H1007" si="49">F1000*$E$14</f>
        <v>20637.8442</v>
      </c>
    </row>
    <row r="1001" spans="1:8" s="62" customFormat="1">
      <c r="A1001" s="56" t="s">
        <v>822</v>
      </c>
      <c r="B1001" s="75"/>
      <c r="C1001" s="75"/>
      <c r="D1001" s="76"/>
      <c r="E1001" s="67"/>
      <c r="F1001" s="59">
        <f>Invoice!J75</f>
        <v>-94.366</v>
      </c>
      <c r="G1001" s="60"/>
      <c r="H1001" s="61">
        <f t="shared" si="49"/>
        <v>-4127.5688399999999</v>
      </c>
    </row>
    <row r="1002" spans="1:8" s="62" customFormat="1" outlineLevel="1">
      <c r="A1002" s="56"/>
      <c r="B1002" s="75"/>
      <c r="C1002" s="75"/>
      <c r="D1002" s="76"/>
      <c r="E1002" s="67"/>
      <c r="F1002" s="59">
        <f>Invoice!J76</f>
        <v>0</v>
      </c>
      <c r="G1002" s="60"/>
      <c r="H1002" s="61">
        <f t="shared" si="49"/>
        <v>0</v>
      </c>
    </row>
    <row r="1003" spans="1:8" s="62" customFormat="1">
      <c r="A1003" s="56" t="str">
        <f>'[2]Copy paste to Here'!T4</f>
        <v>Total:</v>
      </c>
      <c r="B1003" s="75"/>
      <c r="C1003" s="75"/>
      <c r="D1003" s="76"/>
      <c r="E1003" s="67"/>
      <c r="F1003" s="59">
        <f>SUM(F1000:F1002)</f>
        <v>377.464</v>
      </c>
      <c r="G1003" s="60"/>
      <c r="H1003" s="61">
        <f t="shared" si="49"/>
        <v>16510.27536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20637.844200000007</v>
      </c>
    </row>
    <row r="1010" spans="1:8" s="21" customFormat="1">
      <c r="A1010" s="22"/>
      <c r="E1010" s="21" t="s">
        <v>177</v>
      </c>
      <c r="H1010" s="84">
        <f>(SUMIF($A$1000:$A$1008,"Total:",$H$1000:$H$1008))</f>
        <v>16510.27536</v>
      </c>
    </row>
    <row r="1011" spans="1:8" s="21" customFormat="1">
      <c r="E1011" s="21" t="s">
        <v>178</v>
      </c>
      <c r="H1011" s="85">
        <f>H1013-H1012</f>
        <v>15430.169999999998</v>
      </c>
    </row>
    <row r="1012" spans="1:8" s="21" customFormat="1">
      <c r="E1012" s="21" t="s">
        <v>179</v>
      </c>
      <c r="H1012" s="85">
        <f>ROUND((H1013*7)/107,2)</f>
        <v>1080.1099999999999</v>
      </c>
    </row>
    <row r="1013" spans="1:8" s="21" customFormat="1">
      <c r="E1013" s="22" t="s">
        <v>180</v>
      </c>
      <c r="H1013" s="86">
        <f>ROUND((SUMIF($A$1000:$A$1008,"Total:",$H$1000:$H$1008)),2)</f>
        <v>16510.28</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2"/>
  <sheetViews>
    <sheetView workbookViewId="0">
      <selection activeCell="A5" sqref="A5"/>
    </sheetView>
  </sheetViews>
  <sheetFormatPr defaultRowHeight="15"/>
  <sheetData>
    <row r="1" spans="1:1">
      <c r="A1" s="2" t="s">
        <v>719</v>
      </c>
    </row>
    <row r="2" spans="1:1">
      <c r="A2" s="2" t="s">
        <v>776</v>
      </c>
    </row>
    <row r="3" spans="1:1">
      <c r="A3" s="2" t="s">
        <v>710</v>
      </c>
    </row>
    <row r="4" spans="1:1">
      <c r="A4" s="2" t="s">
        <v>710</v>
      </c>
    </row>
    <row r="5" spans="1:1">
      <c r="A5" s="2" t="s">
        <v>723</v>
      </c>
    </row>
    <row r="6" spans="1:1">
      <c r="A6" s="2" t="s">
        <v>723</v>
      </c>
    </row>
    <row r="7" spans="1:1">
      <c r="A7" s="2" t="s">
        <v>723</v>
      </c>
    </row>
    <row r="8" spans="1:1">
      <c r="A8" s="2" t="s">
        <v>725</v>
      </c>
    </row>
    <row r="9" spans="1:1">
      <c r="A9" s="2" t="s">
        <v>777</v>
      </c>
    </row>
    <row r="10" spans="1:1">
      <c r="A10" s="2" t="s">
        <v>778</v>
      </c>
    </row>
    <row r="11" spans="1:1">
      <c r="A11" s="2" t="s">
        <v>779</v>
      </c>
    </row>
    <row r="12" spans="1:1">
      <c r="A12" s="2" t="s">
        <v>780</v>
      </c>
    </row>
    <row r="13" spans="1:1">
      <c r="A13" s="2" t="s">
        <v>731</v>
      </c>
    </row>
    <row r="14" spans="1:1">
      <c r="A14" s="2" t="s">
        <v>731</v>
      </c>
    </row>
    <row r="15" spans="1:1">
      <c r="A15" s="2" t="s">
        <v>731</v>
      </c>
    </row>
    <row r="16" spans="1:1">
      <c r="A16" s="2" t="s">
        <v>781</v>
      </c>
    </row>
    <row r="17" spans="1:1">
      <c r="A17" s="2" t="s">
        <v>736</v>
      </c>
    </row>
    <row r="18" spans="1:1">
      <c r="A18" s="2" t="s">
        <v>737</v>
      </c>
    </row>
    <row r="19" spans="1:1">
      <c r="A19" s="2" t="s">
        <v>739</v>
      </c>
    </row>
    <row r="20" spans="1:1">
      <c r="A20" s="2" t="s">
        <v>782</v>
      </c>
    </row>
    <row r="21" spans="1:1">
      <c r="A21" s="2" t="s">
        <v>783</v>
      </c>
    </row>
    <row r="22" spans="1:1">
      <c r="A22" s="2" t="s">
        <v>745</v>
      </c>
    </row>
    <row r="23" spans="1:1">
      <c r="A23" s="2" t="s">
        <v>746</v>
      </c>
    </row>
    <row r="24" spans="1:1">
      <c r="A24" s="2" t="s">
        <v>784</v>
      </c>
    </row>
    <row r="25" spans="1:1">
      <c r="A25" s="2" t="s">
        <v>784</v>
      </c>
    </row>
    <row r="26" spans="1:1">
      <c r="A26" s="2" t="s">
        <v>784</v>
      </c>
    </row>
    <row r="27" spans="1:1">
      <c r="A27" s="2" t="s">
        <v>784</v>
      </c>
    </row>
    <row r="28" spans="1:1">
      <c r="A28" s="2" t="s">
        <v>785</v>
      </c>
    </row>
    <row r="29" spans="1:1">
      <c r="A29" s="2" t="s">
        <v>785</v>
      </c>
    </row>
    <row r="30" spans="1:1">
      <c r="A30" s="2" t="s">
        <v>750</v>
      </c>
    </row>
    <row r="31" spans="1:1">
      <c r="A31" s="2" t="s">
        <v>752</v>
      </c>
    </row>
    <row r="32" spans="1:1">
      <c r="A32" s="2" t="s">
        <v>754</v>
      </c>
    </row>
    <row r="33" spans="1:1">
      <c r="A33" s="2" t="s">
        <v>786</v>
      </c>
    </row>
    <row r="34" spans="1:1">
      <c r="A34" s="2" t="s">
        <v>787</v>
      </c>
    </row>
    <row r="35" spans="1:1">
      <c r="A35" s="2" t="s">
        <v>758</v>
      </c>
    </row>
    <row r="36" spans="1:1">
      <c r="A36" s="2" t="s">
        <v>788</v>
      </c>
    </row>
    <row r="37" spans="1:1">
      <c r="A37" s="2" t="s">
        <v>789</v>
      </c>
    </row>
    <row r="38" spans="1:1">
      <c r="A38" s="2" t="s">
        <v>790</v>
      </c>
    </row>
    <row r="39" spans="1:1">
      <c r="A39" s="2" t="s">
        <v>791</v>
      </c>
    </row>
    <row r="40" spans="1:1">
      <c r="A40" s="2" t="s">
        <v>792</v>
      </c>
    </row>
    <row r="41" spans="1:1">
      <c r="A41" s="2" t="s">
        <v>793</v>
      </c>
    </row>
    <row r="42" spans="1:1">
      <c r="A42" s="2" t="s">
        <v>794</v>
      </c>
    </row>
    <row r="43" spans="1:1">
      <c r="A43" s="2" t="s">
        <v>795</v>
      </c>
    </row>
    <row r="44" spans="1:1">
      <c r="A44" s="2" t="s">
        <v>796</v>
      </c>
    </row>
    <row r="45" spans="1:1">
      <c r="A45" s="2" t="s">
        <v>797</v>
      </c>
    </row>
    <row r="46" spans="1:1">
      <c r="A46" s="2" t="s">
        <v>798</v>
      </c>
    </row>
    <row r="47" spans="1:1">
      <c r="A47" s="2" t="s">
        <v>799</v>
      </c>
    </row>
    <row r="48" spans="1:1">
      <c r="A48" s="2" t="s">
        <v>800</v>
      </c>
    </row>
    <row r="49" spans="1:1">
      <c r="A49" s="2" t="s">
        <v>772</v>
      </c>
    </row>
    <row r="50" spans="1:1">
      <c r="A50" s="2" t="s">
        <v>774</v>
      </c>
    </row>
    <row r="51" spans="1:1">
      <c r="A51" s="2" t="s">
        <v>774</v>
      </c>
    </row>
    <row r="52" spans="1:1">
      <c r="A52" s="2" t="s">
        <v>774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2023-11-28T06:02:02Z</cp:lastPrinted>
  <dcterms:created xsi:type="dcterms:W3CDTF">2009-06-02T18:56:54Z</dcterms:created>
  <dcterms:modified xsi:type="dcterms:W3CDTF">2023-11-29T07:43:19Z</dcterms:modified>
</cp:coreProperties>
</file>