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56F9243-E8FF-4043-BE5E-85AF83A7D594}" xr6:coauthVersionLast="47" xr6:coauthVersionMax="47" xr10:uidLastSave="{00000000-0000-0000-0000-000000000000}"/>
  <bookViews>
    <workbookView xWindow="2868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Invoice!$A$1:$K$216</definedName>
    <definedName name="_xlnm.Print_Area" localSheetId="2">'Shipping Invoice'!$A$1:$L$211</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7" i="2" l="1"/>
  <c r="J208" i="2" l="1"/>
  <c r="K209" i="7" l="1"/>
  <c r="K208" i="7"/>
  <c r="E202" i="6"/>
  <c r="E200" i="6"/>
  <c r="E197" i="6"/>
  <c r="E196" i="6"/>
  <c r="E193" i="6"/>
  <c r="E192" i="6"/>
  <c r="E191" i="6"/>
  <c r="E190" i="6"/>
  <c r="E189" i="6"/>
  <c r="E188" i="6"/>
  <c r="E187" i="6"/>
  <c r="E186" i="6"/>
  <c r="E184" i="6"/>
  <c r="E181" i="6"/>
  <c r="E180" i="6"/>
  <c r="E177" i="6"/>
  <c r="E176" i="6"/>
  <c r="E175" i="6"/>
  <c r="E174" i="6"/>
  <c r="E173" i="6"/>
  <c r="E172" i="6"/>
  <c r="E171" i="6"/>
  <c r="E170" i="6"/>
  <c r="E168" i="6"/>
  <c r="E165" i="6"/>
  <c r="E164" i="6"/>
  <c r="E161" i="6"/>
  <c r="E160" i="6"/>
  <c r="E159" i="6"/>
  <c r="E158" i="6"/>
  <c r="E157" i="6"/>
  <c r="E156" i="6"/>
  <c r="E155" i="6"/>
  <c r="E154" i="6"/>
  <c r="E152" i="6"/>
  <c r="E150" i="6"/>
  <c r="E149" i="6"/>
  <c r="E148" i="6"/>
  <c r="E145" i="6"/>
  <c r="E144" i="6"/>
  <c r="E143" i="6"/>
  <c r="E142" i="6"/>
  <c r="E141" i="6"/>
  <c r="E140" i="6"/>
  <c r="E139" i="6"/>
  <c r="E138" i="6"/>
  <c r="E136" i="6"/>
  <c r="E134" i="6"/>
  <c r="E133" i="6"/>
  <c r="E132" i="6"/>
  <c r="E129" i="6"/>
  <c r="E128" i="6"/>
  <c r="E127" i="6"/>
  <c r="E126" i="6"/>
  <c r="E125" i="6"/>
  <c r="E124" i="6"/>
  <c r="E123" i="6"/>
  <c r="E122" i="6"/>
  <c r="E120" i="6"/>
  <c r="E118" i="6"/>
  <c r="E117" i="6"/>
  <c r="E116" i="6"/>
  <c r="E113" i="6"/>
  <c r="E112" i="6"/>
  <c r="E111" i="6"/>
  <c r="E110" i="6"/>
  <c r="E109" i="6"/>
  <c r="E108" i="6"/>
  <c r="E107" i="6"/>
  <c r="E106" i="6"/>
  <c r="E104" i="6"/>
  <c r="E102" i="6"/>
  <c r="E101" i="6"/>
  <c r="E100" i="6"/>
  <c r="E97" i="6"/>
  <c r="E96" i="6"/>
  <c r="E95" i="6"/>
  <c r="E94" i="6"/>
  <c r="E93" i="6"/>
  <c r="E92" i="6"/>
  <c r="E91" i="6"/>
  <c r="E90" i="6"/>
  <c r="E88" i="6"/>
  <c r="E86" i="6"/>
  <c r="E85" i="6"/>
  <c r="E84" i="6"/>
  <c r="E81" i="6"/>
  <c r="E80" i="6"/>
  <c r="E79" i="6"/>
  <c r="E78" i="6"/>
  <c r="E77" i="6"/>
  <c r="E76" i="6"/>
  <c r="E75" i="6"/>
  <c r="E74" i="6"/>
  <c r="E72" i="6"/>
  <c r="E70" i="6"/>
  <c r="E69" i="6"/>
  <c r="E68" i="6"/>
  <c r="E65" i="6"/>
  <c r="E64" i="6"/>
  <c r="E63" i="6"/>
  <c r="E62" i="6"/>
  <c r="E61" i="6"/>
  <c r="E60" i="6"/>
  <c r="E59" i="6"/>
  <c r="E58" i="6"/>
  <c r="E56" i="6"/>
  <c r="E54" i="6"/>
  <c r="E53" i="6"/>
  <c r="E52" i="6"/>
  <c r="E49" i="6"/>
  <c r="E48" i="6"/>
  <c r="E47" i="6"/>
  <c r="E46" i="6"/>
  <c r="E45" i="6"/>
  <c r="E44" i="6"/>
  <c r="E43" i="6"/>
  <c r="E42" i="6"/>
  <c r="E40" i="6"/>
  <c r="E38" i="6"/>
  <c r="E37" i="6"/>
  <c r="E36" i="6"/>
  <c r="E33" i="6"/>
  <c r="E32" i="6"/>
  <c r="E31" i="6"/>
  <c r="E30" i="6"/>
  <c r="E29" i="6"/>
  <c r="E28" i="6"/>
  <c r="E27" i="6"/>
  <c r="E26" i="6"/>
  <c r="E24" i="6"/>
  <c r="E22" i="6"/>
  <c r="E21" i="6"/>
  <c r="E20" i="6"/>
  <c r="K14" i="7"/>
  <c r="K17" i="7"/>
  <c r="K10" i="7"/>
  <c r="B190" i="7"/>
  <c r="I38" i="7"/>
  <c r="I24" i="7"/>
  <c r="I23" i="7"/>
  <c r="N1" i="7"/>
  <c r="I165" i="7" s="1"/>
  <c r="N1" i="6"/>
  <c r="E201" i="6" s="1"/>
  <c r="F1002" i="6"/>
  <c r="F1001" i="6"/>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J207" i="2" l="1"/>
  <c r="J211" i="2" s="1"/>
  <c r="K117" i="7"/>
  <c r="I103" i="7"/>
  <c r="K89" i="7"/>
  <c r="K138" i="7"/>
  <c r="I44" i="7"/>
  <c r="K44" i="7" s="1"/>
  <c r="I76" i="7"/>
  <c r="I107" i="7"/>
  <c r="I139" i="7"/>
  <c r="I201" i="7"/>
  <c r="K91" i="7"/>
  <c r="K107" i="7"/>
  <c r="K139" i="7"/>
  <c r="K203" i="7"/>
  <c r="I30" i="7"/>
  <c r="I45" i="7"/>
  <c r="K45" i="7" s="1"/>
  <c r="I61" i="7"/>
  <c r="I77" i="7"/>
  <c r="I93" i="7"/>
  <c r="K93" i="7" s="1"/>
  <c r="I108" i="7"/>
  <c r="I124" i="7"/>
  <c r="K124" i="7" s="1"/>
  <c r="I140" i="7"/>
  <c r="I156" i="7"/>
  <c r="K156" i="7" s="1"/>
  <c r="I171" i="7"/>
  <c r="K171" i="7" s="1"/>
  <c r="I187" i="7"/>
  <c r="K187" i="7" s="1"/>
  <c r="I202" i="7"/>
  <c r="K202" i="7" s="1"/>
  <c r="K165" i="7"/>
  <c r="I119" i="7"/>
  <c r="K106" i="7"/>
  <c r="I29" i="7"/>
  <c r="I60" i="7"/>
  <c r="K60" i="7" s="1"/>
  <c r="I92" i="7"/>
  <c r="K92" i="7" s="1"/>
  <c r="I123" i="7"/>
  <c r="K123" i="7" s="1"/>
  <c r="I155" i="7"/>
  <c r="K155" i="7" s="1"/>
  <c r="I170" i="7"/>
  <c r="K170" i="7" s="1"/>
  <c r="I186" i="7"/>
  <c r="K186" i="7" s="1"/>
  <c r="K28" i="7"/>
  <c r="K76" i="7"/>
  <c r="K108" i="7"/>
  <c r="K140" i="7"/>
  <c r="K188" i="7"/>
  <c r="K204" i="7"/>
  <c r="I31" i="7"/>
  <c r="K31" i="7" s="1"/>
  <c r="I46" i="7"/>
  <c r="K46" i="7" s="1"/>
  <c r="I62" i="7"/>
  <c r="I78" i="7"/>
  <c r="I94" i="7"/>
  <c r="I109" i="7"/>
  <c r="I125" i="7"/>
  <c r="K125" i="7" s="1"/>
  <c r="I141" i="7"/>
  <c r="I157" i="7"/>
  <c r="I172" i="7"/>
  <c r="K172" i="7" s="1"/>
  <c r="I188" i="7"/>
  <c r="I203" i="7"/>
  <c r="K29" i="7"/>
  <c r="K109" i="7"/>
  <c r="I47" i="7"/>
  <c r="I95" i="7"/>
  <c r="K95" i="7" s="1"/>
  <c r="I126" i="7"/>
  <c r="I142" i="7"/>
  <c r="K157" i="7"/>
  <c r="I204" i="7"/>
  <c r="K61" i="7"/>
  <c r="K141" i="7"/>
  <c r="I79" i="7"/>
  <c r="I173" i="7"/>
  <c r="K30" i="7"/>
  <c r="K62" i="7"/>
  <c r="K78" i="7"/>
  <c r="K94" i="7"/>
  <c r="K126" i="7"/>
  <c r="K142" i="7"/>
  <c r="I32" i="7"/>
  <c r="I48" i="7"/>
  <c r="K48" i="7" s="1"/>
  <c r="I64" i="7"/>
  <c r="I80" i="7"/>
  <c r="I96" i="7"/>
  <c r="I111" i="7"/>
  <c r="K111" i="7" s="1"/>
  <c r="I127" i="7"/>
  <c r="K127" i="7" s="1"/>
  <c r="I143" i="7"/>
  <c r="K143" i="7" s="1"/>
  <c r="I158" i="7"/>
  <c r="K158" i="7" s="1"/>
  <c r="I174" i="7"/>
  <c r="K174" i="7" s="1"/>
  <c r="I190" i="7"/>
  <c r="I205" i="7"/>
  <c r="K35" i="7"/>
  <c r="K173" i="7"/>
  <c r="I63" i="7"/>
  <c r="K63" i="7" s="1"/>
  <c r="I110" i="7"/>
  <c r="K110" i="7" s="1"/>
  <c r="I189" i="7"/>
  <c r="K189" i="7" s="1"/>
  <c r="K47" i="7"/>
  <c r="K79" i="7"/>
  <c r="K159" i="7"/>
  <c r="K191" i="7"/>
  <c r="I33" i="7"/>
  <c r="I49" i="7"/>
  <c r="K49" i="7" s="1"/>
  <c r="I65" i="7"/>
  <c r="I81" i="7"/>
  <c r="I97" i="7"/>
  <c r="K97" i="7" s="1"/>
  <c r="I112" i="7"/>
  <c r="K112" i="7" s="1"/>
  <c r="I128" i="7"/>
  <c r="K128" i="7" s="1"/>
  <c r="I144" i="7"/>
  <c r="K144" i="7" s="1"/>
  <c r="I159" i="7"/>
  <c r="I175" i="7"/>
  <c r="K175" i="7" s="1"/>
  <c r="K190" i="7"/>
  <c r="I206" i="7"/>
  <c r="K206" i="7" s="1"/>
  <c r="K32" i="7"/>
  <c r="K64" i="7"/>
  <c r="K80" i="7"/>
  <c r="K96" i="7"/>
  <c r="K160" i="7"/>
  <c r="K176" i="7"/>
  <c r="K192" i="7"/>
  <c r="I34" i="7"/>
  <c r="K34" i="7" s="1"/>
  <c r="I50" i="7"/>
  <c r="I66" i="7"/>
  <c r="I82" i="7"/>
  <c r="K82" i="7" s="1"/>
  <c r="I98" i="7"/>
  <c r="I113" i="7"/>
  <c r="I129" i="7"/>
  <c r="I145" i="7"/>
  <c r="I160" i="7"/>
  <c r="I176" i="7"/>
  <c r="I191" i="7"/>
  <c r="K132" i="7"/>
  <c r="K37" i="7"/>
  <c r="K77" i="7"/>
  <c r="K205" i="7"/>
  <c r="K33" i="7"/>
  <c r="K65" i="7"/>
  <c r="K81" i="7"/>
  <c r="K113" i="7"/>
  <c r="K129" i="7"/>
  <c r="K145" i="7"/>
  <c r="K161" i="7"/>
  <c r="K193" i="7"/>
  <c r="I35" i="7"/>
  <c r="I51" i="7"/>
  <c r="K51" i="7" s="1"/>
  <c r="I67" i="7"/>
  <c r="K67" i="7" s="1"/>
  <c r="I83" i="7"/>
  <c r="K83" i="7" s="1"/>
  <c r="I99" i="7"/>
  <c r="K99" i="7" s="1"/>
  <c r="I114" i="7"/>
  <c r="K114" i="7" s="1"/>
  <c r="I130" i="7"/>
  <c r="I146" i="7"/>
  <c r="K146" i="7" s="1"/>
  <c r="I161" i="7"/>
  <c r="I177" i="7"/>
  <c r="K177" i="7" s="1"/>
  <c r="I192" i="7"/>
  <c r="K50" i="7"/>
  <c r="K98" i="7"/>
  <c r="K130" i="7"/>
  <c r="K162" i="7"/>
  <c r="K178" i="7"/>
  <c r="I36" i="7"/>
  <c r="K36" i="7" s="1"/>
  <c r="I52" i="7"/>
  <c r="K52" i="7" s="1"/>
  <c r="I68" i="7"/>
  <c r="I84" i="7"/>
  <c r="I100" i="7"/>
  <c r="K100" i="7" s="1"/>
  <c r="I115" i="7"/>
  <c r="I131" i="7"/>
  <c r="I147" i="7"/>
  <c r="I162" i="7"/>
  <c r="I178" i="7"/>
  <c r="I193" i="7"/>
  <c r="K115" i="7"/>
  <c r="K131" i="7"/>
  <c r="K147" i="7"/>
  <c r="K195" i="7"/>
  <c r="I22" i="7"/>
  <c r="I37" i="7"/>
  <c r="I53" i="7"/>
  <c r="K53" i="7" s="1"/>
  <c r="I69" i="7"/>
  <c r="K69" i="7" s="1"/>
  <c r="I85" i="7"/>
  <c r="K85" i="7" s="1"/>
  <c r="I101" i="7"/>
  <c r="I116" i="7"/>
  <c r="I132" i="7"/>
  <c r="I148" i="7"/>
  <c r="K148" i="7" s="1"/>
  <c r="I163" i="7"/>
  <c r="K163" i="7" s="1"/>
  <c r="I179" i="7"/>
  <c r="K179" i="7" s="1"/>
  <c r="I194" i="7"/>
  <c r="K194" i="7" s="1"/>
  <c r="I54" i="7"/>
  <c r="K54" i="7" s="1"/>
  <c r="I70" i="7"/>
  <c r="K70" i="7" s="1"/>
  <c r="I86" i="7"/>
  <c r="K86" i="7" s="1"/>
  <c r="K101" i="7"/>
  <c r="I117" i="7"/>
  <c r="I133" i="7"/>
  <c r="K133" i="7" s="1"/>
  <c r="I149" i="7"/>
  <c r="K149" i="7" s="1"/>
  <c r="I164" i="7"/>
  <c r="K164" i="7" s="1"/>
  <c r="I180" i="7"/>
  <c r="K180" i="7" s="1"/>
  <c r="I195" i="7"/>
  <c r="K84" i="7"/>
  <c r="K197" i="7"/>
  <c r="I55" i="7"/>
  <c r="I71" i="7"/>
  <c r="K71" i="7" s="1"/>
  <c r="I87" i="7"/>
  <c r="K87" i="7" s="1"/>
  <c r="I102" i="7"/>
  <c r="K102" i="7" s="1"/>
  <c r="I118" i="7"/>
  <c r="K118" i="7" s="1"/>
  <c r="I134" i="7"/>
  <c r="I150" i="7"/>
  <c r="K150" i="7" s="1"/>
  <c r="I196" i="7"/>
  <c r="K196" i="7" s="1"/>
  <c r="I181" i="7"/>
  <c r="K181" i="7" s="1"/>
  <c r="K66" i="7"/>
  <c r="K198" i="7"/>
  <c r="I182" i="7"/>
  <c r="K182" i="7" s="1"/>
  <c r="K23" i="7"/>
  <c r="K55" i="7"/>
  <c r="K103" i="7"/>
  <c r="I26" i="7"/>
  <c r="K26" i="7" s="1"/>
  <c r="I57" i="7"/>
  <c r="I89" i="7"/>
  <c r="I104" i="7"/>
  <c r="I136" i="7"/>
  <c r="I152" i="7"/>
  <c r="I167" i="7"/>
  <c r="I198" i="7"/>
  <c r="I25" i="7"/>
  <c r="K25" i="7" s="1"/>
  <c r="I40" i="7"/>
  <c r="K40" i="7" s="1"/>
  <c r="I56" i="7"/>
  <c r="K56" i="7" s="1"/>
  <c r="I88" i="7"/>
  <c r="K88" i="7" s="1"/>
  <c r="I135" i="7"/>
  <c r="K135" i="7" s="1"/>
  <c r="I151" i="7"/>
  <c r="K151" i="7" s="1"/>
  <c r="I166" i="7"/>
  <c r="K166" i="7" s="1"/>
  <c r="I197" i="7"/>
  <c r="K39" i="7"/>
  <c r="K119" i="7"/>
  <c r="K167" i="7"/>
  <c r="I41" i="7"/>
  <c r="K41" i="7" s="1"/>
  <c r="I73" i="7"/>
  <c r="K73" i="7" s="1"/>
  <c r="I120" i="7"/>
  <c r="K120" i="7" s="1"/>
  <c r="I183" i="7"/>
  <c r="K183" i="7" s="1"/>
  <c r="K24" i="7"/>
  <c r="K104" i="7"/>
  <c r="K136" i="7"/>
  <c r="K152" i="7"/>
  <c r="K184" i="7"/>
  <c r="I27" i="7"/>
  <c r="K27" i="7" s="1"/>
  <c r="I42" i="7"/>
  <c r="K42" i="7" s="1"/>
  <c r="I58" i="7"/>
  <c r="K58" i="7" s="1"/>
  <c r="I74" i="7"/>
  <c r="K74" i="7" s="1"/>
  <c r="I90" i="7"/>
  <c r="K90" i="7" s="1"/>
  <c r="I105" i="7"/>
  <c r="I121" i="7"/>
  <c r="I137" i="7"/>
  <c r="K137" i="7" s="1"/>
  <c r="I153" i="7"/>
  <c r="I168" i="7"/>
  <c r="K168" i="7" s="1"/>
  <c r="I184" i="7"/>
  <c r="I199" i="7"/>
  <c r="K199" i="7" s="1"/>
  <c r="K68" i="7"/>
  <c r="I39" i="7"/>
  <c r="K38" i="7"/>
  <c r="K134" i="7"/>
  <c r="I72" i="7"/>
  <c r="K72" i="7" s="1"/>
  <c r="K57" i="7"/>
  <c r="K105" i="7"/>
  <c r="K121" i="7"/>
  <c r="K153" i="7"/>
  <c r="K201" i="7"/>
  <c r="I28" i="7"/>
  <c r="I43" i="7"/>
  <c r="K43" i="7" s="1"/>
  <c r="I59" i="7"/>
  <c r="K59" i="7" s="1"/>
  <c r="I75" i="7"/>
  <c r="K75" i="7" s="1"/>
  <c r="I91" i="7"/>
  <c r="I106" i="7"/>
  <c r="I122" i="7"/>
  <c r="K122" i="7" s="1"/>
  <c r="I138" i="7"/>
  <c r="I154" i="7"/>
  <c r="K154" i="7" s="1"/>
  <c r="I169" i="7"/>
  <c r="K169" i="7" s="1"/>
  <c r="I185" i="7"/>
  <c r="K185" i="7" s="1"/>
  <c r="I200" i="7"/>
  <c r="K200" i="7" s="1"/>
  <c r="K116" i="7"/>
  <c r="E18" i="6"/>
  <c r="E50" i="6"/>
  <c r="E66" i="6"/>
  <c r="E82" i="6"/>
  <c r="E98" i="6"/>
  <c r="E114" i="6"/>
  <c r="E130" i="6"/>
  <c r="E146" i="6"/>
  <c r="E162" i="6"/>
  <c r="E194" i="6"/>
  <c r="E34" i="6"/>
  <c r="E178" i="6"/>
  <c r="E19" i="6"/>
  <c r="E35" i="6"/>
  <c r="E51" i="6"/>
  <c r="E67" i="6"/>
  <c r="E83" i="6"/>
  <c r="E99" i="6"/>
  <c r="E115" i="6"/>
  <c r="E131" i="6"/>
  <c r="E147" i="6"/>
  <c r="E163" i="6"/>
  <c r="E179" i="6"/>
  <c r="E195" i="6"/>
  <c r="E198" i="6"/>
  <c r="E166" i="6"/>
  <c r="E182" i="6"/>
  <c r="E23" i="6"/>
  <c r="E39" i="6"/>
  <c r="E55" i="6"/>
  <c r="E71" i="6"/>
  <c r="E87" i="6"/>
  <c r="E103" i="6"/>
  <c r="E119" i="6"/>
  <c r="E135" i="6"/>
  <c r="E151" i="6"/>
  <c r="E167" i="6"/>
  <c r="E183" i="6"/>
  <c r="E199" i="6"/>
  <c r="E25" i="6"/>
  <c r="E41" i="6"/>
  <c r="E57" i="6"/>
  <c r="E73" i="6"/>
  <c r="E89" i="6"/>
  <c r="E105" i="6"/>
  <c r="E121" i="6"/>
  <c r="E137" i="6"/>
  <c r="E153" i="6"/>
  <c r="E169" i="6"/>
  <c r="E185" i="6"/>
  <c r="K22" i="7"/>
  <c r="B207" i="7"/>
  <c r="M11" i="6"/>
  <c r="K207" i="7" l="1"/>
  <c r="K210" i="7" s="1"/>
  <c r="I216" i="2"/>
  <c r="I215"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<sst xmlns="http://schemas.openxmlformats.org/spreadsheetml/2006/main" count="4657" uniqueCount="901">
  <si>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</si>
  <si>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</si>
  <si>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</si>
  <si>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</si>
  <si>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</si>
  <si>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</si>
  <si>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</si>
  <si>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</si>
  <si>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</si>
  <si>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</si>
  <si>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</si>
  <si>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</si>
  <si>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</si>
  <si>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</si>
  <si>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</si>
  <si>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</si>
  <si>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</si>
  <si>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</si>
  <si>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</si>
  <si>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</si>
  <si>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</si>
  <si>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</si>
  <si>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</si>
  <si>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</si>
  <si>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</si>
  <si>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</si>
  <si>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</si>
  <si>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</si>
  <si>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</si>
  <si>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</si>
  <si>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</si>
  <si>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</si>
  <si>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</si>
  <si>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</si>
  <si>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</si>
  <si>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</si>
  <si>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</si>
  <si>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</si>
  <si>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</si>
  <si>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</si>
  <si>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</si>
  <si>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</si>
  <si>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</si>
  <si>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</si>
  <si>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</si>
  <si>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</si>
  <si>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</si>
  <si>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</si>
  <si>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</si>
  <si>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</si>
  <si>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</si>
  <si>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</si>
  <si>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</si>
  <si>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</si>
  <si>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</si>
  <si>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</si>
  <si>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</si>
  <si>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</si>
  <si>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</si>
  <si>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</si>
  <si>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</si>
  <si>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</si>
  <si>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</si>
  <si>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</si>
  <si>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</si>
  <si>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</si>
  <si>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</si>
  <si>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</si>
  <si>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</si>
  <si>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</si>
  <si>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</si>
  <si>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</si>
  <si>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</si>
  <si>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</si>
  <si>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</si>
  <si>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</si>
  <si>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</si>
  <si>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</si>
  <si>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</si>
  <si>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</si>
  <si>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</si>
  <si>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</si>
  <si>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</si>
  <si>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</si>
  <si>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</si>
  <si>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</si>
  <si>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</si>
  <si>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</si>
  <si>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</si>
  <si>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</si>
  <si>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</si>
  <si>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</si>
  <si>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</si>
  <si>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</si>
  <si>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</si>
  <si>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</si>
  <si>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</si>
  <si>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</si>
  <si>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</si>
  <si>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</si>
  <si>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</si>
  <si>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</si>
  <si>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</si>
  <si>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</si>
  <si>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</si>
  <si>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</si>
  <si>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</si>
  <si>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</si>
  <si>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</si>
  <si>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</si>
  <si>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</si>
  <si>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</si>
  <si>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</si>
  <si>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</si>
  <si>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</si>
  <si>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</si>
  <si>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</si>
  <si>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</si>
  <si>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</si>
  <si>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</si>
  <si>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</si>
  <si>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</si>
  <si>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</si>
  <si>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</si>
  <si>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</si>
  <si>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</si>
  <si>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</si>
  <si>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</si>
  <si>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</si>
  <si>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</si>
  <si>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</si>
  <si>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</si>
  <si>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</si>
  <si>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</si>
  <si>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</si>
  <si>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</si>
  <si>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</si>
  <si>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</si>
  <si>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</si>
  <si>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</si>
  <si>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</si>
  <si>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</si>
  <si>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</si>
  <si>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</si>
  <si>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</si>
  <si>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</si>
  <si>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</si>
  <si>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</si>
  <si>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</si>
  <si>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</si>
  <si>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</si>
  <si>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</si>
  <si>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</si>
  <si>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</si>
  <si>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</si>
  <si>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</si>
  <si>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</si>
  <si>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</si>
  <si>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</si>
  <si>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</si>
  <si>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</si>
  <si>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</si>
  <si>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</si>
  <si>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</si>
  <si>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</si>
  <si>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</si>
  <si>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</si>
  <si>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</si>
  <si>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</si>
  <si>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</si>
  <si>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</si>
  <si>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</si>
  <si>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</si>
  <si>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</si>
  <si>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</si>
  <si>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</si>
  <si>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</si>
  <si>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</si>
  <si>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</si>
  <si>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</si>
  <si>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</si>
  <si>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</si>
  <si>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</si>
  <si>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</si>
  <si>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</si>
  <si>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</si>
  <si>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</si>
  <si>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</si>
  <si>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</si>
  <si>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</si>
  <si>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</si>
  <si>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</si>
  <si>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</si>
  <si>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</si>
  <si>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</si>
  <si>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</si>
  <si>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</si>
  <si>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</si>
  <si>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</si>
  <si>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</si>
  <si>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</si>
  <si>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</si>
  <si>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</si>
  <si>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</si>
  <si>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</si>
  <si>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</si>
  <si>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</si>
  <si>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</si>
  <si>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</si>
  <si>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</si>
  <si>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</si>
  <si>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</si>
  <si>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</si>
  <si>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</si>
  <si>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</si>
  <si>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</si>
  <si>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</si>
  <si>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</si>
  <si>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</si>
  <si>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</si>
  <si>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</si>
  <si>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</si>
  <si>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</si>
  <si>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</si>
  <si>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</si>
  <si>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</si>
  <si>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</si>
  <si>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</si>
  <si>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</si>
  <si>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</si>
  <si>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</si>
  <si>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</si>
  <si>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</si>
  <si>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</si>
  <si>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</si>
  <si>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</si>
  <si>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</si>
  <si>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</si>
  <si>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</si>
  <si>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</si>
  <si>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</si>
  <si>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</si>
  <si>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</si>
  <si>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</si>
  <si>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</si>
  <si>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</si>
  <si>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</si>
  <si>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</si>
  <si>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</si>
  <si>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</si>
  <si>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</si>
  <si>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</si>
  <si>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</si>
  <si>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</si>
  <si>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</si>
  <si>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</si>
  <si>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</si>
  <si>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</si>
  <si>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</si>
  <si>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</si>
  <si>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</si>
  <si>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</si>
  <si>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</si>
  <si>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</si>
  <si>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</si>
  <si>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</si>
  <si>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</si>
  <si>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</si>
  <si>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</si>
  <si>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</si>
  <si>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</si>
  <si>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</si>
  <si>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</si>
  <si>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</si>
  <si>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</si>
  <si>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</si>
  <si>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</si>
  <si>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</si>
  <si>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</si>
  <si>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</si>
  <si>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</si>
  <si>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</si>
  <si>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</si>
  <si>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</si>
  <si>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</si>
  <si>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</si>
  <si>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</si>
  <si>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</si>
  <si>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</si>
  <si>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</si>
  <si>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</si>
  <si>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</si>
  <si>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</si>
  <si>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</si>
  <si>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</si>
  <si>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</si>
  <si>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</si>
  <si>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</si>
  <si>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</si>
  <si>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</si>
  <si>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</si>
  <si>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</si>
  <si>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</si>
  <si>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</si>
  <si>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</si>
  <si>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</si>
  <si>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</si>
  <si>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</si>
  <si>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</si>
  <si>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</si>
  <si>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</si>
  <si>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</si>
  <si>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</si>
  <si>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</si>
  <si>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</si>
  <si>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</si>
  <si>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</si>
  <si>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</si>
  <si>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</si>
  <si>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</si>
  <si>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</si>
  <si>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</si>
  <si>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</si>
  <si>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</si>
  <si>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</si>
  <si>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</si>
  <si>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</si>
  <si>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</si>
  <si>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</si>
  <si>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</si>
  <si>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</si>
  <si>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</si>
  <si>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</si>
  <si>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</si>
  <si>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</si>
  <si>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</si>
  <si>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</si>
  <si>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</si>
  <si>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</si>
  <si>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</si>
  <si>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</si>
  <si>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</si>
  <si>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</si>
  <si>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</si>
  <si>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</si>
  <si>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</si>
  <si>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</si>
  <si>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</si>
  <si>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</si>
  <si>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</si>
  <si>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</si>
  <si>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</si>
  <si>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</si>
  <si>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</si>
  <si>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</si>
  <si>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</si>
  <si>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</si>
  <si>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</si>
  <si>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</si>
  <si>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</si>
  <si>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</si>
  <si>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</si>
  <si>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</si>
  <si>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</si>
  <si>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</si>
  <si>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</si>
  <si>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</si>
  <si>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</si>
  <si>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</si>
  <si>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</si>
  <si>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</si>
  <si>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</si>
  <si>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</si>
  <si>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</si>
  <si>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</si>
  <si>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</si>
  <si>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</si>
  <si>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</si>
  <si>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</si>
  <si>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</si>
  <si>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</si>
  <si>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</si>
  <si>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</si>
  <si>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</si>
  <si>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</si>
  <si>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</si>
  <si>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</si>
  <si>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</si>
  <si>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</si>
  <si>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</si>
  <si>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</si>
  <si>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</si>
  <si>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</si>
  <si>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</si>
  <si>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</si>
  <si>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</si>
  <si>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</si>
  <si>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</si>
  <si>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</si>
  <si>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</si>
  <si>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</si>
  <si>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</si>
  <si>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</si>
  <si>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</si>
  <si>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</si>
  <si>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</si>
  <si>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</si>
  <si>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</si>
  <si>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</si>
  <si>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</si>
  <si>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</si>
  <si>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</si>
  <si>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</si>
  <si>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</si>
  <si>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</si>
  <si>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</si>
  <si>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</si>
  <si>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</si>
  <si>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</si>
  <si>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</si>
  <si>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</si>
  <si>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</si>
  <si>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</si>
  <si>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</si>
  <si>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</si>
  <si>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</si>
  <si>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</si>
  <si>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</si>
  <si>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</si>
  <si>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</si>
  <si>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</si>
  <si>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</si>
  <si>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</si>
  <si>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</si>
  <si>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</si>
  <si>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</si>
  <si>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</si>
  <si>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</si>
  <si>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</si>
  <si>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</si>
  <si>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</si>
  <si>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</si>
  <si>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</si>
  <si>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</si>
  <si>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</si>
  <si>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</si>
  <si>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</si>
  <si>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</si>
  <si>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</si>
  <si>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</si>
  <si>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</si>
  <si>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</si>
  <si>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</si>
  <si>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</si>
  <si>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</si>
  <si>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</si>
  <si>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</si>
  <si>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</si>
  <si>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</si>
  <si>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</si>
  <si>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</si>
  <si>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</si>
  <si>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</si>
  <si>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</si>
  <si>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</si>
  <si>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</si>
  <si>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</si>
  <si>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</si>
  <si>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</si>
  <si>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</si>
  <si>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</si>
  <si>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</si>
  <si>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</si>
  <si>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</si>
  <si>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</si>
  <si>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</si>
  <si>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</si>
  <si>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</si>
  <si>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</si>
  <si>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</si>
  <si>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</si>
  <si>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</si>
  <si>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</si>
  <si>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</si>
  <si>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</si>
  <si>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</si>
  <si>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</si>
  <si>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</si>
  <si>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</si>
  <si>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</si>
  <si>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</si>
  <si>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</si>
  <si>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</si>
  <si>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</si>
  <si>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</si>
  <si>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</si>
  <si>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</si>
  <si>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</si>
  <si>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</si>
  <si>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</si>
  <si>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</si>
  <si>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</si>
  <si>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</si>
  <si>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</si>
  <si>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</si>
  <si>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</si>
  <si>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</si>
  <si>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</si>
  <si>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</si>
  <si>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</si>
  <si>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</si>
  <si>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</si>
  <si>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</si>
  <si>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</si>
  <si>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</si>
  <si>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</si>
  <si>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</si>
  <si>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</si>
  <si>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</si>
  <si>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</si>
  <si>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</si>
  <si>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</si>
  <si>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</si>
  <si>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</si>
  <si>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</si>
  <si>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</si>
  <si>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</si>
  <si>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</si>
  <si>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</si>
  <si>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</si>
  <si>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</si>
  <si>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</si>
  <si>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</si>
  <si>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</si>
  <si>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</si>
  <si>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</si>
  <si>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</si>
  <si>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</si>
  <si>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</si>
  <si>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</si>
  <si>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</si>
  <si>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</si>
  <si>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</si>
  <si>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</si>
  <si>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</si>
  <si>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</si>
  <si>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</si>
  <si>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</si>
  <si>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</si>
  <si>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</si>
  <si>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</si>
  <si>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</si>
  <si>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</si>
  <si>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</si>
  <si>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</si>
  <si>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</si>
  <si>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</si>
  <si>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</si>
  <si>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</si>
  <si>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</si>
  <si>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</si>
  <si>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</si>
  <si>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</si>
  <si>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</si>
  <si>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</si>
  <si>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</si>
  <si>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</si>
  <si>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</si>
  <si>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</si>
  <si>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</si>
  <si>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</si>
  <si>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</si>
  <si>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</si>
  <si>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</si>
  <si>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</si>
  <si>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</si>
  <si>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</si>
  <si>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</si>
  <si>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</si>
  <si>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</si>
  <si>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</si>
  <si>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</si>
  <si>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</si>
  <si>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</si>
  <si>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</si>
  <si>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</si>
  <si>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</si>
  <si>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</si>
  <si>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</si>
  <si>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</si>
  <si>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</si>
  <si>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</si>
  <si>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</si>
  <si>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</si>
  <si>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</si>
  <si>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</si>
  <si>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</si>
  <si>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</si>
  <si>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</si>
  <si>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</si>
  <si>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</si>
  <si>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</si>
  <si>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</si>
  <si>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</si>
  <si>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</si>
  <si>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</si>
  <si>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</si>
  <si>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</si>
  <si>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</si>
  <si>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</si>
  <si>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</si>
  <si>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</si>
  <si>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</si>
  <si>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</si>
  <si>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</si>
  <si>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</si>
  <si>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</si>
  <si>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</si>
  <si>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</si>
  <si>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</si>
  <si>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</si>
  <si>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</si>
  <si>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</si>
  <si>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</si>
  <si>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</si>
  <si>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</si>
  <si>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</si>
  <si>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</si>
  <si>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</si>
  <si>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</si>
  <si>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</si>
  <si>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</si>
  <si>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</si>
  <si>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</si>
  <si>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</si>
  <si>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</si>
  <si>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</si>
  <si>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</si>
  <si>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</si>
  <si>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</si>
  <si>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</si>
  <si>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</si>
  <si>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</si>
  <si>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</si>
  <si>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</si>
  <si>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</si>
  <si>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</si>
  <si>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</si>
  <si>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</si>
  <si>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</si>
  <si>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</si>
  <si>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</si>
  <si>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</si>
  <si>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</si>
  <si>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</si>
  <si>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</si>
  <si>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</si>
  <si>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</si>
  <si>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</si>
  <si>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</si>
  <si>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</si>
  <si>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</si>
  <si>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</si>
  <si>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</si>
  <si>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</si>
  <si>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</si>
  <si>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</si>
  <si>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</si>
  <si>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</si>
  <si>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</si>
  <si>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</si>
  <si>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</si>
  <si>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</si>
  <si>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</si>
  <si>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</si>
  <si>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</si>
  <si>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</si>
  <si>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</si>
  <si>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</si>
  <si>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</si>
  <si>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</si>
  <si>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</si>
  <si>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</si>
  <si>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</si>
  <si>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</si>
  <si>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</si>
  <si>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</si>
  <si>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</si>
  <si>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</si>
  <si>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</si>
  <si>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</si>
  <si>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</si>
  <si>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</si>
  <si>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</si>
  <si>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</si>
  <si>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</si>
  <si>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</si>
  <si>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</si>
  <si>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</si>
  <si>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</si>
  <si>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</si>
  <si>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</si>
  <si>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</si>
  <si>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</si>
  <si>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</si>
  <si>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</si>
  <si>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</si>
  <si>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</si>
  <si>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ZUNSC</t>
  </si>
  <si>
    <t>EO gas sterilized titanium G23 nose screw, 1mm (18g) with 2.5mm bezel set color round crystal</t>
  </si>
  <si>
    <t>BENA-Mode GmbH</t>
  </si>
  <si>
    <t>Patrick Eugster</t>
  </si>
  <si>
    <t>Eisengasse 14</t>
  </si>
  <si>
    <t>CH 6004 Luzern</t>
  </si>
  <si>
    <t>Switzerland</t>
  </si>
  <si>
    <t>Tel: 0041763903997</t>
  </si>
  <si>
    <t>Email: info@bena.ch</t>
  </si>
  <si>
    <t>BBER62</t>
  </si>
  <si>
    <t>Surgical steel tragus piercing barbell, 16g (1.2mm) with 3mm to 5mm bezel set crystal top and 3mm plain steel lower ball</t>
  </si>
  <si>
    <t>Length: 6mm with 5mm top part</t>
  </si>
  <si>
    <t>Length: 8mm with 5mm top part</t>
  </si>
  <si>
    <t>Length: 12mm with 4mm jewel balls</t>
  </si>
  <si>
    <t>316L steel nipple barbell, 1.6mm (14g) with two forward facing 5mm or 6mm jewel balls</t>
  </si>
  <si>
    <t>Length: 16mm with 4mm jewel balls</t>
  </si>
  <si>
    <t>Length: 14mm with 4mm jewel balls</t>
  </si>
  <si>
    <t>BBTNPC</t>
  </si>
  <si>
    <t>Anodized 316L steel barbell, 1.6mm (14g) with two forward facing 5mm jewel balls</t>
  </si>
  <si>
    <t>Color: Rose-gold</t>
  </si>
  <si>
    <t>BCRGZ409</t>
  </si>
  <si>
    <t>316L steel ball closure ring, 14g (1.6mm) with a dangling 11 x 9mm pear shaped CZ stone</t>
  </si>
  <si>
    <t>BEDRT20M</t>
  </si>
  <si>
    <t>Anodized 316L steel fixed bead ring, 20g (0.8mm) with a 2.5mm ball</t>
  </si>
  <si>
    <t>BNET2C</t>
  </si>
  <si>
    <t>Color: Gold Anodized w/ Clear crystal</t>
  </si>
  <si>
    <t>Anodized surgical steel eyebrow banana, 16g (1.2mm) with two 3mm bezel jewel balls</t>
  </si>
  <si>
    <t>BNRDZ8</t>
  </si>
  <si>
    <t>Surgical steel casting belly banana, 14g (1.6mm) with 8mm prong set cubic zirconia (CZ) stone</t>
  </si>
  <si>
    <t>BNRDZ8JB</t>
  </si>
  <si>
    <t>Surgical steel casting belly banana, 14g (1.6mm) with 8mm prong set cubic zirconia (CZ) stone and upper 5mm bezel set jewel ball</t>
  </si>
  <si>
    <t>BNRDZ8JBT</t>
  </si>
  <si>
    <t>BNRDZ8T</t>
  </si>
  <si>
    <t>BRPER3</t>
  </si>
  <si>
    <t>Display of 12 pairs of stainless steel earring studs with 5mm to 8mm pearl balls in black and white</t>
  </si>
  <si>
    <t>CBET2C</t>
  </si>
  <si>
    <t>Anodized 316L steel eyebrow circular barbell, 16g (1.2mm) with two 3mm bezel set jewel balls</t>
  </si>
  <si>
    <t>ER133</t>
  </si>
  <si>
    <t>Pair of high polished surgical steel huggies with rounded edges</t>
  </si>
  <si>
    <t>ER139</t>
  </si>
  <si>
    <t>Pair of plain black anodized stainless steel wide huggies in high polish</t>
  </si>
  <si>
    <t>ER247</t>
  </si>
  <si>
    <t>Tiny high polished surgical steel helix huggie with rounded edges- diameter 7mm (sold per pcs.)</t>
  </si>
  <si>
    <t>ERBAL</t>
  </si>
  <si>
    <t>One pair of ball shaped high polished surgical steel ear studs</t>
  </si>
  <si>
    <t>Size: 4mm</t>
  </si>
  <si>
    <t>Size: 5mm</t>
  </si>
  <si>
    <t>ERBT</t>
  </si>
  <si>
    <t>One pair of ball shaped Pvd plated surgical steel ear studs</t>
  </si>
  <si>
    <t>FBN2CG</t>
  </si>
  <si>
    <t>Length: 12mm Clear Bioflex</t>
  </si>
  <si>
    <t>Bioflex belly banana, 14g (1.6mm) with an 5mm &amp; 8mm bezel set steel jewel ball</t>
  </si>
  <si>
    <t>FQPG</t>
  </si>
  <si>
    <t>Gauge: 6mm</t>
  </si>
  <si>
    <t>High polished surgical steel screw-fit flesh tunnel in hexagon screw nut design</t>
  </si>
  <si>
    <t>Gauge: 8mm</t>
  </si>
  <si>
    <t>G14HOB</t>
  </si>
  <si>
    <t>Solid 14k gold endless nose hoop, 22g (0.6mm) with ball and an outer diameter</t>
  </si>
  <si>
    <t>IJF4</t>
  </si>
  <si>
    <t>316L steel 4mm dermal anchor top part with bezel set flat crystal for 1.6mm (14g) posts with 1.2mm internal threading</t>
  </si>
  <si>
    <t>316L steel 5mm dermal anchor top part with bezel set flat crystal for 1.6mm (14g) posts with 1.2mm internal threading</t>
  </si>
  <si>
    <t>IPMC</t>
  </si>
  <si>
    <t>Surgical steel fake plug with ferido glued multi-crystals without resin cover on one side and a plain steel disk on the other side</t>
  </si>
  <si>
    <t>ITAG</t>
  </si>
  <si>
    <t>Flat dome shaped PVD plated 316L steel dermal anchor top part for internally threaded, 16g (1.2mm) dermal anchor base plate with a height of 2mm - 2.5mm</t>
  </si>
  <si>
    <t>ITE</t>
  </si>
  <si>
    <t>Flat disk shaped anodized surgical steel dermal anchor top part for internally threaded, 16g (1.2mm) dermal anchor base plate with a height of 2mm - 2.5mm (this item does only fit our dermal anchors and surface bars)</t>
  </si>
  <si>
    <t>ITJF4</t>
  </si>
  <si>
    <t>4mm bezel set clear crystal flat head shaped anodized surgical steel dermal anchor top part for internally threaded, 16g (1.2mm) dermal anchor base plate with a height of 2mm - 2.5mm (this item does only fit our dermal anchors and surface bars)</t>
  </si>
  <si>
    <t>LBIFB</t>
  </si>
  <si>
    <t>Surgical steel internally threaded labret, 16g (1.2mm) with crystal flat head sized 3mm to 5mm for triple tragus piercings</t>
  </si>
  <si>
    <t>Length: 10mm with 5mm top part</t>
  </si>
  <si>
    <t>LBTC3</t>
  </si>
  <si>
    <t>Anodized surgical steel labret, 16g (1.2mm) with a 3mm bezel set jewel ball</t>
  </si>
  <si>
    <t>Color: Rose gold Anodized w/ Clear crystal</t>
  </si>
  <si>
    <t>MGST</t>
  </si>
  <si>
    <t>Packing Option: Blister package</t>
  </si>
  <si>
    <t>3mm flat crystal fake nose studs with big 8mm gold colored magnet backing</t>
  </si>
  <si>
    <t>NED</t>
  </si>
  <si>
    <t>Gauge: 1mm</t>
  </si>
  <si>
    <t>Individually packed piece of single use EO gas sterilized surgical steel piercing needle</t>
  </si>
  <si>
    <t>NS05RG</t>
  </si>
  <si>
    <t>NS05RS</t>
  </si>
  <si>
    <t>NS06</t>
  </si>
  <si>
    <t>NS06RG</t>
  </si>
  <si>
    <t>NS06RS</t>
  </si>
  <si>
    <t>PKMP113</t>
  </si>
  <si>
    <t>Packing Option: Size 6mm in Blister package</t>
  </si>
  <si>
    <t>Magnetic steel fake plug with big ferido glued SwarovskiⓇ crystal in the center surrounded by tiny crystals and flat back (in a blister pack or extra thin package to save on shipping cost)</t>
  </si>
  <si>
    <t>Packing Option: Size 8mm in Extra-Thin package to save shipping cost</t>
  </si>
  <si>
    <t>Packing Option: Size 10mm in Extra-Thin package to save shipping cost</t>
  </si>
  <si>
    <t>Packing Option: Size 12mm in Extra-Thin package to save shipping cost</t>
  </si>
  <si>
    <t>PKMSZ</t>
  </si>
  <si>
    <t>Packing Option: Jet in Extra-Thin package to save shipping cost</t>
  </si>
  <si>
    <t>One pair of magnetic 316L steel ear studs with round prong set CZ stone with magnet backing (in blister pack or extra thin package to save on shipping cost)</t>
  </si>
  <si>
    <t>Size: 7mm</t>
  </si>
  <si>
    <t>RCCR3</t>
  </si>
  <si>
    <t>316L steel ball closure ring, 16g (1.2mm) with a 3mm rounded disk with a bezel set flat crystal</t>
  </si>
  <si>
    <t>RPQZ</t>
  </si>
  <si>
    <t>One pair of rose gold plated 925 sterling silver ear studs with 2mm to 8mm square prong set clear Cubic Zirconia (CZ) stone</t>
  </si>
  <si>
    <t>RPRZ</t>
  </si>
  <si>
    <t>One pair of rose gold plated 925 sterling silver ear studs with 2mm to 8mm round prong set clear Cubic Zirconia (CZ) stone</t>
  </si>
  <si>
    <t>STHP</t>
  </si>
  <si>
    <t>Gauge: 12mm</t>
  </si>
  <si>
    <t>PVD plated internally threaded surgical steel double flare flesh tunnel</t>
  </si>
  <si>
    <t>Gauge: 14mm</t>
  </si>
  <si>
    <t>Gauge: 16mm</t>
  </si>
  <si>
    <t>Gauge: 18mm</t>
  </si>
  <si>
    <t>Gauge: 20mm</t>
  </si>
  <si>
    <t>Gauge: 22mm</t>
  </si>
  <si>
    <t>ULBIN18</t>
  </si>
  <si>
    <t>Titanium G23 internally threaded labret, 1.2mm (16g) with three descending round bezel set Cubic Zirconia (CZ) stones design top</t>
  </si>
  <si>
    <t>ZBBIND</t>
  </si>
  <si>
    <t>EO gas sterilized 316L steel industrial barbell, 14g (1.6mm) with two 5mm balls</t>
  </si>
  <si>
    <t>ZBNETB</t>
  </si>
  <si>
    <t>EO gas sterilized PVD plated 316L steel eyebrow banana, 1.2mm (16g) with two 3mm balls</t>
  </si>
  <si>
    <t>ZSEGH18</t>
  </si>
  <si>
    <t>EO gas sterilized 316L steel hinged segment ring, 1mm (18g)</t>
  </si>
  <si>
    <t>BBER62A</t>
  </si>
  <si>
    <t>BBER62B</t>
  </si>
  <si>
    <t>BBER62C</t>
  </si>
  <si>
    <t>BBNP2C4</t>
  </si>
  <si>
    <t>ERBAL3</t>
  </si>
  <si>
    <t>ERBAL4</t>
  </si>
  <si>
    <t>ERBAL5</t>
  </si>
  <si>
    <t>ERBAL6</t>
  </si>
  <si>
    <t>ERBAL8</t>
  </si>
  <si>
    <t>ERBT4</t>
  </si>
  <si>
    <t>ERBT5</t>
  </si>
  <si>
    <t>ERBT6</t>
  </si>
  <si>
    <t>ERBT8</t>
  </si>
  <si>
    <t>FQPG2</t>
  </si>
  <si>
    <t>FQPG0</t>
  </si>
  <si>
    <t>G14HOB8</t>
  </si>
  <si>
    <t>G14HOB10</t>
  </si>
  <si>
    <t>IPMC6</t>
  </si>
  <si>
    <t>IPMC8</t>
  </si>
  <si>
    <t>IPMC10</t>
  </si>
  <si>
    <t>ITAG3</t>
  </si>
  <si>
    <t>ITAG4</t>
  </si>
  <si>
    <t>ITAG5</t>
  </si>
  <si>
    <t>ITE3</t>
  </si>
  <si>
    <t>ITE4</t>
  </si>
  <si>
    <t>ITE5</t>
  </si>
  <si>
    <t>LBIFB3</t>
  </si>
  <si>
    <t>LBIFB4</t>
  </si>
  <si>
    <t>LBIFB5</t>
  </si>
  <si>
    <t>NED18</t>
  </si>
  <si>
    <t>NED16</t>
  </si>
  <si>
    <t>PKMP113A</t>
  </si>
  <si>
    <t>PKMP113B</t>
  </si>
  <si>
    <t>PKMP113C</t>
  </si>
  <si>
    <t>PKMP113D</t>
  </si>
  <si>
    <t>PKMSZ3</t>
  </si>
  <si>
    <t>PKMSZ4</t>
  </si>
  <si>
    <t>PKMSZ5</t>
  </si>
  <si>
    <t>PKMSZ6</t>
  </si>
  <si>
    <t>PKMSZ7</t>
  </si>
  <si>
    <t>RPQZ2</t>
  </si>
  <si>
    <t>RPQZ3</t>
  </si>
  <si>
    <t>RPQZ4</t>
  </si>
  <si>
    <t>RPQZ5</t>
  </si>
  <si>
    <t>RPQZ6</t>
  </si>
  <si>
    <t>RPQZ7</t>
  </si>
  <si>
    <t>RPQZ8</t>
  </si>
  <si>
    <t>RPRZ2</t>
  </si>
  <si>
    <t>RPRZ3</t>
  </si>
  <si>
    <t>RPRZ4</t>
  </si>
  <si>
    <t>RPRZ5</t>
  </si>
  <si>
    <t>RPRZ6</t>
  </si>
  <si>
    <t>RPRZ7</t>
  </si>
  <si>
    <t>RPRZ8</t>
  </si>
  <si>
    <t>STHP1/2</t>
  </si>
  <si>
    <t>STHP9/16</t>
  </si>
  <si>
    <t>STHP5/8</t>
  </si>
  <si>
    <t>STHP11/16</t>
  </si>
  <si>
    <t>STHP13/16</t>
  </si>
  <si>
    <t>STHP7/8</t>
  </si>
  <si>
    <t>Seven Hundred Ninety and 20 cents USD</t>
  </si>
  <si>
    <t>PVD plated 316L steel casting belly banana, 1.6mm (14g) with 8mm prong set Cubic Zirconia (CZ) stone and a 5mm bezel set jewel upper ball - length 3/8'' (10mm)</t>
  </si>
  <si>
    <t>PVD plated 316L steel casting belly banana, 1.6mm (14g) with 8mm prong set Cubic Zirconia (CZ) stone and 5mm plain upper ball - length 3/8'' (10mm)</t>
  </si>
  <si>
    <t>Sterling Silver nose hoop, 22g (0.6mm) real gold 18k plated ball and an outer diameter of 5/16'' (8mm) - 1 piece</t>
  </si>
  <si>
    <t>925 sterling silver nose hoop with ball with rose gold plating 22g (0.6mm) with an outer diameter of 5/16'' (8mm) - 1 piece</t>
  </si>
  <si>
    <t>Sterling Silver nose hoop with ball, 22g (0.6mm) with an outer diameter of 3/8'' (10mm) - 1 piece</t>
  </si>
  <si>
    <t>Sterling Silver nose hoop, 22g (0.6mm) with real 18kt gold plated ball and an outer diameter of 3/8'' (10mm) - 1 piece</t>
  </si>
  <si>
    <t>925 sterling silver nose hoop with ball with rose gold plating 22g (0.6mm) with an outer diameter of 3/8'' (10mm) - 1 piece</t>
  </si>
  <si>
    <t>Sunny</t>
  </si>
  <si>
    <t>Free Shipping to Switzerland via DHL due to order over 350USD:</t>
  </si>
  <si>
    <t>Discount (3% for Orders over 800 USD):</t>
  </si>
  <si>
    <t>Store Credit from last INV #50162:</t>
  </si>
  <si>
    <t>CH 6004 Luzern, Lucerne</t>
  </si>
  <si>
    <t>Seven Hundred Fifteen and 55 cents USD</t>
  </si>
  <si>
    <t>Stainless steel imitation jewelry - Steel Nipple Barbells, Ear Studs, Flesh Tunnel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</si>
</sst>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1">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39">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cellStyleXfs>
  <cellXfs count="14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3" borderId="19" xfId="0" applyFont="1" applyFill="1" applyBorder="1" applyAlignment="1">
      <alignment horizontal="center" wrapText="1"/>
    </xf>
    <xf numFmtId="0" fontId="1" fillId="0" borderId="46" xfId="0" applyFont="1" applyBorder="1" applyAlignment="1">
      <alignment horizontal="right"/>
    </xf>
    <xf numFmtId="2" fontId="1" fillId="2" borderId="0" xfId="78" applyNumberFormat="1" applyFont="1" applyFill="1" applyAlignment="1">
      <alignment horizontal="right"/>
    </xf>
    <xf numFmtId="0" fontId="5" fillId="2" borderId="14" xfId="0"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39">
    <cellStyle name="Comma 2" xfId="7" xr:uid="{BCB0758F-4F88-4FAE-B76F-7B791F59422D}"/>
    <cellStyle name="Comma 2 2" xfId="4430" xr:uid="{15E95C16-7475-43B1-9A7B-23D75ADCEF6D}"/>
    <cellStyle name="Comma 2 2 2" xfId="4755" xr:uid="{0D31C2FC-B569-42F6-87F5-AD6C0261913C}"/>
    <cellStyle name="Comma 2 2 2 2" xfId="5326" xr:uid="{C4C79708-F8B7-4B58-8459-4A0840FB37AF}"/>
    <cellStyle name="Comma 2 2 3" xfId="4591" xr:uid="{D26453FE-4BB8-484C-8EFB-30C44A2B0872}"/>
    <cellStyle name="Comma 3" xfId="4318" xr:uid="{EF5ED758-9837-49DD-9ACE-3C5198158172}"/>
    <cellStyle name="Comma 3 2" xfId="4432" xr:uid="{61F98CBA-39F2-4FD2-9249-D20392B7A921}"/>
    <cellStyle name="Comma 3 2 2" xfId="4756" xr:uid="{C13942CF-3040-4CF3-97E1-68A488D55523}"/>
    <cellStyle name="Comma 3 2 2 2" xfId="5327" xr:uid="{F9E7C63E-4675-41B6-BAA9-A12CA5D08676}"/>
    <cellStyle name="Comma 3 2 3" xfId="5325" xr:uid="{12C5617A-CE3D-47C3-87BC-BF558E82811C}"/>
    <cellStyle name="Currency 10" xfId="8" xr:uid="{6CFF8FDC-5D6A-49CC-BE43-0B0766FC4206}"/>
    <cellStyle name="Currency 10 2" xfId="9" xr:uid="{24DEE6D7-1443-40AE-9FD6-FCEF99387959}"/>
    <cellStyle name="Currency 10 2 2" xfId="203" xr:uid="{6E770E26-2335-449D-86C3-E45FFA82875F}"/>
    <cellStyle name="Currency 10 2 2 2" xfId="4616" xr:uid="{1BAEB347-9BB0-4082-9365-281098529295}"/>
    <cellStyle name="Currency 10 2 3" xfId="4511" xr:uid="{2CE974D5-E5F4-42CC-A9FE-ABF5FCD7DB26}"/>
    <cellStyle name="Currency 10 3" xfId="10" xr:uid="{0EBCFED7-ED44-4FA7-9073-7621294DC6E4}"/>
    <cellStyle name="Currency 10 3 2" xfId="204" xr:uid="{5A3A4B35-FFDA-4578-8333-AACD5C3D3B11}"/>
    <cellStyle name="Currency 10 3 2 2" xfId="4617" xr:uid="{6FD0C986-D971-4E10-AC70-1FDB9A270971}"/>
    <cellStyle name="Currency 10 3 3" xfId="4512" xr:uid="{2A314F57-DC66-4E64-8E82-B4BDFA22E69B}"/>
    <cellStyle name="Currency 10 4" xfId="205" xr:uid="{D1BB8668-5E33-4938-AFE9-538F04A4C7FE}"/>
    <cellStyle name="Currency 10 4 2" xfId="4618" xr:uid="{170B12D6-3C3B-4CB0-8A2A-94682984D6EA}"/>
    <cellStyle name="Currency 10 5" xfId="4437" xr:uid="{8E4C0735-B434-490C-A76B-799DED86DCCF}"/>
    <cellStyle name="Currency 10 6" xfId="4510" xr:uid="{00D0B442-FF70-4263-855C-400DD7FD8240}"/>
    <cellStyle name="Currency 11" xfId="11" xr:uid="{E8867CA7-B031-4EB7-A05C-19037E92AE61}"/>
    <cellStyle name="Currency 11 2" xfId="12" xr:uid="{34999B4E-D5A7-426D-A612-E48235625F48}"/>
    <cellStyle name="Currency 11 2 2" xfId="206" xr:uid="{92C54577-AD16-4D8F-B637-1AF14D2EC2A1}"/>
    <cellStyle name="Currency 11 2 2 2" xfId="4619" xr:uid="{792B3F22-1689-458A-9764-F6388C5F38EF}"/>
    <cellStyle name="Currency 11 2 3" xfId="4514" xr:uid="{7F55B89F-569D-44FC-A5D3-1C2DE82F0A48}"/>
    <cellStyle name="Currency 11 3" xfId="13" xr:uid="{C197CA0D-D831-4215-A22E-6EF8E83CB2C2}"/>
    <cellStyle name="Currency 11 3 2" xfId="207" xr:uid="{22D3B1FC-301A-4308-A8FC-35BC04BD312D}"/>
    <cellStyle name="Currency 11 3 2 2" xfId="4620" xr:uid="{A7467EC8-D175-4AD3-AE10-8C0F47FC01CE}"/>
    <cellStyle name="Currency 11 3 3" xfId="4515" xr:uid="{8902A874-EB74-45AD-948A-22B907012002}"/>
    <cellStyle name="Currency 11 4" xfId="208" xr:uid="{CA02A894-8557-409E-BB33-30576CB3F1A5}"/>
    <cellStyle name="Currency 11 4 2" xfId="4621" xr:uid="{98CD19C8-46CB-4485-B668-AAA0AE7A8954}"/>
    <cellStyle name="Currency 11 5" xfId="4319" xr:uid="{C5F87A04-21BE-4956-A6F7-6464FDA41571}"/>
    <cellStyle name="Currency 11 5 2" xfId="4438" xr:uid="{1FD239D4-E675-4F10-949A-5620FCD6AE38}"/>
    <cellStyle name="Currency 11 5 3" xfId="4720" xr:uid="{870150CA-62C5-4B2B-AE55-1B8546BAF060}"/>
    <cellStyle name="Currency 11 5 3 2" xfId="5315" xr:uid="{195224E5-CAB6-416E-87F1-997DCA0273FF}"/>
    <cellStyle name="Currency 11 5 3 3" xfId="4757" xr:uid="{2984E444-59A2-4085-A1B7-7BF3D1E76BB8}"/>
    <cellStyle name="Currency 11 5 4" xfId="4697" xr:uid="{72FFF933-9A2C-499D-8C8F-D10A24568F80}"/>
    <cellStyle name="Currency 11 6" xfId="4513" xr:uid="{63C7141E-9C0A-486C-9646-56BF07F77F62}"/>
    <cellStyle name="Currency 12" xfId="14" xr:uid="{832A958B-E52E-4070-9517-AAF6FAFF615F}"/>
    <cellStyle name="Currency 12 2" xfId="15" xr:uid="{86B035C4-3A38-4094-88EE-707E544C86D3}"/>
    <cellStyle name="Currency 12 2 2" xfId="209" xr:uid="{7B6BE08C-70A6-46A6-A7CD-536DCB646AE4}"/>
    <cellStyle name="Currency 12 2 2 2" xfId="4622" xr:uid="{12AB9466-C5D0-4351-9D3D-105AB97BA71E}"/>
    <cellStyle name="Currency 12 2 3" xfId="4517" xr:uid="{A7C9038F-6E86-4AE0-ADB0-0A610B2FDFEB}"/>
    <cellStyle name="Currency 12 3" xfId="210" xr:uid="{A906A57F-D2F9-466C-BFAB-807319F2F8C9}"/>
    <cellStyle name="Currency 12 3 2" xfId="4623" xr:uid="{4A6F7424-7D83-42FC-A584-8830EE0B28E5}"/>
    <cellStyle name="Currency 12 4" xfId="4516" xr:uid="{6E11E497-555C-422A-944D-5D841283D684}"/>
    <cellStyle name="Currency 13" xfId="16" xr:uid="{0AD6C450-78CC-4C4F-A2EB-EC9EE5510520}"/>
    <cellStyle name="Currency 13 2" xfId="4321" xr:uid="{EBF51C8F-028E-4457-93B0-69F4F20C76F2}"/>
    <cellStyle name="Currency 13 3" xfId="4322" xr:uid="{B6AB9EC6-341A-44B1-8905-F7DDBB07F592}"/>
    <cellStyle name="Currency 13 3 2" xfId="4759" xr:uid="{32B125B5-0135-4F18-BA84-4209A275869C}"/>
    <cellStyle name="Currency 13 4" xfId="4320" xr:uid="{DBFA3035-B99B-4941-BBB1-998455B4C36E}"/>
    <cellStyle name="Currency 13 5" xfId="4758" xr:uid="{B79C96F1-B944-4310-A182-73AB825A7E6C}"/>
    <cellStyle name="Currency 14" xfId="17" xr:uid="{2F4EC98F-6F22-457D-9917-75190268083F}"/>
    <cellStyle name="Currency 14 2" xfId="211" xr:uid="{1648D256-797C-491B-85B9-CE0707FC693C}"/>
    <cellStyle name="Currency 14 2 2" xfId="4624" xr:uid="{11BE523D-1579-4724-87B3-22755CCBFB8D}"/>
    <cellStyle name="Currency 14 3" xfId="4518" xr:uid="{E5AB84A3-42FA-4BFD-A6B4-5B1783C2B63F}"/>
    <cellStyle name="Currency 15" xfId="4414" xr:uid="{2B2DFB08-915A-40A8-B37E-638588829310}"/>
    <cellStyle name="Currency 17" xfId="4323" xr:uid="{183ED0AA-F8A9-4676-B06B-8564A3CB8A25}"/>
    <cellStyle name="Currency 2" xfId="18" xr:uid="{59EFF187-FB8F-47F3-8809-91C8F92ED0EB}"/>
    <cellStyle name="Currency 2 2" xfId="19" xr:uid="{045A37A4-AC3D-4CDF-8A1C-B5CF076994AB}"/>
    <cellStyle name="Currency 2 2 2" xfId="20" xr:uid="{2C1F9E0D-4665-4374-895C-8DA8A346D927}"/>
    <cellStyle name="Currency 2 2 2 2" xfId="21" xr:uid="{3EBEAC3F-D657-4189-A5C2-1FFA0F8B2D0B}"/>
    <cellStyle name="Currency 2 2 2 2 2" xfId="4760" xr:uid="{757430E9-CC71-4231-971F-BE0AE8D0FD18}"/>
    <cellStyle name="Currency 2 2 2 3" xfId="22" xr:uid="{F26E62CA-EEF4-4B1E-B95A-6B081FFF5510}"/>
    <cellStyle name="Currency 2 2 2 3 2" xfId="212" xr:uid="{7A747CDF-11D5-4FB1-ADB2-83835DD03162}"/>
    <cellStyle name="Currency 2 2 2 3 2 2" xfId="4625" xr:uid="{FD6207AD-5D9D-4ABB-839D-F5F35BAAFCE4}"/>
    <cellStyle name="Currency 2 2 2 3 3" xfId="4521" xr:uid="{8AD3CF86-512C-4864-A669-DBE1BCE5714B}"/>
    <cellStyle name="Currency 2 2 2 4" xfId="213" xr:uid="{C55B6A34-F51E-436C-96C3-577AF26945A8}"/>
    <cellStyle name="Currency 2 2 2 4 2" xfId="4626" xr:uid="{7AC2D62B-F1EC-493F-A94C-1AB90813466C}"/>
    <cellStyle name="Currency 2 2 2 5" xfId="4520" xr:uid="{F782752E-9930-46E0-919D-857CFE106447}"/>
    <cellStyle name="Currency 2 2 3" xfId="214" xr:uid="{792C6BA5-1191-4BD5-92B8-C3E3C0B0FF6E}"/>
    <cellStyle name="Currency 2 2 3 2" xfId="4627" xr:uid="{F7F32BEC-F730-4C90-AF0A-05C77B06EEC2}"/>
    <cellStyle name="Currency 2 2 4" xfId="4519" xr:uid="{2B465265-9998-4F9A-89F0-2CBCC490C524}"/>
    <cellStyle name="Currency 2 3" xfId="23" xr:uid="{080AF400-9C6A-46C9-850F-EC1DBC8990E0}"/>
    <cellStyle name="Currency 2 3 2" xfId="215" xr:uid="{1C818A3C-B231-4183-BF95-2D31A057F7A0}"/>
    <cellStyle name="Currency 2 3 2 2" xfId="4628" xr:uid="{1E34FE05-07DB-477B-95FA-31DD27A518D8}"/>
    <cellStyle name="Currency 2 3 3" xfId="4522" xr:uid="{8397C347-F801-487A-B9A3-7BE43C9978C6}"/>
    <cellStyle name="Currency 2 4" xfId="216" xr:uid="{29D13F3E-A0D7-4F3D-BD00-311C39E87568}"/>
    <cellStyle name="Currency 2 4 2" xfId="217" xr:uid="{9F9CEC78-F4A1-4647-B536-A04474D11EEC}"/>
    <cellStyle name="Currency 2 5" xfId="218" xr:uid="{78C57C6C-2124-457B-919B-8E9997A3F285}"/>
    <cellStyle name="Currency 2 5 2" xfId="219" xr:uid="{498B7F0F-B3B1-4125-A5CC-D12DA557B47B}"/>
    <cellStyle name="Currency 2 6" xfId="220" xr:uid="{2230C8DA-8E1F-43D7-B2E7-321093AA4B69}"/>
    <cellStyle name="Currency 3" xfId="24" xr:uid="{0C3355C9-F3F6-430E-B198-F1F644EE9F49}"/>
    <cellStyle name="Currency 3 2" xfId="25" xr:uid="{CA1448C1-A912-4201-825C-E7E865BE9D44}"/>
    <cellStyle name="Currency 3 2 2" xfId="221" xr:uid="{789A6E32-1212-4DCC-886A-C23BCD1E12A2}"/>
    <cellStyle name="Currency 3 2 2 2" xfId="4629" xr:uid="{33D31497-A36E-4ACF-864A-9D3B1F4A403A}"/>
    <cellStyle name="Currency 3 2 3" xfId="4524" xr:uid="{A0BC8916-D3A3-4B79-9383-0DAB378F9E94}"/>
    <cellStyle name="Currency 3 3" xfId="26" xr:uid="{C9A1C3A9-95BE-43D2-AAA0-0CB5AE1FA5E9}"/>
    <cellStyle name="Currency 3 3 2" xfId="222" xr:uid="{DA1995A0-71B7-417F-8F07-FB64EC5A834F}"/>
    <cellStyle name="Currency 3 3 2 2" xfId="4630" xr:uid="{1FDC1A42-CD40-4293-86DB-82D96B8988BF}"/>
    <cellStyle name="Currency 3 3 3" xfId="4525" xr:uid="{CF10898D-1707-4167-AC61-25492BABA4A3}"/>
    <cellStyle name="Currency 3 4" xfId="27" xr:uid="{B1E4125B-2FA3-4F60-9CF8-60292A7075CF}"/>
    <cellStyle name="Currency 3 4 2" xfId="223" xr:uid="{0C5C945F-D4CA-4B62-8EE8-05D86412B4CF}"/>
    <cellStyle name="Currency 3 4 2 2" xfId="4631" xr:uid="{84B6ED64-1883-4441-9041-054E55B813EC}"/>
    <cellStyle name="Currency 3 4 3" xfId="4526" xr:uid="{093C384A-F72A-4EC0-92F0-B655F1070C46}"/>
    <cellStyle name="Currency 3 5" xfId="224" xr:uid="{1A9E9B65-355A-44BA-9D0E-C72610098A1D}"/>
    <cellStyle name="Currency 3 5 2" xfId="4632" xr:uid="{A002BF15-54B5-4035-8E01-1FC1389684A1}"/>
    <cellStyle name="Currency 3 6" xfId="4523" xr:uid="{63EC7330-F763-4964-A391-C3ED023208F4}"/>
    <cellStyle name="Currency 4" xfId="28" xr:uid="{56A6750E-4497-4F4A-A471-2D51093A0ACF}"/>
    <cellStyle name="Currency 4 2" xfId="29" xr:uid="{1D951757-159E-4AE1-9F63-39AE32AE815E}"/>
    <cellStyle name="Currency 4 2 2" xfId="225" xr:uid="{C33DA4C5-7F8C-4DC1-8447-8242022367C2}"/>
    <cellStyle name="Currency 4 2 2 2" xfId="4633" xr:uid="{9AACA20A-75CA-4274-9D71-745B57082346}"/>
    <cellStyle name="Currency 4 2 3" xfId="4528" xr:uid="{33FD5FA8-D8E4-4ED2-901B-0DFD5242E18B}"/>
    <cellStyle name="Currency 4 3" xfId="30" xr:uid="{54435D8C-0D5E-4A1A-AAB8-B0D76FD029CB}"/>
    <cellStyle name="Currency 4 3 2" xfId="226" xr:uid="{A33E8841-8087-4B7B-87D9-7394DF39B6BC}"/>
    <cellStyle name="Currency 4 3 2 2" xfId="4634" xr:uid="{9483CF10-F8CC-4080-A71C-8CC5AAD132D0}"/>
    <cellStyle name="Currency 4 3 3" xfId="4529" xr:uid="{90B7D1E5-4B7B-4A67-95C8-F8B5B78617D1}"/>
    <cellStyle name="Currency 4 4" xfId="227" xr:uid="{37AC48CE-BAF6-4249-BC57-12887F2CD9F0}"/>
    <cellStyle name="Currency 4 4 2" xfId="4635" xr:uid="{F1BFDE49-F52B-441C-BB36-73A8929166F6}"/>
    <cellStyle name="Currency 4 5" xfId="4324" xr:uid="{BC2ED0EB-404A-467C-95F2-5FDA447091B9}"/>
    <cellStyle name="Currency 4 5 2" xfId="4439" xr:uid="{C350916D-4C0E-4C1E-9677-92C63F06CC75}"/>
    <cellStyle name="Currency 4 5 3" xfId="4721" xr:uid="{7D85FE60-313F-44D7-ADDA-E84BAD28DCDE}"/>
    <cellStyle name="Currency 4 5 3 2" xfId="5316" xr:uid="{F3838AF0-DEBE-4A0D-B75B-A822D585A49C}"/>
    <cellStyle name="Currency 4 5 3 3" xfId="4761" xr:uid="{7A1F6959-B4BE-4A85-9305-3BFF8BFA787A}"/>
    <cellStyle name="Currency 4 5 4" xfId="4698" xr:uid="{18C6B17B-80B3-4B88-BD50-6A309A0B4583}"/>
    <cellStyle name="Currency 4 6" xfId="4527" xr:uid="{72D9C200-FA2E-4A38-B54A-98AE5F414387}"/>
    <cellStyle name="Currency 5" xfId="31" xr:uid="{09BEE798-7466-4D27-B256-985462E73A6E}"/>
    <cellStyle name="Currency 5 2" xfId="32" xr:uid="{9188CB93-B3B0-4C9D-AFC0-D9053C876581}"/>
    <cellStyle name="Currency 5 2 2" xfId="228" xr:uid="{79A54F5E-FFAF-4F3D-A654-ED2BD637964A}"/>
    <cellStyle name="Currency 5 2 2 2" xfId="4636" xr:uid="{BDE3B779-8751-4F69-97B3-66D88802CD87}"/>
    <cellStyle name="Currency 5 2 3" xfId="4530" xr:uid="{DA4D7F21-4D99-4628-AFAB-685FB07D4B4B}"/>
    <cellStyle name="Currency 5 3" xfId="4325" xr:uid="{D5AFA1A6-0A66-4596-9D43-59CE428F76C4}"/>
    <cellStyle name="Currency 5 3 2" xfId="4440" xr:uid="{57552BC5-5D7A-4E71-B58D-645E762409FB}"/>
    <cellStyle name="Currency 5 3 2 2" xfId="5306" xr:uid="{508B340C-690D-4F3A-AA50-3BE8259D2279}"/>
    <cellStyle name="Currency 5 3 2 3" xfId="4763" xr:uid="{C24A222C-33FD-4533-A62D-B68121136955}"/>
    <cellStyle name="Currency 5 4" xfId="4762" xr:uid="{0E12CCBF-EDAB-4E51-B59A-B92EB4EEEFB6}"/>
    <cellStyle name="Currency 6" xfId="33" xr:uid="{F459DAE4-7D2B-416F-8ABE-BD6A8DD18A13}"/>
    <cellStyle name="Currency 6 2" xfId="229" xr:uid="{F4F1AA21-A678-42A6-BFDE-3D5635717705}"/>
    <cellStyle name="Currency 6 2 2" xfId="4637" xr:uid="{D99E59A2-9D6B-45A3-9922-79091897D597}"/>
    <cellStyle name="Currency 6 3" xfId="4326" xr:uid="{701B2E03-53E4-4E21-93AD-94A781033B69}"/>
    <cellStyle name="Currency 6 3 2" xfId="4441" xr:uid="{EF42EDD9-A2BC-42F8-86C2-24488833D9FC}"/>
    <cellStyle name="Currency 6 3 3" xfId="4722" xr:uid="{BB583D2E-D614-4482-8987-0A4B5C6953D5}"/>
    <cellStyle name="Currency 6 3 3 2" xfId="5317" xr:uid="{69DAD85D-5AB4-4A6E-965A-F9A880AA9AFF}"/>
    <cellStyle name="Currency 6 3 3 3" xfId="4764" xr:uid="{C1C4F699-0565-4A4A-B960-04F9E1488C52}"/>
    <cellStyle name="Currency 6 3 4" xfId="4699" xr:uid="{FCD5C2D0-3A1A-4FF7-BAA6-055D452A4F4D}"/>
    <cellStyle name="Currency 6 4" xfId="4531" xr:uid="{9D36F9A2-9B68-4BCE-8592-F2FED2F79461}"/>
    <cellStyle name="Currency 7" xfId="34" xr:uid="{64EA4BF3-07C3-4258-BFAD-8945E5BA1864}"/>
    <cellStyle name="Currency 7 2" xfId="35" xr:uid="{69B5427D-E674-432E-B8A0-1FD567F2052B}"/>
    <cellStyle name="Currency 7 2 2" xfId="250" xr:uid="{BB177068-4AFC-42ED-A6E1-B120E8AC6739}"/>
    <cellStyle name="Currency 7 2 2 2" xfId="4638" xr:uid="{15BD8F47-828D-4F71-B7E7-4D8B6B23A2CA}"/>
    <cellStyle name="Currency 7 2 3" xfId="4533" xr:uid="{98925E89-F988-426C-AC7D-6DFDC8DCCFAF}"/>
    <cellStyle name="Currency 7 3" xfId="230" xr:uid="{3CBC4E61-FEDD-477D-A7E8-D168BFDB8579}"/>
    <cellStyle name="Currency 7 3 2" xfId="4639" xr:uid="{14E75031-E26E-44D2-971A-67BC7255EE8F}"/>
    <cellStyle name="Currency 7 4" xfId="4442" xr:uid="{AE67E5E5-9215-4AC4-B090-35BBD94F136F}"/>
    <cellStyle name="Currency 7 5" xfId="4532" xr:uid="{F8F41CED-15C1-4405-ACD4-4F8811697317}"/>
    <cellStyle name="Currency 8" xfId="36" xr:uid="{FDFF4C5E-8F9C-481A-8A29-00ECF744C375}"/>
    <cellStyle name="Currency 8 2" xfId="37" xr:uid="{00991BCA-D56B-4C07-98F2-6CA439CA53AD}"/>
    <cellStyle name="Currency 8 2 2" xfId="231" xr:uid="{BD15610F-0DC9-4969-86E3-07B4984686EA}"/>
    <cellStyle name="Currency 8 2 2 2" xfId="4640" xr:uid="{9EAD3088-5FA6-4BB1-BC5E-F5350465286F}"/>
    <cellStyle name="Currency 8 2 3" xfId="4535" xr:uid="{F5832A89-BD54-4720-9BD0-9011C6DFF044}"/>
    <cellStyle name="Currency 8 3" xfId="38" xr:uid="{C0A97E0C-8F1A-48EE-B1B3-E41A1A995F71}"/>
    <cellStyle name="Currency 8 3 2" xfId="232" xr:uid="{4B723ED9-8F39-4FF8-9E42-90B604024ED7}"/>
    <cellStyle name="Currency 8 3 2 2" xfId="4641" xr:uid="{C0060E68-5857-41E3-A9C2-F8BA50ED961B}"/>
    <cellStyle name="Currency 8 3 3" xfId="4536" xr:uid="{F90C6B6A-340A-4628-B7E2-4E94DAEFDC73}"/>
    <cellStyle name="Currency 8 4" xfId="39" xr:uid="{829BF869-A397-403B-9833-D3FC68E1A64C}"/>
    <cellStyle name="Currency 8 4 2" xfId="233" xr:uid="{D13C1ECF-8721-47DF-A8AF-C5D4CD5E0896}"/>
    <cellStyle name="Currency 8 4 2 2" xfId="4642" xr:uid="{6F42E790-623F-4EFE-875F-EBC2D23F9A33}"/>
    <cellStyle name="Currency 8 4 3" xfId="4537" xr:uid="{13E7AD49-7D2E-4978-9395-F7B0C7CB24EB}"/>
    <cellStyle name="Currency 8 5" xfId="234" xr:uid="{0F80BCE2-B6C9-4417-9490-D2914630F18B}"/>
    <cellStyle name="Currency 8 5 2" xfId="4643" xr:uid="{C10A4E87-7A0C-4588-B0E0-2883C11DEF8B}"/>
    <cellStyle name="Currency 8 6" xfId="4443" xr:uid="{61C9A21F-8693-4FE4-A057-D0927C8A0FDF}"/>
    <cellStyle name="Currency 8 7" xfId="4534" xr:uid="{A7DA7C4D-DA81-4D61-AE8B-1C352D7C2DF3}"/>
    <cellStyle name="Currency 9" xfId="40" xr:uid="{A836C737-A983-47C0-B71E-E2CCC9F671AE}"/>
    <cellStyle name="Currency 9 2" xfId="41" xr:uid="{C383B949-CB97-469D-AA6B-00104CC4DBFB}"/>
    <cellStyle name="Currency 9 2 2" xfId="235" xr:uid="{CDBE576E-446F-4F43-A545-9B0EBFB1B9DA}"/>
    <cellStyle name="Currency 9 2 2 2" xfId="4644" xr:uid="{4E5E400E-04DE-4D39-BC4C-8EC01B15BAD1}"/>
    <cellStyle name="Currency 9 2 3" xfId="4539" xr:uid="{AA20FDDF-657C-43BC-BAE3-F19718E379EA}"/>
    <cellStyle name="Currency 9 3" xfId="42" xr:uid="{A8A99727-D04D-4C6E-9786-51E60BFFDA8D}"/>
    <cellStyle name="Currency 9 3 2" xfId="236" xr:uid="{D461CAE8-732C-48C3-B112-29C14733B14D}"/>
    <cellStyle name="Currency 9 3 2 2" xfId="4645" xr:uid="{5445C5B4-EEA8-4764-A627-B1BC6D1504D3}"/>
    <cellStyle name="Currency 9 3 3" xfId="4540" xr:uid="{D6149008-8A67-4212-9514-788AE5226592}"/>
    <cellStyle name="Currency 9 4" xfId="237" xr:uid="{F2D78BC8-264E-42A2-ACC3-D81DF1609727}"/>
    <cellStyle name="Currency 9 4 2" xfId="4646" xr:uid="{EB60CBD6-C57F-48B6-A8C6-5824B7623651}"/>
    <cellStyle name="Currency 9 5" xfId="4327" xr:uid="{779DAD0B-1022-40E5-8885-A7481366E809}"/>
    <cellStyle name="Currency 9 5 2" xfId="4444" xr:uid="{B99D4104-755F-45B5-83A3-E6E511286A8C}"/>
    <cellStyle name="Currency 9 5 3" xfId="4723" xr:uid="{64BC63D2-AC59-4296-BE9C-CDA982742D52}"/>
    <cellStyle name="Currency 9 5 4" xfId="4700" xr:uid="{0648222C-6E25-48CA-8964-4B3A7A4F3B38}"/>
    <cellStyle name="Currency 9 6" xfId="4538" xr:uid="{9FA8C94A-B9C3-4123-879E-032903048EF5}"/>
    <cellStyle name="Hyperlink 2" xfId="6" xr:uid="{6CFFD761-E1C4-4FFC-9C82-FDD569F38491}"/>
    <cellStyle name="Hyperlink 3" xfId="202" xr:uid="{6CC945FF-6278-4F1E-98E9-57E2A6C03C22}"/>
    <cellStyle name="Hyperlink 3 2" xfId="4415" xr:uid="{CFADF746-E911-4CAC-B0F3-D7F53CDEBE06}"/>
    <cellStyle name="Hyperlink 3 3" xfId="4328" xr:uid="{7F40B18E-3134-4E81-87E1-4D22602BF204}"/>
    <cellStyle name="Hyperlink 4" xfId="4329" xr:uid="{D0634035-1C18-4031-97A2-EA2683DED7EE}"/>
    <cellStyle name="Normal" xfId="0" builtinId="0"/>
    <cellStyle name="Normal 10" xfId="43" xr:uid="{4C5B733B-305F-4E71-8C3B-53271CA247E6}"/>
    <cellStyle name="Normal 10 10" xfId="903" xr:uid="{C5C4906E-3151-444E-BA5C-0E4A74997E96}"/>
    <cellStyle name="Normal 10 10 2" xfId="2508" xr:uid="{9617D071-4FDA-4A9C-9328-A8770A482048}"/>
    <cellStyle name="Normal 10 10 2 2" xfId="4331" xr:uid="{7B147C00-1420-47EA-B87D-D0F985996FED}"/>
    <cellStyle name="Normal 10 10 2 3" xfId="4675" xr:uid="{6047915C-8338-4E82-A455-F1497DA24F60}"/>
    <cellStyle name="Normal 10 10 3" xfId="2509" xr:uid="{06571177-7E06-490F-88B2-E0CA14C83F77}"/>
    <cellStyle name="Normal 10 10 4" xfId="2510" xr:uid="{3884610C-A721-4046-835B-ED6BCA53374A}"/>
    <cellStyle name="Normal 10 11" xfId="2511" xr:uid="{99235B44-5959-4D09-BC4A-DEA48E0E0323}"/>
    <cellStyle name="Normal 10 11 2" xfId="2512" xr:uid="{EC102E75-C823-4115-B0D4-D9B251296DEE}"/>
    <cellStyle name="Normal 10 11 3" xfId="2513" xr:uid="{261A0346-B09F-4FA6-AA71-681374AE3D26}"/>
    <cellStyle name="Normal 10 11 4" xfId="2514" xr:uid="{670A2295-CE29-464E-8055-4AC9BBC44FDF}"/>
    <cellStyle name="Normal 10 12" xfId="2515" xr:uid="{B23C5DEA-1AE7-44F0-8836-7D00C542148D}"/>
    <cellStyle name="Normal 10 12 2" xfId="2516" xr:uid="{FA971B0B-5BFA-4F1D-B7B1-91074BAFE0B3}"/>
    <cellStyle name="Normal 10 13" xfId="2517" xr:uid="{EA5AF250-2654-43A8-9FAB-3A91EF09BE75}"/>
    <cellStyle name="Normal 10 14" xfId="2518" xr:uid="{97F53FA5-623F-4AD5-AC44-3A11523E6AF0}"/>
    <cellStyle name="Normal 10 15" xfId="2519" xr:uid="{FB1E68A3-1CFC-425F-B928-0C3A5A2F073A}"/>
    <cellStyle name="Normal 10 2" xfId="44" xr:uid="{F2C18151-FAD8-45BC-A3B1-AA67E5C6E82C}"/>
    <cellStyle name="Normal 10 2 10" xfId="2520" xr:uid="{C06BAF89-5FA4-4FE7-B4BE-7CB051DB9DCB}"/>
    <cellStyle name="Normal 10 2 11" xfId="2521" xr:uid="{E173BEE8-E343-4CBA-BA16-1A21F78D9275}"/>
    <cellStyle name="Normal 10 2 2" xfId="45" xr:uid="{F4C2A196-2400-4D37-BC7E-9D5000A5BA6A}"/>
    <cellStyle name="Normal 10 2 2 2" xfId="46" xr:uid="{044C8A7D-CFD3-47AD-B982-7B76B56AFA16}"/>
    <cellStyle name="Normal 10 2 2 2 2" xfId="238" xr:uid="{D200E34F-30D8-4403-ABCB-BEA18B6D1266}"/>
    <cellStyle name="Normal 10 2 2 2 2 2" xfId="454" xr:uid="{C8273FF2-1C21-495F-9CAA-B9DD5E126AC0}"/>
    <cellStyle name="Normal 10 2 2 2 2 2 2" xfId="455" xr:uid="{096B8003-3A46-448B-8F5A-CA12AA3AD279}"/>
    <cellStyle name="Normal 10 2 2 2 2 2 2 2" xfId="904" xr:uid="{7019F023-120F-4865-B5F1-366F79CB1B9C}"/>
    <cellStyle name="Normal 10 2 2 2 2 2 2 2 2" xfId="905" xr:uid="{A8A1D39A-4949-480D-933C-FCC0C3FDE3C5}"/>
    <cellStyle name="Normal 10 2 2 2 2 2 2 3" xfId="906" xr:uid="{07659831-1F5D-44E4-976C-77DDAF8AC930}"/>
    <cellStyle name="Normal 10 2 2 2 2 2 3" xfId="907" xr:uid="{A6809FC0-8D2B-438D-AD67-453EBC89587A}"/>
    <cellStyle name="Normal 10 2 2 2 2 2 3 2" xfId="908" xr:uid="{0BB442B4-07AA-45BD-8531-D77F05438C22}"/>
    <cellStyle name="Normal 10 2 2 2 2 2 4" xfId="909" xr:uid="{142318AB-AC0F-4A54-8EDF-5908DC7E4F7C}"/>
    <cellStyle name="Normal 10 2 2 2 2 3" xfId="456" xr:uid="{C8F3903C-9198-4F1A-9240-735FBE6E5974}"/>
    <cellStyle name="Normal 10 2 2 2 2 3 2" xfId="910" xr:uid="{4F524303-58C8-43B6-A6D4-81EC5A3C1AC9}"/>
    <cellStyle name="Normal 10 2 2 2 2 3 2 2" xfId="911" xr:uid="{DBE21124-8A2A-48C9-8AFE-1106157D2811}"/>
    <cellStyle name="Normal 10 2 2 2 2 3 3" xfId="912" xr:uid="{5499E90C-5809-4E1A-8569-2AB421A28364}"/>
    <cellStyle name="Normal 10 2 2 2 2 3 4" xfId="2522" xr:uid="{31C373C8-A9B1-4B81-ABA9-A259735668E6}"/>
    <cellStyle name="Normal 10 2 2 2 2 4" xfId="913" xr:uid="{396C692F-62DF-45B5-9E90-921B8CDA5FF3}"/>
    <cellStyle name="Normal 10 2 2 2 2 4 2" xfId="914" xr:uid="{A307A994-18C6-490E-8E9A-22675E201356}"/>
    <cellStyle name="Normal 10 2 2 2 2 5" xfId="915" xr:uid="{97059897-644F-4E1D-A90A-343E7DCD56AF}"/>
    <cellStyle name="Normal 10 2 2 2 2 6" xfId="2523" xr:uid="{6EBBC408-E5FF-4972-A8C1-537CFAD128FA}"/>
    <cellStyle name="Normal 10 2 2 2 3" xfId="239" xr:uid="{A1AA7F64-0D45-458F-AA52-9921CCEB13CF}"/>
    <cellStyle name="Normal 10 2 2 2 3 2" xfId="457" xr:uid="{8D570651-4711-416E-B06D-8C6700A6A94F}"/>
    <cellStyle name="Normal 10 2 2 2 3 2 2" xfId="458" xr:uid="{B70CAED2-27D6-411F-B669-51FF2F70FA9A}"/>
    <cellStyle name="Normal 10 2 2 2 3 2 2 2" xfId="916" xr:uid="{C8066A2B-5568-4556-94D6-76EC18D2CFF5}"/>
    <cellStyle name="Normal 10 2 2 2 3 2 2 2 2" xfId="917" xr:uid="{7F520E2B-4783-4057-B6B5-1B032BF86190}"/>
    <cellStyle name="Normal 10 2 2 2 3 2 2 3" xfId="918" xr:uid="{6E210DD1-A7B7-42B0-9593-C16C95A21086}"/>
    <cellStyle name="Normal 10 2 2 2 3 2 3" xfId="919" xr:uid="{D63AEF2F-CCE9-41AC-AA45-1646CD261B07}"/>
    <cellStyle name="Normal 10 2 2 2 3 2 3 2" xfId="920" xr:uid="{2EDF7039-A820-41B4-AC61-5552F17B730A}"/>
    <cellStyle name="Normal 10 2 2 2 3 2 4" xfId="921" xr:uid="{0E845B90-6F56-47D0-9683-8F1621C38C8F}"/>
    <cellStyle name="Normal 10 2 2 2 3 3" xfId="459" xr:uid="{D3582BCE-3B57-4276-8F19-517B44694277}"/>
    <cellStyle name="Normal 10 2 2 2 3 3 2" xfId="922" xr:uid="{368C5EFF-7B34-4041-ADFF-F26D6C1508CB}"/>
    <cellStyle name="Normal 10 2 2 2 3 3 2 2" xfId="923" xr:uid="{A79C4F45-D4DE-432D-BEAF-E13F2618A949}"/>
    <cellStyle name="Normal 10 2 2 2 3 3 3" xfId="924" xr:uid="{8FF88F04-16ED-45F5-9872-7145934EFA6D}"/>
    <cellStyle name="Normal 10 2 2 2 3 4" xfId="925" xr:uid="{24B8A500-4678-41F6-B96C-C32B1A951F55}"/>
    <cellStyle name="Normal 10 2 2 2 3 4 2" xfId="926" xr:uid="{93C24F4B-A0FF-44F6-871A-057CE8481C71}"/>
    <cellStyle name="Normal 10 2 2 2 3 5" xfId="927" xr:uid="{C69BB873-3614-4785-80BF-87529AE58D29}"/>
    <cellStyle name="Normal 10 2 2 2 4" xfId="460" xr:uid="{97F06826-EC1A-44A3-9012-88B167B2734A}"/>
    <cellStyle name="Normal 10 2 2 2 4 2" xfId="461" xr:uid="{5222E530-9223-4376-91B9-9B809DF4E188}"/>
    <cellStyle name="Normal 10 2 2 2 4 2 2" xfId="928" xr:uid="{3EBB75D6-853D-4F3D-AE09-7FD000565A36}"/>
    <cellStyle name="Normal 10 2 2 2 4 2 2 2" xfId="929" xr:uid="{AC4FF5C9-43E6-4D9F-A2F0-3ABD94053E08}"/>
    <cellStyle name="Normal 10 2 2 2 4 2 3" xfId="930" xr:uid="{DEA35816-0967-4102-9A10-135A36055C01}"/>
    <cellStyle name="Normal 10 2 2 2 4 3" xfId="931" xr:uid="{E404367D-4FB5-4E1C-8DFF-007C57B1EFC4}"/>
    <cellStyle name="Normal 10 2 2 2 4 3 2" xfId="932" xr:uid="{B2AB8B9A-C003-4035-AB3D-37216A7DD4B4}"/>
    <cellStyle name="Normal 10 2 2 2 4 4" xfId="933" xr:uid="{B2588FE6-BB47-4EA0-815C-2CA31432B382}"/>
    <cellStyle name="Normal 10 2 2 2 5" xfId="462" xr:uid="{F76BEFDC-BA7D-476F-83EB-C72C2156C8A3}"/>
    <cellStyle name="Normal 10 2 2 2 5 2" xfId="934" xr:uid="{85F3CBA9-1DE4-44F6-91E8-75EE3A3D423C}"/>
    <cellStyle name="Normal 10 2 2 2 5 2 2" xfId="935" xr:uid="{091B2F67-D369-42C1-908D-21E873F98B0D}"/>
    <cellStyle name="Normal 10 2 2 2 5 3" xfId="936" xr:uid="{6BB20071-DC52-4B5E-9EB1-42584BAB6505}"/>
    <cellStyle name="Normal 10 2 2 2 5 4" xfId="2524" xr:uid="{D586285E-4482-4BE5-91B0-16FDB478FE15}"/>
    <cellStyle name="Normal 10 2 2 2 6" xfId="937" xr:uid="{ADFDCF3A-EE14-4FA0-A0C8-A405A85A1E4D}"/>
    <cellStyle name="Normal 10 2 2 2 6 2" xfId="938" xr:uid="{DB09672B-EA97-442D-998E-701B4197461B}"/>
    <cellStyle name="Normal 10 2 2 2 7" xfId="939" xr:uid="{3136756A-36B2-435F-ACCD-CA44286D4816}"/>
    <cellStyle name="Normal 10 2 2 2 8" xfId="2525" xr:uid="{F019555E-CCBD-4536-9A9B-B2C1085241FE}"/>
    <cellStyle name="Normal 10 2 2 3" xfId="240" xr:uid="{1E4924E0-C7EC-436A-A6FC-98E295FA26F2}"/>
    <cellStyle name="Normal 10 2 2 3 2" xfId="463" xr:uid="{45CE5DAA-3CD2-43BE-BC82-B4166BA0D4D8}"/>
    <cellStyle name="Normal 10 2 2 3 2 2" xfId="464" xr:uid="{BC7A09FA-C88D-4989-8146-963C08B18627}"/>
    <cellStyle name="Normal 10 2 2 3 2 2 2" xfId="940" xr:uid="{9BD97EC9-5D34-4B72-8B13-939273E21F2E}"/>
    <cellStyle name="Normal 10 2 2 3 2 2 2 2" xfId="941" xr:uid="{D8E4E812-26AA-4E45-B399-E34A57148F34}"/>
    <cellStyle name="Normal 10 2 2 3 2 2 3" xfId="942" xr:uid="{431FFC33-04B9-487C-8DE3-E807B9294377}"/>
    <cellStyle name="Normal 10 2 2 3 2 3" xfId="943" xr:uid="{3228E732-EF1A-4A09-9BFA-0E848E1FCD38}"/>
    <cellStyle name="Normal 10 2 2 3 2 3 2" xfId="944" xr:uid="{A16A3E42-EB0C-4467-9217-277045D8D949}"/>
    <cellStyle name="Normal 10 2 2 3 2 4" xfId="945" xr:uid="{0E43FCC0-962C-4D3D-A1BC-E422402E42A1}"/>
    <cellStyle name="Normal 10 2 2 3 3" xfId="465" xr:uid="{477543D6-FD03-4D06-9E60-4D30926DEE49}"/>
    <cellStyle name="Normal 10 2 2 3 3 2" xfId="946" xr:uid="{C02CA978-A0D3-4BDB-8FBC-243C705084BE}"/>
    <cellStyle name="Normal 10 2 2 3 3 2 2" xfId="947" xr:uid="{BB32DAA8-9C5A-4A67-936F-61A21B972A69}"/>
    <cellStyle name="Normal 10 2 2 3 3 3" xfId="948" xr:uid="{9518475B-A22C-4B08-8E72-C45CF23DF09E}"/>
    <cellStyle name="Normal 10 2 2 3 3 4" xfId="2526" xr:uid="{8E01F165-EDCD-4876-9B3F-80061D1A84C0}"/>
    <cellStyle name="Normal 10 2 2 3 4" xfId="949" xr:uid="{16A45D48-A4D5-48E4-BC69-4A2878149C5D}"/>
    <cellStyle name="Normal 10 2 2 3 4 2" xfId="950" xr:uid="{4AFEED5D-8C2D-47AA-A990-EC99545D3990}"/>
    <cellStyle name="Normal 10 2 2 3 5" xfId="951" xr:uid="{917FA916-B288-467E-95C4-B1FD6E510A18}"/>
    <cellStyle name="Normal 10 2 2 3 6" xfId="2527" xr:uid="{F02551E1-7504-4E63-A71C-43F33C7ED6FE}"/>
    <cellStyle name="Normal 10 2 2 4" xfId="241" xr:uid="{8AF60791-6552-4A03-82A0-9455252E7ED3}"/>
    <cellStyle name="Normal 10 2 2 4 2" xfId="466" xr:uid="{C102418E-2FC6-4BE0-A408-4AF80CA442B4}"/>
    <cellStyle name="Normal 10 2 2 4 2 2" xfId="467" xr:uid="{05C4AE25-F1A1-4116-AE89-81F2906FCA5E}"/>
    <cellStyle name="Normal 10 2 2 4 2 2 2" xfId="952" xr:uid="{2F684839-96B9-4B1F-A2BA-FB88364AE349}"/>
    <cellStyle name="Normal 10 2 2 4 2 2 2 2" xfId="953" xr:uid="{5C307BCD-008D-4F50-B6C1-DD9A69C86A2A}"/>
    <cellStyle name="Normal 10 2 2 4 2 2 3" xfId="954" xr:uid="{22030C2A-74D3-4A32-8B28-9720C897A47C}"/>
    <cellStyle name="Normal 10 2 2 4 2 3" xfId="955" xr:uid="{F99F5E2C-C754-490C-8E92-9E8DCCC28FD6}"/>
    <cellStyle name="Normal 10 2 2 4 2 3 2" xfId="956" xr:uid="{E77F593A-9A67-407A-BAB8-132184AD5230}"/>
    <cellStyle name="Normal 10 2 2 4 2 4" xfId="957" xr:uid="{7071CDD9-8C08-4689-BE81-1DD4E867978C}"/>
    <cellStyle name="Normal 10 2 2 4 3" xfId="468" xr:uid="{959DEDB5-8092-4607-8DA8-68D4CD6BB8CF}"/>
    <cellStyle name="Normal 10 2 2 4 3 2" xfId="958" xr:uid="{87653C21-243B-4C92-9FB1-1FF4E7481BD7}"/>
    <cellStyle name="Normal 10 2 2 4 3 2 2" xfId="959" xr:uid="{31AF6CB6-7307-4E48-8342-606AF69BA596}"/>
    <cellStyle name="Normal 10 2 2 4 3 3" xfId="960" xr:uid="{B7488A93-61DD-40D2-BED4-6281AE29981E}"/>
    <cellStyle name="Normal 10 2 2 4 4" xfId="961" xr:uid="{E52C7E5A-77C7-47EC-B3FD-E42F31A4D651}"/>
    <cellStyle name="Normal 10 2 2 4 4 2" xfId="962" xr:uid="{8496F938-7169-4F09-8AD6-94AD6DE80644}"/>
    <cellStyle name="Normal 10 2 2 4 5" xfId="963" xr:uid="{3C8ECE54-70E8-4FA1-A5DE-39271E6E1721}"/>
    <cellStyle name="Normal 10 2 2 5" xfId="242" xr:uid="{BC6BB737-B85B-4B0B-9739-12FCE893818C}"/>
    <cellStyle name="Normal 10 2 2 5 2" xfId="469" xr:uid="{413B7994-B87F-4061-8F53-E0998C5AA3FE}"/>
    <cellStyle name="Normal 10 2 2 5 2 2" xfId="964" xr:uid="{9322AD08-8E82-4454-9576-B709363B6BD6}"/>
    <cellStyle name="Normal 10 2 2 5 2 2 2" xfId="965" xr:uid="{05F52ED4-D36D-4686-B087-749B44D1C5A7}"/>
    <cellStyle name="Normal 10 2 2 5 2 3" xfId="966" xr:uid="{274507D4-7F30-4C32-A721-23F81BE58B9E}"/>
    <cellStyle name="Normal 10 2 2 5 3" xfId="967" xr:uid="{0B755966-BCB8-4B20-BD4B-F0CCABB312AE}"/>
    <cellStyle name="Normal 10 2 2 5 3 2" xfId="968" xr:uid="{E17231F4-2B25-47B9-AF9D-AD0EADA46BC8}"/>
    <cellStyle name="Normal 10 2 2 5 4" xfId="969" xr:uid="{C624BDF6-01CB-4F1A-BE1C-4E9944B97F3F}"/>
    <cellStyle name="Normal 10 2 2 6" xfId="470" xr:uid="{D67D2056-4A41-49F5-995F-0F484E21CEEB}"/>
    <cellStyle name="Normal 10 2 2 6 2" xfId="970" xr:uid="{1ECBA6F0-5E00-4A8E-AADA-EA71ABF4188F}"/>
    <cellStyle name="Normal 10 2 2 6 2 2" xfId="971" xr:uid="{CCB83956-8969-4DD5-B94F-A49C3E4AE411}"/>
    <cellStyle name="Normal 10 2 2 6 2 3" xfId="4333" xr:uid="{48E91748-AEC4-4CCE-BC02-E1E6B719BE1B}"/>
    <cellStyle name="Normal 10 2 2 6 3" xfId="972" xr:uid="{EA5592AC-D477-43B7-8FF0-8D48BE2DC3F7}"/>
    <cellStyle name="Normal 10 2 2 6 4" xfId="2528" xr:uid="{2812A475-B9E8-4952-9BD9-0C0C6463BF2E}"/>
    <cellStyle name="Normal 10 2 2 6 4 2" xfId="4564" xr:uid="{E6E1914D-C916-4E85-92E8-F555CB6362F1}"/>
    <cellStyle name="Normal 10 2 2 6 4 3" xfId="4676" xr:uid="{511207A9-846E-4E6C-9BC0-B8AF761D76C0}"/>
    <cellStyle name="Normal 10 2 2 6 4 4" xfId="4602" xr:uid="{840D765F-BDDF-450B-9DAC-75802EC7739C}"/>
    <cellStyle name="Normal 10 2 2 7" xfId="973" xr:uid="{5DD397F0-210A-4318-8FF8-C586C06BE3ED}"/>
    <cellStyle name="Normal 10 2 2 7 2" xfId="974" xr:uid="{6F9948CC-3EC0-47E8-B6CB-CB38A4AEB815}"/>
    <cellStyle name="Normal 10 2 2 8" xfId="975" xr:uid="{0F664254-0A35-46A0-BDD9-4D03ADE8E831}"/>
    <cellStyle name="Normal 10 2 2 9" xfId="2529" xr:uid="{ED8B2F1C-A9D8-4682-86DD-514422946B3A}"/>
    <cellStyle name="Normal 10 2 3" xfId="47" xr:uid="{C80EFB26-04F1-490C-8F83-CCFCBEF299F0}"/>
    <cellStyle name="Normal 10 2 3 2" xfId="48" xr:uid="{28EDB71F-B2E2-4536-9CF4-A1FC40BE9BC2}"/>
    <cellStyle name="Normal 10 2 3 2 2" xfId="471" xr:uid="{7822130C-676D-4DD6-8C93-010EB3B72CE5}"/>
    <cellStyle name="Normal 10 2 3 2 2 2" xfId="472" xr:uid="{45FEE40D-AB66-44C9-9CFC-6BD697A66BEA}"/>
    <cellStyle name="Normal 10 2 3 2 2 2 2" xfId="976" xr:uid="{7986ACA3-995B-4198-9310-C79E903EE7F0}"/>
    <cellStyle name="Normal 10 2 3 2 2 2 2 2" xfId="977" xr:uid="{8B2984E6-5DCD-4065-A1A1-F8B0D5000A04}"/>
    <cellStyle name="Normal 10 2 3 2 2 2 3" xfId="978" xr:uid="{1AA77CD7-B7C6-46EC-9D38-BB5B1DACE87F}"/>
    <cellStyle name="Normal 10 2 3 2 2 3" xfId="979" xr:uid="{3FD36F89-17DB-4D54-8619-C16D6A4CFC86}"/>
    <cellStyle name="Normal 10 2 3 2 2 3 2" xfId="980" xr:uid="{7B0C4B30-B2D5-4389-8A9E-CD35EEC89E6F}"/>
    <cellStyle name="Normal 10 2 3 2 2 4" xfId="981" xr:uid="{F09431C3-82BC-4580-80D1-759BFDE8F20D}"/>
    <cellStyle name="Normal 10 2 3 2 3" xfId="473" xr:uid="{D0AF0C92-459C-4477-9D22-669F878690E9}"/>
    <cellStyle name="Normal 10 2 3 2 3 2" xfId="982" xr:uid="{59D3F07D-1505-439F-B18B-9C050F770CA8}"/>
    <cellStyle name="Normal 10 2 3 2 3 2 2" xfId="983" xr:uid="{0210CDC6-E493-40EC-849C-206062A9CE3B}"/>
    <cellStyle name="Normal 10 2 3 2 3 3" xfId="984" xr:uid="{273917E7-A4AC-46D3-A2F8-4B150C31250F}"/>
    <cellStyle name="Normal 10 2 3 2 3 4" xfId="2530" xr:uid="{4B79BEFB-463F-42D8-9F15-EAC47C067872}"/>
    <cellStyle name="Normal 10 2 3 2 4" xfId="985" xr:uid="{60AC17B6-0D57-4208-9DB9-6B36A80EFABB}"/>
    <cellStyle name="Normal 10 2 3 2 4 2" xfId="986" xr:uid="{B3B4C543-68E9-48B7-BAA2-0E2F46F33AF2}"/>
    <cellStyle name="Normal 10 2 3 2 5" xfId="987" xr:uid="{D914AAD8-778D-40DF-9152-26F49F201641}"/>
    <cellStyle name="Normal 10 2 3 2 6" xfId="2531" xr:uid="{1BE6CE1E-E7A0-43BA-894C-5AF5C4A9F6BB}"/>
    <cellStyle name="Normal 10 2 3 3" xfId="243" xr:uid="{1824C0E7-F919-44DB-92B8-8E907645DD86}"/>
    <cellStyle name="Normal 10 2 3 3 2" xfId="474" xr:uid="{89770DDD-6012-4541-A006-2D3D225F68D4}"/>
    <cellStyle name="Normal 10 2 3 3 2 2" xfId="475" xr:uid="{4BB59CF9-FD75-4A59-84CC-6B22E94A4932}"/>
    <cellStyle name="Normal 10 2 3 3 2 2 2" xfId="988" xr:uid="{8B27B369-81A7-4CDA-B9B2-9F60E30F8C25}"/>
    <cellStyle name="Normal 10 2 3 3 2 2 2 2" xfId="989" xr:uid="{291BB6AC-00E0-44EF-AC61-88AF15B25D3A}"/>
    <cellStyle name="Normal 10 2 3 3 2 2 3" xfId="990" xr:uid="{7CD43BFE-040C-4C76-90E9-B2C0A7627CC0}"/>
    <cellStyle name="Normal 10 2 3 3 2 3" xfId="991" xr:uid="{F66D3872-E6B6-4AEF-B445-DE69F719EDC9}"/>
    <cellStyle name="Normal 10 2 3 3 2 3 2" xfId="992" xr:uid="{89C2FB8A-5428-49E5-A451-32ABA7AB7884}"/>
    <cellStyle name="Normal 10 2 3 3 2 4" xfId="993" xr:uid="{00FAF879-05C5-4360-A6B0-2F5955AD1BAF}"/>
    <cellStyle name="Normal 10 2 3 3 3" xfId="476" xr:uid="{B38E6112-29F1-4541-903C-FA771CAD9471}"/>
    <cellStyle name="Normal 10 2 3 3 3 2" xfId="994" xr:uid="{34FF9CD1-E4EA-4757-A5E2-DAA40C68EAC9}"/>
    <cellStyle name="Normal 10 2 3 3 3 2 2" xfId="995" xr:uid="{EA0A1BAE-03D0-401F-BE86-2672BD5B6267}"/>
    <cellStyle name="Normal 10 2 3 3 3 3" xfId="996" xr:uid="{A081451B-F973-4D1C-BC93-B4BD115D4E24}"/>
    <cellStyle name="Normal 10 2 3 3 4" xfId="997" xr:uid="{38897B2C-5778-49C4-BEDC-C4E91D13115A}"/>
    <cellStyle name="Normal 10 2 3 3 4 2" xfId="998" xr:uid="{0CB62F66-9DE1-4070-9BED-E8F020DB5CE3}"/>
    <cellStyle name="Normal 10 2 3 3 5" xfId="999" xr:uid="{6BB4BE97-A7EF-44DE-AC1D-5E563659CB4A}"/>
    <cellStyle name="Normal 10 2 3 4" xfId="244" xr:uid="{DE00815B-E810-43CD-A7D0-01F9427CC442}"/>
    <cellStyle name="Normal 10 2 3 4 2" xfId="477" xr:uid="{0B626E06-FF78-4001-A9C6-1987251111A5}"/>
    <cellStyle name="Normal 10 2 3 4 2 2" xfId="1000" xr:uid="{6D5547DE-3A44-4CFB-90AF-F65054C8ABBA}"/>
    <cellStyle name="Normal 10 2 3 4 2 2 2" xfId="1001" xr:uid="{F1420EBF-C794-40C7-82E7-EE5A51A8EE67}"/>
    <cellStyle name="Normal 10 2 3 4 2 3" xfId="1002" xr:uid="{02B44FE9-78D5-44BB-BF4C-4E55ADEAF334}"/>
    <cellStyle name="Normal 10 2 3 4 3" xfId="1003" xr:uid="{BE65F1C4-6B76-47BC-9E11-D902FA930D04}"/>
    <cellStyle name="Normal 10 2 3 4 3 2" xfId="1004" xr:uid="{74103BFD-BD4B-45E8-BCD4-9E5C20E77192}"/>
    <cellStyle name="Normal 10 2 3 4 4" xfId="1005" xr:uid="{9CAA465F-71A1-4C25-89C2-FC657DF81331}"/>
    <cellStyle name="Normal 10 2 3 5" xfId="478" xr:uid="{DC136BC1-F200-4133-90D3-406DE63AC934}"/>
    <cellStyle name="Normal 10 2 3 5 2" xfId="1006" xr:uid="{B6F013B4-BCBD-4E65-8DF7-6811978ADCAB}"/>
    <cellStyle name="Normal 10 2 3 5 2 2" xfId="1007" xr:uid="{78AFAA01-8FC4-4572-9FA6-8378E9A23F6B}"/>
    <cellStyle name="Normal 10 2 3 5 2 3" xfId="4334" xr:uid="{18F8492B-C8F5-4EEF-B0F8-5FC8E80BA33A}"/>
    <cellStyle name="Normal 10 2 3 5 3" xfId="1008" xr:uid="{B1BF5565-0317-40FD-AC50-2FFC2FDEFB42}"/>
    <cellStyle name="Normal 10 2 3 5 4" xfId="2532" xr:uid="{0A631588-C97E-4B70-91F4-AC188AB5FF55}"/>
    <cellStyle name="Normal 10 2 3 5 4 2" xfId="4565" xr:uid="{2D36AAA1-BEEF-4386-8CF0-84D439A03B37}"/>
    <cellStyle name="Normal 10 2 3 5 4 3" xfId="4677" xr:uid="{998E95EB-12D3-4FFD-8138-D2A966E4A5B1}"/>
    <cellStyle name="Normal 10 2 3 5 4 4" xfId="4603" xr:uid="{0876FE2D-81F4-478D-9988-2EC186DBA61B}"/>
    <cellStyle name="Normal 10 2 3 6" xfId="1009" xr:uid="{5F7646BA-5614-478D-9CBC-7BB1254785B9}"/>
    <cellStyle name="Normal 10 2 3 6 2" xfId="1010" xr:uid="{56729849-4621-4E41-BC76-5F78D398DF58}"/>
    <cellStyle name="Normal 10 2 3 7" xfId="1011" xr:uid="{BAD070B4-8B25-422A-A7EC-6373050939E8}"/>
    <cellStyle name="Normal 10 2 3 8" xfId="2533" xr:uid="{B83F8DA4-5930-44D3-AF88-24827B32B62F}"/>
    <cellStyle name="Normal 10 2 4" xfId="49" xr:uid="{91D5CDCC-F0C4-476B-BD9F-B53A6FD747A2}"/>
    <cellStyle name="Normal 10 2 4 2" xfId="429" xr:uid="{51C9165D-31EA-49CD-B520-31E86EBE5CCE}"/>
    <cellStyle name="Normal 10 2 4 2 2" xfId="479" xr:uid="{82840B4B-68D1-45A3-8CB0-7AC9424ACDA8}"/>
    <cellStyle name="Normal 10 2 4 2 2 2" xfId="1012" xr:uid="{99F2676A-3F93-4037-8FDC-7603B0ACA2C2}"/>
    <cellStyle name="Normal 10 2 4 2 2 2 2" xfId="1013" xr:uid="{AEE83200-BF2B-4651-A389-C1B0B89F8139}"/>
    <cellStyle name="Normal 10 2 4 2 2 3" xfId="1014" xr:uid="{3FE9CF62-BB33-4BD8-A64B-1615A3B34876}"/>
    <cellStyle name="Normal 10 2 4 2 2 4" xfId="2534" xr:uid="{A2B14932-9677-4075-BEB0-E2D843BCC86F}"/>
    <cellStyle name="Normal 10 2 4 2 3" xfId="1015" xr:uid="{FCE597CC-B957-4FB0-A3A7-1E682A01D9F0}"/>
    <cellStyle name="Normal 10 2 4 2 3 2" xfId="1016" xr:uid="{41B8E8E8-CC2C-447C-B117-F570067A310A}"/>
    <cellStyle name="Normal 10 2 4 2 4" xfId="1017" xr:uid="{4C51A8D3-2A4C-4CB1-8BEF-716DAA603067}"/>
    <cellStyle name="Normal 10 2 4 2 5" xfId="2535" xr:uid="{096BF8BA-71FA-427D-BE5A-06C7865729BB}"/>
    <cellStyle name="Normal 10 2 4 3" xfId="480" xr:uid="{FC99934A-3DFC-40A0-88D6-2378412EE99C}"/>
    <cellStyle name="Normal 10 2 4 3 2" xfId="1018" xr:uid="{47EE7793-44A4-4396-9AFC-2A667C959DEE}"/>
    <cellStyle name="Normal 10 2 4 3 2 2" xfId="1019" xr:uid="{0EDF9725-32A6-4C52-B9C1-35FBF1FA9790}"/>
    <cellStyle name="Normal 10 2 4 3 3" xfId="1020" xr:uid="{1AF81986-C5FA-4116-B107-77A8569914B0}"/>
    <cellStyle name="Normal 10 2 4 3 4" xfId="2536" xr:uid="{641AB8F3-7AAF-45C9-9AC6-05DB89D04BE8}"/>
    <cellStyle name="Normal 10 2 4 4" xfId="1021" xr:uid="{11C686C3-BBEB-474C-B984-A42AADD7750B}"/>
    <cellStyle name="Normal 10 2 4 4 2" xfId="1022" xr:uid="{B3D74CB8-454A-4DA0-8BA4-83130AFF8096}"/>
    <cellStyle name="Normal 10 2 4 4 3" xfId="2537" xr:uid="{4577F108-5E63-4838-8526-7ECF8BBF8C01}"/>
    <cellStyle name="Normal 10 2 4 4 4" xfId="2538" xr:uid="{E8E55D6C-E78B-4588-9E2F-4AA13AF09372}"/>
    <cellStyle name="Normal 10 2 4 5" xfId="1023" xr:uid="{4C5C7B12-E5B8-4D9E-8D92-F0AD08543405}"/>
    <cellStyle name="Normal 10 2 4 6" xfId="2539" xr:uid="{B5A8BD8E-4B0B-4E62-8CF4-C4E59922D2C5}"/>
    <cellStyle name="Normal 10 2 4 7" xfId="2540" xr:uid="{494B35ED-FA99-43CF-B4A5-6BFACCC5379C}"/>
    <cellStyle name="Normal 10 2 5" xfId="245" xr:uid="{89E6C144-A164-4D60-B32C-B73CD6F52922}"/>
    <cellStyle name="Normal 10 2 5 2" xfId="481" xr:uid="{5377DDA9-4466-417A-AC54-603785FBBDC4}"/>
    <cellStyle name="Normal 10 2 5 2 2" xfId="482" xr:uid="{B592C4E1-A85F-4B62-AE2E-510BFE5F423F}"/>
    <cellStyle name="Normal 10 2 5 2 2 2" xfId="1024" xr:uid="{0D014939-02AF-4974-BF19-95CD09584394}"/>
    <cellStyle name="Normal 10 2 5 2 2 2 2" xfId="1025" xr:uid="{2C679059-6830-4E34-9A24-CB8C8D299474}"/>
    <cellStyle name="Normal 10 2 5 2 2 3" xfId="1026" xr:uid="{095CB99C-4798-4FA7-A235-30853EF52E05}"/>
    <cellStyle name="Normal 10 2 5 2 3" xfId="1027" xr:uid="{43575497-4DEE-4D28-8D77-FCF848AE439E}"/>
    <cellStyle name="Normal 10 2 5 2 3 2" xfId="1028" xr:uid="{4640BFFD-91EB-46B5-AA56-CC4655BC7D8D}"/>
    <cellStyle name="Normal 10 2 5 2 4" xfId="1029" xr:uid="{80552190-B64E-4911-A375-BEA07E9CBD06}"/>
    <cellStyle name="Normal 10 2 5 3" xfId="483" xr:uid="{BA820DA2-995D-4EDC-9DD8-4BA1A42BF92B}"/>
    <cellStyle name="Normal 10 2 5 3 2" xfId="1030" xr:uid="{2CAE2790-6F58-4D8F-BD48-429A2BD503FD}"/>
    <cellStyle name="Normal 10 2 5 3 2 2" xfId="1031" xr:uid="{F616F060-9335-4C53-BC33-41E3ADCF9FB8}"/>
    <cellStyle name="Normal 10 2 5 3 3" xfId="1032" xr:uid="{FE1EB953-F85A-45D9-94F6-41B2BBD453B8}"/>
    <cellStyle name="Normal 10 2 5 3 4" xfId="2541" xr:uid="{5AB11601-7A58-4B37-AABA-86363E623884}"/>
    <cellStyle name="Normal 10 2 5 4" xfId="1033" xr:uid="{7DCB1BDF-4749-4881-A55B-92B0E55653BB}"/>
    <cellStyle name="Normal 10 2 5 4 2" xfId="1034" xr:uid="{560A7B94-EE2E-41CE-B509-18FDBFA408D6}"/>
    <cellStyle name="Normal 10 2 5 5" xfId="1035" xr:uid="{D878E924-708C-4F3E-BEF2-2E802BB72786}"/>
    <cellStyle name="Normal 10 2 5 6" xfId="2542" xr:uid="{7C7986FA-F321-4B4A-AE41-2EC01CBB04ED}"/>
    <cellStyle name="Normal 10 2 6" xfId="246" xr:uid="{511188D7-A114-4B56-9F77-D54D4159E5A8}"/>
    <cellStyle name="Normal 10 2 6 2" xfId="484" xr:uid="{269C89B0-2094-46F1-866A-35E42AF4A6AA}"/>
    <cellStyle name="Normal 10 2 6 2 2" xfId="1036" xr:uid="{97AEAE97-22CF-462A-B272-695F8C3008AD}"/>
    <cellStyle name="Normal 10 2 6 2 2 2" xfId="1037" xr:uid="{8B86B1C1-C718-49F8-ABE8-C6E923486262}"/>
    <cellStyle name="Normal 10 2 6 2 3" xfId="1038" xr:uid="{B61EDDA4-7F84-4494-B234-7B9214F76FE1}"/>
    <cellStyle name="Normal 10 2 6 2 4" xfId="2543" xr:uid="{28C24BEC-5D45-42AF-A481-4DA5BCC99FD6}"/>
    <cellStyle name="Normal 10 2 6 3" xfId="1039" xr:uid="{681802BA-6F23-42B1-B949-AD929D3E0FC1}"/>
    <cellStyle name="Normal 10 2 6 3 2" xfId="1040" xr:uid="{2041B76E-547D-4940-A061-C9FFEC59AF34}"/>
    <cellStyle name="Normal 10 2 6 4" xfId="1041" xr:uid="{77ACC403-4198-477D-ABD5-A69C3644C077}"/>
    <cellStyle name="Normal 10 2 6 5" xfId="2544" xr:uid="{ABECCAC9-16DB-4338-BF4E-EA98E17F0CC7}"/>
    <cellStyle name="Normal 10 2 7" xfId="485" xr:uid="{F8894A87-FFE5-4882-BC56-B22B42FEFF11}"/>
    <cellStyle name="Normal 10 2 7 2" xfId="1042" xr:uid="{5614DB27-DDD8-4FA6-A3DE-DF2E36B4B89D}"/>
    <cellStyle name="Normal 10 2 7 2 2" xfId="1043" xr:uid="{B3335729-A7F0-4418-8A75-52C77B2C9EFB}"/>
    <cellStyle name="Normal 10 2 7 2 3" xfId="4332" xr:uid="{2C953630-2895-441C-B656-0B8D3A2069C6}"/>
    <cellStyle name="Normal 10 2 7 3" xfId="1044" xr:uid="{54C419BB-FD1B-4F9B-8775-04197291C501}"/>
    <cellStyle name="Normal 10 2 7 4" xfId="2545" xr:uid="{5D71DAE9-A1F5-4687-BC26-06363416DD97}"/>
    <cellStyle name="Normal 10 2 7 4 2" xfId="4563" xr:uid="{8FA2875B-B936-421F-924D-9DE18EC2B50A}"/>
    <cellStyle name="Normal 10 2 7 4 3" xfId="4678" xr:uid="{B5FB3D7B-5306-4848-B933-E3075C2D5BA1}"/>
    <cellStyle name="Normal 10 2 7 4 4" xfId="4601" xr:uid="{481DB1C6-7748-469C-B1BA-814BB6853545}"/>
    <cellStyle name="Normal 10 2 8" xfId="1045" xr:uid="{F7981E86-8312-43D6-AF2B-758FE8C1B48E}"/>
    <cellStyle name="Normal 10 2 8 2" xfId="1046" xr:uid="{E87C6815-3C91-43ED-A51C-6D0A24657DC3}"/>
    <cellStyle name="Normal 10 2 8 3" xfId="2546" xr:uid="{FB9F12A1-47CC-41BD-BBD2-C8DCC4165402}"/>
    <cellStyle name="Normal 10 2 8 4" xfId="2547" xr:uid="{B968672B-0D6D-4B3A-8AE4-2877B44785A8}"/>
    <cellStyle name="Normal 10 2 9" xfId="1047" xr:uid="{E9D72073-B4B7-46A3-A165-6BCD16D0E00C}"/>
    <cellStyle name="Normal 10 3" xfId="50" xr:uid="{3E964DD5-13C1-4043-BCA7-FA134B9FB899}"/>
    <cellStyle name="Normal 10 3 10" xfId="2548" xr:uid="{80787B9D-24C0-4FDA-AEDA-ECAC5BE73FAD}"/>
    <cellStyle name="Normal 10 3 11" xfId="2549" xr:uid="{1EE3EDD5-80A3-493D-9569-61657BFE475B}"/>
    <cellStyle name="Normal 10 3 2" xfId="51" xr:uid="{8E0FA831-AC59-46C5-9ECB-30386E921553}"/>
    <cellStyle name="Normal 10 3 2 2" xfId="52" xr:uid="{6E3F8A32-62D6-49EA-9752-A8C2CF6F33B9}"/>
    <cellStyle name="Normal 10 3 2 2 2" xfId="247" xr:uid="{0B541D82-14AA-49F3-82A5-26A5BAE11466}"/>
    <cellStyle name="Normal 10 3 2 2 2 2" xfId="486" xr:uid="{3B65B1EA-E367-446F-BF97-4B21D57ACA3F}"/>
    <cellStyle name="Normal 10 3 2 2 2 2 2" xfId="1048" xr:uid="{C57E4D74-62DF-4F0A-A338-A7C66B0DE6F4}"/>
    <cellStyle name="Normal 10 3 2 2 2 2 2 2" xfId="1049" xr:uid="{EF389385-842F-4E44-992E-82E46BA020ED}"/>
    <cellStyle name="Normal 10 3 2 2 2 2 3" xfId="1050" xr:uid="{9D4F7A8C-9692-4DBC-8C4F-0A4BE9D6F149}"/>
    <cellStyle name="Normal 10 3 2 2 2 2 4" xfId="2550" xr:uid="{C9D3E7AC-5D59-48EC-915E-4C79EBC9EF4F}"/>
    <cellStyle name="Normal 10 3 2 2 2 3" xfId="1051" xr:uid="{EFB5CACA-3B23-4031-94B4-021CB321B5CA}"/>
    <cellStyle name="Normal 10 3 2 2 2 3 2" xfId="1052" xr:uid="{07D30589-9523-4808-BBFA-D97EA5975B47}"/>
    <cellStyle name="Normal 10 3 2 2 2 3 3" xfId="2551" xr:uid="{C0B44E3A-BCC2-4BBC-937A-EFE5ABA6C598}"/>
    <cellStyle name="Normal 10 3 2 2 2 3 4" xfId="2552" xr:uid="{92CDA933-1991-4053-84FB-13006EC477E3}"/>
    <cellStyle name="Normal 10 3 2 2 2 4" xfId="1053" xr:uid="{E7ED5863-25C6-4D63-B6AB-BE9D7B9A7354}"/>
    <cellStyle name="Normal 10 3 2 2 2 5" xfId="2553" xr:uid="{98B2E92F-C9E6-4087-B9D7-1BC91B4C15AB}"/>
    <cellStyle name="Normal 10 3 2 2 2 6" xfId="2554" xr:uid="{190D775E-4923-4AD1-870E-23E0F93D5C2E}"/>
    <cellStyle name="Normal 10 3 2 2 3" xfId="487" xr:uid="{B7F020BD-9761-4775-8958-0EB2761E3A5C}"/>
    <cellStyle name="Normal 10 3 2 2 3 2" xfId="1054" xr:uid="{EE956B0A-76FB-4DDE-B66B-D13AC894B28B}"/>
    <cellStyle name="Normal 10 3 2 2 3 2 2" xfId="1055" xr:uid="{DEFF8110-0FB7-4C93-B6D5-95897AFE7139}"/>
    <cellStyle name="Normal 10 3 2 2 3 2 3" xfId="2555" xr:uid="{7D0FF610-1CEA-4013-A97D-4440628A3940}"/>
    <cellStyle name="Normal 10 3 2 2 3 2 4" xfId="2556" xr:uid="{58278B22-D297-4597-9DAE-BBD83FEE27E6}"/>
    <cellStyle name="Normal 10 3 2 2 3 3" xfId="1056" xr:uid="{7D4EDB14-B5CB-480F-B491-9390C879F9AF}"/>
    <cellStyle name="Normal 10 3 2 2 3 4" xfId="2557" xr:uid="{A4803FF0-712F-4DF0-97C8-71A4C6787484}"/>
    <cellStyle name="Normal 10 3 2 2 3 5" xfId="2558" xr:uid="{93BAE9DE-828F-44BE-94BF-DC359302273E}"/>
    <cellStyle name="Normal 10 3 2 2 4" xfId="1057" xr:uid="{2A1EFFEB-14E4-4AB7-9BA0-FFA6CF9D3A67}"/>
    <cellStyle name="Normal 10 3 2 2 4 2" xfId="1058" xr:uid="{2C0142EC-F71C-4D4E-8769-BBFE38331E49}"/>
    <cellStyle name="Normal 10 3 2 2 4 3" xfId="2559" xr:uid="{0944DC85-2427-4D27-A004-E5AA376429BA}"/>
    <cellStyle name="Normal 10 3 2 2 4 4" xfId="2560" xr:uid="{E36E518B-2020-41E0-A80B-41302C641D09}"/>
    <cellStyle name="Normal 10 3 2 2 5" xfId="1059" xr:uid="{15D15D68-83D7-422B-84F8-E56CBF1972AA}"/>
    <cellStyle name="Normal 10 3 2 2 5 2" xfId="2561" xr:uid="{83F04795-7A07-48A7-A055-2C2C7D649EB1}"/>
    <cellStyle name="Normal 10 3 2 2 5 3" xfId="2562" xr:uid="{5BCDF1A0-333B-411A-A1B9-40A18D8EEFF5}"/>
    <cellStyle name="Normal 10 3 2 2 5 4" xfId="2563" xr:uid="{EB5D93DE-6496-44AC-88C4-0174F5EB1897}"/>
    <cellStyle name="Normal 10 3 2 2 6" xfId="2564" xr:uid="{B016B48C-F627-4D20-A856-9043447F665D}"/>
    <cellStyle name="Normal 10 3 2 2 7" xfId="2565" xr:uid="{878181E3-7D4A-4A7B-ACA5-F40834CB24F5}"/>
    <cellStyle name="Normal 10 3 2 2 8" xfId="2566" xr:uid="{4C8C927F-AD11-4A7D-B3CD-86954F6B673D}"/>
    <cellStyle name="Normal 10 3 2 3" xfId="248" xr:uid="{E47FDE54-40A7-4F88-A053-5F47026DA65F}"/>
    <cellStyle name="Normal 10 3 2 3 2" xfId="488" xr:uid="{A317EFA7-2F50-4933-A4D7-89F4315DBA00}"/>
    <cellStyle name="Normal 10 3 2 3 2 2" xfId="489" xr:uid="{9553C5FD-2987-45FA-A5DA-12302A98DB45}"/>
    <cellStyle name="Normal 10 3 2 3 2 2 2" xfId="1060" xr:uid="{BA7EB558-7789-4D38-A819-D81FFA1B278E}"/>
    <cellStyle name="Normal 10 3 2 3 2 2 2 2" xfId="1061" xr:uid="{799B786E-A88E-495E-9B78-0761A94E7044}"/>
    <cellStyle name="Normal 10 3 2 3 2 2 3" xfId="1062" xr:uid="{962E50BC-BF07-44C1-AE00-D257D9C5907D}"/>
    <cellStyle name="Normal 10 3 2 3 2 3" xfId="1063" xr:uid="{ACD4AA83-F48C-450E-A1B5-1736F9BF8A00}"/>
    <cellStyle name="Normal 10 3 2 3 2 3 2" xfId="1064" xr:uid="{B73F3A6E-BB5F-4308-AA6B-7260FAA895C7}"/>
    <cellStyle name="Normal 10 3 2 3 2 4" xfId="1065" xr:uid="{AEE7FB87-66A0-4288-85EF-4EB665B58950}"/>
    <cellStyle name="Normal 10 3 2 3 3" xfId="490" xr:uid="{2166E369-112A-45C7-BEED-35EE53F4AEF9}"/>
    <cellStyle name="Normal 10 3 2 3 3 2" xfId="1066" xr:uid="{5C92E3D4-0D92-4429-A61F-A7F0C0CFD27B}"/>
    <cellStyle name="Normal 10 3 2 3 3 2 2" xfId="1067" xr:uid="{361FD1D7-7824-4D01-98A8-0D6E3730BF76}"/>
    <cellStyle name="Normal 10 3 2 3 3 3" xfId="1068" xr:uid="{5FECFEAC-1783-4B98-945E-EC722127B7BC}"/>
    <cellStyle name="Normal 10 3 2 3 3 4" xfId="2567" xr:uid="{F61F1AB2-F0B0-4BB8-94B1-0D36CB3E48C3}"/>
    <cellStyle name="Normal 10 3 2 3 4" xfId="1069" xr:uid="{60D27BBC-73B7-4174-813C-477352E99929}"/>
    <cellStyle name="Normal 10 3 2 3 4 2" xfId="1070" xr:uid="{6C1DF0FA-7C03-4DA9-84FC-F829CBC19FFA}"/>
    <cellStyle name="Normal 10 3 2 3 5" xfId="1071" xr:uid="{2968935C-D612-4F32-B977-3497F416D0FC}"/>
    <cellStyle name="Normal 10 3 2 3 6" xfId="2568" xr:uid="{35C3E1F6-3E80-4F48-8100-ED5572C9CB4E}"/>
    <cellStyle name="Normal 10 3 2 4" xfId="249" xr:uid="{8DB4FC56-B9C1-4DA1-8385-BCA1F9C60440}"/>
    <cellStyle name="Normal 10 3 2 4 2" xfId="491" xr:uid="{FFE67419-15A4-4650-9592-6C5DC197BD93}"/>
    <cellStyle name="Normal 10 3 2 4 2 2" xfId="1072" xr:uid="{51340428-C5AA-4254-BFE7-39FE152A0378}"/>
    <cellStyle name="Normal 10 3 2 4 2 2 2" xfId="1073" xr:uid="{02815558-AD05-4914-B7B1-0812823D59EC}"/>
    <cellStyle name="Normal 10 3 2 4 2 3" xfId="1074" xr:uid="{1D389BCF-9F3A-412F-A174-AE0EAFDD87A9}"/>
    <cellStyle name="Normal 10 3 2 4 2 4" xfId="2569" xr:uid="{B621CE95-BC47-468D-89D9-224353CDB2C0}"/>
    <cellStyle name="Normal 10 3 2 4 3" xfId="1075" xr:uid="{AE65ADD9-ECEB-41B8-AC6A-DF86356FC7BA}"/>
    <cellStyle name="Normal 10 3 2 4 3 2" xfId="1076" xr:uid="{A8DFF8B2-4A6C-4B84-9866-18AEBCF39EB6}"/>
    <cellStyle name="Normal 10 3 2 4 4" xfId="1077" xr:uid="{80266737-53CF-4202-ACF5-4D8FEAA3E1E4}"/>
    <cellStyle name="Normal 10 3 2 4 5" xfId="2570" xr:uid="{DB2FF7CA-94FD-4DEA-9C7E-85DE01A2D540}"/>
    <cellStyle name="Normal 10 3 2 5" xfId="251" xr:uid="{CB2358F9-674B-4F0D-9902-33B62E3A6349}"/>
    <cellStyle name="Normal 10 3 2 5 2" xfId="1078" xr:uid="{13E44DA6-F4A2-4382-A0F0-23A268099E6A}"/>
    <cellStyle name="Normal 10 3 2 5 2 2" xfId="1079" xr:uid="{CA6489A8-CF74-42FC-B191-F577BAEC9149}"/>
    <cellStyle name="Normal 10 3 2 5 3" xfId="1080" xr:uid="{8587E311-44FA-464F-A644-A2F5E135557A}"/>
    <cellStyle name="Normal 10 3 2 5 4" xfId="2571" xr:uid="{939FF7EA-66DA-46B8-8B8A-F59B12C132CA}"/>
    <cellStyle name="Normal 10 3 2 6" xfId="1081" xr:uid="{DD693F29-441A-4206-8D9B-B4D22D09F0AD}"/>
    <cellStyle name="Normal 10 3 2 6 2" xfId="1082" xr:uid="{9CED5582-EEBB-4771-9A62-415F07B90E9F}"/>
    <cellStyle name="Normal 10 3 2 6 3" xfId="2572" xr:uid="{F27CAB73-C524-4979-B56A-5A85D13D7C59}"/>
    <cellStyle name="Normal 10 3 2 6 4" xfId="2573" xr:uid="{B954D784-A14D-4ED7-B57D-A93CA7922311}"/>
    <cellStyle name="Normal 10 3 2 7" xfId="1083" xr:uid="{CCF52944-C06E-44B4-9D79-B7DAA02C0A16}"/>
    <cellStyle name="Normal 10 3 2 8" xfId="2574" xr:uid="{398107A0-1C7E-453E-9E08-FE3F2729804A}"/>
    <cellStyle name="Normal 10 3 2 9" xfId="2575" xr:uid="{6D625897-A057-40E4-AA1D-E3890BCB45B2}"/>
    <cellStyle name="Normal 10 3 3" xfId="53" xr:uid="{A09501C1-DA66-4733-BF53-2394FD2F150C}"/>
    <cellStyle name="Normal 10 3 3 2" xfId="54" xr:uid="{F71EE7AE-37C0-4817-832F-0C2F8F78A873}"/>
    <cellStyle name="Normal 10 3 3 2 2" xfId="492" xr:uid="{698C7E07-83E2-4709-A4CF-0F139504062A}"/>
    <cellStyle name="Normal 10 3 3 2 2 2" xfId="1084" xr:uid="{54385394-ACF6-48D2-BE47-51B50813AFC3}"/>
    <cellStyle name="Normal 10 3 3 2 2 2 2" xfId="1085" xr:uid="{861EE271-20BD-41D5-8048-731E42E080D6}"/>
    <cellStyle name="Normal 10 3 3 2 2 2 2 2" xfId="4445" xr:uid="{6C822A64-7EE1-41C8-A8AA-6BF004F4859E}"/>
    <cellStyle name="Normal 10 3 3 2 2 2 3" xfId="4446" xr:uid="{18A0C480-0BE9-4E88-9481-B9BCA6AEB352}"/>
    <cellStyle name="Normal 10 3 3 2 2 3" xfId="1086" xr:uid="{77ED2730-28D2-4AA3-998D-C75DC8F62D10}"/>
    <cellStyle name="Normal 10 3 3 2 2 3 2" xfId="4447" xr:uid="{CB03B3CC-8C68-4B81-99FE-C4AE30753AD6}"/>
    <cellStyle name="Normal 10 3 3 2 2 4" xfId="2576" xr:uid="{B2C2DC6E-F717-4F80-A756-0CED23151D26}"/>
    <cellStyle name="Normal 10 3 3 2 3" xfId="1087" xr:uid="{78F5D8C9-A46C-4D32-A473-D430A1880AF7}"/>
    <cellStyle name="Normal 10 3 3 2 3 2" xfId="1088" xr:uid="{E785A6CA-A7DE-40F8-AF51-16F72E91E671}"/>
    <cellStyle name="Normal 10 3 3 2 3 2 2" xfId="4448" xr:uid="{F342BB29-FC80-4057-AF87-07ACA31B118B}"/>
    <cellStyle name="Normal 10 3 3 2 3 3" xfId="2577" xr:uid="{5DA5FE90-A102-4CB0-92C8-D99C9712515B}"/>
    <cellStyle name="Normal 10 3 3 2 3 4" xfId="2578" xr:uid="{3A865D38-89A4-499C-8816-DD364FB213F9}"/>
    <cellStyle name="Normal 10 3 3 2 4" xfId="1089" xr:uid="{779C6B97-A840-4C39-A364-A97347C66C7F}"/>
    <cellStyle name="Normal 10 3 3 2 4 2" xfId="4449" xr:uid="{D2544B5E-CFC6-4DA9-ABAF-5274DD4E80E6}"/>
    <cellStyle name="Normal 10 3 3 2 5" xfId="2579" xr:uid="{9A4DDB6F-89CC-43AB-9FAF-9E6D0DB9D3DF}"/>
    <cellStyle name="Normal 10 3 3 2 6" xfId="2580" xr:uid="{019AFF04-29CD-4E46-9C80-9151C81C70DA}"/>
    <cellStyle name="Normal 10 3 3 3" xfId="252" xr:uid="{20D78B85-71DC-4DD9-AD78-C79FCA06861A}"/>
    <cellStyle name="Normal 10 3 3 3 2" xfId="1090" xr:uid="{9B3921B0-78EC-43F1-A7EB-13668F495508}"/>
    <cellStyle name="Normal 10 3 3 3 2 2" xfId="1091" xr:uid="{87385612-1385-414B-B4AD-63FCC60818BC}"/>
    <cellStyle name="Normal 10 3 3 3 2 2 2" xfId="4450" xr:uid="{A0AE131B-6FB2-4C10-A9D7-CE580D0100FF}"/>
    <cellStyle name="Normal 10 3 3 3 2 3" xfId="2581" xr:uid="{96263C8A-89BC-44B0-8195-68A21C6870DE}"/>
    <cellStyle name="Normal 10 3 3 3 2 4" xfId="2582" xr:uid="{4B4A484B-AC70-4837-A02A-4C3CE7484F75}"/>
    <cellStyle name="Normal 10 3 3 3 3" xfId="1092" xr:uid="{83B01B80-D749-4AA4-89E4-BD63854CA39E}"/>
    <cellStyle name="Normal 10 3 3 3 3 2" xfId="4451" xr:uid="{3103BF7B-243B-4AF1-978A-019C7A0BD07C}"/>
    <cellStyle name="Normal 10 3 3 3 4" xfId="2583" xr:uid="{B9DDDCB3-16A8-4250-8661-B6E1CE4E4A35}"/>
    <cellStyle name="Normal 10 3 3 3 5" xfId="2584" xr:uid="{D17C619F-32A5-4A52-8BDC-9A1AA02C6A30}"/>
    <cellStyle name="Normal 10 3 3 4" xfId="1093" xr:uid="{F14CB666-FFA6-4FF3-818E-3168824515ED}"/>
    <cellStyle name="Normal 10 3 3 4 2" xfId="1094" xr:uid="{172D656F-4C85-494E-BC14-48A5BF8E6623}"/>
    <cellStyle name="Normal 10 3 3 4 2 2" xfId="4452" xr:uid="{61A2CAAC-7243-47DE-A8CC-756E3BEA0060}"/>
    <cellStyle name="Normal 10 3 3 4 3" xfId="2585" xr:uid="{47CDA8F0-2478-471B-BA09-4657FFEBADB1}"/>
    <cellStyle name="Normal 10 3 3 4 4" xfId="2586" xr:uid="{58818026-C31F-4798-A545-60AE8E94A8A2}"/>
    <cellStyle name="Normal 10 3 3 5" xfId="1095" xr:uid="{4C1576CF-20A2-4B9A-8B97-DF2ECD63FED9}"/>
    <cellStyle name="Normal 10 3 3 5 2" xfId="2587" xr:uid="{9AA80FD6-EAC8-4CA4-8C73-102B0B7CF270}"/>
    <cellStyle name="Normal 10 3 3 5 3" xfId="2588" xr:uid="{0D59E515-B392-4EF3-91F9-39F9C967CFB7}"/>
    <cellStyle name="Normal 10 3 3 5 4" xfId="2589" xr:uid="{03355FC0-E738-4EB7-8100-5284B2278985}"/>
    <cellStyle name="Normal 10 3 3 6" xfId="2590" xr:uid="{5CC657A6-744A-418C-9CF8-148A93027518}"/>
    <cellStyle name="Normal 10 3 3 7" xfId="2591" xr:uid="{FE0089F1-87A7-4163-BC74-66AFEFB2FD10}"/>
    <cellStyle name="Normal 10 3 3 8" xfId="2592" xr:uid="{9AF5E87E-140A-43B3-8512-7E8A1A73F79F}"/>
    <cellStyle name="Normal 10 3 4" xfId="55" xr:uid="{5931A04E-1C19-4083-A55E-41B64FE47AC1}"/>
    <cellStyle name="Normal 10 3 4 2" xfId="493" xr:uid="{A81B0BD4-F675-49C8-8172-2D259F411E7A}"/>
    <cellStyle name="Normal 10 3 4 2 2" xfId="494" xr:uid="{23FA12EB-9D47-460D-990E-92C89F18AB11}"/>
    <cellStyle name="Normal 10 3 4 2 2 2" xfId="1096" xr:uid="{76D9F560-B5A8-4686-8086-3F9647F34C9D}"/>
    <cellStyle name="Normal 10 3 4 2 2 2 2" xfId="1097" xr:uid="{CC493986-5018-4C3E-B610-ED1214796CDA}"/>
    <cellStyle name="Normal 10 3 4 2 2 3" xfId="1098" xr:uid="{D302AB6E-40E4-48B0-A1F3-522DF81FFA83}"/>
    <cellStyle name="Normal 10 3 4 2 2 4" xfId="2593" xr:uid="{CB425C17-708E-472A-87FE-F6D75CCE62E6}"/>
    <cellStyle name="Normal 10 3 4 2 3" xfId="1099" xr:uid="{88A081D6-D5C5-4ACB-AFC9-15CF11942E34}"/>
    <cellStyle name="Normal 10 3 4 2 3 2" xfId="1100" xr:uid="{9BC2B3CC-54C2-46F2-8612-9584E702C430}"/>
    <cellStyle name="Normal 10 3 4 2 4" xfId="1101" xr:uid="{B0CEFCB2-2CE4-4F25-860B-3C8C031502C9}"/>
    <cellStyle name="Normal 10 3 4 2 5" xfId="2594" xr:uid="{E68A1158-331F-43FB-AF5D-6FAF41DF0EA6}"/>
    <cellStyle name="Normal 10 3 4 3" xfId="495" xr:uid="{CD927287-26FC-4E3E-8FA0-1D602C76E1ED}"/>
    <cellStyle name="Normal 10 3 4 3 2" xfId="1102" xr:uid="{DDCE0A56-7FBF-4571-8AFD-E78CC48767B5}"/>
    <cellStyle name="Normal 10 3 4 3 2 2" xfId="1103" xr:uid="{49784587-02AE-4457-A346-5EB8A2096CE1}"/>
    <cellStyle name="Normal 10 3 4 3 3" xfId="1104" xr:uid="{7791257C-A60A-4143-A61A-AC7BA7CC9455}"/>
    <cellStyle name="Normal 10 3 4 3 4" xfId="2595" xr:uid="{F230B0AB-B375-4048-A214-690AED522752}"/>
    <cellStyle name="Normal 10 3 4 4" xfId="1105" xr:uid="{ED8C9D6E-34C8-41BE-8785-B809D64CEE1F}"/>
    <cellStyle name="Normal 10 3 4 4 2" xfId="1106" xr:uid="{85485FEE-6A01-4E91-81FF-9DB8A464C531}"/>
    <cellStyle name="Normal 10 3 4 4 3" xfId="2596" xr:uid="{17ADA785-3D6B-4F8A-945A-0DAFBDF4E421}"/>
    <cellStyle name="Normal 10 3 4 4 4" xfId="2597" xr:uid="{2A3E2793-3E45-4E3C-B3B6-561E2D3DE338}"/>
    <cellStyle name="Normal 10 3 4 5" xfId="1107" xr:uid="{B71765E5-3669-477A-9D3A-B005A774C8A3}"/>
    <cellStyle name="Normal 10 3 4 6" xfId="2598" xr:uid="{A29AE1E2-A8B1-4F3A-8DC8-BF789CA7DDF1}"/>
    <cellStyle name="Normal 10 3 4 7" xfId="2599" xr:uid="{4E42AB44-52C3-40E8-8BFB-7FDAAF12929F}"/>
    <cellStyle name="Normal 10 3 5" xfId="253" xr:uid="{03834000-DDB2-48FB-85F8-B5AE3427B774}"/>
    <cellStyle name="Normal 10 3 5 2" xfId="496" xr:uid="{CB780DC5-BAC2-4622-A400-A4AAAA306AE6}"/>
    <cellStyle name="Normal 10 3 5 2 2" xfId="1108" xr:uid="{2DF9AD83-FF37-477D-B2BE-BC9A60922140}"/>
    <cellStyle name="Normal 10 3 5 2 2 2" xfId="1109" xr:uid="{3BCE9C88-D4E9-4541-94E9-AFC4ED376EF9}"/>
    <cellStyle name="Normal 10 3 5 2 3" xfId="1110" xr:uid="{59DB22A6-41E4-4CCF-BBF1-8F75AEE6698B}"/>
    <cellStyle name="Normal 10 3 5 2 4" xfId="2600" xr:uid="{2CFB83C2-B808-48EC-AF13-1FDAAC5CC29A}"/>
    <cellStyle name="Normal 10 3 5 3" xfId="1111" xr:uid="{E958BC09-99C6-46E3-9A92-585293B4387D}"/>
    <cellStyle name="Normal 10 3 5 3 2" xfId="1112" xr:uid="{E8DE16C6-2E47-4AC7-926A-E9EE6C59618B}"/>
    <cellStyle name="Normal 10 3 5 3 3" xfId="2601" xr:uid="{D733E289-8804-4D0F-A93E-01145D7733C0}"/>
    <cellStyle name="Normal 10 3 5 3 4" xfId="2602" xr:uid="{F889AEE9-6F77-4655-999A-3C1D4714E84E}"/>
    <cellStyle name="Normal 10 3 5 4" xfId="1113" xr:uid="{8DB8FD95-0B6A-4F28-BDEF-9A6E1AEBE7C6}"/>
    <cellStyle name="Normal 10 3 5 5" xfId="2603" xr:uid="{96DEC7BA-C60C-4D98-9C5D-FFC431CEF41B}"/>
    <cellStyle name="Normal 10 3 5 6" xfId="2604" xr:uid="{84096E86-C2D8-42F2-A588-398AD55F272B}"/>
    <cellStyle name="Normal 10 3 6" xfId="254" xr:uid="{073B3D54-538F-4D95-81DB-43DBBFEFB217}"/>
    <cellStyle name="Normal 10 3 6 2" xfId="1114" xr:uid="{831C376A-E710-4D0F-AE05-25F6F9BDF73C}"/>
    <cellStyle name="Normal 10 3 6 2 2" xfId="1115" xr:uid="{ADBE6AE8-35FA-4B33-A008-221EC7173290}"/>
    <cellStyle name="Normal 10 3 6 2 3" xfId="2605" xr:uid="{C4F96374-E4AE-456A-88AA-70800ADB97F4}"/>
    <cellStyle name="Normal 10 3 6 2 4" xfId="2606" xr:uid="{59F0C4B1-15DC-4333-81B8-804C13291DD6}"/>
    <cellStyle name="Normal 10 3 6 3" xfId="1116" xr:uid="{628A9AE3-4432-4E08-93B1-006EC2A97813}"/>
    <cellStyle name="Normal 10 3 6 4" xfId="2607" xr:uid="{2E17A983-3032-4C2D-893C-E5B83C27B20C}"/>
    <cellStyle name="Normal 10 3 6 5" xfId="2608" xr:uid="{C98F5417-41C5-4F28-9337-2B987425DA21}"/>
    <cellStyle name="Normal 10 3 7" xfId="1117" xr:uid="{F6E5ED9C-96D6-464C-96A5-3897CEED6FCE}"/>
    <cellStyle name="Normal 10 3 7 2" xfId="1118" xr:uid="{494B48FD-8C69-42A4-945C-FE214217830D}"/>
    <cellStyle name="Normal 10 3 7 3" xfId="2609" xr:uid="{3968E914-DA28-416E-A46B-7AFED4B70DBE}"/>
    <cellStyle name="Normal 10 3 7 4" xfId="2610" xr:uid="{5225E563-C8A9-4BC5-B1B9-7632A7082075}"/>
    <cellStyle name="Normal 10 3 8" xfId="1119" xr:uid="{4BC70C6A-AAF1-4DAF-8F96-19C07529BBEA}"/>
    <cellStyle name="Normal 10 3 8 2" xfId="2611" xr:uid="{7B27C132-EDD2-4357-BE39-0D42259DA31F}"/>
    <cellStyle name="Normal 10 3 8 3" xfId="2612" xr:uid="{0DC8F4EC-60C5-4277-AB6B-82FDED4A5CC4}"/>
    <cellStyle name="Normal 10 3 8 4" xfId="2613" xr:uid="{8C072A24-C810-4CF5-A027-C7CBA7414B94}"/>
    <cellStyle name="Normal 10 3 9" xfId="2614" xr:uid="{2000B116-4005-438A-9860-2B4FF301E1B0}"/>
    <cellStyle name="Normal 10 4" xfId="56" xr:uid="{9314696C-A89D-4740-8E5D-DFEBEFA4BAC6}"/>
    <cellStyle name="Normal 10 4 10" xfId="2615" xr:uid="{41A3DD3F-20A4-4133-AD8F-A9C1B743C73E}"/>
    <cellStyle name="Normal 10 4 11" xfId="2616" xr:uid="{431F122E-F3A7-466E-B583-A2BA8C5BCC95}"/>
    <cellStyle name="Normal 10 4 2" xfId="57" xr:uid="{8DA02513-41B6-47F2-BA9C-9FD1A9968D36}"/>
    <cellStyle name="Normal 10 4 2 2" xfId="255" xr:uid="{845F9383-0689-4295-8E9C-2FE1AB9B1CF7}"/>
    <cellStyle name="Normal 10 4 2 2 2" xfId="497" xr:uid="{CE071318-BB28-4BA9-91A2-619E5C2B98B4}"/>
    <cellStyle name="Normal 10 4 2 2 2 2" xfId="498" xr:uid="{8FD73069-967C-46F2-874D-00F3D49A4E56}"/>
    <cellStyle name="Normal 10 4 2 2 2 2 2" xfId="1120" xr:uid="{F1B38468-0723-4271-9824-72A17C72BCA4}"/>
    <cellStyle name="Normal 10 4 2 2 2 2 3" xfId="2617" xr:uid="{C10CEBE7-8086-4CE7-B40F-225D4E2355B4}"/>
    <cellStyle name="Normal 10 4 2 2 2 2 4" xfId="2618" xr:uid="{D01B6E68-B421-4809-A4AD-C7BE7DF63739}"/>
    <cellStyle name="Normal 10 4 2 2 2 3" xfId="1121" xr:uid="{88F98BEE-5EED-4477-896E-37E403FF1692}"/>
    <cellStyle name="Normal 10 4 2 2 2 3 2" xfId="2619" xr:uid="{498A5B36-EB0D-48E9-8E55-37B9AC797D12}"/>
    <cellStyle name="Normal 10 4 2 2 2 3 3" xfId="2620" xr:uid="{BC72987A-125C-434A-9C4B-6F205C580C4A}"/>
    <cellStyle name="Normal 10 4 2 2 2 3 4" xfId="2621" xr:uid="{5598DC7E-7DAD-4052-9F89-6605B5E70580}"/>
    <cellStyle name="Normal 10 4 2 2 2 4" xfId="2622" xr:uid="{8821FA44-C9FB-4920-9D68-567DE43DB7C7}"/>
    <cellStyle name="Normal 10 4 2 2 2 5" xfId="2623" xr:uid="{D1B13BCB-07FA-431F-ABAB-13D18D711750}"/>
    <cellStyle name="Normal 10 4 2 2 2 6" xfId="2624" xr:uid="{55C39D27-89D6-48D3-AD9F-83FE3572E6FC}"/>
    <cellStyle name="Normal 10 4 2 2 3" xfId="499" xr:uid="{DC148574-74B2-4A95-A08B-EAE66EB434D0}"/>
    <cellStyle name="Normal 10 4 2 2 3 2" xfId="1122" xr:uid="{6F3EE892-EFD2-4C49-A321-B5F318640B94}"/>
    <cellStyle name="Normal 10 4 2 2 3 2 2" xfId="2625" xr:uid="{89634FBF-0649-4BAB-83F7-CDA87E0A595D}"/>
    <cellStyle name="Normal 10 4 2 2 3 2 3" xfId="2626" xr:uid="{512AEC5D-B999-4519-8262-272FAB12C15F}"/>
    <cellStyle name="Normal 10 4 2 2 3 2 4" xfId="2627" xr:uid="{CC3BCDE1-9ECA-4CB3-8200-D70FE2D93FD0}"/>
    <cellStyle name="Normal 10 4 2 2 3 3" xfId="2628" xr:uid="{66E3DF22-4C86-412F-8DC2-91E72FAA9111}"/>
    <cellStyle name="Normal 10 4 2 2 3 4" xfId="2629" xr:uid="{B8702A09-16E3-430E-876F-99D36C60D52D}"/>
    <cellStyle name="Normal 10 4 2 2 3 5" xfId="2630" xr:uid="{4C4902A8-D81A-4616-9524-224772CB0336}"/>
    <cellStyle name="Normal 10 4 2 2 4" xfId="1123" xr:uid="{D8D31064-D5BB-497E-B344-24F9C693BF69}"/>
    <cellStyle name="Normal 10 4 2 2 4 2" xfId="2631" xr:uid="{B256D1E4-0AD1-46BB-AA98-8BCA86BF72A3}"/>
    <cellStyle name="Normal 10 4 2 2 4 3" xfId="2632" xr:uid="{E408E280-2023-4027-82A2-B1DC514893DA}"/>
    <cellStyle name="Normal 10 4 2 2 4 4" xfId="2633" xr:uid="{8A66BB15-FB9E-4DC0-A449-9BD05DD61D51}"/>
    <cellStyle name="Normal 10 4 2 2 5" xfId="2634" xr:uid="{CCBBA418-A38B-4F87-9952-FADB88623F7C}"/>
    <cellStyle name="Normal 10 4 2 2 5 2" xfId="2635" xr:uid="{0FB1A512-A4D2-4CA8-A96F-97B661C85B58}"/>
    <cellStyle name="Normal 10 4 2 2 5 3" xfId="2636" xr:uid="{9E5D8162-E1B4-4C0A-982B-C10D9DE69171}"/>
    <cellStyle name="Normal 10 4 2 2 5 4" xfId="2637" xr:uid="{612A1747-DF77-4E12-9B5C-F4F1DB4A10B1}"/>
    <cellStyle name="Normal 10 4 2 2 6" xfId="2638" xr:uid="{1DFBF698-EF32-4BAB-AD88-12DCD9135558}"/>
    <cellStyle name="Normal 10 4 2 2 7" xfId="2639" xr:uid="{8939345E-1670-41DD-9DFE-F618D20BFD22}"/>
    <cellStyle name="Normal 10 4 2 2 8" xfId="2640" xr:uid="{972BA841-E058-449C-A62B-D6AA253F77B5}"/>
    <cellStyle name="Normal 10 4 2 3" xfId="500" xr:uid="{D3D630E5-7D7B-4F30-8F72-CE9634EC21D7}"/>
    <cellStyle name="Normal 10 4 2 3 2" xfId="501" xr:uid="{76C8B5A4-5346-4C50-8C3A-1E947B5E3C93}"/>
    <cellStyle name="Normal 10 4 2 3 2 2" xfId="502" xr:uid="{5B29A0D2-A803-4F05-93F1-43BE891A074E}"/>
    <cellStyle name="Normal 10 4 2 3 2 3" xfId="2641" xr:uid="{F485174A-66CB-478E-A4F8-01B58B0792AD}"/>
    <cellStyle name="Normal 10 4 2 3 2 4" xfId="2642" xr:uid="{1E278D6E-572E-420C-A301-AC55F92DD43D}"/>
    <cellStyle name="Normal 10 4 2 3 3" xfId="503" xr:uid="{FE05EAF1-8D83-4131-84DC-2D6A1851D5E4}"/>
    <cellStyle name="Normal 10 4 2 3 3 2" xfId="2643" xr:uid="{B67ECB23-D9E9-463B-B861-CF8EC3594B39}"/>
    <cellStyle name="Normal 10 4 2 3 3 3" xfId="2644" xr:uid="{F17C9354-2330-4924-AC0C-CC00B82872F0}"/>
    <cellStyle name="Normal 10 4 2 3 3 4" xfId="2645" xr:uid="{E7D63B54-3591-44E5-9A3F-D8285E912528}"/>
    <cellStyle name="Normal 10 4 2 3 4" xfId="2646" xr:uid="{680A311E-C122-4F7E-88F7-0255DF5D4AB7}"/>
    <cellStyle name="Normal 10 4 2 3 5" xfId="2647" xr:uid="{A457F235-761F-48B0-B77A-50514AFDD569}"/>
    <cellStyle name="Normal 10 4 2 3 6" xfId="2648" xr:uid="{6EF4CB67-567E-44D1-B807-84FB5A124093}"/>
    <cellStyle name="Normal 10 4 2 4" xfId="504" xr:uid="{0B024B82-A181-4D46-B93A-D5F1B69440D6}"/>
    <cellStyle name="Normal 10 4 2 4 2" xfId="505" xr:uid="{C8259899-D4B4-4B22-8EF5-9D9CB4B78BEB}"/>
    <cellStyle name="Normal 10 4 2 4 2 2" xfId="2649" xr:uid="{C1B57CFD-CDF9-4730-B6B6-FE723349DBF2}"/>
    <cellStyle name="Normal 10 4 2 4 2 3" xfId="2650" xr:uid="{9B2AEEA7-D4E6-4A94-99B5-A1E0D5899CF4}"/>
    <cellStyle name="Normal 10 4 2 4 2 4" xfId="2651" xr:uid="{86B64D79-FAC3-43A6-A9DC-B299D4A57766}"/>
    <cellStyle name="Normal 10 4 2 4 3" xfId="2652" xr:uid="{6F9C1BE0-24F9-402A-838C-CEB7B6526408}"/>
    <cellStyle name="Normal 10 4 2 4 4" xfId="2653" xr:uid="{A938A183-1C89-4FC5-A3C1-0F6E805B922D}"/>
    <cellStyle name="Normal 10 4 2 4 5" xfId="2654" xr:uid="{32B2DFC5-6D9E-4FCA-8B3F-D92FBC4B5E8D}"/>
    <cellStyle name="Normal 10 4 2 5" xfId="506" xr:uid="{55D35A10-A984-4CA4-AFB6-6CF8F71743AB}"/>
    <cellStyle name="Normal 10 4 2 5 2" xfId="2655" xr:uid="{343CB9E3-EEEA-40C7-9F92-7EE14C0A4AF1}"/>
    <cellStyle name="Normal 10 4 2 5 3" xfId="2656" xr:uid="{C3233849-3E35-439C-99D4-CA5D442DEFE1}"/>
    <cellStyle name="Normal 10 4 2 5 4" xfId="2657" xr:uid="{505F4DB8-7FAB-4E64-AFB2-DCC828C7A11C}"/>
    <cellStyle name="Normal 10 4 2 6" xfId="2658" xr:uid="{AB6327B7-509E-4294-A91C-4B70399ED4B1}"/>
    <cellStyle name="Normal 10 4 2 6 2" xfId="2659" xr:uid="{D81A9577-108B-4350-B156-B5B43914B05D}"/>
    <cellStyle name="Normal 10 4 2 6 3" xfId="2660" xr:uid="{7084824A-0D6F-41A7-A863-ACC5BDC28808}"/>
    <cellStyle name="Normal 10 4 2 6 4" xfId="2661" xr:uid="{2B199D7C-14DB-4770-B86B-F8C1489922FC}"/>
    <cellStyle name="Normal 10 4 2 7" xfId="2662" xr:uid="{7820E759-0DB3-4DCE-80E9-7792E78EEE4B}"/>
    <cellStyle name="Normal 10 4 2 8" xfId="2663" xr:uid="{E59DB11A-B1F5-4ACB-929E-F9A5AC581B38}"/>
    <cellStyle name="Normal 10 4 2 9" xfId="2664" xr:uid="{8E9BD859-48B6-496C-8B8A-0ACE777AF1A4}"/>
    <cellStyle name="Normal 10 4 3" xfId="256" xr:uid="{2D8B979E-2DEA-433D-BF5C-73AE3B776B89}"/>
    <cellStyle name="Normal 10 4 3 2" xfId="507" xr:uid="{13F9B112-9D6A-44BD-9A81-82CBFBE04C57}"/>
    <cellStyle name="Normal 10 4 3 2 2" xfId="508" xr:uid="{70FB3B54-0DE9-4680-84EB-DDC68B3E4BFF}"/>
    <cellStyle name="Normal 10 4 3 2 2 2" xfId="1124" xr:uid="{7835C0F9-4FEC-4490-98CB-5B73652DFE30}"/>
    <cellStyle name="Normal 10 4 3 2 2 2 2" xfId="1125" xr:uid="{87686E50-AA4F-405B-B45D-B16EC3313AA2}"/>
    <cellStyle name="Normal 10 4 3 2 2 3" xfId="1126" xr:uid="{D52FE8A3-07F7-474D-849A-4BF202739ED6}"/>
    <cellStyle name="Normal 10 4 3 2 2 4" xfId="2665" xr:uid="{E14953B3-05C0-43A0-9109-75BBA85DED2F}"/>
    <cellStyle name="Normal 10 4 3 2 3" xfId="1127" xr:uid="{C15714B2-AF01-4D01-922C-7C825D1E071B}"/>
    <cellStyle name="Normal 10 4 3 2 3 2" xfId="1128" xr:uid="{A429F35E-AF2F-483B-A1E0-433E52DBAE14}"/>
    <cellStyle name="Normal 10 4 3 2 3 3" xfId="2666" xr:uid="{CFE3F4B7-646F-4807-AD0C-098B7747F62F}"/>
    <cellStyle name="Normal 10 4 3 2 3 4" xfId="2667" xr:uid="{CC576899-BDB8-4081-9C70-0A7E87CF9D9B}"/>
    <cellStyle name="Normal 10 4 3 2 4" xfId="1129" xr:uid="{D9C8404E-18B2-439D-8371-B66251D3B3EE}"/>
    <cellStyle name="Normal 10 4 3 2 5" xfId="2668" xr:uid="{860B3240-741A-4893-AEDC-E92CCEA3C522}"/>
    <cellStyle name="Normal 10 4 3 2 6" xfId="2669" xr:uid="{2379D5C6-83C4-4BAC-951E-8A4173E6F38D}"/>
    <cellStyle name="Normal 10 4 3 3" xfId="509" xr:uid="{ED1AC1C5-A0CE-4543-9E06-0D32774796FB}"/>
    <cellStyle name="Normal 10 4 3 3 2" xfId="1130" xr:uid="{4BCBE4DB-EEC1-4BE6-9837-BF9DC19A140C}"/>
    <cellStyle name="Normal 10 4 3 3 2 2" xfId="1131" xr:uid="{574C366C-BFF4-4019-B579-84BE07718F05}"/>
    <cellStyle name="Normal 10 4 3 3 2 3" xfId="2670" xr:uid="{4B0B7988-7201-4893-9766-EE8228126100}"/>
    <cellStyle name="Normal 10 4 3 3 2 4" xfId="2671" xr:uid="{3521E80D-4AF6-4A54-A1CE-21EDB299AB0D}"/>
    <cellStyle name="Normal 10 4 3 3 3" xfId="1132" xr:uid="{4A99A1D4-D86B-423E-B1A1-D0591EBC42A2}"/>
    <cellStyle name="Normal 10 4 3 3 4" xfId="2672" xr:uid="{EA8C16E8-F853-4F13-9793-2C49EDF4EA8F}"/>
    <cellStyle name="Normal 10 4 3 3 5" xfId="2673" xr:uid="{32209C4B-4044-4C07-B755-047BA7C4823B}"/>
    <cellStyle name="Normal 10 4 3 4" xfId="1133" xr:uid="{8F51DBAD-A432-4338-98EB-9BBB782FB810}"/>
    <cellStyle name="Normal 10 4 3 4 2" xfId="1134" xr:uid="{66AFB7CC-F4C9-41E9-83D6-66E27FC1DCE5}"/>
    <cellStyle name="Normal 10 4 3 4 3" xfId="2674" xr:uid="{7E354BE0-64F5-45B7-80E7-DC8DFD3D1729}"/>
    <cellStyle name="Normal 10 4 3 4 4" xfId="2675" xr:uid="{0F1BB8BF-FCDA-477A-8BD0-53620F8271FD}"/>
    <cellStyle name="Normal 10 4 3 5" xfId="1135" xr:uid="{024202B6-B18C-4E5A-A9B1-7DD17E220317}"/>
    <cellStyle name="Normal 10 4 3 5 2" xfId="2676" xr:uid="{0C36425E-4F67-4FBA-A285-984714B72FF3}"/>
    <cellStyle name="Normal 10 4 3 5 3" xfId="2677" xr:uid="{AF458A0D-A9C4-4C4C-A9FB-D133B6775DC8}"/>
    <cellStyle name="Normal 10 4 3 5 4" xfId="2678" xr:uid="{97F4C03A-434C-406C-B1BA-F3F8E0914E86}"/>
    <cellStyle name="Normal 10 4 3 6" xfId="2679" xr:uid="{D762322F-AC57-4A04-AB43-461CF9BF6A72}"/>
    <cellStyle name="Normal 10 4 3 7" xfId="2680" xr:uid="{965695C6-4A32-4DA7-B51A-BEA8AFCFC7AE}"/>
    <cellStyle name="Normal 10 4 3 8" xfId="2681" xr:uid="{694AE8C3-FD1A-4060-A47B-7481928E9E79}"/>
    <cellStyle name="Normal 10 4 4" xfId="257" xr:uid="{5A285339-3082-4CB9-A2A8-8B2939F448C3}"/>
    <cellStyle name="Normal 10 4 4 2" xfId="510" xr:uid="{09EBA3FD-62B7-409F-A067-5A5F58105B4E}"/>
    <cellStyle name="Normal 10 4 4 2 2" xfId="511" xr:uid="{AB315C04-07F3-4AD9-94F8-64DB4E59CCC6}"/>
    <cellStyle name="Normal 10 4 4 2 2 2" xfId="1136" xr:uid="{3416D122-61F1-455A-9CC5-AEB0BCB5BE77}"/>
    <cellStyle name="Normal 10 4 4 2 2 3" xfId="2682" xr:uid="{3BE22987-4E00-4556-8BE5-5AAF481EA951}"/>
    <cellStyle name="Normal 10 4 4 2 2 4" xfId="2683" xr:uid="{23770A22-6B32-48C1-BED4-CDB217C34348}"/>
    <cellStyle name="Normal 10 4 4 2 3" xfId="1137" xr:uid="{5E6F67B3-5DD9-4B35-B597-8D92A91924B1}"/>
    <cellStyle name="Normal 10 4 4 2 4" xfId="2684" xr:uid="{810FF4B6-36DB-482B-B92A-B113E0671EC4}"/>
    <cellStyle name="Normal 10 4 4 2 5" xfId="2685" xr:uid="{B5CBB4E5-A5EE-4421-924E-ED7F7C7BB2B1}"/>
    <cellStyle name="Normal 10 4 4 3" xfId="512" xr:uid="{5A0FB532-BE44-4BA6-A7E5-88F6F1B34BBC}"/>
    <cellStyle name="Normal 10 4 4 3 2" xfId="1138" xr:uid="{0C428711-D060-4E53-BA7F-43B9486FF291}"/>
    <cellStyle name="Normal 10 4 4 3 3" xfId="2686" xr:uid="{547131F7-FE7C-4ED5-A876-48C14DE6252E}"/>
    <cellStyle name="Normal 10 4 4 3 4" xfId="2687" xr:uid="{A37D51D4-8161-43BC-97E4-94CCD92659A1}"/>
    <cellStyle name="Normal 10 4 4 4" xfId="1139" xr:uid="{8E1BA4F9-D3DC-4189-A0FC-5C3DC4366758}"/>
    <cellStyle name="Normal 10 4 4 4 2" xfId="2688" xr:uid="{CAEE8819-9CBE-467B-8420-9EBA065B0ECA}"/>
    <cellStyle name="Normal 10 4 4 4 3" xfId="2689" xr:uid="{4603C52A-E499-4A70-B9AB-21A581D17DBB}"/>
    <cellStyle name="Normal 10 4 4 4 4" xfId="2690" xr:uid="{9565618A-CEDC-453B-818F-E9179E6EAE98}"/>
    <cellStyle name="Normal 10 4 4 5" xfId="2691" xr:uid="{F84C7584-6C94-48D0-B3ED-D76EA4200F1E}"/>
    <cellStyle name="Normal 10 4 4 6" xfId="2692" xr:uid="{C0F9F66A-9182-4767-99C2-6F24BBFB305F}"/>
    <cellStyle name="Normal 10 4 4 7" xfId="2693" xr:uid="{0922A562-62C3-4950-B546-6BAAA1B36EB1}"/>
    <cellStyle name="Normal 10 4 5" xfId="258" xr:uid="{A4D0A62A-085D-4966-BC05-7879FA4BE051}"/>
    <cellStyle name="Normal 10 4 5 2" xfId="513" xr:uid="{9EF4F12C-7616-4A05-B743-8E9EB0CD38A9}"/>
    <cellStyle name="Normal 10 4 5 2 2" xfId="1140" xr:uid="{3C23F12D-CB85-4069-A4A0-5EB2B212A9A5}"/>
    <cellStyle name="Normal 10 4 5 2 3" xfId="2694" xr:uid="{3B6D7311-1B88-4F4E-913E-8C3ECA744968}"/>
    <cellStyle name="Normal 10 4 5 2 4" xfId="2695" xr:uid="{89984EA9-D5AC-4D55-A149-1684FBF88E6E}"/>
    <cellStyle name="Normal 10 4 5 3" xfId="1141" xr:uid="{F6100B69-06A8-4B7B-9178-6AC5561C84D9}"/>
    <cellStyle name="Normal 10 4 5 3 2" xfId="2696" xr:uid="{AFCFCB6B-C33A-4205-96C8-932215B7FCF5}"/>
    <cellStyle name="Normal 10 4 5 3 3" xfId="2697" xr:uid="{8C878FC9-C682-48FF-8669-55FC302117E3}"/>
    <cellStyle name="Normal 10 4 5 3 4" xfId="2698" xr:uid="{8625BE38-1449-49C4-A4AE-9900015CAEF5}"/>
    <cellStyle name="Normal 10 4 5 4" xfId="2699" xr:uid="{F0273CB8-4416-4D61-B537-6352711C715A}"/>
    <cellStyle name="Normal 10 4 5 5" xfId="2700" xr:uid="{FBA4F3D4-5D7A-44C1-B035-320772B2F9CE}"/>
    <cellStyle name="Normal 10 4 5 6" xfId="2701" xr:uid="{359D5FC8-6E7D-4F33-BF02-1E87AA6844E4}"/>
    <cellStyle name="Normal 10 4 6" xfId="514" xr:uid="{398FBE21-EB71-4528-B62D-8FC1DBC51467}"/>
    <cellStyle name="Normal 10 4 6 2" xfId="1142" xr:uid="{8797BC67-DE27-42AF-A394-E9F9FB5ABB5C}"/>
    <cellStyle name="Normal 10 4 6 2 2" xfId="2702" xr:uid="{2C621813-C3F9-416F-861B-11942764016C}"/>
    <cellStyle name="Normal 10 4 6 2 3" xfId="2703" xr:uid="{15A028E4-6CCE-41D8-B1E6-3F5A2C0FCDA2}"/>
    <cellStyle name="Normal 10 4 6 2 4" xfId="2704" xr:uid="{842092C6-17F9-4E83-8912-2F720B682DDB}"/>
    <cellStyle name="Normal 10 4 6 3" xfId="2705" xr:uid="{1A906FFF-E73A-47C7-AB59-B2D1573694D9}"/>
    <cellStyle name="Normal 10 4 6 4" xfId="2706" xr:uid="{DF1CDC86-A611-495D-BF0D-5ED96F684291}"/>
    <cellStyle name="Normal 10 4 6 5" xfId="2707" xr:uid="{D69E8C30-7042-4CB2-B67E-15033A376D76}"/>
    <cellStyle name="Normal 10 4 7" xfId="1143" xr:uid="{0CA927BE-4AFD-4BB0-9339-E630B0ED9432}"/>
    <cellStyle name="Normal 10 4 7 2" xfId="2708" xr:uid="{A2287AA5-B555-4131-9327-10BE9C31F641}"/>
    <cellStyle name="Normal 10 4 7 3" xfId="2709" xr:uid="{0B551620-7B0C-49F7-BB28-5EDA26BCE0B2}"/>
    <cellStyle name="Normal 10 4 7 4" xfId="2710" xr:uid="{406D81CF-7807-4472-8E86-84947F692E9A}"/>
    <cellStyle name="Normal 10 4 8" xfId="2711" xr:uid="{E34B201C-694A-4132-8F7A-8A8009301FC0}"/>
    <cellStyle name="Normal 10 4 8 2" xfId="2712" xr:uid="{0C66E4BD-3D5F-4F99-8470-27C9FCF017A7}"/>
    <cellStyle name="Normal 10 4 8 3" xfId="2713" xr:uid="{DC0CBD37-A84C-4EDF-AAD8-A9ACC13CDA33}"/>
    <cellStyle name="Normal 10 4 8 4" xfId="2714" xr:uid="{BE709146-6989-4159-994F-E81A008BF4F0}"/>
    <cellStyle name="Normal 10 4 9" xfId="2715" xr:uid="{A1267C87-44AC-4B8F-B86B-8A79708ACD53}"/>
    <cellStyle name="Normal 10 5" xfId="58" xr:uid="{493993C7-6634-4991-BE5F-6C6FF2E5C969}"/>
    <cellStyle name="Normal 10 5 2" xfId="59" xr:uid="{461A1C21-17EE-4AD9-8A6B-73E85713D686}"/>
    <cellStyle name="Normal 10 5 2 2" xfId="259" xr:uid="{FF62AAAC-5AA6-40C0-BD2F-4F580C0A1DB9}"/>
    <cellStyle name="Normal 10 5 2 2 2" xfId="515" xr:uid="{69D3BF9A-BBCB-4FAD-A5D4-71402BD02DC5}"/>
    <cellStyle name="Normal 10 5 2 2 2 2" xfId="1144" xr:uid="{9FD0CE7B-4069-4650-9268-2C68E93AE6F1}"/>
    <cellStyle name="Normal 10 5 2 2 2 3" xfId="2716" xr:uid="{E74EFB62-C272-4BC4-9B2E-6DB9B100836A}"/>
    <cellStyle name="Normal 10 5 2 2 2 4" xfId="2717" xr:uid="{FE795BB4-31A3-414B-B992-630AE8D869EB}"/>
    <cellStyle name="Normal 10 5 2 2 3" xfId="1145" xr:uid="{493F06DE-574B-469E-8335-925373C83A63}"/>
    <cellStyle name="Normal 10 5 2 2 3 2" xfId="2718" xr:uid="{F73C3D59-5D7F-454B-AD3D-C4E273EBDEC1}"/>
    <cellStyle name="Normal 10 5 2 2 3 3" xfId="2719" xr:uid="{4CFA1CB0-CBDD-4622-8BE3-2FD7F6C41BAA}"/>
    <cellStyle name="Normal 10 5 2 2 3 4" xfId="2720" xr:uid="{2F1A8968-F467-4D9E-BFB2-F6155CBCA6B3}"/>
    <cellStyle name="Normal 10 5 2 2 4" xfId="2721" xr:uid="{BA679955-087A-458B-8FBC-48E47A84BC32}"/>
    <cellStyle name="Normal 10 5 2 2 5" xfId="2722" xr:uid="{E1EF834C-E8F8-4776-8972-51D8C06D5C16}"/>
    <cellStyle name="Normal 10 5 2 2 6" xfId="2723" xr:uid="{DF15C9E2-09B3-46A1-AC6A-E322C9790A76}"/>
    <cellStyle name="Normal 10 5 2 3" xfId="516" xr:uid="{9C9F12A3-453C-4AD4-9219-4871CF14F866}"/>
    <cellStyle name="Normal 10 5 2 3 2" xfId="1146" xr:uid="{48B1425C-AC6A-4185-8EFE-9726066A4D7B}"/>
    <cellStyle name="Normal 10 5 2 3 2 2" xfId="2724" xr:uid="{94C6C0AB-726B-469E-805F-2D270E61E1C0}"/>
    <cellStyle name="Normal 10 5 2 3 2 3" xfId="2725" xr:uid="{96B318F6-013E-4769-A376-6977F636FE41}"/>
    <cellStyle name="Normal 10 5 2 3 2 4" xfId="2726" xr:uid="{E7B400CA-1D59-47D9-8784-92807D992DBF}"/>
    <cellStyle name="Normal 10 5 2 3 3" xfId="2727" xr:uid="{395C9FE7-C92F-4131-A063-A48053B94141}"/>
    <cellStyle name="Normal 10 5 2 3 4" xfId="2728" xr:uid="{F72D9372-2462-4340-9CA0-045521B8170E}"/>
    <cellStyle name="Normal 10 5 2 3 5" xfId="2729" xr:uid="{AEBB1FB1-250B-4DE8-9A87-FAC13B290510}"/>
    <cellStyle name="Normal 10 5 2 4" xfId="1147" xr:uid="{1E910666-855E-481C-934D-3DA83ED686F3}"/>
    <cellStyle name="Normal 10 5 2 4 2" xfId="2730" xr:uid="{09D99579-D5DD-4D6F-8B56-208D75E67A43}"/>
    <cellStyle name="Normal 10 5 2 4 3" xfId="2731" xr:uid="{B270DEAE-866B-4851-BDB8-2E008C173FF8}"/>
    <cellStyle name="Normal 10 5 2 4 4" xfId="2732" xr:uid="{FB3B1591-43F0-4CF9-B4F9-51D6A3C746BB}"/>
    <cellStyle name="Normal 10 5 2 5" xfId="2733" xr:uid="{BFA9CD3E-5BF1-4EB9-8D37-409FC570B96C}"/>
    <cellStyle name="Normal 10 5 2 5 2" xfId="2734" xr:uid="{41BE3FC5-5215-4BA2-8D2E-1AC88F088903}"/>
    <cellStyle name="Normal 10 5 2 5 3" xfId="2735" xr:uid="{3A079579-8C00-4A47-966B-513B25E70CF6}"/>
    <cellStyle name="Normal 10 5 2 5 4" xfId="2736" xr:uid="{600A5BE6-CDB7-42E2-AD11-3C8E46CB5987}"/>
    <cellStyle name="Normal 10 5 2 6" xfId="2737" xr:uid="{7EE6FFB5-6468-4DDF-B137-FE1701D812E2}"/>
    <cellStyle name="Normal 10 5 2 7" xfId="2738" xr:uid="{9F824A70-8FBF-49C0-A273-5EF12AEEA0AB}"/>
    <cellStyle name="Normal 10 5 2 8" xfId="2739" xr:uid="{4F9E2910-38C7-4105-AC0B-D56A33122202}"/>
    <cellStyle name="Normal 10 5 3" xfId="260" xr:uid="{148B92C9-A06F-4C77-B185-34398717B842}"/>
    <cellStyle name="Normal 10 5 3 2" xfId="517" xr:uid="{16C09361-33D3-45AB-BEEC-7F4E22E2676C}"/>
    <cellStyle name="Normal 10 5 3 2 2" xfId="518" xr:uid="{77B26633-A4B1-42E5-8842-AF0D99806498}"/>
    <cellStyle name="Normal 10 5 3 2 3" xfId="2740" xr:uid="{B44E7683-1268-471C-B014-90070F3BA044}"/>
    <cellStyle name="Normal 10 5 3 2 4" xfId="2741" xr:uid="{B779B76D-8256-4BD1-8660-3A076111CA39}"/>
    <cellStyle name="Normal 10 5 3 3" xfId="519" xr:uid="{97CFDEBC-A395-416D-9E63-2B5C850AEFE8}"/>
    <cellStyle name="Normal 10 5 3 3 2" xfId="2742" xr:uid="{61C721F8-CB89-45FE-A3AD-87B7E581D053}"/>
    <cellStyle name="Normal 10 5 3 3 3" xfId="2743" xr:uid="{25BD8A44-9FA9-41E1-99CA-1B8E7FB35FBB}"/>
    <cellStyle name="Normal 10 5 3 3 4" xfId="2744" xr:uid="{B2A04E2B-F12C-4055-9940-08A3D4079317}"/>
    <cellStyle name="Normal 10 5 3 4" xfId="2745" xr:uid="{58B16B6A-7A57-42B9-B8EE-6404A3B4CD29}"/>
    <cellStyle name="Normal 10 5 3 5" xfId="2746" xr:uid="{FB4123E3-FD5D-4B46-AD7B-E93E632BCFC8}"/>
    <cellStyle name="Normal 10 5 3 6" xfId="2747" xr:uid="{F5EFFC6E-1CEA-4CB8-A5AB-F0345EFF33EF}"/>
    <cellStyle name="Normal 10 5 4" xfId="261" xr:uid="{0C2EC576-1205-4B25-901A-21CAAABA0EB7}"/>
    <cellStyle name="Normal 10 5 4 2" xfId="520" xr:uid="{0AD3584A-1B60-4706-B843-D1B020F64487}"/>
    <cellStyle name="Normal 10 5 4 2 2" xfId="2748" xr:uid="{7AECDA5C-A7E1-4CC4-9710-31CCAEE5AD93}"/>
    <cellStyle name="Normal 10 5 4 2 3" xfId="2749" xr:uid="{2FF8F614-DE17-4AB8-B6B2-2C053EB32D6B}"/>
    <cellStyle name="Normal 10 5 4 2 4" xfId="2750" xr:uid="{007C08C4-DB5D-41A0-AF79-C0C8E1D53B53}"/>
    <cellStyle name="Normal 10 5 4 3" xfId="2751" xr:uid="{85AB7E10-03C5-4CBB-80E5-EAB2FAB9EDA2}"/>
    <cellStyle name="Normal 10 5 4 4" xfId="2752" xr:uid="{031BA49C-3AA1-4DFD-AA15-5083AFE054B7}"/>
    <cellStyle name="Normal 10 5 4 5" xfId="2753" xr:uid="{14329032-5957-4B73-BAFC-47BCD7254CF7}"/>
    <cellStyle name="Normal 10 5 5" xfId="521" xr:uid="{AB731C03-2655-43C3-99B1-0EF1D4C8D493}"/>
    <cellStyle name="Normal 10 5 5 2" xfId="2754" xr:uid="{7F4E994A-366C-4291-B394-EFFC66BD6868}"/>
    <cellStyle name="Normal 10 5 5 3" xfId="2755" xr:uid="{D611F6CB-77C2-4B53-BD20-A1484FA427EE}"/>
    <cellStyle name="Normal 10 5 5 4" xfId="2756" xr:uid="{3DE6F69E-3750-46F2-AAF9-972F149D482D}"/>
    <cellStyle name="Normal 10 5 6" xfId="2757" xr:uid="{078D288A-F753-438F-B718-20622F1E1D48}"/>
    <cellStyle name="Normal 10 5 6 2" xfId="2758" xr:uid="{FBA036C9-F7F9-416F-B3D7-C21DA7A0F338}"/>
    <cellStyle name="Normal 10 5 6 3" xfId="2759" xr:uid="{2596D350-C498-474D-99FF-D08C30DA06FA}"/>
    <cellStyle name="Normal 10 5 6 4" xfId="2760" xr:uid="{1B17698A-4F7A-4F2F-B1B5-02304691754F}"/>
    <cellStyle name="Normal 10 5 7" xfId="2761" xr:uid="{90E9C773-218C-417A-9A32-480F365EBD07}"/>
    <cellStyle name="Normal 10 5 8" xfId="2762" xr:uid="{0D1D4C1C-BA2A-4936-AF48-902B320AE98B}"/>
    <cellStyle name="Normal 10 5 9" xfId="2763" xr:uid="{798FAF21-A779-41A2-8AA7-C62E02AA2A16}"/>
    <cellStyle name="Normal 10 6" xfId="60" xr:uid="{F1767704-2D3C-4946-9B35-6259722969A6}"/>
    <cellStyle name="Normal 10 6 2" xfId="262" xr:uid="{7AB8EA25-CEBE-4822-9EDE-86F946EED521}"/>
    <cellStyle name="Normal 10 6 2 2" xfId="522" xr:uid="{0E08B452-626B-4BF8-AFEA-552D92D3E355}"/>
    <cellStyle name="Normal 10 6 2 2 2" xfId="1148" xr:uid="{8F8EEAF9-3571-4F24-A243-3DEEB7559B46}"/>
    <cellStyle name="Normal 10 6 2 2 2 2" xfId="1149" xr:uid="{DEE8FF2A-7E8F-4FEC-BE1C-D7FA704D4206}"/>
    <cellStyle name="Normal 10 6 2 2 3" xfId="1150" xr:uid="{60D6739A-34E9-40E3-A1D9-6FBAD57652C3}"/>
    <cellStyle name="Normal 10 6 2 2 4" xfId="2764" xr:uid="{7E010F57-C3F9-4C1D-8F6E-040B6573F716}"/>
    <cellStyle name="Normal 10 6 2 3" xfId="1151" xr:uid="{66024AF7-D461-45E7-A54A-E39C12358076}"/>
    <cellStyle name="Normal 10 6 2 3 2" xfId="1152" xr:uid="{B9751774-6F4B-4B76-93A4-0208B2FB14EA}"/>
    <cellStyle name="Normal 10 6 2 3 3" xfId="2765" xr:uid="{8D39AA55-4E16-48E6-8A58-C639721AE1BB}"/>
    <cellStyle name="Normal 10 6 2 3 4" xfId="2766" xr:uid="{A101BF1F-746A-4ADE-9950-68691B4908F2}"/>
    <cellStyle name="Normal 10 6 2 4" xfId="1153" xr:uid="{82C304DF-B47A-4079-9A4C-B96E14C9F723}"/>
    <cellStyle name="Normal 10 6 2 5" xfId="2767" xr:uid="{4C830C13-910F-4C77-A025-6FC7055FE8FC}"/>
    <cellStyle name="Normal 10 6 2 6" xfId="2768" xr:uid="{AA564940-87E1-43CD-A6F5-819AB3746DE8}"/>
    <cellStyle name="Normal 10 6 3" xfId="523" xr:uid="{CE186A68-912B-40A0-B893-F41C56955F7B}"/>
    <cellStyle name="Normal 10 6 3 2" xfId="1154" xr:uid="{E9FE9B27-EB84-4B8B-8CE8-A4126CF9F835}"/>
    <cellStyle name="Normal 10 6 3 2 2" xfId="1155" xr:uid="{C5503112-678A-4346-AD12-C1FFAEFD9216}"/>
    <cellStyle name="Normal 10 6 3 2 3" xfId="2769" xr:uid="{543A91DF-25EB-42C2-9A6E-273AE3A3E57D}"/>
    <cellStyle name="Normal 10 6 3 2 4" xfId="2770" xr:uid="{18D90D57-9777-4F4C-A72D-6D426D78B92D}"/>
    <cellStyle name="Normal 10 6 3 3" xfId="1156" xr:uid="{BC7C4736-1BF1-480A-A0A1-24FCF1AFCDD5}"/>
    <cellStyle name="Normal 10 6 3 4" xfId="2771" xr:uid="{DFACF601-7C68-4592-9E4C-DD8249CEA9F3}"/>
    <cellStyle name="Normal 10 6 3 5" xfId="2772" xr:uid="{7742FAF5-C21F-4D53-A380-6966AD6944AE}"/>
    <cellStyle name="Normal 10 6 4" xfId="1157" xr:uid="{36CAE998-E85B-471F-9D3D-564D378FDF37}"/>
    <cellStyle name="Normal 10 6 4 2" xfId="1158" xr:uid="{CCDE0230-D739-48FF-852D-B864EC9A2754}"/>
    <cellStyle name="Normal 10 6 4 3" xfId="2773" xr:uid="{B6372D86-B15A-44CA-9012-62BEA86809D4}"/>
    <cellStyle name="Normal 10 6 4 4" xfId="2774" xr:uid="{DE888080-6436-4F26-9060-4E3E8A597DAE}"/>
    <cellStyle name="Normal 10 6 5" xfId="1159" xr:uid="{EBEE23B4-2719-4433-976F-7F25E059A726}"/>
    <cellStyle name="Normal 10 6 5 2" xfId="2775" xr:uid="{B1F4009C-5907-4823-B8C6-26030C83E638}"/>
    <cellStyle name="Normal 10 6 5 3" xfId="2776" xr:uid="{5B1BAABA-B527-444D-AF3A-0EBF86B12F20}"/>
    <cellStyle name="Normal 10 6 5 4" xfId="2777" xr:uid="{EF9C3966-24ED-4B98-9416-54ECB472171C}"/>
    <cellStyle name="Normal 10 6 6" xfId="2778" xr:uid="{98D87A0E-E162-471D-AD1D-748884525FEF}"/>
    <cellStyle name="Normal 10 6 7" xfId="2779" xr:uid="{5FDE9E09-5E50-4472-A262-A8CBD80AEADB}"/>
    <cellStyle name="Normal 10 6 8" xfId="2780" xr:uid="{573D07EF-91B7-4C61-9510-6B0C4F4E5DDD}"/>
    <cellStyle name="Normal 10 7" xfId="263" xr:uid="{907B203F-CBD3-4F7A-8585-A11AF6CCD872}"/>
    <cellStyle name="Normal 10 7 2" xfId="524" xr:uid="{2EA0FFF7-8B61-4EF6-A000-38018DABE6C1}"/>
    <cellStyle name="Normal 10 7 2 2" xfId="525" xr:uid="{3E4EAA5A-D188-4B0B-A8D0-6959F4DB1886}"/>
    <cellStyle name="Normal 10 7 2 2 2" xfId="1160" xr:uid="{522E21AF-51A4-4651-9C44-ACA4B9FD9A39}"/>
    <cellStyle name="Normal 10 7 2 2 3" xfId="2781" xr:uid="{D2251666-9F6E-4435-86D3-6DBCBB5E0B64}"/>
    <cellStyle name="Normal 10 7 2 2 4" xfId="2782" xr:uid="{6B665AA8-74ED-4A8D-BE47-8B803FDCED32}"/>
    <cellStyle name="Normal 10 7 2 3" xfId="1161" xr:uid="{7F8868FA-13E3-4722-BF8F-140F51044EC9}"/>
    <cellStyle name="Normal 10 7 2 4" xfId="2783" xr:uid="{5C009264-B7CD-43CE-AABE-1D92CBBA137C}"/>
    <cellStyle name="Normal 10 7 2 5" xfId="2784" xr:uid="{992AB0E5-5E71-438B-B6A2-9ECC4C782648}"/>
    <cellStyle name="Normal 10 7 3" xfId="526" xr:uid="{1F1F1F6A-7B3D-4F03-8332-187C13E18793}"/>
    <cellStyle name="Normal 10 7 3 2" xfId="1162" xr:uid="{F896DC38-41E8-486A-9078-12441992D5DA}"/>
    <cellStyle name="Normal 10 7 3 3" xfId="2785" xr:uid="{1971BD7D-F3BE-48F3-8E0A-025C3324AD38}"/>
    <cellStyle name="Normal 10 7 3 4" xfId="2786" xr:uid="{53BF778F-8381-40DD-9F1D-8519645932AD}"/>
    <cellStyle name="Normal 10 7 4" xfId="1163" xr:uid="{9CC3F0F9-DD52-4D57-9492-29E40BA68C31}"/>
    <cellStyle name="Normal 10 7 4 2" xfId="2787" xr:uid="{CC72C6D3-F3C5-4C29-8691-36BDF7772844}"/>
    <cellStyle name="Normal 10 7 4 3" xfId="2788" xr:uid="{5FB0E43D-B43C-4FBC-B7FD-58B4E5B66920}"/>
    <cellStyle name="Normal 10 7 4 4" xfId="2789" xr:uid="{DA1C9773-B54E-4687-893B-A86ABB18758A}"/>
    <cellStyle name="Normal 10 7 5" xfId="2790" xr:uid="{B2F0C851-9FCA-4081-A527-98BF32EF00EB}"/>
    <cellStyle name="Normal 10 7 6" xfId="2791" xr:uid="{FAFA61EF-A495-4990-B082-79EA01F95355}"/>
    <cellStyle name="Normal 10 7 7" xfId="2792" xr:uid="{DBCC7D6F-82B8-4A9D-A9AA-E3AD34F475EA}"/>
    <cellStyle name="Normal 10 8" xfId="264" xr:uid="{271E5901-DEA2-4B7F-B175-88310B0DF1F3}"/>
    <cellStyle name="Normal 10 8 2" xfId="527" xr:uid="{AE5F868E-E5AD-4166-A3C7-7ADA416D677A}"/>
    <cellStyle name="Normal 10 8 2 2" xfId="1164" xr:uid="{6D17EBCB-2D84-44F9-B348-431FBED01417}"/>
    <cellStyle name="Normal 10 8 2 3" xfId="2793" xr:uid="{0E25992D-C280-441B-8F39-008F39FCB5A2}"/>
    <cellStyle name="Normal 10 8 2 4" xfId="2794" xr:uid="{BA1BBC09-03C3-467F-931A-71C6863AB7E1}"/>
    <cellStyle name="Normal 10 8 3" xfId="1165" xr:uid="{910276B0-2C19-4AA3-A5EA-F50E71E4838E}"/>
    <cellStyle name="Normal 10 8 3 2" xfId="2795" xr:uid="{F22F0C72-5C34-41FF-82DF-37F94EF849B1}"/>
    <cellStyle name="Normal 10 8 3 3" xfId="2796" xr:uid="{EEB9AE7F-6209-40F2-9769-697AC271D275}"/>
    <cellStyle name="Normal 10 8 3 4" xfId="2797" xr:uid="{2D6CCB1C-C4B7-4EFE-B48C-736945395ABB}"/>
    <cellStyle name="Normal 10 8 4" xfId="2798" xr:uid="{1C704A6E-CF74-4FD8-A618-1BC71A1445EC}"/>
    <cellStyle name="Normal 10 8 5" xfId="2799" xr:uid="{D195FA8A-4867-4533-97E3-30C27B65B116}"/>
    <cellStyle name="Normal 10 8 6" xfId="2800" xr:uid="{31622600-00CA-4C4D-9342-F2349DAFCA72}"/>
    <cellStyle name="Normal 10 9" xfId="265" xr:uid="{0BF3169E-BD3C-483B-8F37-1C31F7FCC7A5}"/>
    <cellStyle name="Normal 10 9 2" xfId="1166" xr:uid="{42CA85DA-E89B-439B-B049-F2B14E63EA11}"/>
    <cellStyle name="Normal 10 9 2 2" xfId="2801" xr:uid="{8338D487-12EA-4460-8264-5D04C2A7EC5B}"/>
    <cellStyle name="Normal 10 9 2 2 2" xfId="4330" xr:uid="{92573CE1-A650-402D-9707-39F9B409AA16}"/>
    <cellStyle name="Normal 10 9 2 2 3" xfId="4679" xr:uid="{B3973B74-C3A7-4A78-917B-77EF7AAB0E4B}"/>
    <cellStyle name="Normal 10 9 2 3" xfId="2802" xr:uid="{EAD40730-A29F-4BB5-9162-E233E000EEDA}"/>
    <cellStyle name="Normal 10 9 2 4" xfId="2803" xr:uid="{7550C1BF-943F-4051-A46E-B2297F0699CD}"/>
    <cellStyle name="Normal 10 9 3" xfId="2804" xr:uid="{29317AEB-BC3F-4FF2-9AF3-7E4F75F9E9B5}"/>
    <cellStyle name="Normal 10 9 4" xfId="2805" xr:uid="{3E680431-87B5-493E-BE81-F36E5A227595}"/>
    <cellStyle name="Normal 10 9 4 2" xfId="4562" xr:uid="{F9143457-9681-441A-A069-79FD91F6EEE2}"/>
    <cellStyle name="Normal 10 9 4 3" xfId="4680" xr:uid="{8D8DA04B-9B1C-4EDF-819B-BB14A638FD93}"/>
    <cellStyle name="Normal 10 9 4 4" xfId="4600" xr:uid="{B6747CA2-355A-469B-AAE6-BFF1ABE66180}"/>
    <cellStyle name="Normal 10 9 5" xfId="2806" xr:uid="{D955235C-A72C-409D-B338-171113EE82CD}"/>
    <cellStyle name="Normal 11" xfId="61" xr:uid="{5616900C-929E-4ACA-824D-8F5CAB1BAE1F}"/>
    <cellStyle name="Normal 11 2" xfId="266" xr:uid="{3A6C9BA1-6161-47C6-AAD9-7DCF8127A29C}"/>
    <cellStyle name="Normal 11 2 2" xfId="4647" xr:uid="{BC065AC6-6FAE-448E-83BE-4490D27379C5}"/>
    <cellStyle name="Normal 11 3" xfId="4335" xr:uid="{97AE86B4-36AF-4692-ADBB-DF19C901049B}"/>
    <cellStyle name="Normal 11 3 2" xfId="4541" xr:uid="{D67D0F6C-0E2F-40DA-806D-3A668BEAA1C9}"/>
    <cellStyle name="Normal 11 3 3" xfId="4724" xr:uid="{4631729E-CE34-4877-A837-610C0943762A}"/>
    <cellStyle name="Normal 11 3 4" xfId="4701" xr:uid="{7AB037B4-234F-4D5D-98AF-006D8FCCF1BE}"/>
    <cellStyle name="Normal 12" xfId="62" xr:uid="{5ABA3A10-24D1-4ACC-AA05-6867BFF92379}"/>
    <cellStyle name="Normal 12 2" xfId="267" xr:uid="{F81C4359-35F5-4259-8F06-D5B38B698B68}"/>
    <cellStyle name="Normal 12 2 2" xfId="4648" xr:uid="{541AD73D-87F3-4C63-9018-D07F312BD2F7}"/>
    <cellStyle name="Normal 12 3" xfId="4542" xr:uid="{251554AD-E235-457C-8624-510769636497}"/>
    <cellStyle name="Normal 13" xfId="63" xr:uid="{1926693A-348A-4946-935D-080E646593A3}"/>
    <cellStyle name="Normal 13 2" xfId="64" xr:uid="{A154CD30-E4EB-4B7E-9EE3-4232F26A77DB}"/>
    <cellStyle name="Normal 13 2 2" xfId="268" xr:uid="{D7CCA1F2-D068-4F90-BB4C-DE166B734071}"/>
    <cellStyle name="Normal 13 2 2 2" xfId="4649" xr:uid="{194E89CB-578F-49BA-9B8E-112787D9B755}"/>
    <cellStyle name="Normal 13 2 3" xfId="4337" xr:uid="{0B8B54BA-1346-46F0-86B3-1E14DD0EA94C}"/>
    <cellStyle name="Normal 13 2 3 2" xfId="4543" xr:uid="{A98A6EEA-8A60-4FDE-8B9B-3CBA1888C350}"/>
    <cellStyle name="Normal 13 2 3 3" xfId="4725" xr:uid="{165F8A5A-AA60-4F6D-B069-7CCFB6F19988}"/>
    <cellStyle name="Normal 13 2 3 4" xfId="4702" xr:uid="{CF3F2005-7629-4A00-801C-9B1A7D80FA6B}"/>
    <cellStyle name="Normal 13 3" xfId="269" xr:uid="{E3AB6CC5-C288-41B2-83D0-602BF769A0D5}"/>
    <cellStyle name="Normal 13 3 2" xfId="4421" xr:uid="{D8865BBA-0026-43F7-A84B-A3BE93B9614F}"/>
    <cellStyle name="Normal 13 3 3" xfId="4338" xr:uid="{2A4D9E59-5178-4CFD-84C0-F4F64A5F5342}"/>
    <cellStyle name="Normal 13 3 4" xfId="4566" xr:uid="{9C5E1552-7B78-4E37-B324-575B62531F95}"/>
    <cellStyle name="Normal 13 3 5" xfId="4726" xr:uid="{E4E89DDE-DCB6-4ECF-A573-E893CB85E7A4}"/>
    <cellStyle name="Normal 13 4" xfId="4339" xr:uid="{B6974108-81AA-460A-B25B-D04DB62EC1BE}"/>
    <cellStyle name="Normal 13 5" xfId="4336" xr:uid="{D2D70D10-712D-45EF-82D0-C1ECF7850F20}"/>
    <cellStyle name="Normal 14" xfId="65" xr:uid="{4A705D9F-B888-42B2-AA2B-878E7AEC7574}"/>
    <cellStyle name="Normal 14 18" xfId="4341" xr:uid="{7B4B0885-D252-45F2-BCD6-6B9C076B36B5}"/>
    <cellStyle name="Normal 14 2" xfId="270" xr:uid="{A258152E-A50C-428C-8325-B433D8D2D53F}"/>
    <cellStyle name="Normal 14 2 2" xfId="430" xr:uid="{A6DBBB4A-41B4-44BD-9F6E-0EACEC575CE3}"/>
    <cellStyle name="Normal 14 2 2 2" xfId="431" xr:uid="{8682B0E7-209C-49AB-AD3F-0D82663DC1E8}"/>
    <cellStyle name="Normal 14 2 3" xfId="432" xr:uid="{100B8D10-1095-49B9-B7B4-30070BEAD456}"/>
    <cellStyle name="Normal 14 3" xfId="433" xr:uid="{EAEB5700-BDBF-4FD7-8D65-2F1FBE827504}"/>
    <cellStyle name="Normal 14 3 2" xfId="4650" xr:uid="{97405B1E-54E6-4EA9-BB26-8440AFF5454E}"/>
    <cellStyle name="Normal 14 4" xfId="4340" xr:uid="{4BC731D6-D84D-46E8-8611-8101B6A3D817}"/>
    <cellStyle name="Normal 14 4 2" xfId="4544" xr:uid="{D53D60F6-5768-4A21-BFEB-9958BE068B2E}"/>
    <cellStyle name="Normal 14 4 3" xfId="4727" xr:uid="{86E86142-FDDA-4FA9-96D1-839372CC0600}"/>
    <cellStyle name="Normal 14 4 4" xfId="4703" xr:uid="{E5395624-C648-4D4E-855B-723F5CC1A6B6}"/>
    <cellStyle name="Normal 15" xfId="66" xr:uid="{8938C4B0-349D-4C2C-9511-397BB22A8012}"/>
    <cellStyle name="Normal 15 2" xfId="67" xr:uid="{9347D1E3-BCA6-4431-8B3E-7A5E234263DF}"/>
    <cellStyle name="Normal 15 2 2" xfId="271" xr:uid="{AC8312EF-C779-4DD1-8180-92B25D7557FA}"/>
    <cellStyle name="Normal 15 2 2 2" xfId="4453" xr:uid="{80A95A87-E0DB-4066-9D4B-103FC5A04063}"/>
    <cellStyle name="Normal 15 2 3" xfId="4546" xr:uid="{2AC2AC97-A15A-4777-9B8B-F0AF30007399}"/>
    <cellStyle name="Normal 15 3" xfId="272" xr:uid="{772C7E45-B027-4247-9640-FE8FF2320D5D}"/>
    <cellStyle name="Normal 15 3 2" xfId="4422" xr:uid="{76F323D2-7A47-4716-A476-A032FD7AECD4}"/>
    <cellStyle name="Normal 15 3 3" xfId="4343" xr:uid="{360872A2-367A-4C9D-9623-7B6BFE0818B3}"/>
    <cellStyle name="Normal 15 3 4" xfId="4567" xr:uid="{006F9BD8-CCD0-414D-9A72-FC4EC2BB570A}"/>
    <cellStyle name="Normal 15 3 5" xfId="4729" xr:uid="{A4607458-AFDD-41AD-B9E8-0156852F1D9D}"/>
    <cellStyle name="Normal 15 4" xfId="4342" xr:uid="{DC2AFB92-7969-4BFA-9224-7F3B1E57D917}"/>
    <cellStyle name="Normal 15 4 2" xfId="4545" xr:uid="{4D855C90-8EF1-491C-BC99-4F459B9968A9}"/>
    <cellStyle name="Normal 15 4 3" xfId="4728" xr:uid="{61803026-47B9-4BB8-B5F4-B2487527EDCE}"/>
    <cellStyle name="Normal 15 4 4" xfId="4704" xr:uid="{9DC62AAC-2A26-4E2C-B04E-EA108DF8A830}"/>
    <cellStyle name="Normal 16" xfId="68" xr:uid="{5A8A77D3-CA92-43DB-8240-0ED901133EE9}"/>
    <cellStyle name="Normal 16 2" xfId="273" xr:uid="{88877295-594E-4761-AB2E-029A42BD2CCC}"/>
    <cellStyle name="Normal 16 2 2" xfId="4423" xr:uid="{57772BFE-20F5-463C-A046-01E4198CA88A}"/>
    <cellStyle name="Normal 16 2 3" xfId="4344" xr:uid="{E52B47E7-2A7C-4108-BBB2-E51A20A80268}"/>
    <cellStyle name="Normal 16 2 4" xfId="4568" xr:uid="{3C6393B2-C29C-4F31-9042-4AA9256C83C7}"/>
    <cellStyle name="Normal 16 2 5" xfId="4730" xr:uid="{55B137D3-5D45-4C49-88E0-07F6F65984DB}"/>
    <cellStyle name="Normal 16 3" xfId="274" xr:uid="{4D20F0CC-BBBB-4A9C-A1DC-3AD953F05544}"/>
    <cellStyle name="Normal 17" xfId="69" xr:uid="{F1B90F37-0706-4E47-AEC7-491972BA259D}"/>
    <cellStyle name="Normal 17 2" xfId="275" xr:uid="{794F7FC7-3827-4E7F-9A2C-70125BDDFAF9}"/>
    <cellStyle name="Normal 17 2 2" xfId="4424" xr:uid="{89DCE06F-9AAF-424B-8C19-DF09538DE530}"/>
    <cellStyle name="Normal 17 2 3" xfId="4346" xr:uid="{4B4C79D5-13D8-49EB-A067-CB32FE7ED970}"/>
    <cellStyle name="Normal 17 2 4" xfId="4569" xr:uid="{8158C7A0-7EC8-4CAA-8755-CA93B1642B8B}"/>
    <cellStyle name="Normal 17 2 5" xfId="4731" xr:uid="{BA2AA396-853A-4BE1-96E1-1A9079E64053}"/>
    <cellStyle name="Normal 17 3" xfId="4347" xr:uid="{33EF901B-254B-4806-9A4E-8EA4FDD4CEBB}"/>
    <cellStyle name="Normal 17 4" xfId="4345" xr:uid="{E8665519-2141-4635-8360-5F4C9B8F0DDD}"/>
    <cellStyle name="Normal 18" xfId="70" xr:uid="{0DA42BC7-A597-4D84-A43F-B8500F982CFA}"/>
    <cellStyle name="Normal 18 2" xfId="276" xr:uid="{DE6402F2-D9C9-4AEA-BCCB-9721774594D1}"/>
    <cellStyle name="Normal 18 2 2" xfId="4454" xr:uid="{999D2785-2F2B-421D-BA7B-E046668660AE}"/>
    <cellStyle name="Normal 18 3" xfId="4348" xr:uid="{C88B3577-C398-4A49-B8D7-EBA4AA628C57}"/>
    <cellStyle name="Normal 18 3 2" xfId="4547" xr:uid="{959AE6FC-1B02-464B-8B85-701DB6AAABEC}"/>
    <cellStyle name="Normal 18 3 3" xfId="4732" xr:uid="{2DB9821D-31D8-4773-88C8-8ACFF88AA110}"/>
    <cellStyle name="Normal 18 3 4" xfId="4705" xr:uid="{58F8C00C-D672-4066-A14B-CC95716C2796}"/>
    <cellStyle name="Normal 19" xfId="71" xr:uid="{A3D6235A-A20D-4FAF-9127-D44DF73F4EDF}"/>
    <cellStyle name="Normal 19 2" xfId="72" xr:uid="{0977A5E7-6D0B-4FBE-98A6-CC8C6A1A214E}"/>
    <cellStyle name="Normal 19 2 2" xfId="277" xr:uid="{7397B111-6FBF-4B1F-9444-3881C3B46A14}"/>
    <cellStyle name="Normal 19 2 2 2" xfId="4651" xr:uid="{24D4845E-3FF9-470B-8477-0E404AC03618}"/>
    <cellStyle name="Normal 19 2 3" xfId="4549" xr:uid="{7D57788D-1812-4437-ACC0-02068256B16A}"/>
    <cellStyle name="Normal 19 3" xfId="278" xr:uid="{62B45AAB-2268-4EC5-8A52-E413A19CDF80}"/>
    <cellStyle name="Normal 19 3 2" xfId="4652" xr:uid="{84C9FC45-4540-4301-939E-E0C4100D89D2}"/>
    <cellStyle name="Normal 19 4" xfId="4548" xr:uid="{54B98F38-72A4-44F8-819B-C9C9D7864BE3}"/>
    <cellStyle name="Normal 2" xfId="3" xr:uid="{0035700C-F3A5-4A6F-B63A-5CE25669DEE2}"/>
    <cellStyle name="Normal 2 2" xfId="73" xr:uid="{51E09B16-0189-47D4-8D91-8FF03A7BBE7F}"/>
    <cellStyle name="Normal 2 2 2" xfId="74" xr:uid="{9F2CE335-AF03-439D-B343-AB63C4818D5F}"/>
    <cellStyle name="Normal 2 2 2 2" xfId="279" xr:uid="{FBCF34F4-F5BA-43BB-8482-B7D4361CBB44}"/>
    <cellStyle name="Normal 2 2 2 2 2" xfId="4655" xr:uid="{6E17FE1E-9217-4625-B011-7572F8F606B6}"/>
    <cellStyle name="Normal 2 2 2 3" xfId="4551" xr:uid="{432D427F-2A99-479E-AA6E-EAF058B2E0EA}"/>
    <cellStyle name="Normal 2 2 3" xfId="280" xr:uid="{4764AD42-61CA-4262-8E03-4FC978CCAEA7}"/>
    <cellStyle name="Normal 2 2 3 2" xfId="4455" xr:uid="{2CA7B8F0-C03F-4079-875F-1F52B16EE47C}"/>
    <cellStyle name="Normal 2 2 3 2 2" xfId="4585" xr:uid="{9824FC81-526E-4EA4-BBF8-B80CF5B35CB2}"/>
    <cellStyle name="Normal 2 2 3 2 2 2" xfId="4656" xr:uid="{53480572-C769-4D82-A9DD-E18BBEA06DA7}"/>
    <cellStyle name="Normal 2 2 3 2 3" xfId="4750" xr:uid="{BE791597-BFCF-4896-BF2B-AC243B323148}"/>
    <cellStyle name="Normal 2 2 3 2 4" xfId="5305" xr:uid="{123A3E07-1582-48F1-8305-91B67F09196D}"/>
    <cellStyle name="Normal 2 2 3 3" xfId="4435" xr:uid="{52458278-0868-43F5-805F-CF5A5DBC1D85}"/>
    <cellStyle name="Normal 2 2 3 4" xfId="4706" xr:uid="{0D0DF6F6-6AE0-4FBD-9081-0E8D868E0EA0}"/>
    <cellStyle name="Normal 2 2 3 5" xfId="4695" xr:uid="{1113BD09-85B5-41E6-B499-55C6A51FD7E8}"/>
    <cellStyle name="Normal 2 2 4" xfId="4349" xr:uid="{6B182401-6CD2-4B23-8BDC-D6FBC12CAA40}"/>
    <cellStyle name="Normal 2 2 4 2" xfId="4550" xr:uid="{7A145813-5DB4-4545-8ABD-835E741B2F27}"/>
    <cellStyle name="Normal 2 2 4 3" xfId="4733" xr:uid="{91AB6DC2-F129-4331-9C5F-98B2D1A6D26F}"/>
    <cellStyle name="Normal 2 2 4 4" xfId="4707" xr:uid="{16743594-D708-441A-AAB5-21E2B0AEEF05}"/>
    <cellStyle name="Normal 2 2 5" xfId="4654" xr:uid="{356D3FD1-180E-4FA1-B27C-D33F34541C93}"/>
    <cellStyle name="Normal 2 2 6" xfId="4753" xr:uid="{0497DF67-548E-4AB2-91DB-EAAD34C12436}"/>
    <cellStyle name="Normal 2 3" xfId="75" xr:uid="{2DF50F3E-98EB-4B67-A3FB-DB1BE3801255}"/>
    <cellStyle name="Normal 2 3 2" xfId="76" xr:uid="{6C4DF4A4-E8AE-4F79-A5A4-F34A15A25C35}"/>
    <cellStyle name="Normal 2 3 2 2" xfId="281" xr:uid="{5872B5E0-D857-46FB-94D1-655BAF02AA76}"/>
    <cellStyle name="Normal 2 3 2 2 2" xfId="4657" xr:uid="{BB6579D0-2F48-4883-9851-2641300F739B}"/>
    <cellStyle name="Normal 2 3 2 3" xfId="4351" xr:uid="{47790BEC-7F9E-41F1-A73B-16B5D78055BD}"/>
    <cellStyle name="Normal 2 3 2 3 2" xfId="4553" xr:uid="{F9AD9499-A1E4-44B3-B12A-21FFECE0FF4D}"/>
    <cellStyle name="Normal 2 3 2 3 3" xfId="4735" xr:uid="{EF4BA601-B071-4060-9F14-B2F7B45F7708}"/>
    <cellStyle name="Normal 2 3 2 3 4" xfId="4708" xr:uid="{EE9BE1E5-3E84-4172-8008-60DF0E4C3BF7}"/>
    <cellStyle name="Normal 2 3 3" xfId="77" xr:uid="{56E3F70A-E62B-494B-8DB0-848494B40A34}"/>
    <cellStyle name="Normal 2 3 4" xfId="78" xr:uid="{CC977AA9-73FE-4E0F-B9D1-FCE148151808}"/>
    <cellStyle name="Normal 2 3 5" xfId="185" xr:uid="{0A2A7F9A-716A-4BCB-9720-419108C86D60}"/>
    <cellStyle name="Normal 2 3 5 2" xfId="4658" xr:uid="{2BC927A7-BE63-46CE-8896-D2C031877648}"/>
    <cellStyle name="Normal 2 3 6" xfId="4350" xr:uid="{D3BC16CB-342D-440F-B64E-71220F8AE24E}"/>
    <cellStyle name="Normal 2 3 6 2" xfId="4552" xr:uid="{C08CFB95-8D63-4702-A42C-3A87BB22B756}"/>
    <cellStyle name="Normal 2 3 6 3" xfId="4734" xr:uid="{7518DBAC-5510-439E-96AD-53B3CA5B12FB}"/>
    <cellStyle name="Normal 2 3 6 4" xfId="4709" xr:uid="{D535BD1A-A15E-4EA8-ADE5-A384F72B9F01}"/>
    <cellStyle name="Normal 2 3 7" xfId="5318" xr:uid="{3FD4893D-8DC1-46D7-B558-66B6E66791C1}"/>
    <cellStyle name="Normal 2 4" xfId="79" xr:uid="{4E04285F-D28D-46E9-82E5-0C105AA1FFE0}"/>
    <cellStyle name="Normal 2 4 2" xfId="80" xr:uid="{E4660B26-E459-4DB8-BF53-0412B668D662}"/>
    <cellStyle name="Normal 2 4 3" xfId="282" xr:uid="{62BEA41D-7329-4353-87E9-4FB35D914720}"/>
    <cellStyle name="Normal 2 4 3 2" xfId="4659" xr:uid="{63020929-7489-45C4-A99F-95213D096C02}"/>
    <cellStyle name="Normal 2 4 3 3" xfId="4673" xr:uid="{64C6436C-1DA9-445D-A6FB-9D8C86CAAD23}"/>
    <cellStyle name="Normal 2 4 4" xfId="4554" xr:uid="{3D10998B-0EB2-472A-A17B-5DE09AA5D94B}"/>
    <cellStyle name="Normal 2 4 5" xfId="4754" xr:uid="{8940E6FD-8AD7-446B-92C2-1D7F4A5E9476}"/>
    <cellStyle name="Normal 2 4 6" xfId="4752" xr:uid="{7BA6F4CC-11AB-413D-8512-F84C7C17941B}"/>
    <cellStyle name="Normal 2 5" xfId="184" xr:uid="{6D8588EE-F8B4-40EC-B575-051D6BD25F97}"/>
    <cellStyle name="Normal 2 5 2" xfId="284" xr:uid="{78E9C115-6650-49E1-8E91-00A135D2588C}"/>
    <cellStyle name="Normal 2 5 2 2" xfId="2505" xr:uid="{565FBD4D-3C82-4EF4-A5FF-7D5BC6434E6A}"/>
    <cellStyle name="Normal 2 5 3" xfId="283" xr:uid="{318A1555-7006-419E-AEE1-620D4B62F03F}"/>
    <cellStyle name="Normal 2 5 3 2" xfId="4586" xr:uid="{31DE166C-7B13-4EAD-AE84-B5685BB7CD64}"/>
    <cellStyle name="Normal 2 5 3 3" xfId="4746" xr:uid="{985B87BC-9F4F-450F-BB32-B8B4E94D4EE0}"/>
    <cellStyle name="Normal 2 5 3 4" xfId="5302" xr:uid="{5BE7C2DB-6B42-4E25-ADA8-4DC5FC27C761}"/>
    <cellStyle name="Normal 2 5 4" xfId="4660" xr:uid="{4E9C2AB5-3BA2-48A0-8A4E-398D1AADA591}"/>
    <cellStyle name="Normal 2 5 5" xfId="4615" xr:uid="{C8F341CF-0F9C-4FBA-97ED-8AFD983DCE0B}"/>
    <cellStyle name="Normal 2 5 6" xfId="4614" xr:uid="{4D1C04A7-D195-4196-AEA8-BC1C9849A479}"/>
    <cellStyle name="Normal 2 5 7" xfId="4749" xr:uid="{7A14C872-DD7F-4060-ADCB-886C5582A9A4}"/>
    <cellStyle name="Normal 2 5 8" xfId="4719" xr:uid="{D7BF0332-DBB7-42DB-B3C5-6E715999881B}"/>
    <cellStyle name="Normal 2 6" xfId="285" xr:uid="{48C2229B-CBB3-425D-BA6B-E704B915F9C4}"/>
    <cellStyle name="Normal 2 6 2" xfId="286" xr:uid="{37F9240D-7C44-4459-A6E1-395E96E17021}"/>
    <cellStyle name="Normal 2 6 3" xfId="452" xr:uid="{12258B52-DA53-49D1-BE31-5699B59DA2B9}"/>
    <cellStyle name="Normal 2 6 3 2" xfId="5335" xr:uid="{F759F79D-A034-46CF-A18D-891691E20BD6}"/>
    <cellStyle name="Normal 2 6 4" xfId="4661" xr:uid="{BC62426E-043B-4FC8-A867-5D238D47CC15}"/>
    <cellStyle name="Normal 2 6 5" xfId="4612" xr:uid="{68F0840E-875F-4E6F-BFAB-2A062C45CD85}"/>
    <cellStyle name="Normal 2 6 5 2" xfId="4710" xr:uid="{20B624F5-1440-4583-83D1-17283E53B2D8}"/>
    <cellStyle name="Normal 2 6 6" xfId="4598" xr:uid="{F6E99B88-1247-4425-9AF1-65E3D7F1DFA3}"/>
    <cellStyle name="Normal 2 6 7" xfId="5322" xr:uid="{A370DB53-5408-4E53-B995-0179A15A5EDE}"/>
    <cellStyle name="Normal 2 6 8" xfId="5331" xr:uid="{E354ABF2-0521-4F49-AE4F-578739217FD2}"/>
    <cellStyle name="Normal 2 7" xfId="287" xr:uid="{620F9890-94ED-4D8C-A2B7-6BC42E519484}"/>
    <cellStyle name="Normal 2 7 2" xfId="4456" xr:uid="{0E2D8EB1-23A6-4F7E-852E-9CAE905525C4}"/>
    <cellStyle name="Normal 2 7 3" xfId="4662" xr:uid="{C30D6A57-2766-4ECC-997D-7271314D833F}"/>
    <cellStyle name="Normal 2 7 4" xfId="5303" xr:uid="{52F6B9E7-785C-4DBD-831F-AC2710DD6481}"/>
    <cellStyle name="Normal 2 8" xfId="4508" xr:uid="{1CDEFADE-4C93-4D90-A897-C19DB3D99067}"/>
    <cellStyle name="Normal 2 9" xfId="4653" xr:uid="{A1D23821-8F8B-4446-809C-0BEA025DC90D}"/>
    <cellStyle name="Normal 20" xfId="434" xr:uid="{C9ACC12B-2293-4737-AE23-29FFC7F11C05}"/>
    <cellStyle name="Normal 20 2" xfId="435" xr:uid="{6D4F7CA9-D4F5-4ACB-BAA6-C7D203ECAF83}"/>
    <cellStyle name="Normal 20 2 2" xfId="436" xr:uid="{D2B597A1-53F9-4F8E-9AAE-4E7E494D469A}"/>
    <cellStyle name="Normal 20 2 2 2" xfId="4425" xr:uid="{374088CF-D340-4C0C-A921-6F6B543E1E3B}"/>
    <cellStyle name="Normal 20 2 2 3" xfId="4417" xr:uid="{A1D70402-8277-4808-9F2B-A72DE6A334AA}"/>
    <cellStyle name="Normal 20 2 2 4" xfId="4582" xr:uid="{BB35DF3F-F73C-4522-B58F-E696595C6813}"/>
    <cellStyle name="Normal 20 2 2 5" xfId="4744" xr:uid="{4F237722-0FD5-45D0-8FBA-D2E26CF2B8EB}"/>
    <cellStyle name="Normal 20 2 3" xfId="4420" xr:uid="{ADB79D74-E4AF-43D3-B132-5B9172A8E8E2}"/>
    <cellStyle name="Normal 20 2 4" xfId="4416" xr:uid="{CC8CBCD3-866B-46FE-87EF-CDFD0755EAAF}"/>
    <cellStyle name="Normal 20 2 5" xfId="4581" xr:uid="{EB11B670-5274-4A91-94D9-F950DA715BA2}"/>
    <cellStyle name="Normal 20 2 6" xfId="4743" xr:uid="{2E843F9B-8148-4111-ACF4-D4B2B771FD1C}"/>
    <cellStyle name="Normal 20 3" xfId="1167" xr:uid="{C9E854F6-BA01-4072-A409-9D23CCC337D5}"/>
    <cellStyle name="Normal 20 3 2" xfId="4457" xr:uid="{45667791-F8D7-40FF-A99C-6D2D76A495BB}"/>
    <cellStyle name="Normal 20 4" xfId="4352" xr:uid="{3978F66D-CC78-4183-A371-0AF6135E48DA}"/>
    <cellStyle name="Normal 20 4 2" xfId="4555" xr:uid="{E251CADE-8956-4A60-BABF-9CA94A7A8BDC}"/>
    <cellStyle name="Normal 20 4 3" xfId="4736" xr:uid="{D23D243F-7208-49AE-B1CE-8064ED8E31F6}"/>
    <cellStyle name="Normal 20 4 4" xfId="4711" xr:uid="{A00C9998-252E-45A2-A950-4A736BE36238}"/>
    <cellStyle name="Normal 20 5" xfId="4433" xr:uid="{1948D672-A84C-44FA-B952-1EE64A87FC26}"/>
    <cellStyle name="Normal 20 5 2" xfId="5328" xr:uid="{617A3D36-E5C6-4698-AEBE-2A3D8F8B4218}"/>
    <cellStyle name="Normal 20 6" xfId="4587" xr:uid="{77500153-1501-4194-97C7-50F96B7B14EF}"/>
    <cellStyle name="Normal 20 7" xfId="4696" xr:uid="{98C61416-4052-42B2-B8EE-2C7BE7C29736}"/>
    <cellStyle name="Normal 20 8" xfId="4717" xr:uid="{0DAD7162-373A-4253-9C0A-B0AA3BFB12D2}"/>
    <cellStyle name="Normal 20 9" xfId="4716" xr:uid="{F588EC06-37F7-4409-8584-5E452BA24DA8}"/>
    <cellStyle name="Normal 21" xfId="437" xr:uid="{CF177575-25DA-4F31-BD64-900B05DBC75F}"/>
    <cellStyle name="Normal 21 2" xfId="438" xr:uid="{5EF139C3-BF9B-45AC-92CA-E9C7BFA7D153}"/>
    <cellStyle name="Normal 21 2 2" xfId="439" xr:uid="{CC0ED747-8C0B-46CD-828B-647A41521431}"/>
    <cellStyle name="Normal 21 3" xfId="4353" xr:uid="{5455975B-F310-4744-A057-AA332E90A218}"/>
    <cellStyle name="Normal 21 3 2" xfId="4459" xr:uid="{94253FB4-57B3-4632-A963-4C02EBB0E1A0}"/>
    <cellStyle name="Normal 21 3 3" xfId="4458" xr:uid="{FE6CDAC2-C6A8-4FCB-8E02-7569EA825CCD}"/>
    <cellStyle name="Normal 21 4" xfId="4570" xr:uid="{A853C8E5-1293-45F7-927A-6242E27235C3}"/>
    <cellStyle name="Normal 21 5" xfId="4737" xr:uid="{49B9371D-CBFF-445C-95D6-8B16958F4037}"/>
    <cellStyle name="Normal 22" xfId="440" xr:uid="{E3D6041E-7D4F-41DB-886E-5924D8F956B0}"/>
    <cellStyle name="Normal 22 2" xfId="441" xr:uid="{22689A83-50CF-4707-9597-5306135536E3}"/>
    <cellStyle name="Normal 22 3" xfId="4310" xr:uid="{D9A56787-8E11-4F33-9B6C-8AA29CC852E7}"/>
    <cellStyle name="Normal 22 3 2" xfId="4354" xr:uid="{FB002021-92E6-4AC1-8D4A-D9607B4494AA}"/>
    <cellStyle name="Normal 22 3 2 2" xfId="4461" xr:uid="{12B07D58-6667-4E8F-89C7-1CB6CB1A59B3}"/>
    <cellStyle name="Normal 22 3 3" xfId="4460" xr:uid="{A1141F3A-4102-44F7-B7E5-B1ED03A0C36A}"/>
    <cellStyle name="Normal 22 3 4" xfId="4691" xr:uid="{340D9AF6-4CF3-4F5D-BCB9-6660FC35D254}"/>
    <cellStyle name="Normal 22 4" xfId="4313" xr:uid="{88971A4D-1BB4-4C80-B562-5048C5C80F41}"/>
    <cellStyle name="Normal 22 4 2" xfId="4431" xr:uid="{06A20C01-1DB0-4211-B962-E7627C203C95}"/>
    <cellStyle name="Normal 22 4 3" xfId="4571" xr:uid="{83234F45-9AB6-464B-B691-20CBE63B3E38}"/>
    <cellStyle name="Normal 22 4 3 2" xfId="4590" xr:uid="{63B5CA54-1AE5-469C-893A-62D237AFBB2E}"/>
    <cellStyle name="Normal 22 4 3 3" xfId="4748" xr:uid="{971A16B0-16BE-4035-A5B6-CCA7D1B81163}"/>
    <cellStyle name="Normal 22 4 3 4" xfId="5338" xr:uid="{4B1BC9C7-0826-4222-82D7-19489E44470B}"/>
    <cellStyle name="Normal 22 4 3 5" xfId="5334" xr:uid="{811D30D8-D878-4B2E-AA8D-FAD6370A2395}"/>
    <cellStyle name="Normal 22 4 4" xfId="4692" xr:uid="{0F79D3CA-6339-4DE2-8CF5-D9A7F63CA2D8}"/>
    <cellStyle name="Normal 22 4 5" xfId="4604" xr:uid="{AE3D6B08-7739-419B-B85C-DF2E0A28105D}"/>
    <cellStyle name="Normal 22 4 6" xfId="4595" xr:uid="{6545DF25-CBE2-40F3-80D0-23CE49EE1724}"/>
    <cellStyle name="Normal 22 4 7" xfId="4594" xr:uid="{78586904-78C9-4EE9-9B6A-98115401276C}"/>
    <cellStyle name="Normal 22 4 8" xfId="4593" xr:uid="{EE02B805-6BBC-43C1-982A-0A24DE072393}"/>
    <cellStyle name="Normal 22 4 9" xfId="4592" xr:uid="{EE8CBA89-4B55-4F14-9A33-21EC45FD9361}"/>
    <cellStyle name="Normal 22 5" xfId="4738" xr:uid="{324AB9AF-3E50-46AB-9998-5FA418E4F50C}"/>
    <cellStyle name="Normal 23" xfId="442" xr:uid="{A22B4E45-7A8A-40C0-9C2C-F0D7299CC0BA}"/>
    <cellStyle name="Normal 23 2" xfId="2500" xr:uid="{A577263D-9019-403C-ACF6-EA6E9E0B777E}"/>
    <cellStyle name="Normal 23 2 2" xfId="4356" xr:uid="{E802B6B2-4BF0-441A-9D27-65A17869DE8D}"/>
    <cellStyle name="Normal 23 2 2 2" xfId="4751" xr:uid="{D42BFA69-9E06-47DA-82F7-B8A39DD99AA0}"/>
    <cellStyle name="Normal 23 2 2 3" xfId="4693" xr:uid="{E9035BB8-752A-4172-ADF4-82663A8BEF66}"/>
    <cellStyle name="Normal 23 2 2 4" xfId="4663" xr:uid="{7D7A0A5C-8FA6-4D8B-8864-80EDAB1F7B7E}"/>
    <cellStyle name="Normal 23 2 3" xfId="4605" xr:uid="{1D760FDB-17D7-4171-8E28-C0237870DA84}"/>
    <cellStyle name="Normal 23 2 4" xfId="4712" xr:uid="{D669E8EA-7772-4438-AD45-E27959D87951}"/>
    <cellStyle name="Normal 23 3" xfId="4426" xr:uid="{509A2C5D-4226-4605-B749-979B33679184}"/>
    <cellStyle name="Normal 23 4" xfId="4355" xr:uid="{1D870A3E-0CB6-4313-9DB2-005ADEDC792C}"/>
    <cellStyle name="Normal 23 5" xfId="4572" xr:uid="{8BF27EAA-1CE5-4D4E-8C0E-03A5589A0F1C}"/>
    <cellStyle name="Normal 23 6" xfId="4739" xr:uid="{7FCC7650-3785-4B82-80CF-56392F5C65EF}"/>
    <cellStyle name="Normal 24" xfId="443" xr:uid="{C697634B-8E29-453A-ACDB-23EAC1181DAC}"/>
    <cellStyle name="Normal 24 2" xfId="444" xr:uid="{632690E9-06A4-458E-8966-FE0931A98D77}"/>
    <cellStyle name="Normal 24 2 2" xfId="4428" xr:uid="{62B819C5-DFCA-4F9A-B00B-D6741B6DA788}"/>
    <cellStyle name="Normal 24 2 3" xfId="4358" xr:uid="{CDB10CDB-D043-491B-B803-B11C5E61312A}"/>
    <cellStyle name="Normal 24 2 4" xfId="4574" xr:uid="{8661320A-0703-49AA-8A13-824ED4440E8B}"/>
    <cellStyle name="Normal 24 2 5" xfId="4741" xr:uid="{F2028DCD-21A7-4989-B38B-3EF13FB322D5}"/>
    <cellStyle name="Normal 24 3" xfId="4427" xr:uid="{6DA6BECE-263D-4EDE-8CCA-B04F42E1057C}"/>
    <cellStyle name="Normal 24 4" xfId="4357" xr:uid="{E965EB93-ED99-4776-9413-94B34B940B54}"/>
    <cellStyle name="Normal 24 5" xfId="4573" xr:uid="{86F75A76-C076-491F-A91F-6F18C13D7E33}"/>
    <cellStyle name="Normal 24 6" xfId="4740" xr:uid="{DDE2F8B8-E400-44E0-9674-BFFB6911DEF9}"/>
    <cellStyle name="Normal 25" xfId="451" xr:uid="{E4225C7E-896C-467A-8F85-3A9A89D7E463}"/>
    <cellStyle name="Normal 25 2" xfId="4360" xr:uid="{9D2FDC15-668C-4934-B12F-7F2180793EAC}"/>
    <cellStyle name="Normal 25 2 2" xfId="5337" xr:uid="{7DD5A5E1-F933-4AEA-8BBC-714BC737C497}"/>
    <cellStyle name="Normal 25 3" xfId="4429" xr:uid="{A6BDF7ED-1E01-42ED-99A3-7476F11D3077}"/>
    <cellStyle name="Normal 25 4" xfId="4359" xr:uid="{A636E25F-6E12-43CA-988D-A43F75E52F51}"/>
    <cellStyle name="Normal 25 5" xfId="4575" xr:uid="{03EC38BA-7A9A-4930-8098-53F44655A84C}"/>
    <cellStyle name="Normal 26" xfId="2498" xr:uid="{5CCCA22A-A89F-4BDD-B8A7-731EBAE13D93}"/>
    <cellStyle name="Normal 26 2" xfId="2499" xr:uid="{2F869308-7C16-43E5-A8BB-9DFB2F9F0029}"/>
    <cellStyle name="Normal 26 2 2" xfId="4362" xr:uid="{CF9771E5-8FB7-4154-AA97-62B1A6319BD1}"/>
    <cellStyle name="Normal 26 3" xfId="4361" xr:uid="{37C80155-FE67-4872-9871-2D1940B15747}"/>
    <cellStyle name="Normal 26 3 2" xfId="4436" xr:uid="{40CAB3D6-F535-4B0B-A007-28C2DDB780AE}"/>
    <cellStyle name="Normal 27" xfId="2507" xr:uid="{998046C4-82A4-4E8E-A340-639F48FA5B60}"/>
    <cellStyle name="Normal 27 2" xfId="4364" xr:uid="{F0A370D1-D202-4EDE-A01A-AB8AD10099E0}"/>
    <cellStyle name="Normal 27 3" xfId="4363" xr:uid="{4BFFE078-ED3B-4A7D-9576-092B40B16227}"/>
    <cellStyle name="Normal 27 4" xfId="4599" xr:uid="{83C1002A-BCA7-46FA-9D0D-442C61721A73}"/>
    <cellStyle name="Normal 27 5" xfId="5320" xr:uid="{F3F9B822-FE3E-45E4-8BBB-5E754B0A6353}"/>
    <cellStyle name="Normal 27 6" xfId="4589" xr:uid="{8233ACCA-AD06-4E3F-8C58-1EF7FBA1379F}"/>
    <cellStyle name="Normal 27 7" xfId="5332" xr:uid="{DFB15A04-453B-4487-9B06-00FC974C5E8F}"/>
    <cellStyle name="Normal 28" xfId="4365" xr:uid="{CCBDEC1D-D8ED-419D-A27D-1132C14D0C77}"/>
    <cellStyle name="Normal 28 2" xfId="4366" xr:uid="{748E8ADB-678C-4C4A-A3D5-9FE119BD92DA}"/>
    <cellStyle name="Normal 28 3" xfId="4367" xr:uid="{FC98CC52-3A8A-46A6-882B-DD655B62D928}"/>
    <cellStyle name="Normal 29" xfId="4368" xr:uid="{4A2C8C27-446F-45D5-AACA-1F3F85FE1E59}"/>
    <cellStyle name="Normal 29 2" xfId="4369" xr:uid="{6220753D-A8B2-4735-BB6C-F05E1DB5AF87}"/>
    <cellStyle name="Normal 3" xfId="2" xr:uid="{665067A7-73F8-4B7E-BFD2-7BB3B9468366}"/>
    <cellStyle name="Normal 3 2" xfId="81" xr:uid="{69B2C6A4-5FA0-4B0B-8E6A-054AB8ECD647}"/>
    <cellStyle name="Normal 3 2 2" xfId="82" xr:uid="{09769DF4-8839-4653-9702-22A6B99CC3BA}"/>
    <cellStyle name="Normal 3 2 2 2" xfId="288" xr:uid="{6F8D5FBC-A535-4461-AC9C-1B87E31DA6CE}"/>
    <cellStyle name="Normal 3 2 2 2 2" xfId="4665" xr:uid="{4EB2BFB3-A116-43E4-9F39-82CCCAC34B97}"/>
    <cellStyle name="Normal 3 2 2 3" xfId="4556" xr:uid="{232B88F1-8817-46E7-8955-42EB59C3EC54}"/>
    <cellStyle name="Normal 3 2 3" xfId="83" xr:uid="{556810DD-C616-4BCF-A78D-C70B7DB8931E}"/>
    <cellStyle name="Normal 3 2 4" xfId="289" xr:uid="{4ADA1B56-54E0-46B8-8409-88ECB980EEA7}"/>
    <cellStyle name="Normal 3 2 4 2" xfId="4666" xr:uid="{6AF4678D-6FB8-4C42-A881-4F0D1BD66462}"/>
    <cellStyle name="Normal 3 2 5" xfId="2506" xr:uid="{58175334-23F4-4F85-B8B5-5077C155B525}"/>
    <cellStyle name="Normal 3 2 5 2" xfId="4509" xr:uid="{578DECF9-1ECC-4397-8E69-BD1F73B5D38D}"/>
    <cellStyle name="Normal 3 2 5 3" xfId="5304" xr:uid="{4CAA0DD7-8E3D-4330-84F6-D7BEF0B96FCC}"/>
    <cellStyle name="Normal 3 3" xfId="84" xr:uid="{2F9B2ED2-C25B-48A0-B436-45E800493F44}"/>
    <cellStyle name="Normal 3 3 2" xfId="290" xr:uid="{59AEE679-67C6-4BA5-9B65-E5FF3E915757}"/>
    <cellStyle name="Normal 3 3 2 2" xfId="4667" xr:uid="{C0F2635D-669D-4D00-855D-D372FDEF4A83}"/>
    <cellStyle name="Normal 3 3 3" xfId="4557" xr:uid="{82196D3F-6481-431B-851F-B5C34FED7B0E}"/>
    <cellStyle name="Normal 3 4" xfId="85" xr:uid="{4A29EB42-7161-4AB0-BA7C-23A27F848B1A}"/>
    <cellStyle name="Normal 3 4 2" xfId="2502" xr:uid="{10D883F6-F6FA-4EEB-B78C-7C7BB3205AA7}"/>
    <cellStyle name="Normal 3 4 2 2" xfId="4668" xr:uid="{A15C23DF-5541-4CC5-A2A9-9E083381DC4C}"/>
    <cellStyle name="Normal 3 5" xfId="2501" xr:uid="{319B6571-178B-443E-9E75-3F132871E251}"/>
    <cellStyle name="Normal 3 5 2" xfId="4669" xr:uid="{F4D49152-EACC-41E1-9045-1E5E013AA86A}"/>
    <cellStyle name="Normal 3 5 3" xfId="4745" xr:uid="{5E63C60F-7911-4FE4-AF55-3375A553EFB3}"/>
    <cellStyle name="Normal 3 5 4" xfId="4713" xr:uid="{B1238EE3-5064-4187-AE60-B0961E651C6D}"/>
    <cellStyle name="Normal 3 6" xfId="4664" xr:uid="{D7FF6B43-4315-48B1-BB1A-E74C9A19FC73}"/>
    <cellStyle name="Normal 3 6 2" xfId="5336" xr:uid="{E1B44DC2-6803-4AA1-A298-F1A340F5BB0E}"/>
    <cellStyle name="Normal 3 6 2 2" xfId="5333" xr:uid="{84C9D8AB-2571-413C-A9AC-CA24EA872ECF}"/>
    <cellStyle name="Normal 30" xfId="4370" xr:uid="{8091F7B9-988E-4929-BCCC-F1BB53854D74}"/>
    <cellStyle name="Normal 30 2" xfId="4371" xr:uid="{13D7E43D-704B-4BFF-B658-8CE85B6A1C23}"/>
    <cellStyle name="Normal 31" xfId="4372" xr:uid="{FE30B64A-D93F-417E-8B2D-CF845EAA5FA9}"/>
    <cellStyle name="Normal 31 2" xfId="4373" xr:uid="{6B27B569-8A8A-4E70-9866-DFE6FC331625}"/>
    <cellStyle name="Normal 32" xfId="4374" xr:uid="{DBF50961-2315-4247-BAF3-4BEC3D146B6A}"/>
    <cellStyle name="Normal 33" xfId="4375" xr:uid="{DB57F5CD-7FF9-4949-BE98-7B0685F9B92F}"/>
    <cellStyle name="Normal 33 2" xfId="4376" xr:uid="{A5688E4F-9443-43A7-9510-7B84D3E26599}"/>
    <cellStyle name="Normal 34" xfId="4377" xr:uid="{40448198-0640-411D-8223-E4FB8BF99E0F}"/>
    <cellStyle name="Normal 34 2" xfId="4378" xr:uid="{0302F569-124E-49C6-9D98-D7CBB2BC70DF}"/>
    <cellStyle name="Normal 35" xfId="4379" xr:uid="{AD1BA92C-A6A6-4697-9600-9A9D3F819708}"/>
    <cellStyle name="Normal 35 2" xfId="4380" xr:uid="{B4563F81-9751-4ED2-BD98-B467410DC60A}"/>
    <cellStyle name="Normal 36" xfId="4381" xr:uid="{D78F9C89-0453-4C1F-A7BC-A4152C068F08}"/>
    <cellStyle name="Normal 36 2" xfId="4382" xr:uid="{A76F77E5-ABF4-46F8-A3B9-D7AEAED173A9}"/>
    <cellStyle name="Normal 37" xfId="4383" xr:uid="{2092CB78-0DB6-4AC7-AF7F-B96D2FB3596A}"/>
    <cellStyle name="Normal 37 2" xfId="4384" xr:uid="{148C3759-9324-4DAB-BB94-D83026A40008}"/>
    <cellStyle name="Normal 38" xfId="4385" xr:uid="{1F215298-87E8-433D-88BE-E2AC091DA3AC}"/>
    <cellStyle name="Normal 38 2" xfId="4386" xr:uid="{97929746-F308-4401-BCB6-30CBCBBA2267}"/>
    <cellStyle name="Normal 39" xfId="4387" xr:uid="{3254B7CA-46AD-4F3B-9BDD-264DDFFBD0B0}"/>
    <cellStyle name="Normal 39 2" xfId="4388" xr:uid="{9F6B6862-AD23-4331-B126-F62B938F5750}"/>
    <cellStyle name="Normal 39 2 2" xfId="4389" xr:uid="{CC4F3F2D-FCF0-428F-90B1-9A599D660CB1}"/>
    <cellStyle name="Normal 39 3" xfId="4390" xr:uid="{F3CE00B8-B6CF-4DBF-AF03-E285DA9B6288}"/>
    <cellStyle name="Normal 4" xfId="86" xr:uid="{F8192988-B0BC-4713-8E4C-D8D38B185887}"/>
    <cellStyle name="Normal 4 2" xfId="87" xr:uid="{5B0AA2BA-8042-4C9C-B1F5-19CDE0307D4D}"/>
    <cellStyle name="Normal 4 2 2" xfId="88" xr:uid="{8CC0E2AA-F15E-4187-A90D-FFF16F6C1C2F}"/>
    <cellStyle name="Normal 4 2 2 2" xfId="445" xr:uid="{3AABB693-5ADC-4D0B-86F3-1B3074E7EDE2}"/>
    <cellStyle name="Normal 4 2 2 3" xfId="2807" xr:uid="{99107A74-532D-4685-B266-1BEA4B8F69CD}"/>
    <cellStyle name="Normal 4 2 2 4" xfId="2808" xr:uid="{03C03887-8BFB-4D9E-B189-0A849D720612}"/>
    <cellStyle name="Normal 4 2 2 4 2" xfId="2809" xr:uid="{21B50BF1-1FFE-48E9-9597-F041B7788DE5}"/>
    <cellStyle name="Normal 4 2 2 4 3" xfId="2810" xr:uid="{ECA160CA-EEB0-4DC9-A546-1CD65FF389E8}"/>
    <cellStyle name="Normal 4 2 2 4 3 2" xfId="2811" xr:uid="{48FA7DE4-813B-46ED-9342-FD2B1F75A6C3}"/>
    <cellStyle name="Normal 4 2 2 4 3 3" xfId="4312" xr:uid="{C33D72F9-010E-4C8E-BABB-29A0904B6C71}"/>
    <cellStyle name="Normal 4 2 3" xfId="2493" xr:uid="{A23D9EEC-3C00-455F-BAAA-A0C297595945}"/>
    <cellStyle name="Normal 4 2 3 2" xfId="2504" xr:uid="{1B080F32-5C71-4330-B17F-8EFE169ACF71}"/>
    <cellStyle name="Normal 4 2 3 2 2" xfId="4462" xr:uid="{EA0C1893-3A72-4989-B9F3-D716E4D68030}"/>
    <cellStyle name="Normal 4 2 3 3" xfId="4463" xr:uid="{6E7196A4-A771-4989-AEB6-746E337024C7}"/>
    <cellStyle name="Normal 4 2 3 3 2" xfId="4464" xr:uid="{3E3CA3E2-7DF9-4824-813B-5480A3D8DC02}"/>
    <cellStyle name="Normal 4 2 3 4" xfId="4465" xr:uid="{4A160F0B-C320-41D3-BCE8-D1679D94EB24}"/>
    <cellStyle name="Normal 4 2 3 5" xfId="4466" xr:uid="{0B6403CD-DB3A-4823-A14E-552691C1610B}"/>
    <cellStyle name="Normal 4 2 4" xfId="2494" xr:uid="{C73EA0F0-BA6B-45B7-8D4A-C48C38309B0F}"/>
    <cellStyle name="Normal 4 2 4 2" xfId="4392" xr:uid="{C34E5CC0-E538-4626-9AEB-32F9714B4CC8}"/>
    <cellStyle name="Normal 4 2 4 2 2" xfId="4467" xr:uid="{FAE0F63A-730E-4C8B-8C76-18C8B6B84133}"/>
    <cellStyle name="Normal 4 2 4 2 3" xfId="4694" xr:uid="{458D9464-EA3C-4208-945C-B09F0176C66C}"/>
    <cellStyle name="Normal 4 2 4 2 4" xfId="4613" xr:uid="{BB7DE194-4582-4195-9D9D-2C97A0135259}"/>
    <cellStyle name="Normal 4 2 4 3" xfId="4576" xr:uid="{28A036DD-6E19-44AE-A47B-E858E358BDF9}"/>
    <cellStyle name="Normal 4 2 4 4" xfId="4714" xr:uid="{64A45899-71D5-478F-819F-2667114225D1}"/>
    <cellStyle name="Normal 4 2 5" xfId="1168" xr:uid="{8A239CEE-99DC-40AE-8F03-C8E023EC4F91}"/>
    <cellStyle name="Normal 4 2 6" xfId="4558" xr:uid="{6927FDD8-6652-400E-8755-F973857C374E}"/>
    <cellStyle name="Normal 4 3" xfId="528" xr:uid="{B1F1546E-D739-48E4-946A-508475D064CC}"/>
    <cellStyle name="Normal 4 3 2" xfId="1170" xr:uid="{6B36E045-6F9C-4F12-A79E-B849FF9ECC36}"/>
    <cellStyle name="Normal 4 3 2 2" xfId="1171" xr:uid="{ED23EEF0-6898-4BBB-AB15-935C1BA8F133}"/>
    <cellStyle name="Normal 4 3 2 3" xfId="1172" xr:uid="{643D426F-0A7E-409A-B920-34546FEA2F9A}"/>
    <cellStyle name="Normal 4 3 3" xfId="1169" xr:uid="{3FCFFC1D-467E-4961-BC65-15E8CB2BD8F7}"/>
    <cellStyle name="Normal 4 3 3 2" xfId="4434" xr:uid="{EAE35896-9792-4362-9424-DA3E9A92D758}"/>
    <cellStyle name="Normal 4 3 4" xfId="2812" xr:uid="{10AACFEF-5054-4C38-B3B0-8A2330912E4C}"/>
    <cellStyle name="Normal 4 3 5" xfId="2813" xr:uid="{84B8E1B0-A6D8-4C9C-8DBF-BC5D0A4F5309}"/>
    <cellStyle name="Normal 4 3 5 2" xfId="2814" xr:uid="{9EC712B8-6A12-4970-AAF9-5FAE3C0CBEAB}"/>
    <cellStyle name="Normal 4 3 5 3" xfId="2815" xr:uid="{FAFD559E-FBDC-44A4-A5AA-0DE410BC0D4D}"/>
    <cellStyle name="Normal 4 3 5 3 2" xfId="2816" xr:uid="{4766B5E4-EDB4-4A6E-9BF4-6C729B27A635}"/>
    <cellStyle name="Normal 4 3 5 3 3" xfId="4311" xr:uid="{C51B2AA6-6C8E-494F-A9F0-2D3D86E4117A}"/>
    <cellStyle name="Normal 4 3 6" xfId="4314" xr:uid="{F8C75310-CD3A-4F0F-870D-E66CC93DD2EF}"/>
    <cellStyle name="Normal 4 4" xfId="453" xr:uid="{10D0F209-B0BC-40B2-8F22-09CC8772EA79}"/>
    <cellStyle name="Normal 4 4 2" xfId="2495" xr:uid="{9E6706E3-AB19-448B-9637-054FD47E74C8}"/>
    <cellStyle name="Normal 4 4 3" xfId="2503" xr:uid="{FBC76326-9079-410A-890B-F0DEC1C71B90}"/>
    <cellStyle name="Normal 4 4 3 2" xfId="4317" xr:uid="{4EA5755A-9C2B-4D9A-8BA5-AC4CDFBFE0AD}"/>
    <cellStyle name="Normal 4 4 3 3" xfId="4316" xr:uid="{D8363396-1CD4-4025-B9EE-49F186799FCC}"/>
    <cellStyle name="Normal 4 4 4" xfId="4747" xr:uid="{8AC15C9A-A6B7-472E-9D3E-D422E97A2E6C}"/>
    <cellStyle name="Normal 4 5" xfId="2496" xr:uid="{A85A0AA5-A873-4610-8E2A-5C8F427C4726}"/>
    <cellStyle name="Normal 4 5 2" xfId="4391" xr:uid="{0AA4BB90-7561-4376-BAC7-BBC5D02116EB}"/>
    <cellStyle name="Normal 4 6" xfId="2497" xr:uid="{1B837CEE-73D7-4D09-8FE4-B63CEB9CD6C4}"/>
    <cellStyle name="Normal 4 7" xfId="900" xr:uid="{E7BA00EF-9663-4AAF-9889-99D8A6417520}"/>
    <cellStyle name="Normal 40" xfId="4393" xr:uid="{6249E4AA-675A-46E0-8233-44006DE0CF2D}"/>
    <cellStyle name="Normal 40 2" xfId="4394" xr:uid="{AE4934F2-599A-4164-B88A-0B64C63236A2}"/>
    <cellStyle name="Normal 40 2 2" xfId="4395" xr:uid="{C18FD3C0-65CD-4E8B-BF2C-DFA018778224}"/>
    <cellStyle name="Normal 40 3" xfId="4396" xr:uid="{AB9836AE-05A0-4334-8D19-4A05169E036B}"/>
    <cellStyle name="Normal 41" xfId="4397" xr:uid="{19067F52-8270-47B1-9ED5-7105F9A7039A}"/>
    <cellStyle name="Normal 41 2" xfId="4398" xr:uid="{A4F14F66-CC0C-4406-9E3D-9D70ACF624D5}"/>
    <cellStyle name="Normal 42" xfId="4399" xr:uid="{CFCD6D7E-ADAD-421E-A205-03AC406B039A}"/>
    <cellStyle name="Normal 42 2" xfId="4400" xr:uid="{52B12846-2D04-4979-A087-D7FD0ABC1610}"/>
    <cellStyle name="Normal 43" xfId="4401" xr:uid="{19A8CCC7-12E8-44B0-91D1-3073951E7361}"/>
    <cellStyle name="Normal 43 2" xfId="4402" xr:uid="{59BC482B-0F3D-489F-999F-42A91AC3B6B7}"/>
    <cellStyle name="Normal 44" xfId="4412" xr:uid="{5053F53D-9BE7-4FDB-AAB5-517FC1A38A08}"/>
    <cellStyle name="Normal 44 2" xfId="4413" xr:uid="{61C80D51-9962-4077-B1FF-DE56293BB38E}"/>
    <cellStyle name="Normal 45" xfId="4674" xr:uid="{3157D8B5-4B8B-40C4-9A5B-CB8E9E197D54}"/>
    <cellStyle name="Normal 45 2" xfId="5324" xr:uid="{C666BE35-8BF0-414F-A4C0-804A1F3A1AF6}"/>
    <cellStyle name="Normal 45 3" xfId="5323" xr:uid="{7BA67CEA-29EB-44A4-85BD-BB444AF8D487}"/>
    <cellStyle name="Normal 5" xfId="89" xr:uid="{0776AFD8-3269-4571-8DBD-1DFD07B7F8DB}"/>
    <cellStyle name="Normal 5 10" xfId="291" xr:uid="{1EE55849-6620-4CB8-BE4F-3A96E5A161AD}"/>
    <cellStyle name="Normal 5 10 2" xfId="529" xr:uid="{3FEAE32B-8E62-40EC-A0BE-A39ABE272612}"/>
    <cellStyle name="Normal 5 10 2 2" xfId="1173" xr:uid="{FE1E7895-FEE7-4CDA-9EE7-058645104601}"/>
    <cellStyle name="Normal 5 10 2 3" xfId="2817" xr:uid="{9464E049-4774-4B96-AEEC-46A96C246F0A}"/>
    <cellStyle name="Normal 5 10 2 4" xfId="2818" xr:uid="{F8630990-4797-4FD4-8BC8-7A1FFBC9CFD8}"/>
    <cellStyle name="Normal 5 10 3" xfId="1174" xr:uid="{6D26D7D9-3600-46C4-9BA0-533555B4692E}"/>
    <cellStyle name="Normal 5 10 3 2" xfId="2819" xr:uid="{EF4FA5E4-B73E-44EC-81C7-90D854838691}"/>
    <cellStyle name="Normal 5 10 3 3" xfId="2820" xr:uid="{770F9D8A-D762-429A-843B-848ED9FE70F5}"/>
    <cellStyle name="Normal 5 10 3 4" xfId="2821" xr:uid="{16CC7B72-3A19-43C6-9B54-2D7268BE0EAB}"/>
    <cellStyle name="Normal 5 10 4" xfId="2822" xr:uid="{1D0CAB79-7046-4FC4-AA90-9A7E061F080F}"/>
    <cellStyle name="Normal 5 10 5" xfId="2823" xr:uid="{6B712C20-D789-4AC4-8FB8-8B6CE462F490}"/>
    <cellStyle name="Normal 5 10 6" xfId="2824" xr:uid="{023C5494-77C2-4A7D-9641-704041DDBF4B}"/>
    <cellStyle name="Normal 5 11" xfId="292" xr:uid="{F69127EE-7A09-4515-B751-D4AA0D333222}"/>
    <cellStyle name="Normal 5 11 2" xfId="1175" xr:uid="{E66074A5-55E8-4712-AC98-8C946FDC1081}"/>
    <cellStyle name="Normal 5 11 2 2" xfId="2825" xr:uid="{D987EC99-74E6-4B28-9CEF-B99267525B91}"/>
    <cellStyle name="Normal 5 11 2 2 2" xfId="4403" xr:uid="{AEBB4289-D023-4F23-ABB8-734D6D26660A}"/>
    <cellStyle name="Normal 5 11 2 2 3" xfId="4681" xr:uid="{06A18838-8121-4036-B071-942E8E91C0FE}"/>
    <cellStyle name="Normal 5 11 2 3" xfId="2826" xr:uid="{963C46C1-20CD-4224-B734-59E59FA8EEE4}"/>
    <cellStyle name="Normal 5 11 2 4" xfId="2827" xr:uid="{401CED98-A33F-4331-9960-643B9B37CF1E}"/>
    <cellStyle name="Normal 5 11 3" xfId="2828" xr:uid="{27806F08-647B-4A38-BACC-B08A2127E782}"/>
    <cellStyle name="Normal 5 11 4" xfId="2829" xr:uid="{1E4F723D-BB59-4DF4-8542-029203260C17}"/>
    <cellStyle name="Normal 5 11 4 2" xfId="4577" xr:uid="{4D9545EE-B102-4CDD-B4F1-E5208AF353EE}"/>
    <cellStyle name="Normal 5 11 4 3" xfId="4682" xr:uid="{B7E82F97-A134-4EAE-93EA-C4FED0D953D1}"/>
    <cellStyle name="Normal 5 11 4 4" xfId="4606" xr:uid="{350CD509-DAC1-454A-BE1D-D810ABD45AEA}"/>
    <cellStyle name="Normal 5 11 5" xfId="2830" xr:uid="{CE17E109-2EB4-4213-B2A5-3001B3019E3F}"/>
    <cellStyle name="Normal 5 12" xfId="1176" xr:uid="{36E5F585-A322-43A9-8582-AE57041303CF}"/>
    <cellStyle name="Normal 5 12 2" xfId="2831" xr:uid="{169FA27D-3540-4444-87E6-340E472B4A31}"/>
    <cellStyle name="Normal 5 12 3" xfId="2832" xr:uid="{4A0B93A1-645F-4F13-A998-203BF5C3F063}"/>
    <cellStyle name="Normal 5 12 4" xfId="2833" xr:uid="{ACBFF8E1-F0B5-41E8-8210-F2E44B33BC32}"/>
    <cellStyle name="Normal 5 13" xfId="901" xr:uid="{79AD940D-A926-42F9-B7DE-61BAFA9732F6}"/>
    <cellStyle name="Normal 5 13 2" xfId="2834" xr:uid="{84927851-FF3C-4140-80AB-B68DE509E28B}"/>
    <cellStyle name="Normal 5 13 3" xfId="2835" xr:uid="{099DA99A-588B-497E-AA89-9A93F33F2CF4}"/>
    <cellStyle name="Normal 5 13 4" xfId="2836" xr:uid="{AC14A682-0422-4948-9404-41DDD9D15D38}"/>
    <cellStyle name="Normal 5 14" xfId="2837" xr:uid="{BD7F36A9-F2F9-4907-A67E-100F8CE7C3D9}"/>
    <cellStyle name="Normal 5 14 2" xfId="2838" xr:uid="{BAD1F1B2-01C2-496D-9E7C-08AFC4F36009}"/>
    <cellStyle name="Normal 5 15" xfId="2839" xr:uid="{72D38757-B623-47B6-B326-0E4E98B6A2AC}"/>
    <cellStyle name="Normal 5 16" xfId="2840" xr:uid="{E5D9D217-66C4-4531-8830-B49190CB1773}"/>
    <cellStyle name="Normal 5 17" xfId="2841" xr:uid="{A7AA024A-6A1B-460D-9D5E-BFFB32876C50}"/>
    <cellStyle name="Normal 5 2" xfId="90" xr:uid="{CF114477-4A63-40C9-8583-453BC3F3B190}"/>
    <cellStyle name="Normal 5 2 2" xfId="187" xr:uid="{8B3D7D65-90FC-4003-9F24-7D022E8EA11D}"/>
    <cellStyle name="Normal 5 2 2 2" xfId="188" xr:uid="{3FB114DC-0530-48F2-9C11-A89AE4B452F0}"/>
    <cellStyle name="Normal 5 2 2 2 2" xfId="189" xr:uid="{216952A9-DA50-41A2-83AC-9BB9370DE767}"/>
    <cellStyle name="Normal 5 2 2 2 2 2" xfId="190" xr:uid="{E55277BB-41A3-45C0-B2A4-049D4E8C2D07}"/>
    <cellStyle name="Normal 5 2 2 2 3" xfId="191" xr:uid="{65536AEC-FB95-495F-B51B-2D6B3DEF7E52}"/>
    <cellStyle name="Normal 5 2 2 2 4" xfId="4670" xr:uid="{3FC4383F-06DA-460A-B45A-099ADE7857F1}"/>
    <cellStyle name="Normal 5 2 2 2 5" xfId="5300" xr:uid="{6FA3CBBA-955C-4537-AD36-E1E741BD4927}"/>
    <cellStyle name="Normal 5 2 2 3" xfId="192" xr:uid="{D6BFA4E4-A83C-4932-9A95-66D44FD2DCB2}"/>
    <cellStyle name="Normal 5 2 2 3 2" xfId="193" xr:uid="{DE65561D-BAE6-4496-A8B9-46311C1D07B1}"/>
    <cellStyle name="Normal 5 2 2 4" xfId="194" xr:uid="{5AC053D5-89B5-4F9D-9446-A2ABC5DD8068}"/>
    <cellStyle name="Normal 5 2 2 5" xfId="293" xr:uid="{DFF1E69D-2EBF-4B18-AB15-A926F5FDC95D}"/>
    <cellStyle name="Normal 5 2 2 6" xfId="4596" xr:uid="{5D124834-403E-4025-8957-80A8DB805F50}"/>
    <cellStyle name="Normal 5 2 2 7" xfId="5329" xr:uid="{EB5E7927-AA34-43A2-BA53-6EF1568BD37C}"/>
    <cellStyle name="Normal 5 2 3" xfId="195" xr:uid="{576120BA-658A-4C15-9F31-FE125EA51B23}"/>
    <cellStyle name="Normal 5 2 3 2" xfId="196" xr:uid="{B5E7181D-7417-43F9-AB21-2E1E22921517}"/>
    <cellStyle name="Normal 5 2 3 2 2" xfId="197" xr:uid="{87322A70-B1C8-4FE8-8F34-60940F7D69B4}"/>
    <cellStyle name="Normal 5 2 3 2 3" xfId="4559" xr:uid="{593C4E3F-7F26-4ECA-9DE6-1E20435EC734}"/>
    <cellStyle name="Normal 5 2 3 2 4" xfId="5301" xr:uid="{DE71C19C-B31F-47F3-A725-8B73463832B8}"/>
    <cellStyle name="Normal 5 2 3 3" xfId="198" xr:uid="{87CE6666-D783-4104-875B-D0D39968EBC8}"/>
    <cellStyle name="Normal 5 2 3 3 2" xfId="4742" xr:uid="{2A8AC3A6-C2C5-43DD-BA94-620C54B4B70C}"/>
    <cellStyle name="Normal 5 2 3 4" xfId="4404" xr:uid="{6C300079-F421-4FEC-AB97-64C88E0FDB23}"/>
    <cellStyle name="Normal 5 2 3 4 2" xfId="4715" xr:uid="{AD28C2FC-12E7-4ADC-9079-C60232ECE8D8}"/>
    <cellStyle name="Normal 5 2 3 5" xfId="4597" xr:uid="{7E7443A4-6F93-4C39-85FE-B5D808817B88}"/>
    <cellStyle name="Normal 5 2 3 6" xfId="5321" xr:uid="{C1768D9C-32D4-4B8F-BF5A-30C01F4BFE94}"/>
    <cellStyle name="Normal 5 2 3 7" xfId="5330" xr:uid="{D79BAAAF-E39A-46C5-97C1-1E060DB87102}"/>
    <cellStyle name="Normal 5 2 4" xfId="199" xr:uid="{FF6A6363-9E0A-4C11-B61A-290B398A6F94}"/>
    <cellStyle name="Normal 5 2 4 2" xfId="200" xr:uid="{2D43B76F-CA5E-4553-BDFC-F5CCEA06C6AC}"/>
    <cellStyle name="Normal 5 2 5" xfId="201" xr:uid="{DC3A8AE5-14C1-43D7-8F38-A9F25930056F}"/>
    <cellStyle name="Normal 5 2 6" xfId="186" xr:uid="{66BB78F2-33C0-4036-A484-766719116E3A}"/>
    <cellStyle name="Normal 5 3" xfId="91" xr:uid="{AA1061A0-670D-4472-B716-759CCA9B7417}"/>
    <cellStyle name="Normal 5 3 2" xfId="4406" xr:uid="{F92C4BA7-197A-4291-94BE-1830B277B63A}"/>
    <cellStyle name="Normal 5 3 3" xfId="4405" xr:uid="{65561D9C-CEF1-4D10-A56D-AEB077797AFE}"/>
    <cellStyle name="Normal 5 4" xfId="92" xr:uid="{65A44661-6923-4645-B9F4-7A57960FA788}"/>
    <cellStyle name="Normal 5 4 10" xfId="2842" xr:uid="{A65B658B-FBC6-4C0A-8337-AC51C14B70C2}"/>
    <cellStyle name="Normal 5 4 11" xfId="2843" xr:uid="{53247CD6-3604-4DD6-92A8-4A61A30FF3D8}"/>
    <cellStyle name="Normal 5 4 2" xfId="93" xr:uid="{661FFFC9-3520-48A5-9AE4-64093F086D05}"/>
    <cellStyle name="Normal 5 4 2 2" xfId="94" xr:uid="{657AC351-4AE6-41EB-BB34-04F7A54902FA}"/>
    <cellStyle name="Normal 5 4 2 2 2" xfId="294" xr:uid="{E7364525-CAF1-4BF8-A53C-953180DC46A0}"/>
    <cellStyle name="Normal 5 4 2 2 2 2" xfId="530" xr:uid="{D4608A5F-6AF9-4626-BA48-89E67006FA93}"/>
    <cellStyle name="Normal 5 4 2 2 2 2 2" xfId="531" xr:uid="{A2ED2C4F-0420-4C83-A0B4-0DE3AB07C175}"/>
    <cellStyle name="Normal 5 4 2 2 2 2 2 2" xfId="1177" xr:uid="{25A3BDFB-B30D-4D10-A104-DEB2DBED0812}"/>
    <cellStyle name="Normal 5 4 2 2 2 2 2 2 2" xfId="1178" xr:uid="{2FD5F1A6-3A78-4154-AEBB-B3B891B17F0B}"/>
    <cellStyle name="Normal 5 4 2 2 2 2 2 3" xfId="1179" xr:uid="{931FA7AB-F163-451C-9AA5-013751EF278C}"/>
    <cellStyle name="Normal 5 4 2 2 2 2 3" xfId="1180" xr:uid="{2EA80EC1-BA81-4B30-9109-C5B396E92230}"/>
    <cellStyle name="Normal 5 4 2 2 2 2 3 2" xfId="1181" xr:uid="{DD2FE3B7-3217-4290-98A9-2483F588BE8B}"/>
    <cellStyle name="Normal 5 4 2 2 2 2 4" xfId="1182" xr:uid="{C7A203B6-D808-44B1-9786-ECE631192640}"/>
    <cellStyle name="Normal 5 4 2 2 2 3" xfId="532" xr:uid="{E1348375-3AC9-4A9A-A424-0E634C12CFBD}"/>
    <cellStyle name="Normal 5 4 2 2 2 3 2" xfId="1183" xr:uid="{29908CF9-1BA0-40AF-9C77-0D845A7F779F}"/>
    <cellStyle name="Normal 5 4 2 2 2 3 2 2" xfId="1184" xr:uid="{E7DE1B6D-870B-4F9D-B14F-920BD8D0BCF7}"/>
    <cellStyle name="Normal 5 4 2 2 2 3 3" xfId="1185" xr:uid="{607B1F30-FEEA-4534-ADB1-B48E37487747}"/>
    <cellStyle name="Normal 5 4 2 2 2 3 4" xfId="2844" xr:uid="{BEC166DF-07FA-4234-8A07-BECC7111E96D}"/>
    <cellStyle name="Normal 5 4 2 2 2 4" xfId="1186" xr:uid="{220471BC-3E15-4B2E-BC4A-D6882DC402C8}"/>
    <cellStyle name="Normal 5 4 2 2 2 4 2" xfId="1187" xr:uid="{0DAE9505-8154-4DC5-8E26-EFB292B8A858}"/>
    <cellStyle name="Normal 5 4 2 2 2 5" xfId="1188" xr:uid="{10854C1F-8B27-44A3-AABC-A781D3156F17}"/>
    <cellStyle name="Normal 5 4 2 2 2 6" xfId="2845" xr:uid="{59331D81-0BB5-4391-A441-7CA072A56477}"/>
    <cellStyle name="Normal 5 4 2 2 3" xfId="295" xr:uid="{F845FED7-9486-4818-B774-5E1183C883EA}"/>
    <cellStyle name="Normal 5 4 2 2 3 2" xfId="533" xr:uid="{042B15A0-CFBE-4951-A903-58BFCA91FB23}"/>
    <cellStyle name="Normal 5 4 2 2 3 2 2" xfId="534" xr:uid="{4C58516D-3882-4F92-9146-5B61FE2174D1}"/>
    <cellStyle name="Normal 5 4 2 2 3 2 2 2" xfId="1189" xr:uid="{0544E048-4E2A-4C13-8CC6-0AF85B293524}"/>
    <cellStyle name="Normal 5 4 2 2 3 2 2 2 2" xfId="1190" xr:uid="{7F54A0DC-EF5A-4F52-B7C5-7104DB7CDBA3}"/>
    <cellStyle name="Normal 5 4 2 2 3 2 2 3" xfId="1191" xr:uid="{56428602-FC74-4863-BFE9-12209C9C53C1}"/>
    <cellStyle name="Normal 5 4 2 2 3 2 3" xfId="1192" xr:uid="{D2A2B414-A148-46FE-8249-ACC1EF2005D0}"/>
    <cellStyle name="Normal 5 4 2 2 3 2 3 2" xfId="1193" xr:uid="{7152BF2E-3558-4345-B2BB-EAB5FD84EAD5}"/>
    <cellStyle name="Normal 5 4 2 2 3 2 4" xfId="1194" xr:uid="{C13CA376-5E54-4D8C-9A9E-66DD22C86B88}"/>
    <cellStyle name="Normal 5 4 2 2 3 3" xfId="535" xr:uid="{DB9E1E98-8B1A-4988-82C0-76ABA482ABBB}"/>
    <cellStyle name="Normal 5 4 2 2 3 3 2" xfId="1195" xr:uid="{10995A8D-2C3A-464C-AE4C-8FB1B130AA86}"/>
    <cellStyle name="Normal 5 4 2 2 3 3 2 2" xfId="1196" xr:uid="{A192073A-A712-4828-B640-20BBD8353666}"/>
    <cellStyle name="Normal 5 4 2 2 3 3 3" xfId="1197" xr:uid="{F27ACB2C-84AC-40F5-8DC3-76E2D5156C81}"/>
    <cellStyle name="Normal 5 4 2 2 3 4" xfId="1198" xr:uid="{DB370643-2C61-43E6-BE83-4FDC6CB110C4}"/>
    <cellStyle name="Normal 5 4 2 2 3 4 2" xfId="1199" xr:uid="{4F1A6B7F-F6C7-44BE-864A-64FE74C3013A}"/>
    <cellStyle name="Normal 5 4 2 2 3 5" xfId="1200" xr:uid="{421F3928-BF6F-4E69-90DE-FAAAC1FA3EC4}"/>
    <cellStyle name="Normal 5 4 2 2 4" xfId="536" xr:uid="{B6D62119-FE9B-4C16-B423-2519374FE34C}"/>
    <cellStyle name="Normal 5 4 2 2 4 2" xfId="537" xr:uid="{0A75A477-11F6-4094-9A11-009F9359EA3E}"/>
    <cellStyle name="Normal 5 4 2 2 4 2 2" xfId="1201" xr:uid="{B68D834B-6F67-499C-90AD-5E6F16098A30}"/>
    <cellStyle name="Normal 5 4 2 2 4 2 2 2" xfId="1202" xr:uid="{B86BFB69-B73F-459A-88BC-EA82BFB296EE}"/>
    <cellStyle name="Normal 5 4 2 2 4 2 3" xfId="1203" xr:uid="{85A9452B-C32D-4D9F-99B0-6473F25DF2DE}"/>
    <cellStyle name="Normal 5 4 2 2 4 3" xfId="1204" xr:uid="{088F379C-4139-435F-BD69-C04405B80F5D}"/>
    <cellStyle name="Normal 5 4 2 2 4 3 2" xfId="1205" xr:uid="{9A9743C9-08A8-4EC6-80D0-57DAB353F1B5}"/>
    <cellStyle name="Normal 5 4 2 2 4 4" xfId="1206" xr:uid="{1D55EB71-848C-47E8-BDC7-AEA2C8ED1626}"/>
    <cellStyle name="Normal 5 4 2 2 5" xfId="538" xr:uid="{85DFCF07-DD06-47A0-AF0B-DC3E546C53D1}"/>
    <cellStyle name="Normal 5 4 2 2 5 2" xfId="1207" xr:uid="{835F4F13-5C5B-4CD2-8414-637E88653DE2}"/>
    <cellStyle name="Normal 5 4 2 2 5 2 2" xfId="1208" xr:uid="{6A531F32-88DC-464A-82C0-6C4EF66660C0}"/>
    <cellStyle name="Normal 5 4 2 2 5 3" xfId="1209" xr:uid="{4E76760F-89E9-4FFB-9FE7-46C23D3FEB66}"/>
    <cellStyle name="Normal 5 4 2 2 5 4" xfId="2846" xr:uid="{952EC264-7605-47B3-8245-F57AEFAD97E8}"/>
    <cellStyle name="Normal 5 4 2 2 6" xfId="1210" xr:uid="{0F43ACF0-3D0C-4362-8E56-A440F9C69668}"/>
    <cellStyle name="Normal 5 4 2 2 6 2" xfId="1211" xr:uid="{7C17C9D3-46A4-4619-B43B-1C6DD9C1AAC5}"/>
    <cellStyle name="Normal 5 4 2 2 7" xfId="1212" xr:uid="{F3BEE2DD-E8A3-4B4C-BF9F-F5AAA01989B2}"/>
    <cellStyle name="Normal 5 4 2 2 8" xfId="2847" xr:uid="{2A6A501D-F5C1-4C82-977A-BE6DDB9BA834}"/>
    <cellStyle name="Normal 5 4 2 3" xfId="296" xr:uid="{FC1DD2BA-FBA1-493C-8171-F31C307E594F}"/>
    <cellStyle name="Normal 5 4 2 3 2" xfId="539" xr:uid="{A49E2CAE-2869-4E09-9067-F7A4BB697D9E}"/>
    <cellStyle name="Normal 5 4 2 3 2 2" xfId="540" xr:uid="{93EFBA76-237B-47E9-BEF5-5A9DC4BF9B24}"/>
    <cellStyle name="Normal 5 4 2 3 2 2 2" xfId="1213" xr:uid="{75B160DE-498F-4CC1-A98A-6C219502B21A}"/>
    <cellStyle name="Normal 5 4 2 3 2 2 2 2" xfId="1214" xr:uid="{ACE30D4A-DC68-4FEE-8E28-0415A246CC40}"/>
    <cellStyle name="Normal 5 4 2 3 2 2 3" xfId="1215" xr:uid="{4E6F2947-156E-4946-B287-A24B2A421DA0}"/>
    <cellStyle name="Normal 5 4 2 3 2 3" xfId="1216" xr:uid="{75104718-21CB-4933-ABE3-FCF6B2B76A04}"/>
    <cellStyle name="Normal 5 4 2 3 2 3 2" xfId="1217" xr:uid="{44470F76-F82E-4280-97C0-E8F3A3B257FA}"/>
    <cellStyle name="Normal 5 4 2 3 2 4" xfId="1218" xr:uid="{ACBBFE8A-E9FE-4EDF-B22E-72334E418F41}"/>
    <cellStyle name="Normal 5 4 2 3 3" xfId="541" xr:uid="{9E1738AF-8BCA-477B-B632-B8B9F0318A71}"/>
    <cellStyle name="Normal 5 4 2 3 3 2" xfId="1219" xr:uid="{ADFD710C-44D0-428A-BE5C-047F5E242B2C}"/>
    <cellStyle name="Normal 5 4 2 3 3 2 2" xfId="1220" xr:uid="{5E89B067-622E-40E3-B35B-B4A509DE2EE5}"/>
    <cellStyle name="Normal 5 4 2 3 3 3" xfId="1221" xr:uid="{DF982410-EC41-482E-8C73-F3E653888414}"/>
    <cellStyle name="Normal 5 4 2 3 3 4" xfId="2848" xr:uid="{070D1D3E-990F-409C-991B-21D4E22DE36E}"/>
    <cellStyle name="Normal 5 4 2 3 4" xfId="1222" xr:uid="{52260607-A540-4567-B547-154BFCF6A5EB}"/>
    <cellStyle name="Normal 5 4 2 3 4 2" xfId="1223" xr:uid="{AAF400B0-F7D4-41B0-A300-B9AD20DF12EF}"/>
    <cellStyle name="Normal 5 4 2 3 5" xfId="1224" xr:uid="{CD4F5F3C-5978-4CA5-97F5-28A16E5AFFA6}"/>
    <cellStyle name="Normal 5 4 2 3 6" xfId="2849" xr:uid="{1450ACBF-F8BC-4B42-A26D-8E2E4544DD47}"/>
    <cellStyle name="Normal 5 4 2 4" xfId="297" xr:uid="{AD8B3AD4-7612-4FE6-9BF9-3F5500787DB0}"/>
    <cellStyle name="Normal 5 4 2 4 2" xfId="542" xr:uid="{EA98B863-1785-4A93-9232-420D3FA8C907}"/>
    <cellStyle name="Normal 5 4 2 4 2 2" xfId="543" xr:uid="{9C720514-9319-4C71-AAD2-02978880671C}"/>
    <cellStyle name="Normal 5 4 2 4 2 2 2" xfId="1225" xr:uid="{9BD5ED49-8808-4F13-8110-E1FD4C89B03D}"/>
    <cellStyle name="Normal 5 4 2 4 2 2 2 2" xfId="1226" xr:uid="{1EABD515-D19B-4363-937C-3A276E49EE51}"/>
    <cellStyle name="Normal 5 4 2 4 2 2 3" xfId="1227" xr:uid="{A23D7384-687E-4C2E-B505-DC791367C3D6}"/>
    <cellStyle name="Normal 5 4 2 4 2 3" xfId="1228" xr:uid="{4DF39F14-FD0F-4EDE-A5FE-C86B8ED20A68}"/>
    <cellStyle name="Normal 5 4 2 4 2 3 2" xfId="1229" xr:uid="{988AEB12-C1AE-42B7-AF1E-6B0F64AEEFBE}"/>
    <cellStyle name="Normal 5 4 2 4 2 4" xfId="1230" xr:uid="{C4845E2D-E49E-4A6A-8E4E-D6CB19A15D99}"/>
    <cellStyle name="Normal 5 4 2 4 3" xfId="544" xr:uid="{E49C1AEE-217A-4DB8-AD60-844BBCE4091B}"/>
    <cellStyle name="Normal 5 4 2 4 3 2" xfId="1231" xr:uid="{EC0A09EB-123B-419B-AA6C-B996E9A93A29}"/>
    <cellStyle name="Normal 5 4 2 4 3 2 2" xfId="1232" xr:uid="{7EF1DCD5-FE6D-41D5-A975-BD91A6F6B408}"/>
    <cellStyle name="Normal 5 4 2 4 3 3" xfId="1233" xr:uid="{6D49C88E-5AD8-4086-BCF9-323A2E20A66F}"/>
    <cellStyle name="Normal 5 4 2 4 4" xfId="1234" xr:uid="{F96C7C7C-B757-4F9B-B911-6A631F7CA0C2}"/>
    <cellStyle name="Normal 5 4 2 4 4 2" xfId="1235" xr:uid="{4FFE25E6-32CB-499B-B944-EF578DF85730}"/>
    <cellStyle name="Normal 5 4 2 4 5" xfId="1236" xr:uid="{420F68C4-323C-4DA0-9310-CF4B4DFB81DF}"/>
    <cellStyle name="Normal 5 4 2 5" xfId="298" xr:uid="{E5AA0381-CB71-4A13-81AE-B3D034BEB356}"/>
    <cellStyle name="Normal 5 4 2 5 2" xfId="545" xr:uid="{8F0BE2A5-CB96-45F3-A255-BCB44CE45639}"/>
    <cellStyle name="Normal 5 4 2 5 2 2" xfId="1237" xr:uid="{CD6244FE-FF12-4D58-8882-D3824C8413A7}"/>
    <cellStyle name="Normal 5 4 2 5 2 2 2" xfId="1238" xr:uid="{AAFD3C56-71F6-462D-B658-9B0829906BF3}"/>
    <cellStyle name="Normal 5 4 2 5 2 3" xfId="1239" xr:uid="{F7C318E6-3D79-44B5-AD3C-669B703BD34C}"/>
    <cellStyle name="Normal 5 4 2 5 3" xfId="1240" xr:uid="{956A5322-97AA-4716-90CA-D37C35433656}"/>
    <cellStyle name="Normal 5 4 2 5 3 2" xfId="1241" xr:uid="{6829F216-DB8E-419A-9A5B-B30705852F9E}"/>
    <cellStyle name="Normal 5 4 2 5 4" xfId="1242" xr:uid="{F7E1F7D4-45FA-4F4D-A4D2-28E3A50EF491}"/>
    <cellStyle name="Normal 5 4 2 6" xfId="546" xr:uid="{3DB40A86-3DFE-4AD5-82E6-058F65E32A6D}"/>
    <cellStyle name="Normal 5 4 2 6 2" xfId="1243" xr:uid="{CA36CD3F-7666-4973-AF10-F7C25AA18C23}"/>
    <cellStyle name="Normal 5 4 2 6 2 2" xfId="1244" xr:uid="{E7458F42-E38A-4588-88DB-9B1EAC01D297}"/>
    <cellStyle name="Normal 5 4 2 6 2 3" xfId="4419" xr:uid="{3817413C-2848-43C6-BA10-B3658AC4E8EB}"/>
    <cellStyle name="Normal 5 4 2 6 3" xfId="1245" xr:uid="{4FD4A36B-2B25-43F6-B34A-D8A5D412773B}"/>
    <cellStyle name="Normal 5 4 2 6 4" xfId="2850" xr:uid="{0BA7CE19-2D0D-411D-AC64-22A5353AA9F5}"/>
    <cellStyle name="Normal 5 4 2 6 4 2" xfId="4584" xr:uid="{57125EA7-0101-42DD-9752-AA3E16DA2B55}"/>
    <cellStyle name="Normal 5 4 2 6 4 3" xfId="4683" xr:uid="{062CB493-F8AA-46F8-8E57-111077424914}"/>
    <cellStyle name="Normal 5 4 2 6 4 4" xfId="4611" xr:uid="{CC0B5BDD-141A-45E7-B2A1-2F6204FBE3A6}"/>
    <cellStyle name="Normal 5 4 2 7" xfId="1246" xr:uid="{F9B4C428-9CB4-4BBC-9877-75338EE91EED}"/>
    <cellStyle name="Normal 5 4 2 7 2" xfId="1247" xr:uid="{A2E8FD90-B1E1-44F5-B19B-D5945C098CAF}"/>
    <cellStyle name="Normal 5 4 2 8" xfId="1248" xr:uid="{467F1EE5-4CF6-4312-A006-4383B9476615}"/>
    <cellStyle name="Normal 5 4 2 9" xfId="2851" xr:uid="{78CBA52B-699E-4B34-8AE0-6B18C58D9B28}"/>
    <cellStyle name="Normal 5 4 3" xfId="95" xr:uid="{A58688EF-F8A2-4931-8E07-753E6DE1692D}"/>
    <cellStyle name="Normal 5 4 3 2" xfId="96" xr:uid="{199BA6D9-01B0-43D6-85E5-AB8737E6EF5E}"/>
    <cellStyle name="Normal 5 4 3 2 2" xfId="547" xr:uid="{D99D4B1A-8AFB-4B6F-98B1-90CEB1DFE829}"/>
    <cellStyle name="Normal 5 4 3 2 2 2" xfId="548" xr:uid="{22B53F24-137B-4C22-BAFE-D2E86E57735C}"/>
    <cellStyle name="Normal 5 4 3 2 2 2 2" xfId="1249" xr:uid="{F0142A55-8857-4DA8-A4A9-FA8DA68C56B1}"/>
    <cellStyle name="Normal 5 4 3 2 2 2 2 2" xfId="1250" xr:uid="{4403FB1E-F95F-4B9A-A2F7-1F14B14BA0F5}"/>
    <cellStyle name="Normal 5 4 3 2 2 2 3" xfId="1251" xr:uid="{8D5F59F0-6963-49CD-9F90-D7C4284E647A}"/>
    <cellStyle name="Normal 5 4 3 2 2 3" xfId="1252" xr:uid="{A275303C-D001-4360-A91E-82C2BD0818D0}"/>
    <cellStyle name="Normal 5 4 3 2 2 3 2" xfId="1253" xr:uid="{E324B2B5-D71B-41DA-9979-85EC31DF5A22}"/>
    <cellStyle name="Normal 5 4 3 2 2 4" xfId="1254" xr:uid="{2F655CD1-96F8-419F-BE04-AB96676DB563}"/>
    <cellStyle name="Normal 5 4 3 2 3" xfId="549" xr:uid="{D352D4F7-8F72-4FC5-84ED-228EA7FF94FE}"/>
    <cellStyle name="Normal 5 4 3 2 3 2" xfId="1255" xr:uid="{EBA9E927-0D94-471F-A5A9-6020DC84FA31}"/>
    <cellStyle name="Normal 5 4 3 2 3 2 2" xfId="1256" xr:uid="{176E679F-615A-4416-8E61-BB23C96DB765}"/>
    <cellStyle name="Normal 5 4 3 2 3 3" xfId="1257" xr:uid="{A138F169-3C9F-4D78-887F-E094542AA9C6}"/>
    <cellStyle name="Normal 5 4 3 2 3 4" xfId="2852" xr:uid="{A3F92E51-F6E9-45F3-B514-2D8F3847B6E4}"/>
    <cellStyle name="Normal 5 4 3 2 4" xfId="1258" xr:uid="{2C2DF3AC-0E5B-43CB-9778-EE10C9DE01E9}"/>
    <cellStyle name="Normal 5 4 3 2 4 2" xfId="1259" xr:uid="{5D7CA802-1131-4E7B-ACE9-5203FD08ADF9}"/>
    <cellStyle name="Normal 5 4 3 2 5" xfId="1260" xr:uid="{79CF188D-A6D2-4383-BDC9-331BDD0D2CB4}"/>
    <cellStyle name="Normal 5 4 3 2 6" xfId="2853" xr:uid="{4E69B165-CA99-4F80-887E-6B6058F2DFF7}"/>
    <cellStyle name="Normal 5 4 3 3" xfId="299" xr:uid="{7AA095FF-7B30-4D25-9923-CA8F75DE2A36}"/>
    <cellStyle name="Normal 5 4 3 3 2" xfId="550" xr:uid="{DD3804CF-C33C-4D64-A772-882FF5D2E3C8}"/>
    <cellStyle name="Normal 5 4 3 3 2 2" xfId="551" xr:uid="{E946F47E-D8DB-4B25-996C-80E2CEEA5FD1}"/>
    <cellStyle name="Normal 5 4 3 3 2 2 2" xfId="1261" xr:uid="{C075E5BA-BEAD-43BC-819B-9CF7751D4BEF}"/>
    <cellStyle name="Normal 5 4 3 3 2 2 2 2" xfId="1262" xr:uid="{70AFC8FA-02EE-48EF-A65E-3F174C07961A}"/>
    <cellStyle name="Normal 5 4 3 3 2 2 3" xfId="1263" xr:uid="{0E69E026-70C6-4A76-AF77-90409DA6A018}"/>
    <cellStyle name="Normal 5 4 3 3 2 3" xfId="1264" xr:uid="{9F5D2912-A0FC-457F-8BBE-F01D04A458DB}"/>
    <cellStyle name="Normal 5 4 3 3 2 3 2" xfId="1265" xr:uid="{D3A27D69-3860-4553-8209-202EADA6E0FE}"/>
    <cellStyle name="Normal 5 4 3 3 2 4" xfId="1266" xr:uid="{13BE0453-357F-45BA-B8AF-C491DCD04B47}"/>
    <cellStyle name="Normal 5 4 3 3 3" xfId="552" xr:uid="{F5B04CE3-D520-4409-A1D4-18550A44012F}"/>
    <cellStyle name="Normal 5 4 3 3 3 2" xfId="1267" xr:uid="{61D86862-3344-44F2-A8B5-440D4D0C54C9}"/>
    <cellStyle name="Normal 5 4 3 3 3 2 2" xfId="1268" xr:uid="{49E3759D-22DE-45C0-8E0F-842C2D1EA5B6}"/>
    <cellStyle name="Normal 5 4 3 3 3 3" xfId="1269" xr:uid="{746E67C0-DBA7-4791-9E1B-ACEFBD8E2377}"/>
    <cellStyle name="Normal 5 4 3 3 4" xfId="1270" xr:uid="{E904FAA4-5B37-428D-9DCE-217B0F3770CC}"/>
    <cellStyle name="Normal 5 4 3 3 4 2" xfId="1271" xr:uid="{4179B99F-8918-4613-9F55-A4D30154F306}"/>
    <cellStyle name="Normal 5 4 3 3 5" xfId="1272" xr:uid="{D47A0011-7564-43A9-81D8-E085A7B50DD9}"/>
    <cellStyle name="Normal 5 4 3 4" xfId="300" xr:uid="{0C0A56D6-4F8F-42B6-8157-17B0DDA929D3}"/>
    <cellStyle name="Normal 5 4 3 4 2" xfId="553" xr:uid="{BC7E74A8-C006-4F32-9D60-9DDCC6016416}"/>
    <cellStyle name="Normal 5 4 3 4 2 2" xfId="1273" xr:uid="{E3C627E1-C519-40B0-B36E-912D5F479984}"/>
    <cellStyle name="Normal 5 4 3 4 2 2 2" xfId="1274" xr:uid="{04D76E5C-95FE-46C2-B2C3-D1BFABF6F972}"/>
    <cellStyle name="Normal 5 4 3 4 2 3" xfId="1275" xr:uid="{5885784F-5C8F-46C3-852C-3E9EBC6D5FB8}"/>
    <cellStyle name="Normal 5 4 3 4 3" xfId="1276" xr:uid="{7978235B-EAB7-4E46-BB3A-4C723C20D54A}"/>
    <cellStyle name="Normal 5 4 3 4 3 2" xfId="1277" xr:uid="{21E5358D-FC36-492F-BFA4-0C282AFC39AC}"/>
    <cellStyle name="Normal 5 4 3 4 4" xfId="1278" xr:uid="{8DAED874-3B5F-46A3-8A83-16DD86BF3888}"/>
    <cellStyle name="Normal 5 4 3 5" xfId="554" xr:uid="{B0B2C5C9-2571-4DFF-BB61-F7EF3660C44C}"/>
    <cellStyle name="Normal 5 4 3 5 2" xfId="1279" xr:uid="{E0E0E02E-E3DF-4599-B7E6-95FCA3CF1737}"/>
    <cellStyle name="Normal 5 4 3 5 2 2" xfId="1280" xr:uid="{EBE05E38-7A12-4EF4-9471-EC30F8A3267E}"/>
    <cellStyle name="Normal 5 4 3 5 3" xfId="1281" xr:uid="{9243FFD2-13A2-4793-86E1-08D9D9F14A1F}"/>
    <cellStyle name="Normal 5 4 3 5 4" xfId="2854" xr:uid="{28CEAC3E-D0AF-468C-8976-D8C3AFB9038E}"/>
    <cellStyle name="Normal 5 4 3 6" xfId="1282" xr:uid="{C6D8FE41-85D7-46DA-A9FC-B788A4C3E1B3}"/>
    <cellStyle name="Normal 5 4 3 6 2" xfId="1283" xr:uid="{E43F875D-84DD-47A0-89D6-5A2B7DD68CC2}"/>
    <cellStyle name="Normal 5 4 3 7" xfId="1284" xr:uid="{42CF4C35-4B6C-4974-B0BB-528BECA9DEEE}"/>
    <cellStyle name="Normal 5 4 3 8" xfId="2855" xr:uid="{817F2F72-58B0-43CE-8053-203ECE8E39A9}"/>
    <cellStyle name="Normal 5 4 4" xfId="97" xr:uid="{D68ABD2B-78A0-4018-AF56-0B59AC9B4BDD}"/>
    <cellStyle name="Normal 5 4 4 2" xfId="446" xr:uid="{1A129B3D-203F-443C-8EAB-0E1B5506FB92}"/>
    <cellStyle name="Normal 5 4 4 2 2" xfId="555" xr:uid="{F13C2D8E-F9F2-49D4-9894-133AC1629AC9}"/>
    <cellStyle name="Normal 5 4 4 2 2 2" xfId="1285" xr:uid="{3C9A266E-2D56-4490-B7C9-C461D3196B05}"/>
    <cellStyle name="Normal 5 4 4 2 2 2 2" xfId="1286" xr:uid="{16FDCFA4-2DFC-4B36-B8FB-D58745C8E347}"/>
    <cellStyle name="Normal 5 4 4 2 2 3" xfId="1287" xr:uid="{96BE27F6-FF75-4786-9E4A-262AD15C5612}"/>
    <cellStyle name="Normal 5 4 4 2 2 4" xfId="2856" xr:uid="{B9A839F8-32F4-4176-9DE7-608FD95BD359}"/>
    <cellStyle name="Normal 5 4 4 2 3" xfId="1288" xr:uid="{EB0CDB6B-A5E5-444B-A4EA-366B04B6DA3D}"/>
    <cellStyle name="Normal 5 4 4 2 3 2" xfId="1289" xr:uid="{941F5D75-9A2C-4477-B8DE-189B52636DDF}"/>
    <cellStyle name="Normal 5 4 4 2 4" xfId="1290" xr:uid="{87A8D355-A93F-4EA4-8099-E0700948AB54}"/>
    <cellStyle name="Normal 5 4 4 2 5" xfId="2857" xr:uid="{8AC2D837-96F9-4224-BF8E-0D33CE7D07CB}"/>
    <cellStyle name="Normal 5 4 4 3" xfId="556" xr:uid="{61FFC056-59F4-4D03-B5F3-3C1779CF4028}"/>
    <cellStyle name="Normal 5 4 4 3 2" xfId="1291" xr:uid="{12A008ED-5F95-458E-902D-C8C6A6FD4BD8}"/>
    <cellStyle name="Normal 5 4 4 3 2 2" xfId="1292" xr:uid="{193ED33E-60FA-4C68-B23C-B4E70033F4DA}"/>
    <cellStyle name="Normal 5 4 4 3 3" xfId="1293" xr:uid="{81C24D91-4064-4E0D-94B2-8AC961D6C066}"/>
    <cellStyle name="Normal 5 4 4 3 4" xfId="2858" xr:uid="{49AB903A-7C53-48F5-A7FF-AE7E6EB84FE4}"/>
    <cellStyle name="Normal 5 4 4 4" xfId="1294" xr:uid="{DD6AE45A-C893-4BA5-AD36-25828E006682}"/>
    <cellStyle name="Normal 5 4 4 4 2" xfId="1295" xr:uid="{AF76BA27-335E-4844-AA28-A0C9B24A0F31}"/>
    <cellStyle name="Normal 5 4 4 4 3" xfId="2859" xr:uid="{3E83B31F-F3AB-4E04-9F7B-C13F2207755C}"/>
    <cellStyle name="Normal 5 4 4 4 4" xfId="2860" xr:uid="{2433D56B-2E40-4EF9-9164-5D6AA61234A7}"/>
    <cellStyle name="Normal 5 4 4 5" xfId="1296" xr:uid="{59C4934E-97A8-4996-8975-FD3A88DC8583}"/>
    <cellStyle name="Normal 5 4 4 6" xfId="2861" xr:uid="{2AACDCD2-B2A6-4F87-98F1-7FB1A9D7FC08}"/>
    <cellStyle name="Normal 5 4 4 7" xfId="2862" xr:uid="{7FA4E2D8-9728-40BC-AB15-F9145C15FDBC}"/>
    <cellStyle name="Normal 5 4 5" xfId="301" xr:uid="{FBD716A3-213F-4792-841C-AF548D260B6A}"/>
    <cellStyle name="Normal 5 4 5 2" xfId="557" xr:uid="{BA26350D-1202-48A9-9DE7-F950E3737BBF}"/>
    <cellStyle name="Normal 5 4 5 2 2" xfId="558" xr:uid="{BB388DFA-93DA-4085-A936-6C0F0EDF509F}"/>
    <cellStyle name="Normal 5 4 5 2 2 2" xfId="1297" xr:uid="{7618FBA8-B66C-4C4C-BC6A-BA8BCA5C3A0C}"/>
    <cellStyle name="Normal 5 4 5 2 2 2 2" xfId="1298" xr:uid="{426E17F1-1E25-4B65-850D-957321B2D895}"/>
    <cellStyle name="Normal 5 4 5 2 2 3" xfId="1299" xr:uid="{7C23CB2E-0665-4299-8BE7-0EC4D5EF2535}"/>
    <cellStyle name="Normal 5 4 5 2 3" xfId="1300" xr:uid="{78500931-4E66-4A4B-B4D3-7FA1AF512F88}"/>
    <cellStyle name="Normal 5 4 5 2 3 2" xfId="1301" xr:uid="{607D0D19-D790-4A6A-8CC7-F5E00CC6FC4C}"/>
    <cellStyle name="Normal 5 4 5 2 4" xfId="1302" xr:uid="{E536AA66-9B31-46AE-8C24-DAA1A1010912}"/>
    <cellStyle name="Normal 5 4 5 3" xfId="559" xr:uid="{9E287645-0F3F-4AC9-BD68-AC66A7B850C8}"/>
    <cellStyle name="Normal 5 4 5 3 2" xfId="1303" xr:uid="{F91299CE-03B3-4BF1-B6C8-531622F8468F}"/>
    <cellStyle name="Normal 5 4 5 3 2 2" xfId="1304" xr:uid="{ABDA58F5-E11D-4836-90B6-BD57BDDE5CB6}"/>
    <cellStyle name="Normal 5 4 5 3 3" xfId="1305" xr:uid="{D85C45D5-DA29-43BB-BAB8-E44E66BBD915}"/>
    <cellStyle name="Normal 5 4 5 3 4" xfId="2863" xr:uid="{DA6F98B6-9A33-4956-B05B-9AD7252161B4}"/>
    <cellStyle name="Normal 5 4 5 4" xfId="1306" xr:uid="{C4C45103-1E0B-4F60-A38B-46876F3284CB}"/>
    <cellStyle name="Normal 5 4 5 4 2" xfId="1307" xr:uid="{254C1D1F-5433-476B-ACD4-CC909BDFEBAC}"/>
    <cellStyle name="Normal 5 4 5 5" xfId="1308" xr:uid="{8D94F211-01A7-4B67-BCE4-09757723870F}"/>
    <cellStyle name="Normal 5 4 5 6" xfId="2864" xr:uid="{A6FF66C6-7F34-4A76-9539-769BA1705376}"/>
    <cellStyle name="Normal 5 4 6" xfId="302" xr:uid="{609F4ABC-5FEE-4A45-9444-987735CAF450}"/>
    <cellStyle name="Normal 5 4 6 2" xfId="560" xr:uid="{0DD9DA12-4960-4515-9617-446438012F2F}"/>
    <cellStyle name="Normal 5 4 6 2 2" xfId="1309" xr:uid="{D7014DCC-28B3-4C34-A4F3-B8576996055D}"/>
    <cellStyle name="Normal 5 4 6 2 2 2" xfId="1310" xr:uid="{5B3E7B8B-E6E7-462F-9EE3-2CC964BD04D0}"/>
    <cellStyle name="Normal 5 4 6 2 3" xfId="1311" xr:uid="{6A5EA989-543A-4C69-AC70-4031FB498E21}"/>
    <cellStyle name="Normal 5 4 6 2 4" xfId="2865" xr:uid="{4197FCC0-726D-42A5-B164-F8F78B452AFA}"/>
    <cellStyle name="Normal 5 4 6 3" xfId="1312" xr:uid="{AEE843F4-08AE-4932-B7D7-694773FF1E2E}"/>
    <cellStyle name="Normal 5 4 6 3 2" xfId="1313" xr:uid="{F07591A1-3D4D-4E2E-93D1-167F5AD2F213}"/>
    <cellStyle name="Normal 5 4 6 4" xfId="1314" xr:uid="{B5838C01-A22A-4B0A-BB24-16C4B2EA8568}"/>
    <cellStyle name="Normal 5 4 6 5" xfId="2866" xr:uid="{4CEB17DB-6FCD-4798-81CF-8DCC054600E2}"/>
    <cellStyle name="Normal 5 4 7" xfId="561" xr:uid="{E25EFD89-514C-414D-9819-857E196FAA32}"/>
    <cellStyle name="Normal 5 4 7 2" xfId="1315" xr:uid="{8E85E50C-BBD7-40F4-A668-9B4A09370B68}"/>
    <cellStyle name="Normal 5 4 7 2 2" xfId="1316" xr:uid="{874D057A-D1D5-4A40-A36C-4430AA419C17}"/>
    <cellStyle name="Normal 5 4 7 2 3" xfId="4418" xr:uid="{42B178F2-C553-4116-8878-CAD6A54FE76D}"/>
    <cellStyle name="Normal 5 4 7 3" xfId="1317" xr:uid="{6BDF2659-FF6D-4046-8764-36E37C9ADB96}"/>
    <cellStyle name="Normal 5 4 7 4" xfId="2867" xr:uid="{2199799A-8353-4E76-A046-1197F8201E16}"/>
    <cellStyle name="Normal 5 4 7 4 2" xfId="4583" xr:uid="{25BB2D5A-847B-4596-A13E-5335BEE3AF86}"/>
    <cellStyle name="Normal 5 4 7 4 3" xfId="4684" xr:uid="{5E53A36F-D329-4B8E-BA03-F52D2CB33A43}"/>
    <cellStyle name="Normal 5 4 7 4 4" xfId="4610" xr:uid="{B6154926-7DCE-41F6-B601-EEAD3B2A3676}"/>
    <cellStyle name="Normal 5 4 8" xfId="1318" xr:uid="{A1CE794E-75A0-4FE4-8E25-C9743E681309}"/>
    <cellStyle name="Normal 5 4 8 2" xfId="1319" xr:uid="{3C91BFDE-BC80-4889-9E1C-12CF916244FA}"/>
    <cellStyle name="Normal 5 4 8 3" xfId="2868" xr:uid="{8EA22F26-7FA8-423F-B371-2B37A6DF15A6}"/>
    <cellStyle name="Normal 5 4 8 4" xfId="2869" xr:uid="{3409C029-F751-4201-8768-3C23EC919478}"/>
    <cellStyle name="Normal 5 4 9" xfId="1320" xr:uid="{AA7057EF-DE3F-493C-9BCE-2CFE7BA8B2C4}"/>
    <cellStyle name="Normal 5 5" xfId="98" xr:uid="{CB612A00-6C1D-4899-999A-6FDC8F7386C6}"/>
    <cellStyle name="Normal 5 5 10" xfId="2870" xr:uid="{0AFD6813-3871-4C3F-854F-6EA6142675CD}"/>
    <cellStyle name="Normal 5 5 11" xfId="2871" xr:uid="{340D3803-CFC4-44D2-9AF8-6265539026AC}"/>
    <cellStyle name="Normal 5 5 2" xfId="99" xr:uid="{1B04BADE-83A3-4818-B6D3-4C908D9E2E68}"/>
    <cellStyle name="Normal 5 5 2 2" xfId="100" xr:uid="{EE3CDAB0-29AE-4A53-8DD3-A45FCC2F3FAD}"/>
    <cellStyle name="Normal 5 5 2 2 2" xfId="303" xr:uid="{3301CBAF-7B5D-4513-A4EA-CF621F578769}"/>
    <cellStyle name="Normal 5 5 2 2 2 2" xfId="562" xr:uid="{E4BCE842-3EC0-4A6B-9208-15C3A61B9B6B}"/>
    <cellStyle name="Normal 5 5 2 2 2 2 2" xfId="1321" xr:uid="{39099601-C22C-4002-A3CA-3F31DABC8807}"/>
    <cellStyle name="Normal 5 5 2 2 2 2 2 2" xfId="1322" xr:uid="{0A67E7B1-AF09-4CB4-95CD-91F1BB299641}"/>
    <cellStyle name="Normal 5 5 2 2 2 2 3" xfId="1323" xr:uid="{0E443AD7-9F0F-484C-912C-C1B843C7201F}"/>
    <cellStyle name="Normal 5 5 2 2 2 2 4" xfId="2872" xr:uid="{B3F30A88-BA96-4E7D-911C-F6346DB1F843}"/>
    <cellStyle name="Normal 5 5 2 2 2 3" xfId="1324" xr:uid="{0702A8C2-86A1-4C98-90C1-875F8B4839F9}"/>
    <cellStyle name="Normal 5 5 2 2 2 3 2" xfId="1325" xr:uid="{58BA3527-778C-480F-873B-602478051A84}"/>
    <cellStyle name="Normal 5 5 2 2 2 3 3" xfId="2873" xr:uid="{AC1E52DA-4CC8-4B68-B41F-939EE87A0F9F}"/>
    <cellStyle name="Normal 5 5 2 2 2 3 4" xfId="2874" xr:uid="{54A7E879-69F1-4AB7-AEE0-BB5813FBBB0B}"/>
    <cellStyle name="Normal 5 5 2 2 2 4" xfId="1326" xr:uid="{509328F2-EDC4-451D-85DE-7EF3447BBCC4}"/>
    <cellStyle name="Normal 5 5 2 2 2 5" xfId="2875" xr:uid="{B187B1EF-8019-45C2-90EB-268F92F1A376}"/>
    <cellStyle name="Normal 5 5 2 2 2 6" xfId="2876" xr:uid="{50FF56BF-479A-4CBD-8B26-619CAB298EFF}"/>
    <cellStyle name="Normal 5 5 2 2 3" xfId="563" xr:uid="{60974C2A-4111-47E0-929E-ECB0811BD381}"/>
    <cellStyle name="Normal 5 5 2 2 3 2" xfId="1327" xr:uid="{959C55C9-329A-4F45-B81F-271FBBAEF959}"/>
    <cellStyle name="Normal 5 5 2 2 3 2 2" xfId="1328" xr:uid="{1ADAC349-7E33-4EAD-AC2A-9C387B7B5DE5}"/>
    <cellStyle name="Normal 5 5 2 2 3 2 3" xfId="2877" xr:uid="{10896A8F-6402-4B83-B4C2-6EA2ADCF1AD0}"/>
    <cellStyle name="Normal 5 5 2 2 3 2 4" xfId="2878" xr:uid="{42854C74-BEB6-4C5C-9F38-4E6873587D31}"/>
    <cellStyle name="Normal 5 5 2 2 3 3" xfId="1329" xr:uid="{1F77F029-DB1F-4C9D-B010-BEF8CA364AE0}"/>
    <cellStyle name="Normal 5 5 2 2 3 4" xfId="2879" xr:uid="{4447342B-9F7F-4B07-8118-980998316315}"/>
    <cellStyle name="Normal 5 5 2 2 3 5" xfId="2880" xr:uid="{96D34924-1982-4DE9-837B-A614A5DA1C95}"/>
    <cellStyle name="Normal 5 5 2 2 4" xfId="1330" xr:uid="{85CAB519-37BB-497C-99C6-269F2F97CD64}"/>
    <cellStyle name="Normal 5 5 2 2 4 2" xfId="1331" xr:uid="{D5765E48-429B-4F04-AE88-E3621D393E23}"/>
    <cellStyle name="Normal 5 5 2 2 4 3" xfId="2881" xr:uid="{218A4421-554B-413C-A080-F53CCDDCF579}"/>
    <cellStyle name="Normal 5 5 2 2 4 4" xfId="2882" xr:uid="{B3E378F4-85E4-4144-BDD3-214E14ACBF61}"/>
    <cellStyle name="Normal 5 5 2 2 5" xfId="1332" xr:uid="{8A314B2B-B477-4A26-8A89-76950DFBF9F3}"/>
    <cellStyle name="Normal 5 5 2 2 5 2" xfId="2883" xr:uid="{201FEDB7-F48C-4147-A1A2-77E6B737C967}"/>
    <cellStyle name="Normal 5 5 2 2 5 3" xfId="2884" xr:uid="{AFE46015-1B99-4B67-A0DF-EAA2B04792E8}"/>
    <cellStyle name="Normal 5 5 2 2 5 4" xfId="2885" xr:uid="{E3E5204A-3D07-4263-96AB-286D1840686C}"/>
    <cellStyle name="Normal 5 5 2 2 6" xfId="2886" xr:uid="{9F6D4F14-A7AB-4C2C-98D2-32658FC947DE}"/>
    <cellStyle name="Normal 5 5 2 2 7" xfId="2887" xr:uid="{F46E7745-05A1-4487-B189-F9BD93A01A24}"/>
    <cellStyle name="Normal 5 5 2 2 8" xfId="2888" xr:uid="{B9537792-1E7A-4BB3-A25C-1F34C651E848}"/>
    <cellStyle name="Normal 5 5 2 3" xfId="304" xr:uid="{802DA7F8-9FF6-45F6-AE66-ED61695846DF}"/>
    <cellStyle name="Normal 5 5 2 3 2" xfId="564" xr:uid="{D4B963B8-2317-4956-9F2B-CAC3E0EBFB78}"/>
    <cellStyle name="Normal 5 5 2 3 2 2" xfId="565" xr:uid="{76B7B21D-6378-4B2F-B711-2DC4C2700162}"/>
    <cellStyle name="Normal 5 5 2 3 2 2 2" xfId="1333" xr:uid="{01AFFD6E-0D4F-491C-B7DA-53AB589B5A75}"/>
    <cellStyle name="Normal 5 5 2 3 2 2 2 2" xfId="1334" xr:uid="{8E635481-5E18-4F4C-A6C0-1677985B988D}"/>
    <cellStyle name="Normal 5 5 2 3 2 2 3" xfId="1335" xr:uid="{299358E4-DE3D-4169-8C63-1895339827E4}"/>
    <cellStyle name="Normal 5 5 2 3 2 3" xfId="1336" xr:uid="{DDBE68FA-CEA7-4C2E-8B07-DEB0048F5EAB}"/>
    <cellStyle name="Normal 5 5 2 3 2 3 2" xfId="1337" xr:uid="{FFC11479-5ECA-4A77-BC61-927AB4020AB9}"/>
    <cellStyle name="Normal 5 5 2 3 2 4" xfId="1338" xr:uid="{0F919164-3C58-478F-9E1A-EC225E7A6EB2}"/>
    <cellStyle name="Normal 5 5 2 3 3" xfId="566" xr:uid="{BB14CECA-A861-44E5-81A3-A91773E4742C}"/>
    <cellStyle name="Normal 5 5 2 3 3 2" xfId="1339" xr:uid="{706D1C2B-3EC7-410A-AF86-D7E1802C9704}"/>
    <cellStyle name="Normal 5 5 2 3 3 2 2" xfId="1340" xr:uid="{E56227D3-750E-4655-88C5-810B41006973}"/>
    <cellStyle name="Normal 5 5 2 3 3 3" xfId="1341" xr:uid="{3008E2C6-8AB9-4DE1-A281-496D06715E3C}"/>
    <cellStyle name="Normal 5 5 2 3 3 4" xfId="2889" xr:uid="{ED61DC32-7A3B-41A8-AD5D-C56DA053381F}"/>
    <cellStyle name="Normal 5 5 2 3 4" xfId="1342" xr:uid="{E698B000-7139-4081-B2FE-3CEFC19A1CAD}"/>
    <cellStyle name="Normal 5 5 2 3 4 2" xfId="1343" xr:uid="{D44048F8-82D9-494C-9E91-E697FAD44E2D}"/>
    <cellStyle name="Normal 5 5 2 3 5" xfId="1344" xr:uid="{8492FE8D-3C4F-4645-A375-F8BB2170F95C}"/>
    <cellStyle name="Normal 5 5 2 3 6" xfId="2890" xr:uid="{0790D073-8E0D-4844-BB44-0D9F9F79BAAC}"/>
    <cellStyle name="Normal 5 5 2 4" xfId="305" xr:uid="{996C4789-FAC2-46C7-B4BB-E2E1ED1B8E1C}"/>
    <cellStyle name="Normal 5 5 2 4 2" xfId="567" xr:uid="{BE6E4ED0-D01A-4115-A6E2-57FD9E18179F}"/>
    <cellStyle name="Normal 5 5 2 4 2 2" xfId="1345" xr:uid="{496C2070-8597-4AF2-96FC-E0E2E59BBDE9}"/>
    <cellStyle name="Normal 5 5 2 4 2 2 2" xfId="1346" xr:uid="{371F4BE4-BFC7-43B4-B7F9-19A6EC3BD1FB}"/>
    <cellStyle name="Normal 5 5 2 4 2 3" xfId="1347" xr:uid="{F6B1F479-7152-4A26-B20A-588E4D5D904E}"/>
    <cellStyle name="Normal 5 5 2 4 2 4" xfId="2891" xr:uid="{46158D0D-413F-4FD6-800A-CAFCD0E942D6}"/>
    <cellStyle name="Normal 5 5 2 4 3" xfId="1348" xr:uid="{EE960A69-D50C-4355-8244-70C3BFB5EC94}"/>
    <cellStyle name="Normal 5 5 2 4 3 2" xfId="1349" xr:uid="{3E49F055-005C-4B59-9548-4B7453462109}"/>
    <cellStyle name="Normal 5 5 2 4 4" xfId="1350" xr:uid="{8C9EE8F2-A124-4954-B896-F244161DEC30}"/>
    <cellStyle name="Normal 5 5 2 4 5" xfId="2892" xr:uid="{B5F6E9ED-AB38-4CAF-B190-2BFB26E00F49}"/>
    <cellStyle name="Normal 5 5 2 5" xfId="306" xr:uid="{CD5BCEAB-2FDE-45AF-84AC-22DE244FF8E5}"/>
    <cellStyle name="Normal 5 5 2 5 2" xfId="1351" xr:uid="{7CCCB0FF-F43C-424E-9CF3-80BECA3159CD}"/>
    <cellStyle name="Normal 5 5 2 5 2 2" xfId="1352" xr:uid="{72F1049D-C4AD-4167-89E8-77A13215793C}"/>
    <cellStyle name="Normal 5 5 2 5 3" xfId="1353" xr:uid="{CCCD8AF4-0932-47CD-994D-C3CFDA3FAD15}"/>
    <cellStyle name="Normal 5 5 2 5 4" xfId="2893" xr:uid="{2CF26BA1-752D-4A61-A2B5-C334F4BB9D39}"/>
    <cellStyle name="Normal 5 5 2 6" xfId="1354" xr:uid="{1357E2B0-5829-44BF-AC80-FCF7E03FBCCC}"/>
    <cellStyle name="Normal 5 5 2 6 2" xfId="1355" xr:uid="{626F5D2B-0EE4-4C92-B328-225BF5154F44}"/>
    <cellStyle name="Normal 5 5 2 6 3" xfId="2894" xr:uid="{E6C420BE-319A-4A4E-B7F9-3423C44627CC}"/>
    <cellStyle name="Normal 5 5 2 6 4" xfId="2895" xr:uid="{D3E6DADD-1748-41C0-A905-0A4E3E602C4B}"/>
    <cellStyle name="Normal 5 5 2 7" xfId="1356" xr:uid="{17A1B55D-DE05-4B30-84C8-6E710794D073}"/>
    <cellStyle name="Normal 5 5 2 8" xfId="2896" xr:uid="{423C9610-0BBC-41B4-B47A-289A7064DA54}"/>
    <cellStyle name="Normal 5 5 2 9" xfId="2897" xr:uid="{6D65B73C-CCF5-4302-B310-C5ADE6619B3E}"/>
    <cellStyle name="Normal 5 5 3" xfId="101" xr:uid="{E4C61310-0A01-4361-89C8-2D6CF70D1FE3}"/>
    <cellStyle name="Normal 5 5 3 2" xfId="102" xr:uid="{787AB4EA-6FAB-48F2-8F2F-5B00625C2B37}"/>
    <cellStyle name="Normal 5 5 3 2 2" xfId="568" xr:uid="{FF58F1FB-DDD5-4E4F-A11E-86DF8DA2699E}"/>
    <cellStyle name="Normal 5 5 3 2 2 2" xfId="1357" xr:uid="{7C606638-4FE4-4F00-A25C-7981A732E9B5}"/>
    <cellStyle name="Normal 5 5 3 2 2 2 2" xfId="1358" xr:uid="{08158F20-812B-439A-8A03-D28B16D4E33D}"/>
    <cellStyle name="Normal 5 5 3 2 2 2 2 2" xfId="4468" xr:uid="{362AD6D6-2EEF-4817-8D0F-57DEF568609C}"/>
    <cellStyle name="Normal 5 5 3 2 2 2 3" xfId="4469" xr:uid="{9B5EBFAD-1D8B-4E02-A4B1-ABD034BDC8D2}"/>
    <cellStyle name="Normal 5 5 3 2 2 3" xfId="1359" xr:uid="{78CBE39B-FA95-4102-9E5F-93974B5D2512}"/>
    <cellStyle name="Normal 5 5 3 2 2 3 2" xfId="4470" xr:uid="{C3B1077D-B347-416E-A19F-FABA7F310582}"/>
    <cellStyle name="Normal 5 5 3 2 2 4" xfId="2898" xr:uid="{79598972-9347-4E14-9FF0-3D2ADFF23638}"/>
    <cellStyle name="Normal 5 5 3 2 3" xfId="1360" xr:uid="{3A4EAC18-E8AF-4AFA-AC31-67D8CCCAD778}"/>
    <cellStyle name="Normal 5 5 3 2 3 2" xfId="1361" xr:uid="{99DE9971-C387-4A0C-BFD1-303ED88A4E12}"/>
    <cellStyle name="Normal 5 5 3 2 3 2 2" xfId="4471" xr:uid="{D13D3BD9-031A-4B01-A7AC-6E7D172D51D3}"/>
    <cellStyle name="Normal 5 5 3 2 3 3" xfId="2899" xr:uid="{3E7ADF73-4386-4F2C-8679-DA765631D93C}"/>
    <cellStyle name="Normal 5 5 3 2 3 4" xfId="2900" xr:uid="{D8531F23-2A2A-4F98-B9A1-19B434C7B71D}"/>
    <cellStyle name="Normal 5 5 3 2 4" xfId="1362" xr:uid="{D1A39E35-D9C6-4990-8935-8190281EF5D3}"/>
    <cellStyle name="Normal 5 5 3 2 4 2" xfId="4472" xr:uid="{9C1E7279-C59D-4469-80DB-B25F569C1322}"/>
    <cellStyle name="Normal 5 5 3 2 5" xfId="2901" xr:uid="{510033C4-8B9D-41C1-8FEF-2128512D7F0C}"/>
    <cellStyle name="Normal 5 5 3 2 6" xfId="2902" xr:uid="{5937140A-66BB-4962-901B-83237EAF78FC}"/>
    <cellStyle name="Normal 5 5 3 3" xfId="307" xr:uid="{C83B95C5-C9F1-4A4E-A124-2A757B78CFD4}"/>
    <cellStyle name="Normal 5 5 3 3 2" xfId="1363" xr:uid="{E72098A7-6E3A-46D7-8BD2-5DC1851AFFF8}"/>
    <cellStyle name="Normal 5 5 3 3 2 2" xfId="1364" xr:uid="{39697818-6FDB-48E5-A5F8-BBF536B3355C}"/>
    <cellStyle name="Normal 5 5 3 3 2 2 2" xfId="4473" xr:uid="{5A860B34-E515-40F4-B29B-16977F1C8A6D}"/>
    <cellStyle name="Normal 5 5 3 3 2 3" xfId="2903" xr:uid="{4E0AC5B1-0024-4C41-AACE-5FB66BC4D676}"/>
    <cellStyle name="Normal 5 5 3 3 2 4" xfId="2904" xr:uid="{8A55AD6F-0DDC-44D6-9313-B521FF0AA6E0}"/>
    <cellStyle name="Normal 5 5 3 3 3" xfId="1365" xr:uid="{025AE1F8-E07A-4C19-A8F9-2AF31F2FF54E}"/>
    <cellStyle name="Normal 5 5 3 3 3 2" xfId="4474" xr:uid="{1DEEB5AD-BB5A-4F98-862B-677E11095BB3}"/>
    <cellStyle name="Normal 5 5 3 3 4" xfId="2905" xr:uid="{D9753114-9DB9-4DB5-9BE7-ACF6CD56CF5B}"/>
    <cellStyle name="Normal 5 5 3 3 5" xfId="2906" xr:uid="{A84690ED-36FE-41F3-BCE1-BBC4532765B4}"/>
    <cellStyle name="Normal 5 5 3 4" xfId="1366" xr:uid="{AFF26ED3-5F43-4406-ADBB-2ED119098B9A}"/>
    <cellStyle name="Normal 5 5 3 4 2" xfId="1367" xr:uid="{819ADEA3-BE4D-4775-9318-4029E15C923F}"/>
    <cellStyle name="Normal 5 5 3 4 2 2" xfId="4475" xr:uid="{6E6DD5DA-5A94-49DD-BA2A-370C2BDD6BF6}"/>
    <cellStyle name="Normal 5 5 3 4 3" xfId="2907" xr:uid="{B9DE749D-2F5A-4976-AB09-08982FE75A2E}"/>
    <cellStyle name="Normal 5 5 3 4 4" xfId="2908" xr:uid="{822D1BC2-6B94-4D44-B98F-AF3AB72A8956}"/>
    <cellStyle name="Normal 5 5 3 5" xfId="1368" xr:uid="{7A85BA90-11EC-43E2-9E16-062FA2388AC9}"/>
    <cellStyle name="Normal 5 5 3 5 2" xfId="2909" xr:uid="{8B0026EE-B06D-4C60-8A70-80BDBCF7BFAD}"/>
    <cellStyle name="Normal 5 5 3 5 3" xfId="2910" xr:uid="{C044B6EC-0A81-4713-9D1B-6BB064C08C5E}"/>
    <cellStyle name="Normal 5 5 3 5 4" xfId="2911" xr:uid="{F5586D18-87FE-437F-82AA-EF99620CD259}"/>
    <cellStyle name="Normal 5 5 3 6" xfId="2912" xr:uid="{6FF4E0A0-2260-42A8-9EC4-4B09BC668BB2}"/>
    <cellStyle name="Normal 5 5 3 7" xfId="2913" xr:uid="{A1A0F3DD-270E-427A-B8BF-0655E57D7830}"/>
    <cellStyle name="Normal 5 5 3 8" xfId="2914" xr:uid="{2335C611-33A3-46B4-81FE-67DA77BEA7B0}"/>
    <cellStyle name="Normal 5 5 4" xfId="103" xr:uid="{80F8AD2A-947A-412C-96B8-5777FAC99787}"/>
    <cellStyle name="Normal 5 5 4 2" xfId="569" xr:uid="{410E234A-1A3F-452A-A1C2-F5A3D7E3ADEE}"/>
    <cellStyle name="Normal 5 5 4 2 2" xfId="570" xr:uid="{24BD93BA-3222-4F85-806E-812DCB63146E}"/>
    <cellStyle name="Normal 5 5 4 2 2 2" xfId="1369" xr:uid="{BADFF982-08F0-4926-B507-1AB90E9AF1F5}"/>
    <cellStyle name="Normal 5 5 4 2 2 2 2" xfId="1370" xr:uid="{4D6B4E01-96C2-49ED-B97C-BB600A2352E3}"/>
    <cellStyle name="Normal 5 5 4 2 2 3" xfId="1371" xr:uid="{4E477F74-963D-48FB-AB11-0D485B37F3D2}"/>
    <cellStyle name="Normal 5 5 4 2 2 4" xfId="2915" xr:uid="{EA2630B0-63FD-420A-A192-BDE56AADC855}"/>
    <cellStyle name="Normal 5 5 4 2 3" xfId="1372" xr:uid="{50F4DA21-CC1D-402F-9B9A-164B83AC1253}"/>
    <cellStyle name="Normal 5 5 4 2 3 2" xfId="1373" xr:uid="{61134316-C136-436A-9476-237387F481A2}"/>
    <cellStyle name="Normal 5 5 4 2 4" xfId="1374" xr:uid="{B601E611-DEED-40DE-8B12-BC795DD5A6B1}"/>
    <cellStyle name="Normal 5 5 4 2 5" xfId="2916" xr:uid="{767E9DBB-526C-476D-B23E-0E8F56007D1E}"/>
    <cellStyle name="Normal 5 5 4 3" xfId="571" xr:uid="{1FD4D427-6C96-4F6E-82C4-7A615B9934E1}"/>
    <cellStyle name="Normal 5 5 4 3 2" xfId="1375" xr:uid="{13EAE6DE-ADA2-49AE-A20B-AF7E536F1539}"/>
    <cellStyle name="Normal 5 5 4 3 2 2" xfId="1376" xr:uid="{4B368625-723D-4B85-9A7A-7DA6BDF36916}"/>
    <cellStyle name="Normal 5 5 4 3 3" xfId="1377" xr:uid="{724FEA28-4A83-4FB7-8F4E-69FC30A25986}"/>
    <cellStyle name="Normal 5 5 4 3 4" xfId="2917" xr:uid="{DE57C36F-87DA-43E6-9D56-34534B60722A}"/>
    <cellStyle name="Normal 5 5 4 4" xfId="1378" xr:uid="{5B26C9D7-A075-432B-B6E0-A273B9C797FC}"/>
    <cellStyle name="Normal 5 5 4 4 2" xfId="1379" xr:uid="{2C697E88-D1A4-4AA1-B26B-0DD3ED886D83}"/>
    <cellStyle name="Normal 5 5 4 4 3" xfId="2918" xr:uid="{F0AAC4EF-2E80-4C85-9FC2-80C56E8DE444}"/>
    <cellStyle name="Normal 5 5 4 4 4" xfId="2919" xr:uid="{118BAEE9-1ED5-452D-95A8-BA37808155D9}"/>
    <cellStyle name="Normal 5 5 4 5" xfId="1380" xr:uid="{7CC10A6A-BB36-46AA-B6E7-893F5301B995}"/>
    <cellStyle name="Normal 5 5 4 6" xfId="2920" xr:uid="{67950305-008C-47DF-B404-E511C55E4E3B}"/>
    <cellStyle name="Normal 5 5 4 7" xfId="2921" xr:uid="{7CCE6733-2D50-4551-B58F-2F16B0FC4908}"/>
    <cellStyle name="Normal 5 5 5" xfId="308" xr:uid="{15D000F0-5DAA-43DC-BCF9-0F57C3D3FD70}"/>
    <cellStyle name="Normal 5 5 5 2" xfId="572" xr:uid="{41BD26A7-B685-40FB-9651-2394359209DB}"/>
    <cellStyle name="Normal 5 5 5 2 2" xfId="1381" xr:uid="{37C5FDB7-B7D5-40F0-8703-E05BB8B2AE25}"/>
    <cellStyle name="Normal 5 5 5 2 2 2" xfId="1382" xr:uid="{901DD328-F905-4BD6-A59E-834D971AB3FA}"/>
    <cellStyle name="Normal 5 5 5 2 3" xfId="1383" xr:uid="{0A633D4E-7708-47F1-AC8B-C3DF8C32C9CF}"/>
    <cellStyle name="Normal 5 5 5 2 4" xfId="2922" xr:uid="{33D8B264-6A21-44D5-8C16-C45F66618C0A}"/>
    <cellStyle name="Normal 5 5 5 3" xfId="1384" xr:uid="{8585E2F9-BAA3-4470-AE2D-C09F7683E13A}"/>
    <cellStyle name="Normal 5 5 5 3 2" xfId="1385" xr:uid="{192B44EB-3F64-46DF-BC52-36331A0C8893}"/>
    <cellStyle name="Normal 5 5 5 3 3" xfId="2923" xr:uid="{A6385704-A73B-4BB4-9CE0-A51AD5FEDC46}"/>
    <cellStyle name="Normal 5 5 5 3 4" xfId="2924" xr:uid="{48F33EEC-D0CB-46FF-B9C4-28B68658B5FD}"/>
    <cellStyle name="Normal 5 5 5 4" xfId="1386" xr:uid="{2A2389E0-5CE7-4212-8A23-6FAE8B495BDD}"/>
    <cellStyle name="Normal 5 5 5 5" xfId="2925" xr:uid="{769FB8DF-3242-44AD-BB01-7CB1C674957E}"/>
    <cellStyle name="Normal 5 5 5 6" xfId="2926" xr:uid="{EC9F6884-8A1A-4DE3-85BC-FF1F9083D07A}"/>
    <cellStyle name="Normal 5 5 6" xfId="309" xr:uid="{37C70D2B-ECAA-4DFF-8550-F2B0A548F0E0}"/>
    <cellStyle name="Normal 5 5 6 2" xfId="1387" xr:uid="{6C03E77A-FC7F-432F-968E-EEFBE2C242FE}"/>
    <cellStyle name="Normal 5 5 6 2 2" xfId="1388" xr:uid="{5175BE06-0D52-4641-9FB6-8D7DA07CDB53}"/>
    <cellStyle name="Normal 5 5 6 2 3" xfId="2927" xr:uid="{7FF171E6-3A66-4330-BFAF-E28E9EA89DB9}"/>
    <cellStyle name="Normal 5 5 6 2 4" xfId="2928" xr:uid="{76F3FBFD-63C3-41A9-A96E-35543CE5A827}"/>
    <cellStyle name="Normal 5 5 6 3" xfId="1389" xr:uid="{719D2A2E-26CD-4869-ACC1-DD463C35C755}"/>
    <cellStyle name="Normal 5 5 6 4" xfId="2929" xr:uid="{0F6A0777-F7EA-44C1-94DD-2A9329E3889B}"/>
    <cellStyle name="Normal 5 5 6 5" xfId="2930" xr:uid="{AEB9F953-60B7-46B7-8FF2-39376406259D}"/>
    <cellStyle name="Normal 5 5 7" xfId="1390" xr:uid="{2B5DF5BF-0658-4FFC-AB9F-CFDBD1B69244}"/>
    <cellStyle name="Normal 5 5 7 2" xfId="1391" xr:uid="{8B8EA5D7-2E38-42D5-AA3E-4DE141E78BE4}"/>
    <cellStyle name="Normal 5 5 7 3" xfId="2931" xr:uid="{646F8342-1F00-4657-9C6F-41668FFBBBD9}"/>
    <cellStyle name="Normal 5 5 7 4" xfId="2932" xr:uid="{8A322844-8C16-4BE1-9929-81B7C37F5901}"/>
    <cellStyle name="Normal 5 5 8" xfId="1392" xr:uid="{B55598CD-2498-4D1A-94E5-F5F7902DA9D8}"/>
    <cellStyle name="Normal 5 5 8 2" xfId="2933" xr:uid="{8A02973D-CCA5-4715-A50D-D22AD6446F19}"/>
    <cellStyle name="Normal 5 5 8 3" xfId="2934" xr:uid="{76C44FC1-E744-4033-BE5E-0E3BAF7B002A}"/>
    <cellStyle name="Normal 5 5 8 4" xfId="2935" xr:uid="{4857B64D-25EE-4549-A3DB-D57BE6287CED}"/>
    <cellStyle name="Normal 5 5 9" xfId="2936" xr:uid="{A3CE2EEA-F013-486A-B2A7-65E3A17D8660}"/>
    <cellStyle name="Normal 5 6" xfId="104" xr:uid="{8E728A12-B7A7-4554-B7A9-FEAD7D705A37}"/>
    <cellStyle name="Normal 5 6 10" xfId="2937" xr:uid="{7C975AAE-443D-465C-9DFE-57C550DE7E5E}"/>
    <cellStyle name="Normal 5 6 11" xfId="2938" xr:uid="{92A703A4-A24D-4BEC-873C-C199D4B07B63}"/>
    <cellStyle name="Normal 5 6 2" xfId="105" xr:uid="{B683A4C6-2C6E-48AA-A239-B110687500C0}"/>
    <cellStyle name="Normal 5 6 2 2" xfId="310" xr:uid="{FCE4E1A0-D2A3-48A1-890A-3A277DF8BA66}"/>
    <cellStyle name="Normal 5 6 2 2 2" xfId="573" xr:uid="{EEA9636C-AA28-4079-935A-5A7844D8F3F1}"/>
    <cellStyle name="Normal 5 6 2 2 2 2" xfId="574" xr:uid="{64ADA5E6-2ED1-419E-8203-F5B3167A9CCD}"/>
    <cellStyle name="Normal 5 6 2 2 2 2 2" xfId="1393" xr:uid="{F09189F3-EBD1-4D3D-A227-78F46DD83D7E}"/>
    <cellStyle name="Normal 5 6 2 2 2 2 3" xfId="2939" xr:uid="{6AC42DEB-3514-4B40-9D39-182C000F743E}"/>
    <cellStyle name="Normal 5 6 2 2 2 2 4" xfId="2940" xr:uid="{2A7720C8-D9FD-4445-BF8C-FECEA067E75B}"/>
    <cellStyle name="Normal 5 6 2 2 2 3" xfId="1394" xr:uid="{DE7FADE4-BFF8-4F08-82EC-B2B521C55DAA}"/>
    <cellStyle name="Normal 5 6 2 2 2 3 2" xfId="2941" xr:uid="{7AA450E7-EFDB-4438-8CC3-4946D70D2E2B}"/>
    <cellStyle name="Normal 5 6 2 2 2 3 3" xfId="2942" xr:uid="{3E947E99-A654-4383-8E93-F9B365468E69}"/>
    <cellStyle name="Normal 5 6 2 2 2 3 4" xfId="2943" xr:uid="{D953269F-E728-4E62-AA79-B07C8F237973}"/>
    <cellStyle name="Normal 5 6 2 2 2 4" xfId="2944" xr:uid="{006ACA96-8E37-4B4D-9F97-B54712F63B8F}"/>
    <cellStyle name="Normal 5 6 2 2 2 5" xfId="2945" xr:uid="{F804BE13-DAF2-4AB9-8185-82B832A87FAE}"/>
    <cellStyle name="Normal 5 6 2 2 2 6" xfId="2946" xr:uid="{118169AD-AA23-41D5-ADD7-6093DEF11503}"/>
    <cellStyle name="Normal 5 6 2 2 3" xfId="575" xr:uid="{9C3F03AD-89F2-4C36-8924-546F9A0470C2}"/>
    <cellStyle name="Normal 5 6 2 2 3 2" xfId="1395" xr:uid="{C180A77F-2CDD-429D-9B5E-42E774F06D74}"/>
    <cellStyle name="Normal 5 6 2 2 3 2 2" xfId="2947" xr:uid="{EB598F30-D80E-49AA-BAB0-12E4672EE6D6}"/>
    <cellStyle name="Normal 5 6 2 2 3 2 3" xfId="2948" xr:uid="{ED2F47B0-7A36-4690-82F0-BFDC8D5B1E44}"/>
    <cellStyle name="Normal 5 6 2 2 3 2 4" xfId="2949" xr:uid="{B9C933AB-39B0-4D76-8E3A-B3E0B936D288}"/>
    <cellStyle name="Normal 5 6 2 2 3 3" xfId="2950" xr:uid="{7AC0DCFE-C225-481A-A988-13AACA119B9A}"/>
    <cellStyle name="Normal 5 6 2 2 3 4" xfId="2951" xr:uid="{1C86D467-7C15-4580-94F5-CDAB3914E7AC}"/>
    <cellStyle name="Normal 5 6 2 2 3 5" xfId="2952" xr:uid="{62CBC0F9-7842-4656-B17F-95AEE8C015AE}"/>
    <cellStyle name="Normal 5 6 2 2 4" xfId="1396" xr:uid="{729F5CE4-8649-4066-9141-77FAFDE3F044}"/>
    <cellStyle name="Normal 5 6 2 2 4 2" xfId="2953" xr:uid="{76A56200-193A-4820-A412-90FF4C6CE8D0}"/>
    <cellStyle name="Normal 5 6 2 2 4 3" xfId="2954" xr:uid="{228F12E6-C578-413E-8E0E-03DECF069FFF}"/>
    <cellStyle name="Normal 5 6 2 2 4 4" xfId="2955" xr:uid="{8BB72F90-04D4-4546-8981-998C15F03C2C}"/>
    <cellStyle name="Normal 5 6 2 2 5" xfId="2956" xr:uid="{43A57EB1-47FA-4D35-B019-4D2FFBEE6A9B}"/>
    <cellStyle name="Normal 5 6 2 2 5 2" xfId="2957" xr:uid="{A620F54C-061A-4A8F-B9F1-E02AA30155BD}"/>
    <cellStyle name="Normal 5 6 2 2 5 3" xfId="2958" xr:uid="{429319E8-19A2-43BC-8927-F565DA276A3E}"/>
    <cellStyle name="Normal 5 6 2 2 5 4" xfId="2959" xr:uid="{51F8DBBA-31B8-455E-B6EE-DCD276616847}"/>
    <cellStyle name="Normal 5 6 2 2 6" xfId="2960" xr:uid="{465ECB48-9A1F-4DD5-8437-CF697B65129C}"/>
    <cellStyle name="Normal 5 6 2 2 7" xfId="2961" xr:uid="{51A0C1B9-C0FB-4029-A153-18BFDB20C04F}"/>
    <cellStyle name="Normal 5 6 2 2 8" xfId="2962" xr:uid="{82E9D627-F0C7-43C8-86B7-091703A1A1ED}"/>
    <cellStyle name="Normal 5 6 2 3" xfId="576" xr:uid="{EA226AC5-8C0F-48F9-BCDE-DA85E44F22F9}"/>
    <cellStyle name="Normal 5 6 2 3 2" xfId="577" xr:uid="{C5201CDF-E3E0-4CD6-8724-249F6AC7FA9E}"/>
    <cellStyle name="Normal 5 6 2 3 2 2" xfId="578" xr:uid="{990A7DAB-F5B2-4D98-A601-8F2365C487CF}"/>
    <cellStyle name="Normal 5 6 2 3 2 3" xfId="2963" xr:uid="{35F3E1EE-EF2A-4E16-BA8B-3B78B99651AE}"/>
    <cellStyle name="Normal 5 6 2 3 2 4" xfId="2964" xr:uid="{DC255B5D-810D-4633-B3C6-072BF255902E}"/>
    <cellStyle name="Normal 5 6 2 3 3" xfId="579" xr:uid="{8DFAF96C-FE6B-422F-8641-EA7B0AF6E50E}"/>
    <cellStyle name="Normal 5 6 2 3 3 2" xfId="2965" xr:uid="{7E197DE3-98F5-42BC-9485-CB7690828AF5}"/>
    <cellStyle name="Normal 5 6 2 3 3 3" xfId="2966" xr:uid="{5909DE17-9A81-4170-8C7D-17A894CC7525}"/>
    <cellStyle name="Normal 5 6 2 3 3 4" xfId="2967" xr:uid="{E680ADF0-AB5D-4FCC-935E-2286EF1893D3}"/>
    <cellStyle name="Normal 5 6 2 3 4" xfId="2968" xr:uid="{994DB3DA-A4B5-440F-B9DF-06215BC3FF8B}"/>
    <cellStyle name="Normal 5 6 2 3 5" xfId="2969" xr:uid="{BED5E02E-30C9-4FA6-81CC-DCB9C7D508B0}"/>
    <cellStyle name="Normal 5 6 2 3 6" xfId="2970" xr:uid="{86BD46EC-FD70-465D-84A9-944DBB903A4D}"/>
    <cellStyle name="Normal 5 6 2 4" xfId="580" xr:uid="{1EEAE6FD-03DD-4387-B168-A99E391EEA44}"/>
    <cellStyle name="Normal 5 6 2 4 2" xfId="581" xr:uid="{9E7C3632-3D2F-4681-9859-185F94829248}"/>
    <cellStyle name="Normal 5 6 2 4 2 2" xfId="2971" xr:uid="{A2CD8313-C4A6-4E38-9B97-0758341FEB21}"/>
    <cellStyle name="Normal 5 6 2 4 2 3" xfId="2972" xr:uid="{212F1FAD-9536-4DB1-A885-C197B9C4F87A}"/>
    <cellStyle name="Normal 5 6 2 4 2 4" xfId="2973" xr:uid="{E058E568-3B14-4302-8A84-DA02B54C2686}"/>
    <cellStyle name="Normal 5 6 2 4 3" xfId="2974" xr:uid="{CB58EC97-77D1-4004-A73F-1328B869DD9E}"/>
    <cellStyle name="Normal 5 6 2 4 4" xfId="2975" xr:uid="{E3BBFE32-84C5-4BDA-A62F-682F5B5F7F19}"/>
    <cellStyle name="Normal 5 6 2 4 5" xfId="2976" xr:uid="{32FF1AB8-443F-4B09-B61C-647CA45CBF9D}"/>
    <cellStyle name="Normal 5 6 2 5" xfId="582" xr:uid="{50FFAF33-F252-463F-AAA0-53017924DB59}"/>
    <cellStyle name="Normal 5 6 2 5 2" xfId="2977" xr:uid="{432A765A-1E6A-4DF6-93C4-3C42488CC086}"/>
    <cellStyle name="Normal 5 6 2 5 3" xfId="2978" xr:uid="{FD17EB2F-E483-4601-AE11-793957A404A2}"/>
    <cellStyle name="Normal 5 6 2 5 4" xfId="2979" xr:uid="{12FAA159-FC77-445D-84F5-E91908649618}"/>
    <cellStyle name="Normal 5 6 2 6" xfId="2980" xr:uid="{506F6419-A11D-4FF5-9FEB-039EEEF58F5E}"/>
    <cellStyle name="Normal 5 6 2 6 2" xfId="2981" xr:uid="{BEB5E1A0-A05C-48EF-B389-D8552A37E8A7}"/>
    <cellStyle name="Normal 5 6 2 6 3" xfId="2982" xr:uid="{E89CF6BE-F8CD-4CFB-82E8-2E66B943F82C}"/>
    <cellStyle name="Normal 5 6 2 6 4" xfId="2983" xr:uid="{0B48F433-BEBD-4BB3-9A54-C2487CEC3BC3}"/>
    <cellStyle name="Normal 5 6 2 7" xfId="2984" xr:uid="{0B803A09-54A7-493A-8E4D-714B3D61029C}"/>
    <cellStyle name="Normal 5 6 2 8" xfId="2985" xr:uid="{D8F59D8C-2050-441F-8C0B-71AE967809B7}"/>
    <cellStyle name="Normal 5 6 2 9" xfId="2986" xr:uid="{69E0736A-94E2-4A6F-A469-19B85FABAB74}"/>
    <cellStyle name="Normal 5 6 3" xfId="311" xr:uid="{688723E3-BDE6-4271-A642-BF16FA743F0B}"/>
    <cellStyle name="Normal 5 6 3 2" xfId="583" xr:uid="{36F82C39-8576-49C1-BEC5-FB3AAD66D82F}"/>
    <cellStyle name="Normal 5 6 3 2 2" xfId="584" xr:uid="{07839434-2788-4B2B-BF14-91A58D88CD67}"/>
    <cellStyle name="Normal 5 6 3 2 2 2" xfId="1397" xr:uid="{62D8555C-146F-4186-B4E5-127B13E58EDC}"/>
    <cellStyle name="Normal 5 6 3 2 2 2 2" xfId="1398" xr:uid="{741E0585-DB6A-4C49-85FC-30D42EC868E9}"/>
    <cellStyle name="Normal 5 6 3 2 2 3" xfId="1399" xr:uid="{FFCD55BC-9AFE-407D-844D-5B35A9802E7F}"/>
    <cellStyle name="Normal 5 6 3 2 2 4" xfId="2987" xr:uid="{BB0438FE-7062-4E8C-AA23-9F740E15F0D7}"/>
    <cellStyle name="Normal 5 6 3 2 3" xfId="1400" xr:uid="{4B90F079-AEA6-4021-8E7E-9DD7F96C6F1D}"/>
    <cellStyle name="Normal 5 6 3 2 3 2" xfId="1401" xr:uid="{F100EC6F-6137-417B-90AE-F99A97A5DB23}"/>
    <cellStyle name="Normal 5 6 3 2 3 3" xfId="2988" xr:uid="{19C5E852-8576-4148-B248-ABD8C730ED50}"/>
    <cellStyle name="Normal 5 6 3 2 3 4" xfId="2989" xr:uid="{76A893BD-B81A-4D5E-8114-49A610C4B10F}"/>
    <cellStyle name="Normal 5 6 3 2 4" xfId="1402" xr:uid="{C80C4F80-CA0D-44DD-946F-F1953B4032FC}"/>
    <cellStyle name="Normal 5 6 3 2 5" xfId="2990" xr:uid="{C4D9B970-D726-433B-82FE-772698019424}"/>
    <cellStyle name="Normal 5 6 3 2 6" xfId="2991" xr:uid="{21917A18-9F93-4254-A4DF-A391E9253196}"/>
    <cellStyle name="Normal 5 6 3 3" xfId="585" xr:uid="{ED9AB345-8BE9-45C3-B99A-DE076C7344EB}"/>
    <cellStyle name="Normal 5 6 3 3 2" xfId="1403" xr:uid="{ABE8F425-FB2E-4A2E-B778-7CA292A81A6A}"/>
    <cellStyle name="Normal 5 6 3 3 2 2" xfId="1404" xr:uid="{0C38156A-EAA3-4AC9-9444-98DB115AEDDE}"/>
    <cellStyle name="Normal 5 6 3 3 2 3" xfId="2992" xr:uid="{EF5A3C72-8B32-490D-9CD2-EF7F705CF22E}"/>
    <cellStyle name="Normal 5 6 3 3 2 4" xfId="2993" xr:uid="{B7161C79-0854-4173-B210-0D0756B545BF}"/>
    <cellStyle name="Normal 5 6 3 3 3" xfId="1405" xr:uid="{88B5B793-E669-4B83-80ED-0EDC3D7845D2}"/>
    <cellStyle name="Normal 5 6 3 3 4" xfId="2994" xr:uid="{255AEA47-939D-4ABB-A5B6-B45EF9E27B4E}"/>
    <cellStyle name="Normal 5 6 3 3 5" xfId="2995" xr:uid="{7135737C-8A4D-4CAA-BF90-B941B415902E}"/>
    <cellStyle name="Normal 5 6 3 4" xfId="1406" xr:uid="{E3320C19-97BE-44D8-BFC2-224A96F34F4F}"/>
    <cellStyle name="Normal 5 6 3 4 2" xfId="1407" xr:uid="{7B91FB79-F814-4A2A-A25E-706F2A2D8ED1}"/>
    <cellStyle name="Normal 5 6 3 4 3" xfId="2996" xr:uid="{4DB72F96-624D-42A6-BE00-8E181C9BA134}"/>
    <cellStyle name="Normal 5 6 3 4 4" xfId="2997" xr:uid="{2C6E605D-61AD-4BA0-88F6-0619C8EE2987}"/>
    <cellStyle name="Normal 5 6 3 5" xfId="1408" xr:uid="{01DA714F-9383-4D91-85D4-17F026D1B443}"/>
    <cellStyle name="Normal 5 6 3 5 2" xfId="2998" xr:uid="{EDCE2931-A3D4-4310-94C8-269CB727E5F1}"/>
    <cellStyle name="Normal 5 6 3 5 3" xfId="2999" xr:uid="{CF83DB2B-180B-4D10-A7F2-B23F926B809A}"/>
    <cellStyle name="Normal 5 6 3 5 4" xfId="3000" xr:uid="{51DD7730-09F2-46C1-84DA-F69F0765A3EA}"/>
    <cellStyle name="Normal 5 6 3 6" xfId="3001" xr:uid="{EB129FE5-31EA-44B5-BD38-33CA9137B190}"/>
    <cellStyle name="Normal 5 6 3 7" xfId="3002" xr:uid="{BB04BB36-3ECD-4C9C-8324-6971FBFFC1C1}"/>
    <cellStyle name="Normal 5 6 3 8" xfId="3003" xr:uid="{232CA4C1-D3CA-44FC-8936-7AA0CAC048A2}"/>
    <cellStyle name="Normal 5 6 4" xfId="312" xr:uid="{0217B6DA-BC27-41B3-8ADB-FD2AE27A75F2}"/>
    <cellStyle name="Normal 5 6 4 2" xfId="586" xr:uid="{39875CAA-821A-4CF2-9FB8-FEE3EEEA99E8}"/>
    <cellStyle name="Normal 5 6 4 2 2" xfId="587" xr:uid="{42675C9E-B701-4934-BA6F-C7FC5FDBDADF}"/>
    <cellStyle name="Normal 5 6 4 2 2 2" xfId="1409" xr:uid="{F9FD429C-4BF2-422C-84A0-18F2049DA2BF}"/>
    <cellStyle name="Normal 5 6 4 2 2 3" xfId="3004" xr:uid="{7AAF6F84-4B07-4E79-B163-ADB8DEAD0F97}"/>
    <cellStyle name="Normal 5 6 4 2 2 4" xfId="3005" xr:uid="{F03F01CC-68E8-42A9-B725-BF202C7F7D1F}"/>
    <cellStyle name="Normal 5 6 4 2 3" xfId="1410" xr:uid="{40537FF6-3E38-48D6-8BDB-9CEC742D5255}"/>
    <cellStyle name="Normal 5 6 4 2 4" xfId="3006" xr:uid="{89A59FCB-A83F-446E-AD16-C3FAC731E92C}"/>
    <cellStyle name="Normal 5 6 4 2 5" xfId="3007" xr:uid="{FF800018-B3D2-4532-95E7-58D5686E8816}"/>
    <cellStyle name="Normal 5 6 4 3" xfId="588" xr:uid="{F81F0889-B167-4935-8650-BC6F1A4C6214}"/>
    <cellStyle name="Normal 5 6 4 3 2" xfId="1411" xr:uid="{1BC6E26E-CAB1-474A-B84D-02328E847CA1}"/>
    <cellStyle name="Normal 5 6 4 3 3" xfId="3008" xr:uid="{80F49F87-A528-457C-9897-E985E362EB2E}"/>
    <cellStyle name="Normal 5 6 4 3 4" xfId="3009" xr:uid="{FEC88584-56FA-4914-8B1C-63CD7690B814}"/>
    <cellStyle name="Normal 5 6 4 4" xfId="1412" xr:uid="{DC04998A-2124-402B-8E85-FD1BF04FFE26}"/>
    <cellStyle name="Normal 5 6 4 4 2" xfId="3010" xr:uid="{9D5B8366-D571-48DF-B52A-C0992901E224}"/>
    <cellStyle name="Normal 5 6 4 4 3" xfId="3011" xr:uid="{3C8B62AD-64CD-4997-B3B7-F5046A20F3F2}"/>
    <cellStyle name="Normal 5 6 4 4 4" xfId="3012" xr:uid="{608DCA89-06B0-409D-823F-DFE8BC22AE1E}"/>
    <cellStyle name="Normal 5 6 4 5" xfId="3013" xr:uid="{4AB7A245-D44B-424B-BF96-4AF94499F185}"/>
    <cellStyle name="Normal 5 6 4 6" xfId="3014" xr:uid="{DF1FB8FE-1541-442B-8AF6-70A9EDBDD2EB}"/>
    <cellStyle name="Normal 5 6 4 7" xfId="3015" xr:uid="{84862B00-73C9-4EB4-B51E-717A203BD213}"/>
    <cellStyle name="Normal 5 6 5" xfId="313" xr:uid="{2ACF5D56-31BA-4743-BABE-6B72A0BF2A60}"/>
    <cellStyle name="Normal 5 6 5 2" xfId="589" xr:uid="{C31790BA-6048-4168-AEE9-4B7907531DF1}"/>
    <cellStyle name="Normal 5 6 5 2 2" xfId="1413" xr:uid="{49797929-88DF-4C0C-9928-464D441DAB8E}"/>
    <cellStyle name="Normal 5 6 5 2 3" xfId="3016" xr:uid="{EE62DF20-AFF9-4118-83C4-864020D0520C}"/>
    <cellStyle name="Normal 5 6 5 2 4" xfId="3017" xr:uid="{A556079D-2146-414F-84D9-4C077F142BE7}"/>
    <cellStyle name="Normal 5 6 5 3" xfId="1414" xr:uid="{06A85AE7-7E2B-4459-86D4-6EBBAAFEEAA0}"/>
    <cellStyle name="Normal 5 6 5 3 2" xfId="3018" xr:uid="{100357F9-1F3A-43F2-A468-792FCD4BE19B}"/>
    <cellStyle name="Normal 5 6 5 3 3" xfId="3019" xr:uid="{831A8549-A67C-4D24-BE28-70CCD42283E2}"/>
    <cellStyle name="Normal 5 6 5 3 4" xfId="3020" xr:uid="{22297F42-8A23-406F-8EEC-D37CA9B5AE55}"/>
    <cellStyle name="Normal 5 6 5 4" xfId="3021" xr:uid="{09907D58-8B56-46A5-B655-C5C3EA47C3E2}"/>
    <cellStyle name="Normal 5 6 5 5" xfId="3022" xr:uid="{40CA6D68-0E57-4F23-90F5-559B39ECE7A8}"/>
    <cellStyle name="Normal 5 6 5 6" xfId="3023" xr:uid="{FA422C48-FF51-48E6-97C3-F4EC710DCF73}"/>
    <cellStyle name="Normal 5 6 6" xfId="590" xr:uid="{BB07BC97-015D-492D-AA60-C30C253386A2}"/>
    <cellStyle name="Normal 5 6 6 2" xfId="1415" xr:uid="{9C83EFAB-F831-4568-B30C-61EA128714C7}"/>
    <cellStyle name="Normal 5 6 6 2 2" xfId="3024" xr:uid="{06AFDBFB-6202-4E3E-B66C-F4889F01A7E5}"/>
    <cellStyle name="Normal 5 6 6 2 3" xfId="3025" xr:uid="{34F4E7C3-F667-4DCF-98E8-3B8A8BB66BBD}"/>
    <cellStyle name="Normal 5 6 6 2 4" xfId="3026" xr:uid="{B027E408-75EC-4DED-860E-1FAA0F52B156}"/>
    <cellStyle name="Normal 5 6 6 3" xfId="3027" xr:uid="{42B91ACC-0057-4939-A841-7D1E421651C1}"/>
    <cellStyle name="Normal 5 6 6 4" xfId="3028" xr:uid="{EE30B96A-7B09-497E-B7EF-4A09CAF26445}"/>
    <cellStyle name="Normal 5 6 6 5" xfId="3029" xr:uid="{57C6BD44-0836-42C6-BDA8-B6CB880F82B3}"/>
    <cellStyle name="Normal 5 6 7" xfId="1416" xr:uid="{7721E4CB-EE29-4281-B81D-23458DDD8150}"/>
    <cellStyle name="Normal 5 6 7 2" xfId="3030" xr:uid="{9795E829-6443-44F0-950F-0D22ADE7EACA}"/>
    <cellStyle name="Normal 5 6 7 3" xfId="3031" xr:uid="{33BC05AA-81C5-41F2-A695-661833DC0361}"/>
    <cellStyle name="Normal 5 6 7 4" xfId="3032" xr:uid="{B423F618-B43A-4D53-87AA-20A8CD580851}"/>
    <cellStyle name="Normal 5 6 8" xfId="3033" xr:uid="{49449BB6-1983-4B65-B488-A4945D04F698}"/>
    <cellStyle name="Normal 5 6 8 2" xfId="3034" xr:uid="{09E9BFA4-47CD-4B03-AF32-B0BD83F07B91}"/>
    <cellStyle name="Normal 5 6 8 3" xfId="3035" xr:uid="{E906B5E9-64BC-4EE3-8B50-911ACA39E665}"/>
    <cellStyle name="Normal 5 6 8 4" xfId="3036" xr:uid="{A633E0F8-5E76-479B-80FB-9ED7649EA23C}"/>
    <cellStyle name="Normal 5 6 9" xfId="3037" xr:uid="{88AAB154-40CC-4D8D-900C-7C98ED8F814D}"/>
    <cellStyle name="Normal 5 7" xfId="106" xr:uid="{C36A6EF5-78CA-4A17-BF1E-678A467374FA}"/>
    <cellStyle name="Normal 5 7 2" xfId="107" xr:uid="{65C0B049-3A61-4D75-8A03-17DAC69642A7}"/>
    <cellStyle name="Normal 5 7 2 2" xfId="314" xr:uid="{7209ED06-4E03-4211-A6F5-3DD129E39155}"/>
    <cellStyle name="Normal 5 7 2 2 2" xfId="591" xr:uid="{9B3116D9-EA2D-4258-8860-2847DE1FA981}"/>
    <cellStyle name="Normal 5 7 2 2 2 2" xfId="1417" xr:uid="{C4AED904-F357-4105-A9B7-9312D378F7EB}"/>
    <cellStyle name="Normal 5 7 2 2 2 3" xfId="3038" xr:uid="{923B566A-F7E9-4766-9AD4-34F8D9821975}"/>
    <cellStyle name="Normal 5 7 2 2 2 4" xfId="3039" xr:uid="{055DA577-A182-40B9-A1C4-D53DB8722DEA}"/>
    <cellStyle name="Normal 5 7 2 2 3" xfId="1418" xr:uid="{7DBF3D4C-FC4E-44E3-89BE-F4F42E1FFA7A}"/>
    <cellStyle name="Normal 5 7 2 2 3 2" xfId="3040" xr:uid="{9997EF7F-2E36-4CED-83BF-32D124308C93}"/>
    <cellStyle name="Normal 5 7 2 2 3 3" xfId="3041" xr:uid="{73408007-A01C-4EC7-862C-CE9AA69417EA}"/>
    <cellStyle name="Normal 5 7 2 2 3 4" xfId="3042" xr:uid="{F1DFC2E2-F868-4241-B755-5A37C4FD5C01}"/>
    <cellStyle name="Normal 5 7 2 2 4" xfId="3043" xr:uid="{F733FC07-C458-492A-9A31-1DFDCB6E0C3B}"/>
    <cellStyle name="Normal 5 7 2 2 5" xfId="3044" xr:uid="{BCE2B999-FBE8-4E16-AFBA-4BEC56B5B474}"/>
    <cellStyle name="Normal 5 7 2 2 6" xfId="3045" xr:uid="{D96E65D2-42CB-49B4-9861-BBCAA840A347}"/>
    <cellStyle name="Normal 5 7 2 3" xfId="592" xr:uid="{8FA93CC4-ACA2-4C77-A3DD-5B673D52BE1C}"/>
    <cellStyle name="Normal 5 7 2 3 2" xfId="1419" xr:uid="{9608D91C-ABCF-42FD-B684-D161D9766EE2}"/>
    <cellStyle name="Normal 5 7 2 3 2 2" xfId="3046" xr:uid="{B0621A74-9F1B-4D38-8F77-9268DD6B7977}"/>
    <cellStyle name="Normal 5 7 2 3 2 3" xfId="3047" xr:uid="{CBF5D02F-A198-475D-BD64-8CB3744B3D35}"/>
    <cellStyle name="Normal 5 7 2 3 2 4" xfId="3048" xr:uid="{47DD724F-89B3-41CF-AE0E-A6BF8672B8BE}"/>
    <cellStyle name="Normal 5 7 2 3 3" xfId="3049" xr:uid="{9F7AB596-F722-443E-8DE2-9A99DDEF47F0}"/>
    <cellStyle name="Normal 5 7 2 3 4" xfId="3050" xr:uid="{F01A725C-2868-4789-8CAE-BD1831A8D53A}"/>
    <cellStyle name="Normal 5 7 2 3 5" xfId="3051" xr:uid="{44345D0D-3A6F-4C54-89A5-48D07E7B0F5E}"/>
    <cellStyle name="Normal 5 7 2 4" xfId="1420" xr:uid="{0A7532A9-AA42-4B7E-92CB-8719C551F977}"/>
    <cellStyle name="Normal 5 7 2 4 2" xfId="3052" xr:uid="{5DB3318E-60CA-4648-A1F8-5DDBB78D136A}"/>
    <cellStyle name="Normal 5 7 2 4 3" xfId="3053" xr:uid="{62BCB634-E00E-48A1-9DA3-4EC1676206AC}"/>
    <cellStyle name="Normal 5 7 2 4 4" xfId="3054" xr:uid="{AF187FAF-05E4-45D1-981D-2E1AF8C148F3}"/>
    <cellStyle name="Normal 5 7 2 5" xfId="3055" xr:uid="{EE9CBB3B-2527-4DA6-B57A-CA830704BB9A}"/>
    <cellStyle name="Normal 5 7 2 5 2" xfId="3056" xr:uid="{6137541E-CE18-423A-86D4-0B3FB939B6D3}"/>
    <cellStyle name="Normal 5 7 2 5 3" xfId="3057" xr:uid="{D24E0364-FA62-4477-90A2-3DC62828FF88}"/>
    <cellStyle name="Normal 5 7 2 5 4" xfId="3058" xr:uid="{92C18640-A8F9-437A-896F-48FF8FE4BF41}"/>
    <cellStyle name="Normal 5 7 2 6" xfId="3059" xr:uid="{D23F2EF9-601F-4873-8695-BBC6CB014709}"/>
    <cellStyle name="Normal 5 7 2 7" xfId="3060" xr:uid="{9CA4EFEF-30C5-4EC0-9A05-D7A440CCD252}"/>
    <cellStyle name="Normal 5 7 2 8" xfId="3061" xr:uid="{93D490B8-59D8-4573-94A4-F17851F5ACB3}"/>
    <cellStyle name="Normal 5 7 3" xfId="315" xr:uid="{ACE7BA95-CDB5-470B-A73E-714CE0CEEC29}"/>
    <cellStyle name="Normal 5 7 3 2" xfId="593" xr:uid="{A392DED4-8058-4B43-BA40-C7ACEB3BE089}"/>
    <cellStyle name="Normal 5 7 3 2 2" xfId="594" xr:uid="{5D1084C2-724D-454D-B290-A8B2DF841B27}"/>
    <cellStyle name="Normal 5 7 3 2 3" xfId="3062" xr:uid="{71829D76-508A-4077-BD2A-9FCE9AE59434}"/>
    <cellStyle name="Normal 5 7 3 2 4" xfId="3063" xr:uid="{A18C4697-43EB-4D92-9480-47E997314086}"/>
    <cellStyle name="Normal 5 7 3 3" xfId="595" xr:uid="{A882FF7D-718E-42F2-952C-63F9689C80B2}"/>
    <cellStyle name="Normal 5 7 3 3 2" xfId="3064" xr:uid="{E28BCAB3-5EE8-4E9A-84CE-48F971F3AE66}"/>
    <cellStyle name="Normal 5 7 3 3 3" xfId="3065" xr:uid="{7E33B09A-D528-4C07-B085-93C52B93BFD5}"/>
    <cellStyle name="Normal 5 7 3 3 4" xfId="3066" xr:uid="{F130FE40-93CD-420E-9FE4-A9B8A1DBAC64}"/>
    <cellStyle name="Normal 5 7 3 4" xfId="3067" xr:uid="{96EEB33C-F496-43F0-A4AF-2DCA210A0B70}"/>
    <cellStyle name="Normal 5 7 3 5" xfId="3068" xr:uid="{47E0931D-3294-4BB6-AB90-BB3BA308EAB2}"/>
    <cellStyle name="Normal 5 7 3 6" xfId="3069" xr:uid="{E05AEB22-B797-4EFF-81D9-6A80EC6279B7}"/>
    <cellStyle name="Normal 5 7 4" xfId="316" xr:uid="{2DBB4C7D-FBDF-446B-8D91-D9948B3E12B8}"/>
    <cellStyle name="Normal 5 7 4 2" xfId="596" xr:uid="{F622DDF7-A1FA-4F84-BB09-7360EF1957CA}"/>
    <cellStyle name="Normal 5 7 4 2 2" xfId="3070" xr:uid="{9EDD0646-5849-43E4-BD77-42402AA07545}"/>
    <cellStyle name="Normal 5 7 4 2 3" xfId="3071" xr:uid="{46332C90-840A-4D29-9CC0-2491C94129BD}"/>
    <cellStyle name="Normal 5 7 4 2 4" xfId="3072" xr:uid="{BFA065CC-66A2-4A4F-9D8F-15684066EEF2}"/>
    <cellStyle name="Normal 5 7 4 3" xfId="3073" xr:uid="{3D4C75BA-1024-409F-8B15-254166B54AE7}"/>
    <cellStyle name="Normal 5 7 4 4" xfId="3074" xr:uid="{DD1702E0-1F07-410B-A2FA-B7A5D000CBFD}"/>
    <cellStyle name="Normal 5 7 4 5" xfId="3075" xr:uid="{EB92A6A4-0CF3-4626-BAB1-A572674F9A40}"/>
    <cellStyle name="Normal 5 7 5" xfId="597" xr:uid="{3FBB261D-A82B-4D40-87D6-2006D7B26BAC}"/>
    <cellStyle name="Normal 5 7 5 2" xfId="3076" xr:uid="{91857B89-3A5B-42B2-B10B-3CE51438F271}"/>
    <cellStyle name="Normal 5 7 5 3" xfId="3077" xr:uid="{1B575EE7-EBEE-43BF-A72E-FACD7EE9775E}"/>
    <cellStyle name="Normal 5 7 5 4" xfId="3078" xr:uid="{B3D12D04-A294-43DD-B887-AC6D6B069CC5}"/>
    <cellStyle name="Normal 5 7 6" xfId="3079" xr:uid="{30F8DE38-F409-41F1-A0F5-7887E8F5EAA4}"/>
    <cellStyle name="Normal 5 7 6 2" xfId="3080" xr:uid="{3D19E6A7-29FC-43BC-B999-BF561887426A}"/>
    <cellStyle name="Normal 5 7 6 3" xfId="3081" xr:uid="{7C4A4038-6690-4676-BEBA-949937E30A93}"/>
    <cellStyle name="Normal 5 7 6 4" xfId="3082" xr:uid="{E7828C9D-DDF9-4C29-80EA-A293514973D5}"/>
    <cellStyle name="Normal 5 7 7" xfId="3083" xr:uid="{4F287BCE-0FA1-4580-9A2A-F7A64436062B}"/>
    <cellStyle name="Normal 5 7 8" xfId="3084" xr:uid="{B0C5484C-B29E-4D2B-BA48-210B467EE2A2}"/>
    <cellStyle name="Normal 5 7 9" xfId="3085" xr:uid="{D4802E0C-3007-4FB7-B7A3-1EF3A92F050A}"/>
    <cellStyle name="Normal 5 8" xfId="108" xr:uid="{4A2C26D1-F787-4CF0-95FB-901C31F936E0}"/>
    <cellStyle name="Normal 5 8 2" xfId="317" xr:uid="{E66B3E19-A8D9-48D0-8846-0F7F164908EE}"/>
    <cellStyle name="Normal 5 8 2 2" xfId="598" xr:uid="{A83FB548-65B4-4165-ABA4-F5498907599A}"/>
    <cellStyle name="Normal 5 8 2 2 2" xfId="1421" xr:uid="{ACDBC9B6-6E95-4096-89B3-00A19219CC11}"/>
    <cellStyle name="Normal 5 8 2 2 2 2" xfId="1422" xr:uid="{19E6DF56-BB6F-492C-9469-97D0DC76A63D}"/>
    <cellStyle name="Normal 5 8 2 2 3" xfId="1423" xr:uid="{C57801DF-B1A7-49CE-AD1A-1D26DD1C28A3}"/>
    <cellStyle name="Normal 5 8 2 2 4" xfId="3086" xr:uid="{283DC001-D287-4178-A4EE-C47CF326DD68}"/>
    <cellStyle name="Normal 5 8 2 3" xfId="1424" xr:uid="{46252041-D653-48F2-8436-AE0A1FEA10DA}"/>
    <cellStyle name="Normal 5 8 2 3 2" xfId="1425" xr:uid="{A364BC79-4B8C-4B02-BCAE-340EF5985331}"/>
    <cellStyle name="Normal 5 8 2 3 3" xfId="3087" xr:uid="{F5D4D424-A179-4323-947E-AD622007D564}"/>
    <cellStyle name="Normal 5 8 2 3 4" xfId="3088" xr:uid="{269635E4-10DF-4346-9788-48F345B0BBD4}"/>
    <cellStyle name="Normal 5 8 2 4" xfId="1426" xr:uid="{EE1A7B23-FEC7-4D9D-8C12-522352478CCD}"/>
    <cellStyle name="Normal 5 8 2 5" xfId="3089" xr:uid="{1CEFE146-2B97-4536-9DEE-CB9DA7AD47A0}"/>
    <cellStyle name="Normal 5 8 2 6" xfId="3090" xr:uid="{8F957551-9F48-4815-AAE4-527A516B62D6}"/>
    <cellStyle name="Normal 5 8 3" xfId="599" xr:uid="{D98836B2-8589-4294-9E12-29C873BF9DC6}"/>
    <cellStyle name="Normal 5 8 3 2" xfId="1427" xr:uid="{739333D1-0D62-4C08-8676-A0F56905103C}"/>
    <cellStyle name="Normal 5 8 3 2 2" xfId="1428" xr:uid="{02FBA4FB-6096-4FEC-A5F2-8B0D77151422}"/>
    <cellStyle name="Normal 5 8 3 2 3" xfId="3091" xr:uid="{5CC7BE47-3BC8-45C8-99F3-FC4271763FC2}"/>
    <cellStyle name="Normal 5 8 3 2 4" xfId="3092" xr:uid="{70695A62-AC12-43AD-A41B-A1CD00C51ABE}"/>
    <cellStyle name="Normal 5 8 3 3" xfId="1429" xr:uid="{AA8B8225-B98A-46E4-B61E-B9DF7F89E69C}"/>
    <cellStyle name="Normal 5 8 3 4" xfId="3093" xr:uid="{4C277CC7-A42C-4F52-84EF-5FA036B1504B}"/>
    <cellStyle name="Normal 5 8 3 5" xfId="3094" xr:uid="{AB3231D0-07EF-4557-8B69-B519654A7804}"/>
    <cellStyle name="Normal 5 8 4" xfId="1430" xr:uid="{224589F4-EA92-470F-9027-86BBDBC5C2B8}"/>
    <cellStyle name="Normal 5 8 4 2" xfId="1431" xr:uid="{DEA33BA2-E7B8-495C-831A-DAF7D5F856AF}"/>
    <cellStyle name="Normal 5 8 4 3" xfId="3095" xr:uid="{C9BC5F9C-1DA0-44F0-8A4B-4C09911AD73B}"/>
    <cellStyle name="Normal 5 8 4 4" xfId="3096" xr:uid="{73AA709A-5A3F-4C5F-B190-22B2A5488B11}"/>
    <cellStyle name="Normal 5 8 5" xfId="1432" xr:uid="{F828F387-DC49-4AB6-8136-D3AFB381158A}"/>
    <cellStyle name="Normal 5 8 5 2" xfId="3097" xr:uid="{31A7DCE0-B4C9-4F2D-8EF8-A817C74F45D8}"/>
    <cellStyle name="Normal 5 8 5 3" xfId="3098" xr:uid="{C069861D-2979-4BDB-88B0-A6D04166B46C}"/>
    <cellStyle name="Normal 5 8 5 4" xfId="3099" xr:uid="{47AB3BEB-5069-4B4A-9569-25F2463D69ED}"/>
    <cellStyle name="Normal 5 8 6" xfId="3100" xr:uid="{4C9A3ED7-11D2-40E5-9240-3BC4FF83F46F}"/>
    <cellStyle name="Normal 5 8 7" xfId="3101" xr:uid="{356BC748-C3E7-4980-949D-7438B0CA13F9}"/>
    <cellStyle name="Normal 5 8 8" xfId="3102" xr:uid="{80256DD4-2354-4FC0-A7BB-D5664E265478}"/>
    <cellStyle name="Normal 5 9" xfId="318" xr:uid="{87BB846D-3EA8-4A7B-9D09-C89563EB1225}"/>
    <cellStyle name="Normal 5 9 2" xfId="600" xr:uid="{B386286E-08FD-4659-8035-69771EF74194}"/>
    <cellStyle name="Normal 5 9 2 2" xfId="601" xr:uid="{632D0702-0D28-4843-BEC2-956A17AC7924}"/>
    <cellStyle name="Normal 5 9 2 2 2" xfId="1433" xr:uid="{2F5C17DE-A2FD-42C7-8C1E-49E23AA3A6CC}"/>
    <cellStyle name="Normal 5 9 2 2 3" xfId="3103" xr:uid="{02F7D842-56D8-44C6-BA24-C2266FAC4655}"/>
    <cellStyle name="Normal 5 9 2 2 4" xfId="3104" xr:uid="{38C29825-E7F3-47D8-BCF9-0F80BD1CC4C2}"/>
    <cellStyle name="Normal 5 9 2 3" xfId="1434" xr:uid="{32F5B566-3604-4F4B-83F6-9B255B594EDB}"/>
    <cellStyle name="Normal 5 9 2 4" xfId="3105" xr:uid="{3C2CFB16-874D-418A-94BC-F32A60C99861}"/>
    <cellStyle name="Normal 5 9 2 5" xfId="3106" xr:uid="{CE53AB22-A1D5-4F2F-8E73-481501F41C00}"/>
    <cellStyle name="Normal 5 9 3" xfId="602" xr:uid="{FCF77205-857C-4BFE-BE6E-42F38F6D0BDB}"/>
    <cellStyle name="Normal 5 9 3 2" xfId="1435" xr:uid="{1D37C71B-1BF4-48D0-9946-4101886996E8}"/>
    <cellStyle name="Normal 5 9 3 3" xfId="3107" xr:uid="{1C588C03-0344-463B-B485-EA075B803B87}"/>
    <cellStyle name="Normal 5 9 3 4" xfId="3108" xr:uid="{2903775D-C0B4-4DAF-B82D-64DB2296A387}"/>
    <cellStyle name="Normal 5 9 4" xfId="1436" xr:uid="{6F4AD5A6-D88B-4A42-854D-C6EDF8C73E0A}"/>
    <cellStyle name="Normal 5 9 4 2" xfId="3109" xr:uid="{B03F0A8B-D53D-4950-ACCA-D37A3C1B298D}"/>
    <cellStyle name="Normal 5 9 4 3" xfId="3110" xr:uid="{0409A435-316A-4009-8F0C-B22297AEC100}"/>
    <cellStyle name="Normal 5 9 4 4" xfId="3111" xr:uid="{152FEF08-2A58-42BA-98DB-DB7702212602}"/>
    <cellStyle name="Normal 5 9 5" xfId="3112" xr:uid="{2FD8A72B-2CB7-4FD6-A116-4BA701B68897}"/>
    <cellStyle name="Normal 5 9 6" xfId="3113" xr:uid="{B1C990FC-CA90-4FF1-A2F3-8782770FE60D}"/>
    <cellStyle name="Normal 5 9 7" xfId="3114" xr:uid="{F5EE18CF-970C-4C80-968F-A16A74A1BA24}"/>
    <cellStyle name="Normal 6" xfId="109" xr:uid="{F9C2C8AC-0CA3-429C-9B69-AC28DD649E9A}"/>
    <cellStyle name="Normal 6 10" xfId="319" xr:uid="{FC5788FA-A191-4079-A573-753729934B39}"/>
    <cellStyle name="Normal 6 10 2" xfId="1437" xr:uid="{176CA369-A81D-4203-B8D3-A12E11F80DF8}"/>
    <cellStyle name="Normal 6 10 2 2" xfId="3115" xr:uid="{A39332BF-5237-46D5-8232-1D4D7F76CE36}"/>
    <cellStyle name="Normal 6 10 2 2 2" xfId="4588" xr:uid="{DED0711E-C102-4872-B254-7F6650EB7A93}"/>
    <cellStyle name="Normal 6 10 2 3" xfId="3116" xr:uid="{46A2920C-BC6B-46A8-859F-26492E7EB713}"/>
    <cellStyle name="Normal 6 10 2 4" xfId="3117" xr:uid="{E11280E1-9C5A-49E7-B35E-4FA16D9D7347}"/>
    <cellStyle name="Normal 6 10 3" xfId="3118" xr:uid="{B50E1CD8-A413-4C62-B4CB-ED087DAF735A}"/>
    <cellStyle name="Normal 6 10 4" xfId="3119" xr:uid="{506B06DF-16E1-41B5-A86A-7DF762EE0B06}"/>
    <cellStyle name="Normal 6 10 5" xfId="3120" xr:uid="{A8E5A2E0-B178-4D9D-BF1C-8FFD809CA497}"/>
    <cellStyle name="Normal 6 11" xfId="1438" xr:uid="{8154E7D0-4E77-4EA0-99D8-0A64D7A1EB50}"/>
    <cellStyle name="Normal 6 11 2" xfId="3121" xr:uid="{9FCFCDCC-D73D-4E21-9D63-F739DDF63D06}"/>
    <cellStyle name="Normal 6 11 3" xfId="3122" xr:uid="{A1D58863-5DC0-4C75-BCCC-D2E1BA93A3C2}"/>
    <cellStyle name="Normal 6 11 4" xfId="3123" xr:uid="{9ADB92D5-50CE-44F2-A024-28579DECB437}"/>
    <cellStyle name="Normal 6 12" xfId="902" xr:uid="{1D14D8BB-1111-4F7C-A78C-FE3F00C23CED}"/>
    <cellStyle name="Normal 6 12 2" xfId="3124" xr:uid="{48A3FFC0-376E-4B1E-A29B-83C6EC61579B}"/>
    <cellStyle name="Normal 6 12 3" xfId="3125" xr:uid="{7A4F9ECE-C772-4D17-9156-4D0843781BC6}"/>
    <cellStyle name="Normal 6 12 4" xfId="3126" xr:uid="{8BBA4263-1E14-4594-9DF1-7A208C3D7648}"/>
    <cellStyle name="Normal 6 13" xfId="899" xr:uid="{F3D38684-452E-4C67-8A8D-6CD4DF403D17}"/>
    <cellStyle name="Normal 6 13 2" xfId="3128" xr:uid="{71CCCA7F-1820-4559-B829-CCF11BD9730A}"/>
    <cellStyle name="Normal 6 13 3" xfId="4315" xr:uid="{D0C4F8B3-F30D-4241-B622-BC24FEBB7A3C}"/>
    <cellStyle name="Normal 6 13 4" xfId="3127" xr:uid="{2B476FAE-20B8-41B9-A55E-773DA2961F41}"/>
    <cellStyle name="Normal 6 13 5" xfId="5319" xr:uid="{0A23C3C2-E927-478E-9510-DD3BEBAF7614}"/>
    <cellStyle name="Normal 6 14" xfId="3129" xr:uid="{F7EE5DD2-66AE-4295-B65F-A27ACAF8CCD4}"/>
    <cellStyle name="Normal 6 15" xfId="3130" xr:uid="{6F64D698-F1FD-475B-813A-DE23D27DAEFB}"/>
    <cellStyle name="Normal 6 16" xfId="3131" xr:uid="{82D0923D-0868-4627-81BA-65FC1E78EF70}"/>
    <cellStyle name="Normal 6 2" xfId="110" xr:uid="{BC504443-866A-4C19-848E-C9B9C98DC911}"/>
    <cellStyle name="Normal 6 2 2" xfId="320" xr:uid="{9AC9F292-A00F-4D7E-A744-7273EF578C9F}"/>
    <cellStyle name="Normal 6 2 2 2" xfId="4671" xr:uid="{008DD43C-2EAA-46E2-B41E-3A85E7645967}"/>
    <cellStyle name="Normal 6 2 3" xfId="4560" xr:uid="{EAE0283D-7E70-4A07-8C64-40297709E569}"/>
    <cellStyle name="Normal 6 3" xfId="111" xr:uid="{D4768366-C286-4041-9BD6-2EBE6C897C3D}"/>
    <cellStyle name="Normal 6 3 10" xfId="3132" xr:uid="{F0C4680F-8CAA-420F-9F71-42BB6D5A972F}"/>
    <cellStyle name="Normal 6 3 11" xfId="3133" xr:uid="{C438257E-30C7-46CD-894C-44D5CB5CC9C0}"/>
    <cellStyle name="Normal 6 3 2" xfId="112" xr:uid="{07954B2B-3A90-4EEA-9644-B05FB578082B}"/>
    <cellStyle name="Normal 6 3 2 2" xfId="113" xr:uid="{A1379034-F7D1-498D-9797-9C3B091F02C2}"/>
    <cellStyle name="Normal 6 3 2 2 2" xfId="321" xr:uid="{44B204A0-E93B-40E5-A388-947F8E873AA9}"/>
    <cellStyle name="Normal 6 3 2 2 2 2" xfId="603" xr:uid="{BCAB4462-96C0-4D22-9673-0F852969F29C}"/>
    <cellStyle name="Normal 6 3 2 2 2 2 2" xfId="604" xr:uid="{C85FF1D2-A95C-4D06-93D8-16DBE446F1F1}"/>
    <cellStyle name="Normal 6 3 2 2 2 2 2 2" xfId="1439" xr:uid="{22D72937-5872-4EE5-A00E-17A6CED7D212}"/>
    <cellStyle name="Normal 6 3 2 2 2 2 2 2 2" xfId="1440" xr:uid="{BC2C8837-8856-43F9-8626-EF3F5B602661}"/>
    <cellStyle name="Normal 6 3 2 2 2 2 2 3" xfId="1441" xr:uid="{34B9F39A-63E8-4181-9D57-A08DA0EF581D}"/>
    <cellStyle name="Normal 6 3 2 2 2 2 3" xfId="1442" xr:uid="{5155A87C-57F2-425B-B69E-F7CE3B39ADE7}"/>
    <cellStyle name="Normal 6 3 2 2 2 2 3 2" xfId="1443" xr:uid="{8DA909C6-09E8-4C89-96FA-6098FAC438BB}"/>
    <cellStyle name="Normal 6 3 2 2 2 2 4" xfId="1444" xr:uid="{7B9F4A64-B241-469F-8A9F-2CEBA4D4F861}"/>
    <cellStyle name="Normal 6 3 2 2 2 3" xfId="605" xr:uid="{E162A939-CF82-4788-BC90-97CAC653BE78}"/>
    <cellStyle name="Normal 6 3 2 2 2 3 2" xfId="1445" xr:uid="{5BFB0F62-9684-4AAC-AE26-9F011AFE4524}"/>
    <cellStyle name="Normal 6 3 2 2 2 3 2 2" xfId="1446" xr:uid="{06D9F1DA-A805-4F25-ACFA-BD6E5C120997}"/>
    <cellStyle name="Normal 6 3 2 2 2 3 3" xfId="1447" xr:uid="{D4C60FB0-F9BA-426A-BE62-621C67D387B6}"/>
    <cellStyle name="Normal 6 3 2 2 2 3 4" xfId="3134" xr:uid="{79E0F5A0-C165-4882-94AB-2A6D32219710}"/>
    <cellStyle name="Normal 6 3 2 2 2 4" xfId="1448" xr:uid="{6876BA98-C93E-4DA1-8C0C-3F2F19448014}"/>
    <cellStyle name="Normal 6 3 2 2 2 4 2" xfId="1449" xr:uid="{0AAD4397-A4AA-43F6-8D8B-C719E40864C9}"/>
    <cellStyle name="Normal 6 3 2 2 2 5" xfId="1450" xr:uid="{18B1F92B-24FB-428D-BB23-254382771619}"/>
    <cellStyle name="Normal 6 3 2 2 2 6" xfId="3135" xr:uid="{590E966E-6F0B-443B-8B30-0D905698664C}"/>
    <cellStyle name="Normal 6 3 2 2 3" xfId="322" xr:uid="{0038E82B-255A-439B-9A80-DEE91A5EB34B}"/>
    <cellStyle name="Normal 6 3 2 2 3 2" xfId="606" xr:uid="{91207CB5-B78E-438E-9A6A-8F9BA9CFE3D6}"/>
    <cellStyle name="Normal 6 3 2 2 3 2 2" xfId="607" xr:uid="{9315CC35-79A8-43F4-BC2E-6BB972563442}"/>
    <cellStyle name="Normal 6 3 2 2 3 2 2 2" xfId="1451" xr:uid="{585C8834-18AE-4D2A-BC56-3C8AC32BC3E1}"/>
    <cellStyle name="Normal 6 3 2 2 3 2 2 2 2" xfId="1452" xr:uid="{E23FAC91-E416-4398-9329-121F31BDABFB}"/>
    <cellStyle name="Normal 6 3 2 2 3 2 2 3" xfId="1453" xr:uid="{529CA91F-4421-457D-A54D-2512EA88596E}"/>
    <cellStyle name="Normal 6 3 2 2 3 2 3" xfId="1454" xr:uid="{53865BFF-7618-49C7-97D6-6F63B821D3A8}"/>
    <cellStyle name="Normal 6 3 2 2 3 2 3 2" xfId="1455" xr:uid="{7CA6425C-A444-4D2A-9F99-8F7E288FF8BC}"/>
    <cellStyle name="Normal 6 3 2 2 3 2 4" xfId="1456" xr:uid="{952E2A78-D3A9-4274-83E4-8986DC385FF7}"/>
    <cellStyle name="Normal 6 3 2 2 3 3" xfId="608" xr:uid="{E5FC57FD-CF14-48AC-9A7E-9641AF834EBF}"/>
    <cellStyle name="Normal 6 3 2 2 3 3 2" xfId="1457" xr:uid="{9D227650-BB96-4D53-B429-602D4177F87E}"/>
    <cellStyle name="Normal 6 3 2 2 3 3 2 2" xfId="1458" xr:uid="{7CCC99EC-16E8-47EB-AB28-BE70FD82AD85}"/>
    <cellStyle name="Normal 6 3 2 2 3 3 3" xfId="1459" xr:uid="{8CDA0B94-7E2B-456C-A6A9-C232B885F567}"/>
    <cellStyle name="Normal 6 3 2 2 3 4" xfId="1460" xr:uid="{FB39D13F-BD34-472D-A01B-4A2A91FF7E05}"/>
    <cellStyle name="Normal 6 3 2 2 3 4 2" xfId="1461" xr:uid="{9B92D298-4020-49BE-B949-C1308D53C455}"/>
    <cellStyle name="Normal 6 3 2 2 3 5" xfId="1462" xr:uid="{423B61F5-6CE4-4595-A926-31EED15A1608}"/>
    <cellStyle name="Normal 6 3 2 2 4" xfId="609" xr:uid="{F2AE6539-40B1-4A02-9757-B316D2B3E20D}"/>
    <cellStyle name="Normal 6 3 2 2 4 2" xfId="610" xr:uid="{4B649A3F-0F07-47F7-B076-AC38C09961C9}"/>
    <cellStyle name="Normal 6 3 2 2 4 2 2" xfId="1463" xr:uid="{D72E20F8-AA90-44DA-92EA-0624E6666472}"/>
    <cellStyle name="Normal 6 3 2 2 4 2 2 2" xfId="1464" xr:uid="{26D0698E-F8F8-4BF3-BE82-C85EA309A51A}"/>
    <cellStyle name="Normal 6 3 2 2 4 2 3" xfId="1465" xr:uid="{0E75C321-1705-43A3-BABC-937044A2DD90}"/>
    <cellStyle name="Normal 6 3 2 2 4 3" xfId="1466" xr:uid="{2E4AB592-D2D5-453E-9D7B-CA5DF51EC2D7}"/>
    <cellStyle name="Normal 6 3 2 2 4 3 2" xfId="1467" xr:uid="{E4E4F5B6-4BE8-464B-BA4C-8D8C97FD3927}"/>
    <cellStyle name="Normal 6 3 2 2 4 4" xfId="1468" xr:uid="{F1A0D2DF-D829-4E90-A3C5-32025A634666}"/>
    <cellStyle name="Normal 6 3 2 2 5" xfId="611" xr:uid="{BC388F9F-4319-450A-8823-0A6150D8C97E}"/>
    <cellStyle name="Normal 6 3 2 2 5 2" xfId="1469" xr:uid="{51CDE884-9280-494C-A8A0-0B37B83C1098}"/>
    <cellStyle name="Normal 6 3 2 2 5 2 2" xfId="1470" xr:uid="{D3BA4509-60F1-4084-9E43-465B6260034E}"/>
    <cellStyle name="Normal 6 3 2 2 5 3" xfId="1471" xr:uid="{EA8F5A55-F8C0-4885-8C0E-1FD4F2DBBAB0}"/>
    <cellStyle name="Normal 6 3 2 2 5 4" xfId="3136" xr:uid="{2B6B1477-75D9-41EF-AAAF-74D76AEFE42A}"/>
    <cellStyle name="Normal 6 3 2 2 6" xfId="1472" xr:uid="{D805205E-0608-46B1-A151-3E090A8AC692}"/>
    <cellStyle name="Normal 6 3 2 2 6 2" xfId="1473" xr:uid="{7CA8D9CF-2338-4E6F-9E30-5CAD47DADFDA}"/>
    <cellStyle name="Normal 6 3 2 2 7" xfId="1474" xr:uid="{11695A8C-9AEC-4871-AC5E-E19121551D8F}"/>
    <cellStyle name="Normal 6 3 2 2 8" xfId="3137" xr:uid="{B80C4E1E-36E9-4526-A1AB-3928F389AD00}"/>
    <cellStyle name="Normal 6 3 2 3" xfId="323" xr:uid="{C4C6A9F3-A403-4AC2-A656-B08C890F65DC}"/>
    <cellStyle name="Normal 6 3 2 3 2" xfId="612" xr:uid="{4B2F6D8D-D0E1-4AE7-875F-F3523B0546E7}"/>
    <cellStyle name="Normal 6 3 2 3 2 2" xfId="613" xr:uid="{A0B1DB01-007A-45EC-9D7B-56658E02115D}"/>
    <cellStyle name="Normal 6 3 2 3 2 2 2" xfId="1475" xr:uid="{B389F2A6-0FAF-4ADC-9415-2EC50520DFF5}"/>
    <cellStyle name="Normal 6 3 2 3 2 2 2 2" xfId="1476" xr:uid="{DDD27373-B1C4-4438-A407-69A0E157B552}"/>
    <cellStyle name="Normal 6 3 2 3 2 2 3" xfId="1477" xr:uid="{D472F682-646B-4201-8FB3-B121BCF9FDB0}"/>
    <cellStyle name="Normal 6 3 2 3 2 3" xfId="1478" xr:uid="{D52A7E0F-E6CA-42B9-9F53-14267FAC4EA1}"/>
    <cellStyle name="Normal 6 3 2 3 2 3 2" xfId="1479" xr:uid="{F3B0A95A-4C21-4C11-AE57-A167989D7EC9}"/>
    <cellStyle name="Normal 6 3 2 3 2 4" xfId="1480" xr:uid="{50BA8E84-FE79-4AC4-90A3-13F02D5410F3}"/>
    <cellStyle name="Normal 6 3 2 3 3" xfId="614" xr:uid="{2CACC778-EF0F-4D2F-ACFE-D88082503D67}"/>
    <cellStyle name="Normal 6 3 2 3 3 2" xfId="1481" xr:uid="{32691285-0614-497E-A9C0-BD2C71F597C8}"/>
    <cellStyle name="Normal 6 3 2 3 3 2 2" xfId="1482" xr:uid="{EA35FF80-31A0-4D5C-BABE-53B81B02F113}"/>
    <cellStyle name="Normal 6 3 2 3 3 3" xfId="1483" xr:uid="{1E67F90B-0DC0-4715-B937-A14B79F269DC}"/>
    <cellStyle name="Normal 6 3 2 3 3 4" xfId="3138" xr:uid="{14DA850E-F5F8-482E-B97A-A960D195BC3B}"/>
    <cellStyle name="Normal 6 3 2 3 4" xfId="1484" xr:uid="{59327253-794E-4D91-90D0-1489A531FF0F}"/>
    <cellStyle name="Normal 6 3 2 3 4 2" xfId="1485" xr:uid="{89DFD3E2-5078-415D-AB61-A4371FB846B8}"/>
    <cellStyle name="Normal 6 3 2 3 5" xfId="1486" xr:uid="{C613F90D-55E0-4E38-9F08-6C823E413ECC}"/>
    <cellStyle name="Normal 6 3 2 3 6" xfId="3139" xr:uid="{459FF7BC-DA45-4009-AA46-BE2421183026}"/>
    <cellStyle name="Normal 6 3 2 4" xfId="324" xr:uid="{F7231634-A4A3-4EFD-84E5-BDCC67395DDF}"/>
    <cellStyle name="Normal 6 3 2 4 2" xfId="615" xr:uid="{D72C2D61-0F29-41C6-9F59-1700365CA13B}"/>
    <cellStyle name="Normal 6 3 2 4 2 2" xfId="616" xr:uid="{1C727536-0E5A-4AB7-B4E7-5A3018206F0A}"/>
    <cellStyle name="Normal 6 3 2 4 2 2 2" xfId="1487" xr:uid="{C0CA8354-E66D-4AC7-AB74-6E617A3451A1}"/>
    <cellStyle name="Normal 6 3 2 4 2 2 2 2" xfId="1488" xr:uid="{E72F7513-AE54-4102-9D0E-2A0DB06CAE86}"/>
    <cellStyle name="Normal 6 3 2 4 2 2 3" xfId="1489" xr:uid="{CC30FC5D-84F7-4C7B-8781-A3D15CF49720}"/>
    <cellStyle name="Normal 6 3 2 4 2 3" xfId="1490" xr:uid="{4D0F919F-7BFA-473C-A3A7-9B8A17A2F6EB}"/>
    <cellStyle name="Normal 6 3 2 4 2 3 2" xfId="1491" xr:uid="{CBE54C26-B1E0-41F9-96C3-9A2625D66A9D}"/>
    <cellStyle name="Normal 6 3 2 4 2 4" xfId="1492" xr:uid="{85A2409F-357D-42DC-AF88-342284390781}"/>
    <cellStyle name="Normal 6 3 2 4 3" xfId="617" xr:uid="{C67AC381-6BCB-45A3-A776-DF99679FA283}"/>
    <cellStyle name="Normal 6 3 2 4 3 2" xfId="1493" xr:uid="{E09CB986-E377-42A8-86D4-AD3D3709D44E}"/>
    <cellStyle name="Normal 6 3 2 4 3 2 2" xfId="1494" xr:uid="{DFA8CD8B-CBB5-4D08-B4F6-A266BB8F9086}"/>
    <cellStyle name="Normal 6 3 2 4 3 3" xfId="1495" xr:uid="{E67DA293-0E3D-417C-8796-7A1757636E51}"/>
    <cellStyle name="Normal 6 3 2 4 4" xfId="1496" xr:uid="{FF45B6B7-AE40-44F0-A7F3-CC307DF43A3E}"/>
    <cellStyle name="Normal 6 3 2 4 4 2" xfId="1497" xr:uid="{10914E19-33F6-4569-BD82-D186A662EA45}"/>
    <cellStyle name="Normal 6 3 2 4 5" xfId="1498" xr:uid="{64E94398-B384-41B9-816B-195F81018210}"/>
    <cellStyle name="Normal 6 3 2 5" xfId="325" xr:uid="{9DF222FA-ABF8-4640-9995-5EFDDD315C10}"/>
    <cellStyle name="Normal 6 3 2 5 2" xfId="618" xr:uid="{C50FA684-17E5-4D71-B937-1C0C62BF7250}"/>
    <cellStyle name="Normal 6 3 2 5 2 2" xfId="1499" xr:uid="{331A2214-1C18-4619-8399-DF782426CFB6}"/>
    <cellStyle name="Normal 6 3 2 5 2 2 2" xfId="1500" xr:uid="{780D931E-3F0D-4E48-8005-21193FB33B5B}"/>
    <cellStyle name="Normal 6 3 2 5 2 3" xfId="1501" xr:uid="{F6ECCD7B-2070-494A-8B9E-4D1DFD56F6DE}"/>
    <cellStyle name="Normal 6 3 2 5 3" xfId="1502" xr:uid="{E0BE2A72-8977-4727-A915-D5EB55A1198B}"/>
    <cellStyle name="Normal 6 3 2 5 3 2" xfId="1503" xr:uid="{753FA519-BE4E-4F7A-8968-ADEA68608168}"/>
    <cellStyle name="Normal 6 3 2 5 4" xfId="1504" xr:uid="{F79F19E9-BA8F-499A-9F3F-9D6CD1528440}"/>
    <cellStyle name="Normal 6 3 2 6" xfId="619" xr:uid="{7EE9C207-6C24-45CB-A56C-1DAB87A3911A}"/>
    <cellStyle name="Normal 6 3 2 6 2" xfId="1505" xr:uid="{682D0A40-791F-472C-878D-3318E7D2BA73}"/>
    <cellStyle name="Normal 6 3 2 6 2 2" xfId="1506" xr:uid="{B83A6E8B-33F8-48B0-84A1-2E306D0CA351}"/>
    <cellStyle name="Normal 6 3 2 6 3" xfId="1507" xr:uid="{238D8F17-4A81-45A0-9083-2C13DE000A80}"/>
    <cellStyle name="Normal 6 3 2 6 4" xfId="3140" xr:uid="{B6CAF806-D05D-4CB2-8285-E14535A08E2D}"/>
    <cellStyle name="Normal 6 3 2 7" xfId="1508" xr:uid="{1081873F-4401-4579-B712-691D6CF0B657}"/>
    <cellStyle name="Normal 6 3 2 7 2" xfId="1509" xr:uid="{0E6C32CA-0E72-4C3C-A725-80FB6BAF8847}"/>
    <cellStyle name="Normal 6 3 2 8" xfId="1510" xr:uid="{8B574242-F7B0-4E62-B834-1EA635A95354}"/>
    <cellStyle name="Normal 6 3 2 9" xfId="3141" xr:uid="{B11531E9-9BA6-4E93-8EC6-7FE5552CA291}"/>
    <cellStyle name="Normal 6 3 3" xfId="114" xr:uid="{DF872499-3150-4439-84C8-090A42580162}"/>
    <cellStyle name="Normal 6 3 3 2" xfId="115" xr:uid="{06D3B61B-6FDA-4DDE-941E-E5F4DAF7E19A}"/>
    <cellStyle name="Normal 6 3 3 2 2" xfId="620" xr:uid="{0E6276C0-34C6-4377-B841-A7A7E58AA526}"/>
    <cellStyle name="Normal 6 3 3 2 2 2" xfId="621" xr:uid="{7C4CA242-8031-4897-AF49-63C7479F19FD}"/>
    <cellStyle name="Normal 6 3 3 2 2 2 2" xfId="1511" xr:uid="{73ADACD4-1F1F-486A-8768-172FA3B8ED97}"/>
    <cellStyle name="Normal 6 3 3 2 2 2 2 2" xfId="1512" xr:uid="{4174673C-DBD3-4360-A144-5CCD424BF0F4}"/>
    <cellStyle name="Normal 6 3 3 2 2 2 3" xfId="1513" xr:uid="{0AA370A6-FE61-45F4-A22F-E00A29CC7042}"/>
    <cellStyle name="Normal 6 3 3 2 2 3" xfId="1514" xr:uid="{9432363F-FF10-444D-976D-4AB5FA394A9D}"/>
    <cellStyle name="Normal 6 3 3 2 2 3 2" xfId="1515" xr:uid="{2F82D6FE-471B-4CC6-A3AC-48BE2E1DAF50}"/>
    <cellStyle name="Normal 6 3 3 2 2 4" xfId="1516" xr:uid="{CEC53D2D-D260-442F-9FC8-93613745426D}"/>
    <cellStyle name="Normal 6 3 3 2 3" xfId="622" xr:uid="{620A03FD-2895-496B-8640-85DAB248A8E4}"/>
    <cellStyle name="Normal 6 3 3 2 3 2" xfId="1517" xr:uid="{5B8C0FE1-3DA5-42EB-896C-EC0931CEC547}"/>
    <cellStyle name="Normal 6 3 3 2 3 2 2" xfId="1518" xr:uid="{4841138E-4396-4663-8DC6-C9435303A88A}"/>
    <cellStyle name="Normal 6 3 3 2 3 3" xfId="1519" xr:uid="{6B49499F-EBBB-4503-8274-12A4DE082CE3}"/>
    <cellStyle name="Normal 6 3 3 2 3 4" xfId="3142" xr:uid="{62B3DD42-5D24-4472-9AEF-10EE8FF163F0}"/>
    <cellStyle name="Normal 6 3 3 2 4" xfId="1520" xr:uid="{85B471EC-FCC6-47C8-9994-FE4F01205085}"/>
    <cellStyle name="Normal 6 3 3 2 4 2" xfId="1521" xr:uid="{0FC47FCC-3C4E-4F1C-914D-481EE40155A8}"/>
    <cellStyle name="Normal 6 3 3 2 5" xfId="1522" xr:uid="{FA4F7D6E-F49A-4860-99D0-773BC29E9D45}"/>
    <cellStyle name="Normal 6 3 3 2 6" xfId="3143" xr:uid="{A16ED10F-F804-4030-BFD6-796F08713450}"/>
    <cellStyle name="Normal 6 3 3 3" xfId="326" xr:uid="{FD3CDA35-BB5C-4FE3-AA0D-A941A23953A3}"/>
    <cellStyle name="Normal 6 3 3 3 2" xfId="623" xr:uid="{9C5F479F-C8F7-4836-BEA4-09C29EF96DED}"/>
    <cellStyle name="Normal 6 3 3 3 2 2" xfId="624" xr:uid="{C51A0637-5897-4C82-89E2-45613CBC2B9A}"/>
    <cellStyle name="Normal 6 3 3 3 2 2 2" xfId="1523" xr:uid="{05ACA5A5-E8C1-4196-8A81-61F83AA45CFB}"/>
    <cellStyle name="Normal 6 3 3 3 2 2 2 2" xfId="1524" xr:uid="{19D9E2FE-5AA9-4F77-B062-A274158E4473}"/>
    <cellStyle name="Normal 6 3 3 3 2 2 3" xfId="1525" xr:uid="{8368BDD4-10C6-4194-838D-71B972A3E857}"/>
    <cellStyle name="Normal 6 3 3 3 2 3" xfId="1526" xr:uid="{6979A2A3-2A79-41F6-9A80-AD755718F120}"/>
    <cellStyle name="Normal 6 3 3 3 2 3 2" xfId="1527" xr:uid="{B6BDDB7F-80F1-4F09-9DC5-9CEE1EAC29E9}"/>
    <cellStyle name="Normal 6 3 3 3 2 4" xfId="1528" xr:uid="{1DD796FB-462A-4895-98C7-BC9B98DE70C3}"/>
    <cellStyle name="Normal 6 3 3 3 3" xfId="625" xr:uid="{7DD69EE8-0A66-4CE9-BFB3-54940F2B89D6}"/>
    <cellStyle name="Normal 6 3 3 3 3 2" xfId="1529" xr:uid="{E9D10B2D-FDD6-4F68-965A-7CE5B038CF38}"/>
    <cellStyle name="Normal 6 3 3 3 3 2 2" xfId="1530" xr:uid="{AA4DEAF4-5B62-4735-973A-E9971FC234D6}"/>
    <cellStyle name="Normal 6 3 3 3 3 3" xfId="1531" xr:uid="{777EA346-28BD-49F7-AEC1-7E6D6659131F}"/>
    <cellStyle name="Normal 6 3 3 3 4" xfId="1532" xr:uid="{FB4FA22A-D28C-4BC7-8B33-4B01C9BF3328}"/>
    <cellStyle name="Normal 6 3 3 3 4 2" xfId="1533" xr:uid="{43AE076A-3804-456A-B53C-D190DC4C72D1}"/>
    <cellStyle name="Normal 6 3 3 3 5" xfId="1534" xr:uid="{DB3DD80E-3D22-46F4-AA45-065BB2D73D6D}"/>
    <cellStyle name="Normal 6 3 3 4" xfId="327" xr:uid="{E7FD2A35-3D93-47FA-960E-621D2DD7398E}"/>
    <cellStyle name="Normal 6 3 3 4 2" xfId="626" xr:uid="{C6589DC9-E4AC-4967-BF26-ACA47409469C}"/>
    <cellStyle name="Normal 6 3 3 4 2 2" xfId="1535" xr:uid="{AB23D0BF-0416-4CB9-B2A4-3183AC323137}"/>
    <cellStyle name="Normal 6 3 3 4 2 2 2" xfId="1536" xr:uid="{23A48E67-CA7A-41F7-886B-F5BBB3757DC5}"/>
    <cellStyle name="Normal 6 3 3 4 2 3" xfId="1537" xr:uid="{4E7F1B57-EADE-485F-BA24-9FF03A8E1CBA}"/>
    <cellStyle name="Normal 6 3 3 4 3" xfId="1538" xr:uid="{431D0994-BB75-4793-80EA-BF70AE0EF016}"/>
    <cellStyle name="Normal 6 3 3 4 3 2" xfId="1539" xr:uid="{96A39573-EF9B-4B37-8B57-DFBE01419CEE}"/>
    <cellStyle name="Normal 6 3 3 4 4" xfId="1540" xr:uid="{A307B32C-2FAC-419A-AF5A-6D23DF1D8544}"/>
    <cellStyle name="Normal 6 3 3 5" xfId="627" xr:uid="{1919A371-1CDF-4E63-8180-D8660D538237}"/>
    <cellStyle name="Normal 6 3 3 5 2" xfId="1541" xr:uid="{BF48ED26-B79D-4350-B7CC-A72FC1CFB80E}"/>
    <cellStyle name="Normal 6 3 3 5 2 2" xfId="1542" xr:uid="{E41429FF-3279-48E0-A482-B974F30CAEF0}"/>
    <cellStyle name="Normal 6 3 3 5 3" xfId="1543" xr:uid="{47A93E09-D777-4116-90A4-05D4DEF3C252}"/>
    <cellStyle name="Normal 6 3 3 5 4" xfId="3144" xr:uid="{618A72EA-DA4F-4578-A0C9-C8F9CFE39142}"/>
    <cellStyle name="Normal 6 3 3 6" xfId="1544" xr:uid="{D5C64966-E23B-499D-8A1B-609A8790CEFF}"/>
    <cellStyle name="Normal 6 3 3 6 2" xfId="1545" xr:uid="{31356F5B-AFF4-4BDE-952A-389B0DFA3EA3}"/>
    <cellStyle name="Normal 6 3 3 7" xfId="1546" xr:uid="{56A8D6C3-BE49-4B9B-9E79-D34C4A7947C8}"/>
    <cellStyle name="Normal 6 3 3 8" xfId="3145" xr:uid="{2AA989E2-322A-498A-A509-F74315972CB9}"/>
    <cellStyle name="Normal 6 3 4" xfId="116" xr:uid="{94244D83-252C-4B38-A6D4-976D64277DE7}"/>
    <cellStyle name="Normal 6 3 4 2" xfId="447" xr:uid="{034D53CF-C8DA-4885-BDEE-9964F5A73A00}"/>
    <cellStyle name="Normal 6 3 4 2 2" xfId="628" xr:uid="{9676C3CA-80F6-4BFC-9A94-9C55BDFB613E}"/>
    <cellStyle name="Normal 6 3 4 2 2 2" xfId="1547" xr:uid="{2169862A-8212-47EB-B660-4992B860B7AD}"/>
    <cellStyle name="Normal 6 3 4 2 2 2 2" xfId="1548" xr:uid="{A814659E-844A-4836-B314-D8EB9048E8CC}"/>
    <cellStyle name="Normal 6 3 4 2 2 3" xfId="1549" xr:uid="{E05C9FEE-C92A-4C38-BFD5-0A99F2038A47}"/>
    <cellStyle name="Normal 6 3 4 2 2 4" xfId="3146" xr:uid="{4C845108-667B-4262-8176-3E057A0CFCE4}"/>
    <cellStyle name="Normal 6 3 4 2 3" xfId="1550" xr:uid="{015F1014-C83A-486B-8B0F-8FEC94CD645A}"/>
    <cellStyle name="Normal 6 3 4 2 3 2" xfId="1551" xr:uid="{B56C3E28-645F-4305-B652-75B5A58ACB41}"/>
    <cellStyle name="Normal 6 3 4 2 4" xfId="1552" xr:uid="{93746C84-A4A2-4B7A-8005-F5D0D7477CDE}"/>
    <cellStyle name="Normal 6 3 4 2 5" xfId="3147" xr:uid="{9CBEE533-3789-440D-B650-B17984110C3D}"/>
    <cellStyle name="Normal 6 3 4 3" xfId="629" xr:uid="{19967510-05B0-4199-816C-CFC7AB0E113B}"/>
    <cellStyle name="Normal 6 3 4 3 2" xfId="1553" xr:uid="{E2930CED-4A1E-41B2-8E8A-711926B30795}"/>
    <cellStyle name="Normal 6 3 4 3 2 2" xfId="1554" xr:uid="{94559078-06FC-4B6B-8714-7B5818AB4CBC}"/>
    <cellStyle name="Normal 6 3 4 3 3" xfId="1555" xr:uid="{793C3CFE-A074-4AE1-9C4D-52CF031E645D}"/>
    <cellStyle name="Normal 6 3 4 3 4" xfId="3148" xr:uid="{7DC9A0F4-AC25-4E50-B792-0EAEE20F161D}"/>
    <cellStyle name="Normal 6 3 4 4" xfId="1556" xr:uid="{AD4643D9-27B9-4B89-82B9-D84C14AFB9DC}"/>
    <cellStyle name="Normal 6 3 4 4 2" xfId="1557" xr:uid="{5FC12066-E336-4ED7-A7F2-932FC0BD082F}"/>
    <cellStyle name="Normal 6 3 4 4 3" xfId="3149" xr:uid="{73FA6CB0-AA8F-4675-B661-946A1B5CACFB}"/>
    <cellStyle name="Normal 6 3 4 4 4" xfId="3150" xr:uid="{2C5A1E59-1242-4BAF-9AAF-8FBE7AA73861}"/>
    <cellStyle name="Normal 6 3 4 5" xfId="1558" xr:uid="{5C50E6EA-8FE6-4A82-91C4-5F0F05AC49DE}"/>
    <cellStyle name="Normal 6 3 4 6" xfId="3151" xr:uid="{37F21112-C1D9-4E02-ACA3-1A9F5F89B7F9}"/>
    <cellStyle name="Normal 6 3 4 7" xfId="3152" xr:uid="{68E40396-14F8-46D3-A024-CE1F0EC1B59E}"/>
    <cellStyle name="Normal 6 3 5" xfId="328" xr:uid="{AB251AA3-94F1-4586-92E5-852957322CDB}"/>
    <cellStyle name="Normal 6 3 5 2" xfId="630" xr:uid="{500523EF-06FB-4DD2-B3B2-8C4C514ED11B}"/>
    <cellStyle name="Normal 6 3 5 2 2" xfId="631" xr:uid="{972B9269-316C-4F36-A8D6-BA55B4F6833A}"/>
    <cellStyle name="Normal 6 3 5 2 2 2" xfId="1559" xr:uid="{EF45C227-7491-4A27-9A9C-1104D109FF6E}"/>
    <cellStyle name="Normal 6 3 5 2 2 2 2" xfId="1560" xr:uid="{8C2F3E59-64F5-4358-929C-1A2F48EAF3D4}"/>
    <cellStyle name="Normal 6 3 5 2 2 3" xfId="1561" xr:uid="{7BD72159-A57E-422D-9A67-632072F426B6}"/>
    <cellStyle name="Normal 6 3 5 2 3" xfId="1562" xr:uid="{B2BB536A-7E55-4162-BA54-DA997F426B74}"/>
    <cellStyle name="Normal 6 3 5 2 3 2" xfId="1563" xr:uid="{66BCBDD2-3989-4A01-BA8E-814234FDF798}"/>
    <cellStyle name="Normal 6 3 5 2 4" xfId="1564" xr:uid="{B93405A2-4A4C-4157-B177-64F9B6F2D65B}"/>
    <cellStyle name="Normal 6 3 5 3" xfId="632" xr:uid="{544ECDF0-AA8B-4557-BA3E-8755D3188C8E}"/>
    <cellStyle name="Normal 6 3 5 3 2" xfId="1565" xr:uid="{53BD83E2-F36B-4E7A-8AB8-C6532B7D9E65}"/>
    <cellStyle name="Normal 6 3 5 3 2 2" xfId="1566" xr:uid="{8735EF5D-6FE4-4D76-8316-48B5EC5C25A4}"/>
    <cellStyle name="Normal 6 3 5 3 3" xfId="1567" xr:uid="{361B122B-8110-4B72-AA82-37843BA65021}"/>
    <cellStyle name="Normal 6 3 5 3 4" xfId="3153" xr:uid="{7F43FC10-7058-428C-BC15-108A4144381E}"/>
    <cellStyle name="Normal 6 3 5 4" xfId="1568" xr:uid="{0CF73BE4-2157-4FC0-A569-643C5B441D9A}"/>
    <cellStyle name="Normal 6 3 5 4 2" xfId="1569" xr:uid="{97481BE1-E8F9-4C3F-B892-6D47E340B283}"/>
    <cellStyle name="Normal 6 3 5 5" xfId="1570" xr:uid="{83E149D2-30F9-4AF9-A49B-7BAE912D3E62}"/>
    <cellStyle name="Normal 6 3 5 6" xfId="3154" xr:uid="{BE4C0BE7-95AF-47C1-BECF-CBB29EBDBBC6}"/>
    <cellStyle name="Normal 6 3 6" xfId="329" xr:uid="{2307F0D8-0B8D-438D-9E7E-9C1F75E6D3EE}"/>
    <cellStyle name="Normal 6 3 6 2" xfId="633" xr:uid="{1ACF4207-EB3B-4A9D-9A3A-3F3013EBA39E}"/>
    <cellStyle name="Normal 6 3 6 2 2" xfId="1571" xr:uid="{7BCE9542-3A80-4624-9460-322340A4ADD6}"/>
    <cellStyle name="Normal 6 3 6 2 2 2" xfId="1572" xr:uid="{6D9DC4AF-2B01-40F7-A42A-E1D20EEAF0B3}"/>
    <cellStyle name="Normal 6 3 6 2 3" xfId="1573" xr:uid="{D6467DA4-77BA-4EFE-A34C-AAA4A3D1818B}"/>
    <cellStyle name="Normal 6 3 6 2 4" xfId="3155" xr:uid="{F0393577-7C01-42F6-954F-5729306F9C1A}"/>
    <cellStyle name="Normal 6 3 6 3" xfId="1574" xr:uid="{C57169CD-3A3D-4DFF-99F9-FE1ECF7230E0}"/>
    <cellStyle name="Normal 6 3 6 3 2" xfId="1575" xr:uid="{93E758E7-A9BD-489F-BC79-90A7B802F3BA}"/>
    <cellStyle name="Normal 6 3 6 4" xfId="1576" xr:uid="{4B87214F-20EF-4191-9998-6D946AB217F5}"/>
    <cellStyle name="Normal 6 3 6 5" xfId="3156" xr:uid="{9F7A4C39-DFCB-443D-8B02-90731195961E}"/>
    <cellStyle name="Normal 6 3 7" xfId="634" xr:uid="{8DFE997E-F449-4504-9F55-FFEB2648141E}"/>
    <cellStyle name="Normal 6 3 7 2" xfId="1577" xr:uid="{B630F9D1-A14D-4ED6-9F05-DD5B5035791E}"/>
    <cellStyle name="Normal 6 3 7 2 2" xfId="1578" xr:uid="{37AEF265-DB84-4406-83A1-947BF16A1D00}"/>
    <cellStyle name="Normal 6 3 7 3" xfId="1579" xr:uid="{0AE392DE-A1E1-4947-9E2E-5490872A2F81}"/>
    <cellStyle name="Normal 6 3 7 4" xfId="3157" xr:uid="{0350CB89-DEBF-4DEF-BA34-8F2EDAFD303D}"/>
    <cellStyle name="Normal 6 3 8" xfId="1580" xr:uid="{384CFD78-CC20-48EE-B955-A2C050C37411}"/>
    <cellStyle name="Normal 6 3 8 2" xfId="1581" xr:uid="{A485B500-BB65-48D6-8BFC-27C52F57BCC1}"/>
    <cellStyle name="Normal 6 3 8 3" xfId="3158" xr:uid="{8DE304C5-C8D6-49C1-894F-CFB33DE75381}"/>
    <cellStyle name="Normal 6 3 8 4" xfId="3159" xr:uid="{52757EB5-2158-42CB-940D-2566D8F4A25C}"/>
    <cellStyle name="Normal 6 3 9" xfId="1582" xr:uid="{7315C20B-61D0-41E3-AAB7-5B40CC9D492E}"/>
    <cellStyle name="Normal 6 3 9 2" xfId="4718" xr:uid="{6E32DF37-AC2D-4F73-95AD-15E6FC782934}"/>
    <cellStyle name="Normal 6 4" xfId="117" xr:uid="{45E99A9C-37A6-4446-9C1F-3F9141D60037}"/>
    <cellStyle name="Normal 6 4 10" xfId="3160" xr:uid="{0A9B8C7E-91AF-45B4-AD9F-C473CF202B4B}"/>
    <cellStyle name="Normal 6 4 11" xfId="3161" xr:uid="{4584C239-F1EC-4B1F-827D-E1C098913A99}"/>
    <cellStyle name="Normal 6 4 2" xfId="118" xr:uid="{F3D114BD-9117-4B9D-A3A9-0C647CE0A9CE}"/>
    <cellStyle name="Normal 6 4 2 2" xfId="119" xr:uid="{C8CE3D37-AA29-4C46-9257-B4EC97E1190C}"/>
    <cellStyle name="Normal 6 4 2 2 2" xfId="330" xr:uid="{91FA4236-D320-4A0A-9F73-D33713AC9561}"/>
    <cellStyle name="Normal 6 4 2 2 2 2" xfId="635" xr:uid="{980D7E2C-E907-4A89-AF75-5D72DF6E3C04}"/>
    <cellStyle name="Normal 6 4 2 2 2 2 2" xfId="1583" xr:uid="{8970C07D-EA39-4FAB-B1B2-5DB5A770BCC3}"/>
    <cellStyle name="Normal 6 4 2 2 2 2 2 2" xfId="1584" xr:uid="{4EC6DEF3-C202-4B95-BEC5-759A39921153}"/>
    <cellStyle name="Normal 6 4 2 2 2 2 3" xfId="1585" xr:uid="{17020731-C284-487D-BF27-FE21D6E58339}"/>
    <cellStyle name="Normal 6 4 2 2 2 2 4" xfId="3162" xr:uid="{3892D812-1315-417B-8B9A-09DF3BDFBFA0}"/>
    <cellStyle name="Normal 6 4 2 2 2 3" xfId="1586" xr:uid="{B20F2441-0BE0-4BF4-A2F6-AA5CBBD0A8FD}"/>
    <cellStyle name="Normal 6 4 2 2 2 3 2" xfId="1587" xr:uid="{BF04E603-1EDA-4D1E-B065-30CC5A657A20}"/>
    <cellStyle name="Normal 6 4 2 2 2 3 3" xfId="3163" xr:uid="{946C6F69-2B04-44CD-BE4A-4DBAE21603D7}"/>
    <cellStyle name="Normal 6 4 2 2 2 3 4" xfId="3164" xr:uid="{26577E5F-B707-4DF4-A906-A841FB8B4491}"/>
    <cellStyle name="Normal 6 4 2 2 2 4" xfId="1588" xr:uid="{DC1A1E50-E8A2-4F7F-904A-728E71246F53}"/>
    <cellStyle name="Normal 6 4 2 2 2 5" xfId="3165" xr:uid="{F3FB03B4-6A72-405C-8E77-5B6D68D9064C}"/>
    <cellStyle name="Normal 6 4 2 2 2 6" xfId="3166" xr:uid="{3913A317-B7E0-44BC-8A4A-AE2F9C0D1A29}"/>
    <cellStyle name="Normal 6 4 2 2 3" xfId="636" xr:uid="{64AC8FAF-F531-47C5-A934-0663F8E60DEA}"/>
    <cellStyle name="Normal 6 4 2 2 3 2" xfId="1589" xr:uid="{90BD0120-37AD-4BA9-83C6-3DD88269FF86}"/>
    <cellStyle name="Normal 6 4 2 2 3 2 2" xfId="1590" xr:uid="{A9E86463-0C1C-49C5-A9BF-631DD6401331}"/>
    <cellStyle name="Normal 6 4 2 2 3 2 3" xfId="3167" xr:uid="{82338396-30B7-4E9A-BCE1-D31245ADE517}"/>
    <cellStyle name="Normal 6 4 2 2 3 2 4" xfId="3168" xr:uid="{C1470A3A-3154-48C6-A88E-23C44EA0718B}"/>
    <cellStyle name="Normal 6 4 2 2 3 3" xfId="1591" xr:uid="{32948E17-CB00-489D-86AB-2BAFBE4D84AB}"/>
    <cellStyle name="Normal 6 4 2 2 3 4" xfId="3169" xr:uid="{20DCF5EF-C214-4268-85AD-A23B0D482970}"/>
    <cellStyle name="Normal 6 4 2 2 3 5" xfId="3170" xr:uid="{4117765E-EC5E-4C99-B9C5-A06C88059EF6}"/>
    <cellStyle name="Normal 6 4 2 2 4" xfId="1592" xr:uid="{FF6A1C5F-5866-454F-AF9D-595825C7DEE1}"/>
    <cellStyle name="Normal 6 4 2 2 4 2" xfId="1593" xr:uid="{89270C2D-989B-40B1-A85D-9677731F0BD7}"/>
    <cellStyle name="Normal 6 4 2 2 4 3" xfId="3171" xr:uid="{27483811-C056-47B3-A166-16F2E2CFA467}"/>
    <cellStyle name="Normal 6 4 2 2 4 4" xfId="3172" xr:uid="{19511D99-76C6-48D3-B29F-1C25041DB3AA}"/>
    <cellStyle name="Normal 6 4 2 2 5" xfId="1594" xr:uid="{4C2CE9F3-9449-4369-8216-3465E13552D2}"/>
    <cellStyle name="Normal 6 4 2 2 5 2" xfId="3173" xr:uid="{14D0A96E-66F2-43AE-8B96-D3FE17EE51EA}"/>
    <cellStyle name="Normal 6 4 2 2 5 3" xfId="3174" xr:uid="{EFCB0E86-37CD-4C7D-8EEC-5BF4A41FC3DA}"/>
    <cellStyle name="Normal 6 4 2 2 5 4" xfId="3175" xr:uid="{9C702550-AADA-4A20-B257-EC94D23C186D}"/>
    <cellStyle name="Normal 6 4 2 2 6" xfId="3176" xr:uid="{3C5D801C-EA75-4023-B6E9-9B2933458A9F}"/>
    <cellStyle name="Normal 6 4 2 2 7" xfId="3177" xr:uid="{49376E7A-4689-4EB2-A6BD-05B5B6F6AAB7}"/>
    <cellStyle name="Normal 6 4 2 2 8" xfId="3178" xr:uid="{55723F5C-4175-4490-8F7F-19B78076B278}"/>
    <cellStyle name="Normal 6 4 2 3" xfId="331" xr:uid="{E2585475-2861-40D3-97CF-65777E1E1664}"/>
    <cellStyle name="Normal 6 4 2 3 2" xfId="637" xr:uid="{9AFF7E22-8BD9-4557-B473-3E93A406A3A8}"/>
    <cellStyle name="Normal 6 4 2 3 2 2" xfId="638" xr:uid="{97452BD7-6945-4E17-B054-8E08900FEEEA}"/>
    <cellStyle name="Normal 6 4 2 3 2 2 2" xfId="1595" xr:uid="{67C425BB-3B91-4895-A2EE-C4DF444B36E4}"/>
    <cellStyle name="Normal 6 4 2 3 2 2 2 2" xfId="1596" xr:uid="{69FAA73F-8CC3-4A9D-968E-2B946EEDDF21}"/>
    <cellStyle name="Normal 6 4 2 3 2 2 3" xfId="1597" xr:uid="{456F5B2F-6C95-478C-A41D-D1237BFD283D}"/>
    <cellStyle name="Normal 6 4 2 3 2 3" xfId="1598" xr:uid="{BF73DEF8-C2B1-4B6D-8353-C13CF9D81A8B}"/>
    <cellStyle name="Normal 6 4 2 3 2 3 2" xfId="1599" xr:uid="{323FF771-C983-4BFE-A8E9-EEEC1DD241A5}"/>
    <cellStyle name="Normal 6 4 2 3 2 4" xfId="1600" xr:uid="{2F890508-A3C5-4B8F-8069-BFB0481C9DA2}"/>
    <cellStyle name="Normal 6 4 2 3 3" xfId="639" xr:uid="{BA4F8BB4-9DB4-442A-BAB4-FB4DF6C40F16}"/>
    <cellStyle name="Normal 6 4 2 3 3 2" xfId="1601" xr:uid="{FF2F4741-C509-4E1F-9E91-542A88A86E9E}"/>
    <cellStyle name="Normal 6 4 2 3 3 2 2" xfId="1602" xr:uid="{529A2A48-91BA-4B43-A364-65032FCFCCD9}"/>
    <cellStyle name="Normal 6 4 2 3 3 3" xfId="1603" xr:uid="{6922627E-831C-41A6-840B-8D09AEA00253}"/>
    <cellStyle name="Normal 6 4 2 3 3 4" xfId="3179" xr:uid="{D3C373C4-21D4-4141-86F7-0ACE141CEB44}"/>
    <cellStyle name="Normal 6 4 2 3 4" xfId="1604" xr:uid="{A91B69D0-0189-4892-B0C1-5F272B94088F}"/>
    <cellStyle name="Normal 6 4 2 3 4 2" xfId="1605" xr:uid="{A09FBB7C-D672-43FB-992F-30BD271AB4F1}"/>
    <cellStyle name="Normal 6 4 2 3 5" xfId="1606" xr:uid="{A81A2842-223F-4DD0-B7A8-873EDFC41630}"/>
    <cellStyle name="Normal 6 4 2 3 6" xfId="3180" xr:uid="{E48B54D0-728E-4BD6-AF63-C64607E7E788}"/>
    <cellStyle name="Normal 6 4 2 4" xfId="332" xr:uid="{5A8FA2F2-89E1-4C9D-B21D-1FBF69634B1B}"/>
    <cellStyle name="Normal 6 4 2 4 2" xfId="640" xr:uid="{0FC2BF5A-A651-4B1F-82CF-73824AD4FA6B}"/>
    <cellStyle name="Normal 6 4 2 4 2 2" xfId="1607" xr:uid="{5F0BF754-48EB-4D8E-89E2-A757D7A8ED27}"/>
    <cellStyle name="Normal 6 4 2 4 2 2 2" xfId="1608" xr:uid="{EB9A08AE-DB1B-4208-AD6E-445E4795BBF5}"/>
    <cellStyle name="Normal 6 4 2 4 2 3" xfId="1609" xr:uid="{1F7D52E5-5C20-42E4-BD03-A03BE786549A}"/>
    <cellStyle name="Normal 6 4 2 4 2 4" xfId="3181" xr:uid="{2CE01171-5C55-4C4E-9724-1863CAF74316}"/>
    <cellStyle name="Normal 6 4 2 4 3" xfId="1610" xr:uid="{E5844429-072C-4C2F-8F86-F9D2CA943426}"/>
    <cellStyle name="Normal 6 4 2 4 3 2" xfId="1611" xr:uid="{BFF530E3-4B8A-41F3-A4DC-6C58EAA7DB04}"/>
    <cellStyle name="Normal 6 4 2 4 4" xfId="1612" xr:uid="{C3C6E940-FEF8-42BB-A421-C46758ECC17A}"/>
    <cellStyle name="Normal 6 4 2 4 5" xfId="3182" xr:uid="{A35E2CA9-A49C-4F68-A673-AEDAEE02D9E8}"/>
    <cellStyle name="Normal 6 4 2 5" xfId="333" xr:uid="{C6B2BE8D-A8A2-4787-8E5F-D1746CB7EED5}"/>
    <cellStyle name="Normal 6 4 2 5 2" xfId="1613" xr:uid="{72DA4358-D209-4BE1-930D-E9D20254ACCA}"/>
    <cellStyle name="Normal 6 4 2 5 2 2" xfId="1614" xr:uid="{F1E0F694-CDCC-4984-848D-76186324A149}"/>
    <cellStyle name="Normal 6 4 2 5 3" xfId="1615" xr:uid="{BC50BE13-2BA6-403E-A991-14AF8A5FB994}"/>
    <cellStyle name="Normal 6 4 2 5 4" xfId="3183" xr:uid="{48441797-ADA0-4FC9-AF5E-B8853C95A572}"/>
    <cellStyle name="Normal 6 4 2 6" xfId="1616" xr:uid="{31C5F48D-554F-434E-95F0-C85EDFDCDD8B}"/>
    <cellStyle name="Normal 6 4 2 6 2" xfId="1617" xr:uid="{6ABBD5B7-F3E2-437E-AAE5-BAD41A43F2C0}"/>
    <cellStyle name="Normal 6 4 2 6 3" xfId="3184" xr:uid="{EBEA849A-0C81-46EF-BCA7-A9943D5D6967}"/>
    <cellStyle name="Normal 6 4 2 6 4" xfId="3185" xr:uid="{C6B0E299-324F-4F97-BD44-8E36A35BF928}"/>
    <cellStyle name="Normal 6 4 2 7" xfId="1618" xr:uid="{0441A76B-FFC1-4EE7-A954-73E65981AA98}"/>
    <cellStyle name="Normal 6 4 2 8" xfId="3186" xr:uid="{6F833E4E-FF3A-49D9-8238-A193ACDA10B8}"/>
    <cellStyle name="Normal 6 4 2 9" xfId="3187" xr:uid="{98C9A131-0B4B-4981-930C-784074F6D656}"/>
    <cellStyle name="Normal 6 4 3" xfId="120" xr:uid="{B7836867-380D-4E64-82B4-745B22D2AD16}"/>
    <cellStyle name="Normal 6 4 3 2" xfId="121" xr:uid="{9D9E254F-016F-4F5C-8318-2D8C0D0C3786}"/>
    <cellStyle name="Normal 6 4 3 2 2" xfId="641" xr:uid="{5A3294FF-8824-49B4-A509-D0F538876C18}"/>
    <cellStyle name="Normal 6 4 3 2 2 2" xfId="1619" xr:uid="{3402FD73-2A88-4DF6-843B-55215E60BB1F}"/>
    <cellStyle name="Normal 6 4 3 2 2 2 2" xfId="1620" xr:uid="{8255ACE7-734A-48BF-9029-C22C0C4C8DEE}"/>
    <cellStyle name="Normal 6 4 3 2 2 2 2 2" xfId="4476" xr:uid="{CC4E1257-0D3D-48FB-AE8E-B2043EAACD1A}"/>
    <cellStyle name="Normal 6 4 3 2 2 2 3" xfId="4477" xr:uid="{80EC4B7E-58AE-4C29-A27E-4E248CC2F131}"/>
    <cellStyle name="Normal 6 4 3 2 2 3" xfId="1621" xr:uid="{51A7F657-B8F9-4FD6-BB75-999C0B30D7ED}"/>
    <cellStyle name="Normal 6 4 3 2 2 3 2" xfId="4478" xr:uid="{C2B3A811-47A3-4F7A-9830-D82CE6AB74FD}"/>
    <cellStyle name="Normal 6 4 3 2 2 4" xfId="3188" xr:uid="{57C81C18-D6A2-496F-8561-BD3EB8B07C70}"/>
    <cellStyle name="Normal 6 4 3 2 3" xfId="1622" xr:uid="{86BB7B23-1536-4EB2-A42E-2386B5A3F288}"/>
    <cellStyle name="Normal 6 4 3 2 3 2" xfId="1623" xr:uid="{77B6BD52-5DA4-4CFB-ACFF-1A64205132F7}"/>
    <cellStyle name="Normal 6 4 3 2 3 2 2" xfId="4479" xr:uid="{DF408832-4D7C-4344-9D6B-F1848231D0B8}"/>
    <cellStyle name="Normal 6 4 3 2 3 3" xfId="3189" xr:uid="{8123983E-6A06-4B04-AE64-E743560063B3}"/>
    <cellStyle name="Normal 6 4 3 2 3 4" xfId="3190" xr:uid="{23898030-2F55-49E0-A426-5E54BF5199F9}"/>
    <cellStyle name="Normal 6 4 3 2 4" xfId="1624" xr:uid="{11917D5F-319F-472C-897C-9DB82E3BBD93}"/>
    <cellStyle name="Normal 6 4 3 2 4 2" xfId="4480" xr:uid="{08DB27A1-2BCF-4EA3-9834-A593E779DAE7}"/>
    <cellStyle name="Normal 6 4 3 2 5" xfId="3191" xr:uid="{F275A0B5-7AC1-4BAA-AD6E-CE1326B7BFC6}"/>
    <cellStyle name="Normal 6 4 3 2 6" xfId="3192" xr:uid="{7E6BCD0B-4095-43A1-B2D6-7C39BA8623AA}"/>
    <cellStyle name="Normal 6 4 3 3" xfId="334" xr:uid="{82D4ABDB-81A8-4E6C-AAEA-02686F7E24B6}"/>
    <cellStyle name="Normal 6 4 3 3 2" xfId="1625" xr:uid="{AD262F26-5748-4AAA-8D4A-693E65A60D6D}"/>
    <cellStyle name="Normal 6 4 3 3 2 2" xfId="1626" xr:uid="{0CFB1052-C35B-4E2E-9492-9E8AFA875998}"/>
    <cellStyle name="Normal 6 4 3 3 2 2 2" xfId="4481" xr:uid="{A84D5522-CE5C-459D-8E39-DE4B16859A80}"/>
    <cellStyle name="Normal 6 4 3 3 2 3" xfId="3193" xr:uid="{DA931106-4E91-41F6-BBCE-D7E848E732F4}"/>
    <cellStyle name="Normal 6 4 3 3 2 4" xfId="3194" xr:uid="{5BB2950F-F4DF-4CE8-AA2B-C2DC87B78598}"/>
    <cellStyle name="Normal 6 4 3 3 3" xfId="1627" xr:uid="{C1A0B9F5-5B1F-4836-B671-E334A5DE2D28}"/>
    <cellStyle name="Normal 6 4 3 3 3 2" xfId="4482" xr:uid="{F2EB735D-1A50-450E-9056-84AE3602A86C}"/>
    <cellStyle name="Normal 6 4 3 3 4" xfId="3195" xr:uid="{5DC5A1AE-F106-4647-8F75-14BD0F32A658}"/>
    <cellStyle name="Normal 6 4 3 3 5" xfId="3196" xr:uid="{253A56F0-1D59-45E2-A0DF-EB060B66CD33}"/>
    <cellStyle name="Normal 6 4 3 4" xfId="1628" xr:uid="{8D81B91B-B279-4A20-ABE8-359CEE321E74}"/>
    <cellStyle name="Normal 6 4 3 4 2" xfId="1629" xr:uid="{ACBC2EB4-45C2-485C-B761-5845C7DAB256}"/>
    <cellStyle name="Normal 6 4 3 4 2 2" xfId="4483" xr:uid="{5DE62520-1535-4131-B19E-6A0B5882065C}"/>
    <cellStyle name="Normal 6 4 3 4 3" xfId="3197" xr:uid="{891ECCDD-5B33-4BF7-B6F3-C6DE59334ECE}"/>
    <cellStyle name="Normal 6 4 3 4 4" xfId="3198" xr:uid="{D76124E6-B8C0-47B7-896D-B8CB1494F22E}"/>
    <cellStyle name="Normal 6 4 3 5" xfId="1630" xr:uid="{4B08FC1E-4C10-4ED2-BE9D-B22AF9A1F957}"/>
    <cellStyle name="Normal 6 4 3 5 2" xfId="3199" xr:uid="{243FBD28-B3CB-431A-8337-A17E1F0B60A6}"/>
    <cellStyle name="Normal 6 4 3 5 3" xfId="3200" xr:uid="{F8AA5176-B4F0-454E-897F-CA3369AD6F31}"/>
    <cellStyle name="Normal 6 4 3 5 4" xfId="3201" xr:uid="{02D35204-FA24-49A2-9171-E784498FCD12}"/>
    <cellStyle name="Normal 6 4 3 6" xfId="3202" xr:uid="{FF7B778A-CE4A-4845-9D6E-AEEFEA8FC6C0}"/>
    <cellStyle name="Normal 6 4 3 7" xfId="3203" xr:uid="{FE738304-11C3-4994-887F-B6C9798DC2A4}"/>
    <cellStyle name="Normal 6 4 3 8" xfId="3204" xr:uid="{BB91246E-217A-42B1-8950-1F4440A7222B}"/>
    <cellStyle name="Normal 6 4 4" xfId="122" xr:uid="{5006D0E0-8404-41DA-B478-641FD2D7855F}"/>
    <cellStyle name="Normal 6 4 4 2" xfId="642" xr:uid="{C5B842E0-6F7F-47CD-B0D8-AF89257A5E64}"/>
    <cellStyle name="Normal 6 4 4 2 2" xfId="643" xr:uid="{9B20783B-3A25-46A2-BE2A-B97D6ED6D492}"/>
    <cellStyle name="Normal 6 4 4 2 2 2" xfId="1631" xr:uid="{E8A603AD-3239-4254-ACDF-E1F9A7DF880A}"/>
    <cellStyle name="Normal 6 4 4 2 2 2 2" xfId="1632" xr:uid="{9F10ED80-F14D-4F45-A9AC-96EE70EDB11A}"/>
    <cellStyle name="Normal 6 4 4 2 2 3" xfId="1633" xr:uid="{6C207149-0B02-4893-9292-9CA2CC2E3292}"/>
    <cellStyle name="Normal 6 4 4 2 2 4" xfId="3205" xr:uid="{EE05EBEB-ED82-41FF-8C82-38195F61D04C}"/>
    <cellStyle name="Normal 6 4 4 2 3" xfId="1634" xr:uid="{4AF152FA-94B4-4FEF-81BD-AA4C5DE3380A}"/>
    <cellStyle name="Normal 6 4 4 2 3 2" xfId="1635" xr:uid="{8628BDE7-F79A-4A6F-AB23-B1C249BC638B}"/>
    <cellStyle name="Normal 6 4 4 2 4" xfId="1636" xr:uid="{20DB7E78-8CE8-4BB9-BB45-79A9A3E583C0}"/>
    <cellStyle name="Normal 6 4 4 2 5" xfId="3206" xr:uid="{B0667B43-4A30-4485-822B-42EAEAFE4ED7}"/>
    <cellStyle name="Normal 6 4 4 3" xfId="644" xr:uid="{A267FE84-AFFF-44C2-B93F-14A2E607A5B5}"/>
    <cellStyle name="Normal 6 4 4 3 2" xfId="1637" xr:uid="{DE208163-DA90-4F1C-AB26-64F53AA6CD4F}"/>
    <cellStyle name="Normal 6 4 4 3 2 2" xfId="1638" xr:uid="{A4D27AE4-D4F2-455E-8DA4-FB574510E360}"/>
    <cellStyle name="Normal 6 4 4 3 3" xfId="1639" xr:uid="{1EE0EE56-0D2C-40CF-AEA5-060D8166BB19}"/>
    <cellStyle name="Normal 6 4 4 3 4" xfId="3207" xr:uid="{74296CA3-7CD2-484D-BAA7-8ABCB363D83D}"/>
    <cellStyle name="Normal 6 4 4 4" xfId="1640" xr:uid="{1F7BF0D4-9C71-48FD-A9E2-9E91CBE53D08}"/>
    <cellStyle name="Normal 6 4 4 4 2" xfId="1641" xr:uid="{B72C9717-CC03-47CA-A737-06F166F0097E}"/>
    <cellStyle name="Normal 6 4 4 4 3" xfId="3208" xr:uid="{CCA96815-4508-48CC-9628-6D9D65AE40CF}"/>
    <cellStyle name="Normal 6 4 4 4 4" xfId="3209" xr:uid="{557637F3-0B61-4095-B33D-13100665474A}"/>
    <cellStyle name="Normal 6 4 4 5" xfId="1642" xr:uid="{863A9290-D8AD-44C4-8B6E-69B9CCA9F044}"/>
    <cellStyle name="Normal 6 4 4 6" xfId="3210" xr:uid="{1C092CA9-61FE-4DB4-AD1B-C51B084742BC}"/>
    <cellStyle name="Normal 6 4 4 7" xfId="3211" xr:uid="{57DB67C4-6B3F-4497-86DB-05DB67FC00EE}"/>
    <cellStyle name="Normal 6 4 5" xfId="335" xr:uid="{7122309D-49EC-4C85-B9A7-435B8017D52F}"/>
    <cellStyle name="Normal 6 4 5 2" xfId="645" xr:uid="{068696FE-B648-43DE-9AFB-2CB0F79DDE80}"/>
    <cellStyle name="Normal 6 4 5 2 2" xfId="1643" xr:uid="{D298A612-82DE-4190-B274-5C9304C23383}"/>
    <cellStyle name="Normal 6 4 5 2 2 2" xfId="1644" xr:uid="{B9FAC501-D980-4A0A-B9FD-359924484593}"/>
    <cellStyle name="Normal 6 4 5 2 3" xfId="1645" xr:uid="{78612463-8085-4621-A189-9155062D7432}"/>
    <cellStyle name="Normal 6 4 5 2 4" xfId="3212" xr:uid="{DF4A6FE1-4E69-4782-876D-E80CF972FBA1}"/>
    <cellStyle name="Normal 6 4 5 3" xfId="1646" xr:uid="{8E5036D4-8E97-485B-977B-5DCA363D979B}"/>
    <cellStyle name="Normal 6 4 5 3 2" xfId="1647" xr:uid="{7CA9E3BD-CA68-477E-9371-A97D1548428D}"/>
    <cellStyle name="Normal 6 4 5 3 3" xfId="3213" xr:uid="{2503BF74-F03D-452E-B563-AAFE8DB52F97}"/>
    <cellStyle name="Normal 6 4 5 3 4" xfId="3214" xr:uid="{43F34EF5-D1B6-4564-8A6A-30CEAE4692D6}"/>
    <cellStyle name="Normal 6 4 5 4" xfId="1648" xr:uid="{DA690613-AF50-48F7-81A9-AD4106A06C9A}"/>
    <cellStyle name="Normal 6 4 5 5" xfId="3215" xr:uid="{C07DB51A-E4F7-4E51-A929-2C5FA3CE2652}"/>
    <cellStyle name="Normal 6 4 5 6" xfId="3216" xr:uid="{CBB0236F-1371-4653-8746-AB293D4CF3D2}"/>
    <cellStyle name="Normal 6 4 6" xfId="336" xr:uid="{1F4B5B10-EB1C-4635-A5AD-40CDC6362EE5}"/>
    <cellStyle name="Normal 6 4 6 2" xfId="1649" xr:uid="{A5C5FF27-6438-43F4-AA37-E3E93E96BBD7}"/>
    <cellStyle name="Normal 6 4 6 2 2" xfId="1650" xr:uid="{14737916-F074-4D6A-B6D6-E85FEE781DD6}"/>
    <cellStyle name="Normal 6 4 6 2 3" xfId="3217" xr:uid="{426BA44A-43A4-4125-A7E1-EA5C7334827D}"/>
    <cellStyle name="Normal 6 4 6 2 4" xfId="3218" xr:uid="{213D5EE1-0FE4-4639-B47C-65032D6F07E1}"/>
    <cellStyle name="Normal 6 4 6 3" xfId="1651" xr:uid="{416772E9-3BBC-4147-9AD4-0F33E5638740}"/>
    <cellStyle name="Normal 6 4 6 4" xfId="3219" xr:uid="{082798C9-2443-4F53-ADE4-9F150FAC496D}"/>
    <cellStyle name="Normal 6 4 6 5" xfId="3220" xr:uid="{7CB09586-0E11-4954-B567-705E55A292BD}"/>
    <cellStyle name="Normal 6 4 7" xfId="1652" xr:uid="{241D9E05-D0A4-4FF4-9AB1-46E618A117A9}"/>
    <cellStyle name="Normal 6 4 7 2" xfId="1653" xr:uid="{7F0A2C80-6954-483D-B5B3-103F77FE645D}"/>
    <cellStyle name="Normal 6 4 7 3" xfId="3221" xr:uid="{FFBF3F1B-EBB8-49B0-BA43-12EA94B09099}"/>
    <cellStyle name="Normal 6 4 7 3 2" xfId="4407" xr:uid="{94A22B95-F121-42B2-80B3-EDB3E5B99CC9}"/>
    <cellStyle name="Normal 6 4 7 3 3" xfId="4685" xr:uid="{2A021DA8-EBA7-4C1B-9A55-570911AB2C86}"/>
    <cellStyle name="Normal 6 4 7 4" xfId="3222" xr:uid="{4858BA03-C05B-4F9E-A390-3B6DE9B8AD7E}"/>
    <cellStyle name="Normal 6 4 8" xfId="1654" xr:uid="{ECE21F94-1577-48A7-88F2-AFB39137AD12}"/>
    <cellStyle name="Normal 6 4 8 2" xfId="3223" xr:uid="{424D560F-4627-4B51-AFD2-7B99975D0623}"/>
    <cellStyle name="Normal 6 4 8 3" xfId="3224" xr:uid="{1C9B7D17-D5B1-453B-A7E6-63C72C1077BC}"/>
    <cellStyle name="Normal 6 4 8 4" xfId="3225" xr:uid="{5112ACC3-B6CF-4009-B72D-F8D34999B8E3}"/>
    <cellStyle name="Normal 6 4 9" xfId="3226" xr:uid="{BBEC7E46-50E8-4385-80B3-AAAB17947332}"/>
    <cellStyle name="Normal 6 5" xfId="123" xr:uid="{1DBED55D-4D5C-4D73-84E7-C62D383E333D}"/>
    <cellStyle name="Normal 6 5 10" xfId="3227" xr:uid="{C4DB4656-A828-45BA-90B3-7AD3A17FE2DB}"/>
    <cellStyle name="Normal 6 5 11" xfId="3228" xr:uid="{51C98891-F4D8-4211-81D0-CDF005F43671}"/>
    <cellStyle name="Normal 6 5 2" xfId="124" xr:uid="{2FAA551A-7832-4015-8D2E-FDAE1A93FFF2}"/>
    <cellStyle name="Normal 6 5 2 2" xfId="337" xr:uid="{5927E1CD-0D56-418C-9B76-D2F7E5930D03}"/>
    <cellStyle name="Normal 6 5 2 2 2" xfId="646" xr:uid="{3655CEE4-09D4-4845-BEA8-AB5B5C3BFDB8}"/>
    <cellStyle name="Normal 6 5 2 2 2 2" xfId="647" xr:uid="{54129DEF-1E93-4081-8857-5748E084CEF9}"/>
    <cellStyle name="Normal 6 5 2 2 2 2 2" xfId="1655" xr:uid="{1B9E0B74-E8CD-44AC-B7BB-B8A086F5AE8A}"/>
    <cellStyle name="Normal 6 5 2 2 2 2 3" xfId="3229" xr:uid="{0956D8DB-B349-4D99-A393-30D5DDA6BB86}"/>
    <cellStyle name="Normal 6 5 2 2 2 2 4" xfId="3230" xr:uid="{5158D03E-AF77-4633-9BEB-97374E423A8E}"/>
    <cellStyle name="Normal 6 5 2 2 2 3" xfId="1656" xr:uid="{836FB9C8-5A69-4240-8208-D107117B5F43}"/>
    <cellStyle name="Normal 6 5 2 2 2 3 2" xfId="3231" xr:uid="{E40837B2-DB1C-49B5-9A47-8E88DC47707A}"/>
    <cellStyle name="Normal 6 5 2 2 2 3 3" xfId="3232" xr:uid="{89A7D440-0376-4C78-BB6E-C0539BD61917}"/>
    <cellStyle name="Normal 6 5 2 2 2 3 4" xfId="3233" xr:uid="{7DEBF8D1-185B-498C-BC69-A68D5EF5927D}"/>
    <cellStyle name="Normal 6 5 2 2 2 4" xfId="3234" xr:uid="{B6A68956-7BD2-4D1A-A837-23434FC184D3}"/>
    <cellStyle name="Normal 6 5 2 2 2 5" xfId="3235" xr:uid="{CF7DA2F3-BE0C-47EE-A93E-506ECFB54BB0}"/>
    <cellStyle name="Normal 6 5 2 2 2 6" xfId="3236" xr:uid="{1BEA01CA-061C-462C-9D30-DBF467BC448B}"/>
    <cellStyle name="Normal 6 5 2 2 3" xfId="648" xr:uid="{56C3B84C-21D7-4860-B15E-C602303E5A1F}"/>
    <cellStyle name="Normal 6 5 2 2 3 2" xfId="1657" xr:uid="{BF4CBDAF-0FCF-4CC1-AABC-BDAD6A65A0A4}"/>
    <cellStyle name="Normal 6 5 2 2 3 2 2" xfId="3237" xr:uid="{00C88D63-71A9-4DC8-BED6-181E92B1BC43}"/>
    <cellStyle name="Normal 6 5 2 2 3 2 3" xfId="3238" xr:uid="{82337C43-20B2-4904-B3E3-2DAEFF430F06}"/>
    <cellStyle name="Normal 6 5 2 2 3 2 4" xfId="3239" xr:uid="{ECC77CC0-4BF1-4E05-80A0-66840B6EF8B6}"/>
    <cellStyle name="Normal 6 5 2 2 3 3" xfId="3240" xr:uid="{71139F7A-7373-424F-B6D8-2D103C5BD7F1}"/>
    <cellStyle name="Normal 6 5 2 2 3 4" xfId="3241" xr:uid="{3060176A-9998-4C9E-9FBD-A2031BE02FF5}"/>
    <cellStyle name="Normal 6 5 2 2 3 5" xfId="3242" xr:uid="{4A478646-A0CE-4B3B-B0B7-134E7B0C1CDB}"/>
    <cellStyle name="Normal 6 5 2 2 4" xfId="1658" xr:uid="{9EBC81EF-5ACF-45C9-B172-2900765B5B0D}"/>
    <cellStyle name="Normal 6 5 2 2 4 2" xfId="3243" xr:uid="{FB51D71B-5D39-4CBC-881C-4168390A53DB}"/>
    <cellStyle name="Normal 6 5 2 2 4 3" xfId="3244" xr:uid="{B4864661-0CB4-497D-B8A7-4C2896C32953}"/>
    <cellStyle name="Normal 6 5 2 2 4 4" xfId="3245" xr:uid="{43D31E0B-DA75-4B7E-804B-FEEE8DFCE0B2}"/>
    <cellStyle name="Normal 6 5 2 2 5" xfId="3246" xr:uid="{4BFE2F49-8656-41F9-996C-FA8559CCCB6B}"/>
    <cellStyle name="Normal 6 5 2 2 5 2" xfId="3247" xr:uid="{B11A96CF-E5CE-4497-9079-D36AB20C316E}"/>
    <cellStyle name="Normal 6 5 2 2 5 3" xfId="3248" xr:uid="{ACF25333-8BEC-44BE-AC78-3E8C0FDC7033}"/>
    <cellStyle name="Normal 6 5 2 2 5 4" xfId="3249" xr:uid="{6A6212D7-B9C9-406E-BBE8-B14D531B4D59}"/>
    <cellStyle name="Normal 6 5 2 2 6" xfId="3250" xr:uid="{C13BC28E-1D2A-495D-B0FF-25E5F8DAB8B9}"/>
    <cellStyle name="Normal 6 5 2 2 7" xfId="3251" xr:uid="{BD6F7F80-2ECF-4A1C-B16E-63F11091FB73}"/>
    <cellStyle name="Normal 6 5 2 2 8" xfId="3252" xr:uid="{F053C66B-0E05-4530-9042-0BEE950EDA20}"/>
    <cellStyle name="Normal 6 5 2 3" xfId="649" xr:uid="{CFF8BB1C-1F1E-4AF8-8BC6-2D2886F32682}"/>
    <cellStyle name="Normal 6 5 2 3 2" xfId="650" xr:uid="{ED244E62-CA3D-42EF-8DBD-1ACD11B3AAC9}"/>
    <cellStyle name="Normal 6 5 2 3 2 2" xfId="651" xr:uid="{2ED077DF-141C-480E-B787-84587B01BDA3}"/>
    <cellStyle name="Normal 6 5 2 3 2 3" xfId="3253" xr:uid="{48321DF0-6397-438D-808D-39A5B4FCE876}"/>
    <cellStyle name="Normal 6 5 2 3 2 4" xfId="3254" xr:uid="{1521200F-48EE-41BC-8BB0-A547039446F0}"/>
    <cellStyle name="Normal 6 5 2 3 3" xfId="652" xr:uid="{790E86A3-F8DA-414E-969E-46172DB5C4D3}"/>
    <cellStyle name="Normal 6 5 2 3 3 2" xfId="3255" xr:uid="{924B8783-6FDF-451E-BB5D-62C64A3C3CC6}"/>
    <cellStyle name="Normal 6 5 2 3 3 3" xfId="3256" xr:uid="{E96362A9-45D4-4751-BA6E-73FFF02CA113}"/>
    <cellStyle name="Normal 6 5 2 3 3 4" xfId="3257" xr:uid="{3E3A8308-7F9D-4DE4-8C4C-25AE59EDA5A2}"/>
    <cellStyle name="Normal 6 5 2 3 4" xfId="3258" xr:uid="{F96429F4-7107-4CDB-A503-80173CBC0B41}"/>
    <cellStyle name="Normal 6 5 2 3 5" xfId="3259" xr:uid="{9C04ECF9-8A4F-4D47-A591-31F52559CF28}"/>
    <cellStyle name="Normal 6 5 2 3 6" xfId="3260" xr:uid="{A38D864A-F512-4607-B447-3BA444F88D1D}"/>
    <cellStyle name="Normal 6 5 2 4" xfId="653" xr:uid="{2A20BAB2-74CC-4B6B-A33C-5107C861A0F7}"/>
    <cellStyle name="Normal 6 5 2 4 2" xfId="654" xr:uid="{15E9F6CB-7862-4572-A64D-4BABCA5062A2}"/>
    <cellStyle name="Normal 6 5 2 4 2 2" xfId="3261" xr:uid="{9D85AC87-5DFE-4E58-86D8-63DAE0B6B9AF}"/>
    <cellStyle name="Normal 6 5 2 4 2 3" xfId="3262" xr:uid="{F54B6A31-5DCE-4CB5-A1E7-8B39582C6D78}"/>
    <cellStyle name="Normal 6 5 2 4 2 4" xfId="3263" xr:uid="{C07E1E3D-722F-4270-BE2F-E7BDDEB256B2}"/>
    <cellStyle name="Normal 6 5 2 4 3" xfId="3264" xr:uid="{FF9E3ED3-CC52-45C2-81E7-210941170F90}"/>
    <cellStyle name="Normal 6 5 2 4 4" xfId="3265" xr:uid="{9A033BAB-1E72-4400-BB58-C6B629C7472E}"/>
    <cellStyle name="Normal 6 5 2 4 5" xfId="3266" xr:uid="{1FBC1769-7160-416C-BA04-87C183D692A3}"/>
    <cellStyle name="Normal 6 5 2 5" xfId="655" xr:uid="{67F8CF0B-7222-4728-9B73-E6C54676CA6D}"/>
    <cellStyle name="Normal 6 5 2 5 2" xfId="3267" xr:uid="{3D3AEA22-C31F-4EF0-A677-62B34ED6FA13}"/>
    <cellStyle name="Normal 6 5 2 5 3" xfId="3268" xr:uid="{C8DA79AB-7102-46FC-9C9C-D97B63E3E82A}"/>
    <cellStyle name="Normal 6 5 2 5 4" xfId="3269" xr:uid="{3CDB0262-B24F-4826-AB2B-137E131AEF84}"/>
    <cellStyle name="Normal 6 5 2 6" xfId="3270" xr:uid="{689E3EE0-6F92-4E90-AC02-BFA41637126C}"/>
    <cellStyle name="Normal 6 5 2 6 2" xfId="3271" xr:uid="{59ABC4D5-2719-4EB7-8E19-6BD845257D52}"/>
    <cellStyle name="Normal 6 5 2 6 3" xfId="3272" xr:uid="{1BA5D623-6A02-40F4-B720-3ED7C52876FC}"/>
    <cellStyle name="Normal 6 5 2 6 4" xfId="3273" xr:uid="{25CE306E-A3AF-4815-8E33-25A3E5073397}"/>
    <cellStyle name="Normal 6 5 2 7" xfId="3274" xr:uid="{A0AC7BAE-8E74-4D56-8CFC-72BA8B9ACB94}"/>
    <cellStyle name="Normal 6 5 2 8" xfId="3275" xr:uid="{FE298E48-8337-4E66-B66D-5B341A60CCC6}"/>
    <cellStyle name="Normal 6 5 2 9" xfId="3276" xr:uid="{EAC69A45-51D0-433C-AA86-AC136FF46A10}"/>
    <cellStyle name="Normal 6 5 3" xfId="338" xr:uid="{13CE0D34-17CD-4FC1-8307-0562E800BE48}"/>
    <cellStyle name="Normal 6 5 3 2" xfId="656" xr:uid="{EB8A1DBF-868C-415E-8077-7BE298AEA79D}"/>
    <cellStyle name="Normal 6 5 3 2 2" xfId="657" xr:uid="{2103FB8E-6AE6-4699-9FCA-1EC90DDA6800}"/>
    <cellStyle name="Normal 6 5 3 2 2 2" xfId="1659" xr:uid="{5B4DDD64-DBC6-4EA0-A2B8-DB9EA2585368}"/>
    <cellStyle name="Normal 6 5 3 2 2 2 2" xfId="1660" xr:uid="{7C75AF01-083E-405C-884F-654B511C1A4F}"/>
    <cellStyle name="Normal 6 5 3 2 2 3" xfId="1661" xr:uid="{6BE1E82C-061E-4315-A27B-329B57880D7D}"/>
    <cellStyle name="Normal 6 5 3 2 2 4" xfId="3277" xr:uid="{B3D5C6CB-CD1E-4E94-9D76-88EF07F12510}"/>
    <cellStyle name="Normal 6 5 3 2 3" xfId="1662" xr:uid="{0C181E1B-334C-4967-A886-BE4567A20F76}"/>
    <cellStyle name="Normal 6 5 3 2 3 2" xfId="1663" xr:uid="{330E3818-72CD-44AD-A1FB-64395E714607}"/>
    <cellStyle name="Normal 6 5 3 2 3 3" xfId="3278" xr:uid="{94A88A61-DEB4-4207-A5F3-5428D78211B1}"/>
    <cellStyle name="Normal 6 5 3 2 3 4" xfId="3279" xr:uid="{E61779E2-E620-43F3-93DF-EA38ACD8B4FC}"/>
    <cellStyle name="Normal 6 5 3 2 4" xfId="1664" xr:uid="{6D4E08BF-B083-4B76-91B3-47D7A02607B7}"/>
    <cellStyle name="Normal 6 5 3 2 5" xfId="3280" xr:uid="{A09DC5E6-4FE0-4DDF-91DD-DED6BE32B933}"/>
    <cellStyle name="Normal 6 5 3 2 6" xfId="3281" xr:uid="{6A71620D-056B-4260-9703-F2D8E0E29575}"/>
    <cellStyle name="Normal 6 5 3 3" xfId="658" xr:uid="{7511145A-A162-4252-B3E3-AF476E76F816}"/>
    <cellStyle name="Normal 6 5 3 3 2" xfId="1665" xr:uid="{9A137FB6-8B7D-46D3-BDCA-A72F78C8D658}"/>
    <cellStyle name="Normal 6 5 3 3 2 2" xfId="1666" xr:uid="{D9CB3633-AFF1-46A6-B631-9051203728E6}"/>
    <cellStyle name="Normal 6 5 3 3 2 3" xfId="3282" xr:uid="{FC83A100-DA13-48FC-8978-B1FA1913C782}"/>
    <cellStyle name="Normal 6 5 3 3 2 4" xfId="3283" xr:uid="{AE2CD376-8AA8-4234-B0AC-711291E6C9FB}"/>
    <cellStyle name="Normal 6 5 3 3 3" xfId="1667" xr:uid="{723381DF-D06A-40FD-A1AE-B0829DA0FE08}"/>
    <cellStyle name="Normal 6 5 3 3 4" xfId="3284" xr:uid="{876562DD-E448-42CC-8564-D6F5D7814D9A}"/>
    <cellStyle name="Normal 6 5 3 3 5" xfId="3285" xr:uid="{3F24F10B-2745-49DF-88F1-A061B8E567AB}"/>
    <cellStyle name="Normal 6 5 3 4" xfId="1668" xr:uid="{29076978-B445-4F30-B1DC-ED4607AE7558}"/>
    <cellStyle name="Normal 6 5 3 4 2" xfId="1669" xr:uid="{2ADAC6A2-A8B8-40B3-93AE-C8D666B9A858}"/>
    <cellStyle name="Normal 6 5 3 4 3" xfId="3286" xr:uid="{B72E3E26-4DB5-490B-9A2D-3A6CE30302DF}"/>
    <cellStyle name="Normal 6 5 3 4 4" xfId="3287" xr:uid="{DC0F045C-3CB0-419F-AA98-AE40EFDA5EFE}"/>
    <cellStyle name="Normal 6 5 3 5" xfId="1670" xr:uid="{AE5DC4B6-D370-4AAE-8CB9-68F9FFF52CE5}"/>
    <cellStyle name="Normal 6 5 3 5 2" xfId="3288" xr:uid="{103E1369-92C4-42E5-A9CD-55C5B3D94EE9}"/>
    <cellStyle name="Normal 6 5 3 5 3" xfId="3289" xr:uid="{949B4957-8619-4AB8-8CD9-B723889AAD02}"/>
    <cellStyle name="Normal 6 5 3 5 4" xfId="3290" xr:uid="{2F0E4E4E-ABC9-4773-82CE-01E97D80B8D3}"/>
    <cellStyle name="Normal 6 5 3 6" xfId="3291" xr:uid="{B0FD15FA-BC71-432D-9CA0-5EB31B8E6560}"/>
    <cellStyle name="Normal 6 5 3 7" xfId="3292" xr:uid="{EC25348B-E6D5-4863-B489-E8E08C4075C2}"/>
    <cellStyle name="Normal 6 5 3 8" xfId="3293" xr:uid="{4668ED82-16F5-41CF-89AB-DCA395AAABE8}"/>
    <cellStyle name="Normal 6 5 4" xfId="339" xr:uid="{51E6BE63-0D15-4A7A-8A96-60B9C3B1B882}"/>
    <cellStyle name="Normal 6 5 4 2" xfId="659" xr:uid="{5E964AD7-DC34-4796-82D8-C64099A603D2}"/>
    <cellStyle name="Normal 6 5 4 2 2" xfId="660" xr:uid="{F2F38B4A-DB66-4CFF-82F3-E5371784E44A}"/>
    <cellStyle name="Normal 6 5 4 2 2 2" xfId="1671" xr:uid="{6B4D80C0-574B-4218-B017-7B7D852CBDAF}"/>
    <cellStyle name="Normal 6 5 4 2 2 3" xfId="3294" xr:uid="{DEE18F04-4870-453F-8E8A-77FD434CDA46}"/>
    <cellStyle name="Normal 6 5 4 2 2 4" xfId="3295" xr:uid="{3CE6C3FC-FE32-4F9C-A0F5-00D85118C768}"/>
    <cellStyle name="Normal 6 5 4 2 3" xfId="1672" xr:uid="{9BBF78D8-65B5-4CA3-A36B-6DBA713D31B7}"/>
    <cellStyle name="Normal 6 5 4 2 4" xfId="3296" xr:uid="{80A61240-BEF7-47DF-AE52-BCC0BF25F16A}"/>
    <cellStyle name="Normal 6 5 4 2 5" xfId="3297" xr:uid="{8338513A-3075-47F9-AF33-A9AC60862AE8}"/>
    <cellStyle name="Normal 6 5 4 3" xfId="661" xr:uid="{865F4D5C-5704-4B2E-8024-A7A29E356691}"/>
    <cellStyle name="Normal 6 5 4 3 2" xfId="1673" xr:uid="{90834947-B127-4BF0-8EA1-8E0E92BCFB75}"/>
    <cellStyle name="Normal 6 5 4 3 3" xfId="3298" xr:uid="{DB2A738B-BE50-4D25-9B4E-7384D3CEABE6}"/>
    <cellStyle name="Normal 6 5 4 3 4" xfId="3299" xr:uid="{1AB8B3C1-611A-43AC-9C7B-8F18C9B9327C}"/>
    <cellStyle name="Normal 6 5 4 4" xfId="1674" xr:uid="{1685A3E7-23F2-4C65-A538-FF812B2D6E39}"/>
    <cellStyle name="Normal 6 5 4 4 2" xfId="3300" xr:uid="{E833DCDC-B67F-4BEE-93FB-6F57755E94BE}"/>
    <cellStyle name="Normal 6 5 4 4 3" xfId="3301" xr:uid="{E72EAC83-B505-4C18-AAED-5ED8150FA8B9}"/>
    <cellStyle name="Normal 6 5 4 4 4" xfId="3302" xr:uid="{AC55D562-36F3-436E-9650-53FFC7E6A54B}"/>
    <cellStyle name="Normal 6 5 4 5" xfId="3303" xr:uid="{1DDBF930-7A0E-4363-8685-094685B1892A}"/>
    <cellStyle name="Normal 6 5 4 6" xfId="3304" xr:uid="{92502F8C-5781-41C0-B04B-2DDA9D76013C}"/>
    <cellStyle name="Normal 6 5 4 7" xfId="3305" xr:uid="{C49C3EDE-CCD6-47E5-85CA-E48143A818A7}"/>
    <cellStyle name="Normal 6 5 5" xfId="340" xr:uid="{B888E5AB-55E3-4080-945B-D9CA2C22786D}"/>
    <cellStyle name="Normal 6 5 5 2" xfId="662" xr:uid="{06788AC5-10F9-49A2-BC01-14045F1F4BD5}"/>
    <cellStyle name="Normal 6 5 5 2 2" xfId="1675" xr:uid="{A7E25966-1890-459B-B9AB-0F93B2A055FA}"/>
    <cellStyle name="Normal 6 5 5 2 3" xfId="3306" xr:uid="{10E48A18-DD53-4A00-A732-06BACE1B2E73}"/>
    <cellStyle name="Normal 6 5 5 2 4" xfId="3307" xr:uid="{B5EE419D-2442-4CB3-8D7F-1B9689329053}"/>
    <cellStyle name="Normal 6 5 5 3" xfId="1676" xr:uid="{7CC26336-F124-4F11-AE9A-51BFF40863C9}"/>
    <cellStyle name="Normal 6 5 5 3 2" xfId="3308" xr:uid="{D3A409CE-69CD-42D6-A01E-BD03D136C855}"/>
    <cellStyle name="Normal 6 5 5 3 3" xfId="3309" xr:uid="{5A9FF768-4C7B-4C01-86C2-76EDA571F1D1}"/>
    <cellStyle name="Normal 6 5 5 3 4" xfId="3310" xr:uid="{EA245C49-4BA3-45BC-996E-769F5A7297C2}"/>
    <cellStyle name="Normal 6 5 5 4" xfId="3311" xr:uid="{D5D8D77A-6070-438E-9A91-6A7F80C77504}"/>
    <cellStyle name="Normal 6 5 5 5" xfId="3312" xr:uid="{C563E2D4-EC27-4064-A7F8-C012DB1FECCF}"/>
    <cellStyle name="Normal 6 5 5 6" xfId="3313" xr:uid="{1082D9FD-99E0-434E-80B6-9625283A5DB1}"/>
    <cellStyle name="Normal 6 5 6" xfId="663" xr:uid="{D6206D48-B4E7-46CF-8D22-EDA4B3A93950}"/>
    <cellStyle name="Normal 6 5 6 2" xfId="1677" xr:uid="{30E37E27-1539-44BF-BDE2-2901C077C1C0}"/>
    <cellStyle name="Normal 6 5 6 2 2" xfId="3314" xr:uid="{E9B6025A-8575-4710-A3F8-47EE5A5A88BC}"/>
    <cellStyle name="Normal 6 5 6 2 3" xfId="3315" xr:uid="{F8F3B795-D4D3-44C6-9DFD-DEE69D8F6FB1}"/>
    <cellStyle name="Normal 6 5 6 2 4" xfId="3316" xr:uid="{FD1D2120-1EB2-4CDE-BD05-5A787E5F652B}"/>
    <cellStyle name="Normal 6 5 6 3" xfId="3317" xr:uid="{2747E5D3-8EAD-4191-8BE9-CDADCA72C03C}"/>
    <cellStyle name="Normal 6 5 6 4" xfId="3318" xr:uid="{F39FB1B5-3291-4886-B4D7-F67787A3CBEA}"/>
    <cellStyle name="Normal 6 5 6 5" xfId="3319" xr:uid="{5A7AD82A-D5CA-4E16-ABA2-F9444EC164C6}"/>
    <cellStyle name="Normal 6 5 7" xfId="1678" xr:uid="{D560A88B-7FCE-4C14-B390-F9F0366668C2}"/>
    <cellStyle name="Normal 6 5 7 2" xfId="3320" xr:uid="{5927D3F7-CDD9-428C-AE91-0D1F75AF44E5}"/>
    <cellStyle name="Normal 6 5 7 3" xfId="3321" xr:uid="{CDF117A6-005A-4AA9-A3D5-6F1A806E3676}"/>
    <cellStyle name="Normal 6 5 7 4" xfId="3322" xr:uid="{287D462A-5DDA-40AA-B3D3-505A5E4CBDE7}"/>
    <cellStyle name="Normal 6 5 8" xfId="3323" xr:uid="{0DA3B02D-13F3-47B8-BC37-4A427D1D1EE9}"/>
    <cellStyle name="Normal 6 5 8 2" xfId="3324" xr:uid="{78FBAAB1-EB26-4319-8F63-1F568537607B}"/>
    <cellStyle name="Normal 6 5 8 3" xfId="3325" xr:uid="{4CB51DEC-939F-4C8D-8734-CB87E2690625}"/>
    <cellStyle name="Normal 6 5 8 4" xfId="3326" xr:uid="{8D7D4E6A-5C01-4FEF-B2AF-F2C99975AEF6}"/>
    <cellStyle name="Normal 6 5 9" xfId="3327" xr:uid="{C9082DB7-6462-4F96-BEF2-C447E0E6E8CE}"/>
    <cellStyle name="Normal 6 6" xfId="125" xr:uid="{27B3AF40-6E7C-4801-A463-9FCE8FFF0F64}"/>
    <cellStyle name="Normal 6 6 2" xfId="126" xr:uid="{DA97EF4B-722F-44D1-8461-4B5D78B4A8A1}"/>
    <cellStyle name="Normal 6 6 2 2" xfId="341" xr:uid="{A7CD4823-85EC-4112-B42A-D5CFF5035E5E}"/>
    <cellStyle name="Normal 6 6 2 2 2" xfId="664" xr:uid="{8A5E8E42-82EA-4223-82DB-27B8232C91F1}"/>
    <cellStyle name="Normal 6 6 2 2 2 2" xfId="1679" xr:uid="{93FB0225-973B-4D7A-9CC8-3DA32FBD1FC8}"/>
    <cellStyle name="Normal 6 6 2 2 2 3" xfId="3328" xr:uid="{24C0AF2A-66B9-4D62-9BE3-907B146E350E}"/>
    <cellStyle name="Normal 6 6 2 2 2 4" xfId="3329" xr:uid="{4E578493-B72E-4B00-848A-475094353CA3}"/>
    <cellStyle name="Normal 6 6 2 2 3" xfId="1680" xr:uid="{E009B54C-63CC-45AA-A9D3-56DD9FAD4A99}"/>
    <cellStyle name="Normal 6 6 2 2 3 2" xfId="3330" xr:uid="{546EA5F9-8EAA-47DC-864F-03D6BA193DC6}"/>
    <cellStyle name="Normal 6 6 2 2 3 3" xfId="3331" xr:uid="{05B12475-7023-4F8C-8C41-047195FA4E8C}"/>
    <cellStyle name="Normal 6 6 2 2 3 4" xfId="3332" xr:uid="{C33B6768-E68E-4D7A-BA1D-387578FB0F30}"/>
    <cellStyle name="Normal 6 6 2 2 4" xfId="3333" xr:uid="{23AD721F-B416-4AEE-84AB-D82AD72A37B3}"/>
    <cellStyle name="Normal 6 6 2 2 5" xfId="3334" xr:uid="{30C98029-1328-481A-BF87-3058AAC89B82}"/>
    <cellStyle name="Normal 6 6 2 2 6" xfId="3335" xr:uid="{2AB8F9C3-3589-4B7B-A542-DB545BE10B38}"/>
    <cellStyle name="Normal 6 6 2 3" xfId="665" xr:uid="{43455D49-85F8-4CEC-A6EC-9D7562219085}"/>
    <cellStyle name="Normal 6 6 2 3 2" xfId="1681" xr:uid="{DB8FAA0B-875C-488C-A065-ADA96D6914CA}"/>
    <cellStyle name="Normal 6 6 2 3 2 2" xfId="3336" xr:uid="{D2BB85CB-9C16-415B-BC7F-B2E0F6D6E0F0}"/>
    <cellStyle name="Normal 6 6 2 3 2 3" xfId="3337" xr:uid="{2BDE9414-7037-4F17-AAFB-565EA08C50D6}"/>
    <cellStyle name="Normal 6 6 2 3 2 4" xfId="3338" xr:uid="{FF10EDC3-0E5D-455A-A763-29C5551AB01D}"/>
    <cellStyle name="Normal 6 6 2 3 3" xfId="3339" xr:uid="{019A7E62-7DE4-4407-A5D3-5E68D3A27D47}"/>
    <cellStyle name="Normal 6 6 2 3 4" xfId="3340" xr:uid="{B23EC659-BA1F-46D1-B94B-562066467DE4}"/>
    <cellStyle name="Normal 6 6 2 3 5" xfId="3341" xr:uid="{6E29B527-81A1-46DF-A5AD-9D8270D41CD5}"/>
    <cellStyle name="Normal 6 6 2 4" xfId="1682" xr:uid="{798810BF-383F-4BC9-A272-24AF2895575B}"/>
    <cellStyle name="Normal 6 6 2 4 2" xfId="3342" xr:uid="{DDEE81A8-39F5-4D68-BEDB-E7071CF59463}"/>
    <cellStyle name="Normal 6 6 2 4 3" xfId="3343" xr:uid="{4A2659B1-D6C6-45B7-B5C1-443F6E5C21F9}"/>
    <cellStyle name="Normal 6 6 2 4 4" xfId="3344" xr:uid="{36D913CB-0D25-4DE5-B9EE-94D93B1C38C6}"/>
    <cellStyle name="Normal 6 6 2 5" xfId="3345" xr:uid="{09F93591-5C7E-44DC-8924-1D7549A79DBA}"/>
    <cellStyle name="Normal 6 6 2 5 2" xfId="3346" xr:uid="{5153CC74-488F-4E2F-8E60-A7DA7DAE9926}"/>
    <cellStyle name="Normal 6 6 2 5 3" xfId="3347" xr:uid="{9FBFA1CE-2F60-4472-8C5F-BDFB81194DBC}"/>
    <cellStyle name="Normal 6 6 2 5 4" xfId="3348" xr:uid="{8089BF77-CBC4-4506-90AD-ED4C973975B0}"/>
    <cellStyle name="Normal 6 6 2 6" xfId="3349" xr:uid="{E1B58C12-7D4C-4459-8A2E-8FEA04C13DD3}"/>
    <cellStyle name="Normal 6 6 2 7" xfId="3350" xr:uid="{A595EA1F-0C6D-4187-A7C0-61E3C9B2CEF7}"/>
    <cellStyle name="Normal 6 6 2 8" xfId="3351" xr:uid="{8DC4FBFB-DEA8-464A-8817-BF339C7A8128}"/>
    <cellStyle name="Normal 6 6 3" xfId="342" xr:uid="{EE52691B-687B-4223-9606-50B5EDDD887D}"/>
    <cellStyle name="Normal 6 6 3 2" xfId="666" xr:uid="{91726208-5ACA-4120-AE51-7FB598792CF4}"/>
    <cellStyle name="Normal 6 6 3 2 2" xfId="667" xr:uid="{35D98E50-9D6A-4858-932D-666657C24F79}"/>
    <cellStyle name="Normal 6 6 3 2 3" xfId="3352" xr:uid="{EF0A89AF-8712-4D04-9EEA-65D39C190CFC}"/>
    <cellStyle name="Normal 6 6 3 2 4" xfId="3353" xr:uid="{2FA6C220-2E88-4016-BC0A-21852392F7D6}"/>
    <cellStyle name="Normal 6 6 3 3" xfId="668" xr:uid="{7BE3750C-D9C8-4C80-84C6-FFADC5D02A94}"/>
    <cellStyle name="Normal 6 6 3 3 2" xfId="3354" xr:uid="{89249667-A476-4C8D-8E78-F634E12C7DE6}"/>
    <cellStyle name="Normal 6 6 3 3 3" xfId="3355" xr:uid="{52523FEA-5417-4ED3-9EE2-80E0D3D803A9}"/>
    <cellStyle name="Normal 6 6 3 3 4" xfId="3356" xr:uid="{9E5406BD-AF85-45ED-B82F-3C4A1A5CCD5D}"/>
    <cellStyle name="Normal 6 6 3 4" xfId="3357" xr:uid="{2DC0C923-E173-48B1-B21C-E65351595694}"/>
    <cellStyle name="Normal 6 6 3 5" xfId="3358" xr:uid="{DEBD538D-79E5-408A-AA4B-F3B7E48B47AD}"/>
    <cellStyle name="Normal 6 6 3 6" xfId="3359" xr:uid="{12C8E7C3-657A-477C-8D1A-34CA35B981E1}"/>
    <cellStyle name="Normal 6 6 4" xfId="343" xr:uid="{120AB030-FA3E-4937-8B3D-885D19E13482}"/>
    <cellStyle name="Normal 6 6 4 2" xfId="669" xr:uid="{16E36D49-DA70-472B-8800-A35E6515D48F}"/>
    <cellStyle name="Normal 6 6 4 2 2" xfId="3360" xr:uid="{63874790-3160-4D16-97DB-C5CAA0315B15}"/>
    <cellStyle name="Normal 6 6 4 2 3" xfId="3361" xr:uid="{43D465CA-8D56-4FE2-B106-0840145E3C99}"/>
    <cellStyle name="Normal 6 6 4 2 4" xfId="3362" xr:uid="{4A59FE4E-C418-4D42-A6A8-99234A0166BE}"/>
    <cellStyle name="Normal 6 6 4 3" xfId="3363" xr:uid="{6DC2CC0B-F47E-4CF3-BE84-C7C927FD9D5A}"/>
    <cellStyle name="Normal 6 6 4 4" xfId="3364" xr:uid="{AABBD674-5022-4E05-A601-1EA734C5D6B7}"/>
    <cellStyle name="Normal 6 6 4 5" xfId="3365" xr:uid="{68E08D94-6DC5-4B2D-96D4-C35827DD7263}"/>
    <cellStyle name="Normal 6 6 5" xfId="670" xr:uid="{BB204808-2DD1-4766-93EF-E217708EDDFD}"/>
    <cellStyle name="Normal 6 6 5 2" xfId="3366" xr:uid="{4D55EAEE-9F22-46EB-8046-0546385C3E42}"/>
    <cellStyle name="Normal 6 6 5 3" xfId="3367" xr:uid="{C68B69DE-9E35-4D0A-8B51-6FF74FA110D2}"/>
    <cellStyle name="Normal 6 6 5 4" xfId="3368" xr:uid="{9B010C5A-15CC-4351-8916-06A9A0ACE645}"/>
    <cellStyle name="Normal 6 6 6" xfId="3369" xr:uid="{59B3F7F6-A2B7-433C-978D-F029A0653D6C}"/>
    <cellStyle name="Normal 6 6 6 2" xfId="3370" xr:uid="{402EC60D-5B9E-4FB4-84D5-5664FA5FB0EB}"/>
    <cellStyle name="Normal 6 6 6 3" xfId="3371" xr:uid="{230D75F4-2331-49C7-BD52-0580957C48AA}"/>
    <cellStyle name="Normal 6 6 6 4" xfId="3372" xr:uid="{A1F32074-1447-4D75-BE31-F84C1754BA09}"/>
    <cellStyle name="Normal 6 6 7" xfId="3373" xr:uid="{D7506FAB-9938-47CA-A036-1F6DFD180C3C}"/>
    <cellStyle name="Normal 6 6 8" xfId="3374" xr:uid="{3013F805-BFE8-4C89-9D88-8862148880C8}"/>
    <cellStyle name="Normal 6 6 9" xfId="3375" xr:uid="{2A3648D6-45D3-4059-9828-463B64FBC288}"/>
    <cellStyle name="Normal 6 7" xfId="127" xr:uid="{05F8C21C-97D4-45C5-A0BF-908D382675E5}"/>
    <cellStyle name="Normal 6 7 2" xfId="344" xr:uid="{D7C47D03-35D4-43A3-B558-61E0ABCF4DB3}"/>
    <cellStyle name="Normal 6 7 2 2" xfId="671" xr:uid="{4D93145A-3FF8-4957-B7CD-091E599B290F}"/>
    <cellStyle name="Normal 6 7 2 2 2" xfId="1683" xr:uid="{DB44769D-8D5E-47E8-BDC9-59ECB1779454}"/>
    <cellStyle name="Normal 6 7 2 2 2 2" xfId="1684" xr:uid="{E65A8FAA-F9EB-4EC3-AEF2-5A802419C521}"/>
    <cellStyle name="Normal 6 7 2 2 3" xfId="1685" xr:uid="{D0969586-AB1F-41F7-8ACB-2683E5870A92}"/>
    <cellStyle name="Normal 6 7 2 2 4" xfId="3376" xr:uid="{20328B56-B3AF-470F-8B79-5073B72C9840}"/>
    <cellStyle name="Normal 6 7 2 3" xfId="1686" xr:uid="{E727A675-E606-4F51-98D1-E860194A6AA6}"/>
    <cellStyle name="Normal 6 7 2 3 2" xfId="1687" xr:uid="{E39D8F7C-1186-4AAA-93B2-C07CF2B912B3}"/>
    <cellStyle name="Normal 6 7 2 3 3" xfId="3377" xr:uid="{926A7B8D-57F9-4580-8F88-D9A8A1F3A8D7}"/>
    <cellStyle name="Normal 6 7 2 3 4" xfId="3378" xr:uid="{E95337C7-7BC9-4338-AC3C-FD9DBE896008}"/>
    <cellStyle name="Normal 6 7 2 4" xfId="1688" xr:uid="{CF72909F-8151-4937-9F2A-73FC27475365}"/>
    <cellStyle name="Normal 6 7 2 5" xfId="3379" xr:uid="{634FC01A-2924-48E0-8AF5-DD2CFDB2E9A1}"/>
    <cellStyle name="Normal 6 7 2 6" xfId="3380" xr:uid="{613E4460-6A53-4BDE-89D0-FFFD6AF5ACDB}"/>
    <cellStyle name="Normal 6 7 3" xfId="672" xr:uid="{AB6E43D2-FF26-4C5E-9845-142E56EC419B}"/>
    <cellStyle name="Normal 6 7 3 2" xfId="1689" xr:uid="{90BB1180-72C8-4444-BB01-F1C1297459DF}"/>
    <cellStyle name="Normal 6 7 3 2 2" xfId="1690" xr:uid="{4CB82E85-6243-4756-B32F-ABC7F5D930C7}"/>
    <cellStyle name="Normal 6 7 3 2 3" xfId="3381" xr:uid="{915679D6-9DCB-4710-B90C-B4C7A2360811}"/>
    <cellStyle name="Normal 6 7 3 2 4" xfId="3382" xr:uid="{95A002D1-6F2B-42CC-950A-D83CAC61FD62}"/>
    <cellStyle name="Normal 6 7 3 3" xfId="1691" xr:uid="{F98DDEB5-9956-4E13-914B-404B367770C6}"/>
    <cellStyle name="Normal 6 7 3 4" xfId="3383" xr:uid="{54D27ABD-5597-4C6F-8A90-166B9C51D0CA}"/>
    <cellStyle name="Normal 6 7 3 5" xfId="3384" xr:uid="{BDD24CCE-1162-4A7C-B0FE-10D5D30ECA94}"/>
    <cellStyle name="Normal 6 7 4" xfId="1692" xr:uid="{D51404F4-DF30-4553-964E-7EA45B3623DB}"/>
    <cellStyle name="Normal 6 7 4 2" xfId="1693" xr:uid="{16907AC8-61BD-4067-8856-317B3BA6CC07}"/>
    <cellStyle name="Normal 6 7 4 3" xfId="3385" xr:uid="{5B800365-72AB-42B9-8983-86A9FD87F2A8}"/>
    <cellStyle name="Normal 6 7 4 4" xfId="3386" xr:uid="{6B551AB9-0072-4E24-A5E7-F1267A50FAC2}"/>
    <cellStyle name="Normal 6 7 5" xfId="1694" xr:uid="{AF792B3B-E1AA-4CAC-87AB-1CD5888B244E}"/>
    <cellStyle name="Normal 6 7 5 2" xfId="3387" xr:uid="{54B4DBF0-4D9B-44A2-B129-15E090BEA53E}"/>
    <cellStyle name="Normal 6 7 5 3" xfId="3388" xr:uid="{87824EA1-7F53-4DFB-BE04-10674A7A592B}"/>
    <cellStyle name="Normal 6 7 5 4" xfId="3389" xr:uid="{E462C461-502B-4394-8514-546FFE5719A9}"/>
    <cellStyle name="Normal 6 7 6" xfId="3390" xr:uid="{BA9B3D0C-73EA-42A7-8539-C50438178A0D}"/>
    <cellStyle name="Normal 6 7 7" xfId="3391" xr:uid="{586225B7-13EA-46D9-B194-829A155DBA52}"/>
    <cellStyle name="Normal 6 7 8" xfId="3392" xr:uid="{825E8E84-9DBB-4B63-B15D-9E83F85DBDA7}"/>
    <cellStyle name="Normal 6 8" xfId="345" xr:uid="{5C64265E-DD0D-4821-88F2-4A75546922A5}"/>
    <cellStyle name="Normal 6 8 2" xfId="673" xr:uid="{4693A047-0A48-4CEF-A38C-CE84A44C040F}"/>
    <cellStyle name="Normal 6 8 2 2" xfId="674" xr:uid="{907980E9-6CAD-4AE3-BF18-C7DEE2EA3A37}"/>
    <cellStyle name="Normal 6 8 2 2 2" xfId="1695" xr:uid="{8012B88B-4ABD-4DE0-A0FF-C9EF7208E356}"/>
    <cellStyle name="Normal 6 8 2 2 3" xfId="3393" xr:uid="{ABD01F8D-A8F1-49BC-8341-81D75E579B8A}"/>
    <cellStyle name="Normal 6 8 2 2 4" xfId="3394" xr:uid="{6531A0F8-D37E-4FAD-9AA4-87B6AD49445E}"/>
    <cellStyle name="Normal 6 8 2 3" xfId="1696" xr:uid="{6CAE915B-1F17-4C35-A59F-3F4AE17832A3}"/>
    <cellStyle name="Normal 6 8 2 4" xfId="3395" xr:uid="{6925B51D-0B7D-47EA-9A21-74FD4EA6B10C}"/>
    <cellStyle name="Normal 6 8 2 5" xfId="3396" xr:uid="{58C5F290-8828-4E89-A259-37A77F575D00}"/>
    <cellStyle name="Normal 6 8 3" xfId="675" xr:uid="{A445147D-0D62-40A9-9075-B54F2243A644}"/>
    <cellStyle name="Normal 6 8 3 2" xfId="1697" xr:uid="{C02359DA-7399-4AFD-BFA1-FDD09B65BD92}"/>
    <cellStyle name="Normal 6 8 3 3" xfId="3397" xr:uid="{4B0C2925-5981-46AE-B644-3EEBEE9B0EA7}"/>
    <cellStyle name="Normal 6 8 3 4" xfId="3398" xr:uid="{3318ECB9-537C-4241-AC65-6D6CEFF30FBA}"/>
    <cellStyle name="Normal 6 8 4" xfId="1698" xr:uid="{096F828B-C08A-4531-8700-62CFE36CC2D3}"/>
    <cellStyle name="Normal 6 8 4 2" xfId="3399" xr:uid="{5E8F9D94-2BE2-4C07-81CB-46F02FDA8B63}"/>
    <cellStyle name="Normal 6 8 4 3" xfId="3400" xr:uid="{5D75481C-A5E1-45CD-A67E-D599878FD660}"/>
    <cellStyle name="Normal 6 8 4 4" xfId="3401" xr:uid="{4C4ADA71-CD92-4477-9678-E7309234F5B5}"/>
    <cellStyle name="Normal 6 8 5" xfId="3402" xr:uid="{5747BEDE-B448-4BE8-B629-FBD4B671B766}"/>
    <cellStyle name="Normal 6 8 6" xfId="3403" xr:uid="{49C5D28F-0745-4E24-ADDB-A5EFC326AA29}"/>
    <cellStyle name="Normal 6 8 7" xfId="3404" xr:uid="{00FB3EA9-1720-4069-9021-1B34FBA6F668}"/>
    <cellStyle name="Normal 6 9" xfId="346" xr:uid="{89A6FC46-66D8-4D26-AA3A-968BE744007E}"/>
    <cellStyle name="Normal 6 9 2" xfId="676" xr:uid="{597BF66D-A965-4C2E-963D-8E0A1DFBB677}"/>
    <cellStyle name="Normal 6 9 2 2" xfId="1699" xr:uid="{1A54513D-6A45-4383-B241-673659A19CCD}"/>
    <cellStyle name="Normal 6 9 2 3" xfId="3405" xr:uid="{25992CE5-4069-4521-ACFB-6F88727BEBB0}"/>
    <cellStyle name="Normal 6 9 2 4" xfId="3406" xr:uid="{CB20FF55-26E6-4741-B6F6-C60AC2459FE9}"/>
    <cellStyle name="Normal 6 9 3" xfId="1700" xr:uid="{25322A48-663C-4E4E-8B0B-6F16A2641D4E}"/>
    <cellStyle name="Normal 6 9 3 2" xfId="3407" xr:uid="{85C1BE4C-7E54-4E6A-A776-5602A18080DB}"/>
    <cellStyle name="Normal 6 9 3 3" xfId="3408" xr:uid="{1FEA0A35-275A-432D-8582-2A8D529A2FF0}"/>
    <cellStyle name="Normal 6 9 3 4" xfId="3409" xr:uid="{9AFDED88-C9B6-4FC6-8473-BB1056FC5597}"/>
    <cellStyle name="Normal 6 9 4" xfId="3410" xr:uid="{7DDF44AB-E2B5-4E1A-899E-4F2B4F5A2060}"/>
    <cellStyle name="Normal 6 9 5" xfId="3411" xr:uid="{FC4F3F2D-49FF-44E8-BB3C-12C914D4375B}"/>
    <cellStyle name="Normal 6 9 6" xfId="3412" xr:uid="{3E332364-173F-46BB-9071-F0AB16407692}"/>
    <cellStyle name="Normal 7" xfId="128" xr:uid="{3FC3FBB9-9B5E-4048-9F35-D2FB3BCB755C}"/>
    <cellStyle name="Normal 7 10" xfId="1701" xr:uid="{F9E20725-9EFA-4323-81FB-A6740B85FD38}"/>
    <cellStyle name="Normal 7 10 2" xfId="3413" xr:uid="{2E9F39AD-1B2F-4295-832C-4ABE39D8744C}"/>
    <cellStyle name="Normal 7 10 3" xfId="3414" xr:uid="{48CF02DD-9A21-4E71-A196-5550C3A89312}"/>
    <cellStyle name="Normal 7 10 4" xfId="3415" xr:uid="{494F2088-5B90-4E0A-9C48-F630B68AE7CE}"/>
    <cellStyle name="Normal 7 11" xfId="3416" xr:uid="{21DD1207-25B0-4423-B126-6E95A3FB95FD}"/>
    <cellStyle name="Normal 7 11 2" xfId="3417" xr:uid="{237815C7-FF79-4213-A332-46FE6DE45B59}"/>
    <cellStyle name="Normal 7 11 3" xfId="3418" xr:uid="{CF4230C9-D001-4295-94A9-C0CCD64FDEBB}"/>
    <cellStyle name="Normal 7 11 4" xfId="3419" xr:uid="{46BF97FA-4AA3-421C-8112-58B1421953AC}"/>
    <cellStyle name="Normal 7 12" xfId="3420" xr:uid="{331888E1-EAF7-48EB-8F7C-83FE10A76ADE}"/>
    <cellStyle name="Normal 7 12 2" xfId="3421" xr:uid="{E4134C11-2B30-419C-984E-87B801D371D6}"/>
    <cellStyle name="Normal 7 13" xfId="3422" xr:uid="{BACD7256-6B2F-4620-A1A2-67EB0F8DF3C4}"/>
    <cellStyle name="Normal 7 14" xfId="3423" xr:uid="{19DC3519-B4B4-4689-8001-3DB569C69A89}"/>
    <cellStyle name="Normal 7 15" xfId="3424" xr:uid="{F6CF4457-1A0D-4D2B-940E-2553F789026C}"/>
    <cellStyle name="Normal 7 2" xfId="129" xr:uid="{EDA9CC44-A3FE-4CC7-8BC0-21E96EB1C4BE}"/>
    <cellStyle name="Normal 7 2 10" xfId="3425" xr:uid="{2D95AD74-46A2-400E-A616-FCBDAF397600}"/>
    <cellStyle name="Normal 7 2 11" xfId="3426" xr:uid="{BB73D1B3-F27C-4ACF-944F-CC4987362A2B}"/>
    <cellStyle name="Normal 7 2 2" xfId="130" xr:uid="{96329B50-429A-4212-9744-32E3C7AE0A33}"/>
    <cellStyle name="Normal 7 2 2 2" xfId="131" xr:uid="{8D33B977-BA63-4B39-84F1-56941A20A6A7}"/>
    <cellStyle name="Normal 7 2 2 2 2" xfId="347" xr:uid="{8A792619-C30B-4F13-9A89-6D92B0E534C6}"/>
    <cellStyle name="Normal 7 2 2 2 2 2" xfId="677" xr:uid="{A358086D-2A92-4111-AFE8-9199636112DB}"/>
    <cellStyle name="Normal 7 2 2 2 2 2 2" xfId="678" xr:uid="{82D11134-A1C7-4B1E-A968-46210F076E9C}"/>
    <cellStyle name="Normal 7 2 2 2 2 2 2 2" xfId="1702" xr:uid="{D03DF246-9228-4082-A3A9-E02BB94B0A48}"/>
    <cellStyle name="Normal 7 2 2 2 2 2 2 2 2" xfId="1703" xr:uid="{10CF63C2-B9D7-4267-83B6-974E51991042}"/>
    <cellStyle name="Normal 7 2 2 2 2 2 2 3" xfId="1704" xr:uid="{59D12175-A53A-42B6-A246-31E1DFBA7A6D}"/>
    <cellStyle name="Normal 7 2 2 2 2 2 3" xfId="1705" xr:uid="{ACCD46FE-167B-489B-9C5C-93E8C039C856}"/>
    <cellStyle name="Normal 7 2 2 2 2 2 3 2" xfId="1706" xr:uid="{C99B8B2B-ED91-439B-AE19-A903EF77A406}"/>
    <cellStyle name="Normal 7 2 2 2 2 2 4" xfId="1707" xr:uid="{DE23E1B4-BAA7-49F8-93A8-E715B7DE0348}"/>
    <cellStyle name="Normal 7 2 2 2 2 3" xfId="679" xr:uid="{46FFA5E6-1D2E-4986-AA6E-55BE7D4CA577}"/>
    <cellStyle name="Normal 7 2 2 2 2 3 2" xfId="1708" xr:uid="{13DECD1D-446D-4764-B992-04C90968D3FF}"/>
    <cellStyle name="Normal 7 2 2 2 2 3 2 2" xfId="1709" xr:uid="{5A6315B5-7530-41A8-8780-E0C7C7E153D9}"/>
    <cellStyle name="Normal 7 2 2 2 2 3 3" xfId="1710" xr:uid="{7EAAC1B0-90E5-471C-BFC9-AE1E4A147C19}"/>
    <cellStyle name="Normal 7 2 2 2 2 3 4" xfId="3427" xr:uid="{CB795DAD-B089-4F9A-878B-FF305D9AB125}"/>
    <cellStyle name="Normal 7 2 2 2 2 4" xfId="1711" xr:uid="{621EA59C-5FED-4401-AF27-E49EA543BBC4}"/>
    <cellStyle name="Normal 7 2 2 2 2 4 2" xfId="1712" xr:uid="{9DCDF172-D99C-4AF5-B78E-C2360F501B61}"/>
    <cellStyle name="Normal 7 2 2 2 2 5" xfId="1713" xr:uid="{6846487F-8B17-4AFE-8F79-F16076C21571}"/>
    <cellStyle name="Normal 7 2 2 2 2 6" xfId="3428" xr:uid="{8B89B21A-84D8-4792-8EE5-C308A679CE44}"/>
    <cellStyle name="Normal 7 2 2 2 3" xfId="348" xr:uid="{3DD1153C-0414-4599-92D8-D78F7247CE1D}"/>
    <cellStyle name="Normal 7 2 2 2 3 2" xfId="680" xr:uid="{98A0AF44-47DA-4A8D-952F-24B72CD99BB2}"/>
    <cellStyle name="Normal 7 2 2 2 3 2 2" xfId="681" xr:uid="{C751D52D-5398-4AB2-BC2D-0A4C87BB0344}"/>
    <cellStyle name="Normal 7 2 2 2 3 2 2 2" xfId="1714" xr:uid="{91CA7CD3-9DFD-4558-953C-A074ABA9A3C2}"/>
    <cellStyle name="Normal 7 2 2 2 3 2 2 2 2" xfId="1715" xr:uid="{7BBBDA15-5242-4868-9315-FAA48DA52027}"/>
    <cellStyle name="Normal 7 2 2 2 3 2 2 3" xfId="1716" xr:uid="{AC164EE6-3924-4153-A277-6969C4B63338}"/>
    <cellStyle name="Normal 7 2 2 2 3 2 3" xfId="1717" xr:uid="{EF179A36-609E-46C7-B38F-0402D577AF99}"/>
    <cellStyle name="Normal 7 2 2 2 3 2 3 2" xfId="1718" xr:uid="{4B0B31E8-2FD5-430E-9355-93D18378C399}"/>
    <cellStyle name="Normal 7 2 2 2 3 2 4" xfId="1719" xr:uid="{BBAD7C56-E352-4728-A5AD-0E383D8F69B4}"/>
    <cellStyle name="Normal 7 2 2 2 3 3" xfId="682" xr:uid="{BC97D710-8630-4B2D-95CF-A35B3C080DC0}"/>
    <cellStyle name="Normal 7 2 2 2 3 3 2" xfId="1720" xr:uid="{6D3A35BF-D0A3-4F69-8F0A-3FC31B748312}"/>
    <cellStyle name="Normal 7 2 2 2 3 3 2 2" xfId="1721" xr:uid="{A46ABB0E-0B6B-4A68-AE93-055DD3D5BF35}"/>
    <cellStyle name="Normal 7 2 2 2 3 3 3" xfId="1722" xr:uid="{B8C66ED4-C506-435E-A994-D6C15200E5B1}"/>
    <cellStyle name="Normal 7 2 2 2 3 4" xfId="1723" xr:uid="{4F491CB9-6780-461A-9FDC-05BC3770AD0C}"/>
    <cellStyle name="Normal 7 2 2 2 3 4 2" xfId="1724" xr:uid="{80389E8E-118D-4066-A407-02683633F43E}"/>
    <cellStyle name="Normal 7 2 2 2 3 5" xfId="1725" xr:uid="{190750C5-D8D7-4F54-8239-A4AE505D7699}"/>
    <cellStyle name="Normal 7 2 2 2 4" xfId="683" xr:uid="{9A45DC05-6B23-4019-89AC-998AB599B9B4}"/>
    <cellStyle name="Normal 7 2 2 2 4 2" xfId="684" xr:uid="{67FD1D2E-FF94-490A-9F1D-B599045E2F15}"/>
    <cellStyle name="Normal 7 2 2 2 4 2 2" xfId="1726" xr:uid="{E7C54B41-9219-4D45-9E0D-073B608330CE}"/>
    <cellStyle name="Normal 7 2 2 2 4 2 2 2" xfId="1727" xr:uid="{0B853B5B-BA9A-43AB-9CE8-74500156EC78}"/>
    <cellStyle name="Normal 7 2 2 2 4 2 3" xfId="1728" xr:uid="{79EDBB2D-F299-4A5A-A305-65433DFD5DF1}"/>
    <cellStyle name="Normal 7 2 2 2 4 3" xfId="1729" xr:uid="{FCF119AD-2EAF-47AA-A4BB-46D6C242AEC9}"/>
    <cellStyle name="Normal 7 2 2 2 4 3 2" xfId="1730" xr:uid="{2C819673-6BA0-4D9B-B1E7-54DCBB8530A2}"/>
    <cellStyle name="Normal 7 2 2 2 4 4" xfId="1731" xr:uid="{131CE3FB-377E-4F10-A0C5-F8F4E7AD2A34}"/>
    <cellStyle name="Normal 7 2 2 2 5" xfId="685" xr:uid="{89AF5920-AE2A-4B70-B955-46EB2FA6720E}"/>
    <cellStyle name="Normal 7 2 2 2 5 2" xfId="1732" xr:uid="{72353D82-CAF1-4990-A722-B720B8CDAAFC}"/>
    <cellStyle name="Normal 7 2 2 2 5 2 2" xfId="1733" xr:uid="{B6E50D9C-A09F-45B7-BE8C-273C8E690901}"/>
    <cellStyle name="Normal 7 2 2 2 5 3" xfId="1734" xr:uid="{9D0AEF94-ECF2-4E92-9264-A93F840514B1}"/>
    <cellStyle name="Normal 7 2 2 2 5 4" xfId="3429" xr:uid="{AC12283C-E55F-4EBD-8ACD-7096B5DF5B92}"/>
    <cellStyle name="Normal 7 2 2 2 6" xfId="1735" xr:uid="{42CE454E-D183-494F-AFA1-F1F473891490}"/>
    <cellStyle name="Normal 7 2 2 2 6 2" xfId="1736" xr:uid="{FC3C1F00-E536-4DEE-B917-A964CB7254FB}"/>
    <cellStyle name="Normal 7 2 2 2 7" xfId="1737" xr:uid="{29D16B66-5BDA-4435-B073-A0C77269B0F2}"/>
    <cellStyle name="Normal 7 2 2 2 8" xfId="3430" xr:uid="{071679F1-88A8-421E-B046-25BC0085ED98}"/>
    <cellStyle name="Normal 7 2 2 3" xfId="349" xr:uid="{66799A8D-A610-4772-B72F-98881FC6C746}"/>
    <cellStyle name="Normal 7 2 2 3 2" xfId="686" xr:uid="{FE93B428-06EC-4DFF-9476-BE8D660D4340}"/>
    <cellStyle name="Normal 7 2 2 3 2 2" xfId="687" xr:uid="{2EBCC4F9-1A45-49F6-B06A-7F2FA8F03E86}"/>
    <cellStyle name="Normal 7 2 2 3 2 2 2" xfId="1738" xr:uid="{DEAB8179-4837-4798-9BAB-9213AFE24D03}"/>
    <cellStyle name="Normal 7 2 2 3 2 2 2 2" xfId="1739" xr:uid="{1D45F5D7-CCA5-4ED6-A033-1010D9728481}"/>
    <cellStyle name="Normal 7 2 2 3 2 2 3" xfId="1740" xr:uid="{1015991A-ADD4-44AB-98DA-6AE799AC7BF2}"/>
    <cellStyle name="Normal 7 2 2 3 2 3" xfId="1741" xr:uid="{05621A88-1643-46C4-9AAB-11A3571CD447}"/>
    <cellStyle name="Normal 7 2 2 3 2 3 2" xfId="1742" xr:uid="{485F8FBD-6C4B-4E3F-99BA-CD841816FF0E}"/>
    <cellStyle name="Normal 7 2 2 3 2 4" xfId="1743" xr:uid="{F25D72AA-E49B-4A6C-A103-8DE4A22D6DB8}"/>
    <cellStyle name="Normal 7 2 2 3 3" xfId="688" xr:uid="{571C2EC1-51A3-4953-A35B-ED90F82905DD}"/>
    <cellStyle name="Normal 7 2 2 3 3 2" xfId="1744" xr:uid="{84C2AB76-1B0F-4F09-A708-1DF1D660D123}"/>
    <cellStyle name="Normal 7 2 2 3 3 2 2" xfId="1745" xr:uid="{2AEA35C1-6D8E-43F2-9923-A2E5A24E1E44}"/>
    <cellStyle name="Normal 7 2 2 3 3 3" xfId="1746" xr:uid="{DD8F64F9-2744-4F02-820B-6A9BA73EDA9B}"/>
    <cellStyle name="Normal 7 2 2 3 3 4" xfId="3431" xr:uid="{9F350D71-FEF0-4B75-BBB8-C1B0A0B34CED}"/>
    <cellStyle name="Normal 7 2 2 3 4" xfId="1747" xr:uid="{8C58E33D-CF96-405F-9C16-757B5C788EF5}"/>
    <cellStyle name="Normal 7 2 2 3 4 2" xfId="1748" xr:uid="{68CAA986-4757-40F0-9F52-D84EA394E646}"/>
    <cellStyle name="Normal 7 2 2 3 5" xfId="1749" xr:uid="{6C2159F3-8F85-4C2A-A176-2C1206D0261E}"/>
    <cellStyle name="Normal 7 2 2 3 6" xfId="3432" xr:uid="{08DF22C1-1417-4AB2-897D-4A5056C0CFE9}"/>
    <cellStyle name="Normal 7 2 2 4" xfId="350" xr:uid="{E7935B2F-45FF-4254-B496-CE3152E5A038}"/>
    <cellStyle name="Normal 7 2 2 4 2" xfId="689" xr:uid="{894ED118-97CD-45E4-9438-C6DA7FF9DBE5}"/>
    <cellStyle name="Normal 7 2 2 4 2 2" xfId="690" xr:uid="{D377A3BB-EAB1-4317-B690-BD0F8ACACE7B}"/>
    <cellStyle name="Normal 7 2 2 4 2 2 2" xfId="1750" xr:uid="{EEB30633-1477-4B78-B8C3-B8DB95E1F71C}"/>
    <cellStyle name="Normal 7 2 2 4 2 2 2 2" xfId="1751" xr:uid="{316476C9-BF26-4EB2-BD57-775E28E721CD}"/>
    <cellStyle name="Normal 7 2 2 4 2 2 3" xfId="1752" xr:uid="{AF682B99-C72C-4453-83D6-40E1F2AAB91B}"/>
    <cellStyle name="Normal 7 2 2 4 2 3" xfId="1753" xr:uid="{B1EAD054-87C9-43CE-B3D3-6C5D6EED4CCE}"/>
    <cellStyle name="Normal 7 2 2 4 2 3 2" xfId="1754" xr:uid="{154BCC32-650E-44E4-8313-B911FD6F8231}"/>
    <cellStyle name="Normal 7 2 2 4 2 4" xfId="1755" xr:uid="{A138C95A-1542-4A07-AE58-F57886D01615}"/>
    <cellStyle name="Normal 7 2 2 4 3" xfId="691" xr:uid="{23F10C05-D64E-4380-AC1C-FAD5D3D42BEE}"/>
    <cellStyle name="Normal 7 2 2 4 3 2" xfId="1756" xr:uid="{1DE1EB79-DCE6-430B-8149-785CA0D61161}"/>
    <cellStyle name="Normal 7 2 2 4 3 2 2" xfId="1757" xr:uid="{F99F763C-E49A-43A7-8789-0454E72E5BE7}"/>
    <cellStyle name="Normal 7 2 2 4 3 3" xfId="1758" xr:uid="{F6FF1871-4987-4E72-A65D-10FE1B909E4F}"/>
    <cellStyle name="Normal 7 2 2 4 4" xfId="1759" xr:uid="{33CF0173-7CE1-4CA6-AC90-22D83E69A299}"/>
    <cellStyle name="Normal 7 2 2 4 4 2" xfId="1760" xr:uid="{6ECE414A-8191-4DA7-B495-A7C0FE34D49F}"/>
    <cellStyle name="Normal 7 2 2 4 5" xfId="1761" xr:uid="{57741091-F282-42A9-A0FE-AE361EFB1E4A}"/>
    <cellStyle name="Normal 7 2 2 5" xfId="351" xr:uid="{2A554B24-D52B-4578-9858-080E197CC8D2}"/>
    <cellStyle name="Normal 7 2 2 5 2" xfId="692" xr:uid="{CD6F3BF3-F436-4537-ABC4-28190D0FEAE8}"/>
    <cellStyle name="Normal 7 2 2 5 2 2" xfId="1762" xr:uid="{9178B12C-4989-4676-B7B4-427D0F3DA056}"/>
    <cellStyle name="Normal 7 2 2 5 2 2 2" xfId="1763" xr:uid="{D4A7DD1A-7E0F-432E-BD3F-E2FBAE756339}"/>
    <cellStyle name="Normal 7 2 2 5 2 3" xfId="1764" xr:uid="{44799B6C-1348-42C7-920E-80B2376AEF75}"/>
    <cellStyle name="Normal 7 2 2 5 3" xfId="1765" xr:uid="{07E33949-97B0-42C9-BF75-F88873FD8E31}"/>
    <cellStyle name="Normal 7 2 2 5 3 2" xfId="1766" xr:uid="{3BC963B4-277F-44F4-B345-78118A0C72CD}"/>
    <cellStyle name="Normal 7 2 2 5 4" xfId="1767" xr:uid="{64E965B0-5F2A-441C-9B76-72C861A2D4D6}"/>
    <cellStyle name="Normal 7 2 2 6" xfId="693" xr:uid="{CC29711B-9E3B-43F1-AC03-C4AF1A16B6AF}"/>
    <cellStyle name="Normal 7 2 2 6 2" xfId="1768" xr:uid="{4959C5D6-1CEA-42B2-A1F4-1DD437B567EB}"/>
    <cellStyle name="Normal 7 2 2 6 2 2" xfId="1769" xr:uid="{E94124FB-6590-4EEC-B8C8-693AA14531D9}"/>
    <cellStyle name="Normal 7 2 2 6 3" xfId="1770" xr:uid="{65568E3D-8572-48C6-9597-EDEF1C6E1451}"/>
    <cellStyle name="Normal 7 2 2 6 4" xfId="3433" xr:uid="{B5FCE60B-FF2A-4FB6-AFE2-5CD2080C3977}"/>
    <cellStyle name="Normal 7 2 2 7" xfId="1771" xr:uid="{D0B3F941-2B2D-4646-A0FF-888CB64A9AED}"/>
    <cellStyle name="Normal 7 2 2 7 2" xfId="1772" xr:uid="{DCEF68AE-AAE2-43C3-8A08-C42F612BC343}"/>
    <cellStyle name="Normal 7 2 2 8" xfId="1773" xr:uid="{981DFF0D-B0EA-4D27-BB0B-6F3469FD24EF}"/>
    <cellStyle name="Normal 7 2 2 9" xfId="3434" xr:uid="{FE472B24-F3E0-4696-A86D-118B06ED6D82}"/>
    <cellStyle name="Normal 7 2 3" xfId="132" xr:uid="{139775FA-6B12-4DEB-9B64-95611820CA07}"/>
    <cellStyle name="Normal 7 2 3 2" xfId="133" xr:uid="{C46A3D7E-CC17-48BE-9397-9A9C4124742B}"/>
    <cellStyle name="Normal 7 2 3 2 2" xfId="694" xr:uid="{27E37596-E7D0-4E71-94AE-6BAC2F21B54A}"/>
    <cellStyle name="Normal 7 2 3 2 2 2" xfId="695" xr:uid="{24DEB34F-8D8B-4669-B020-64D6EFC23A3F}"/>
    <cellStyle name="Normal 7 2 3 2 2 2 2" xfId="1774" xr:uid="{7BAAC34C-DA54-4FD9-AB77-98D7D544909B}"/>
    <cellStyle name="Normal 7 2 3 2 2 2 2 2" xfId="1775" xr:uid="{979263BA-F550-4044-A032-E4D0CC36F33F}"/>
    <cellStyle name="Normal 7 2 3 2 2 2 3" xfId="1776" xr:uid="{ED8F13E8-42E3-41CB-AF65-02D1D69AB7D5}"/>
    <cellStyle name="Normal 7 2 3 2 2 3" xfId="1777" xr:uid="{ADA0F11C-5127-4DE6-8AEF-2DA40E3FACCE}"/>
    <cellStyle name="Normal 7 2 3 2 2 3 2" xfId="1778" xr:uid="{9A9A32DC-4A1E-4BD0-B504-9ACC9A8707B8}"/>
    <cellStyle name="Normal 7 2 3 2 2 4" xfId="1779" xr:uid="{AA119972-AF7D-48F3-BF8D-1F1ABD11AC31}"/>
    <cellStyle name="Normal 7 2 3 2 3" xfId="696" xr:uid="{CCDF8EAE-D067-4A9F-A17B-5181D2D4A11E}"/>
    <cellStyle name="Normal 7 2 3 2 3 2" xfId="1780" xr:uid="{E485289A-13FD-49FE-8048-63B15C1D28D0}"/>
    <cellStyle name="Normal 7 2 3 2 3 2 2" xfId="1781" xr:uid="{18B83D25-A7AD-40F0-A582-7CA552D4A849}"/>
    <cellStyle name="Normal 7 2 3 2 3 3" xfId="1782" xr:uid="{27D01A6A-0921-4A03-B670-217D308F63B1}"/>
    <cellStyle name="Normal 7 2 3 2 3 4" xfId="3435" xr:uid="{864311BC-5C26-4760-AC6D-F721A7FB289E}"/>
    <cellStyle name="Normal 7 2 3 2 4" xfId="1783" xr:uid="{62825AB8-2D50-4428-91B7-3E85D59B1E30}"/>
    <cellStyle name="Normal 7 2 3 2 4 2" xfId="1784" xr:uid="{CCA035FA-5062-453F-A44B-9E33254951CD}"/>
    <cellStyle name="Normal 7 2 3 2 5" xfId="1785" xr:uid="{2323B4DE-400B-4688-A1BC-41C3F05C0B60}"/>
    <cellStyle name="Normal 7 2 3 2 6" xfId="3436" xr:uid="{7AA85CA8-6CA8-4FF5-83DA-EDD8AEA250EC}"/>
    <cellStyle name="Normal 7 2 3 3" xfId="352" xr:uid="{C973DD4A-8A6D-4DA9-B682-C29AD6CD2DB1}"/>
    <cellStyle name="Normal 7 2 3 3 2" xfId="697" xr:uid="{B1D44AE2-7966-415D-90DA-AC4AE8FF8572}"/>
    <cellStyle name="Normal 7 2 3 3 2 2" xfId="698" xr:uid="{6679ADB8-8A8B-43C2-BAB8-4FFA6F590221}"/>
    <cellStyle name="Normal 7 2 3 3 2 2 2" xfId="1786" xr:uid="{E85E4208-A87F-4E6D-9AA4-78637D0E7B2E}"/>
    <cellStyle name="Normal 7 2 3 3 2 2 2 2" xfId="1787" xr:uid="{25AF71FF-201F-4FA8-97F6-D441F31FC348}"/>
    <cellStyle name="Normal 7 2 3 3 2 2 3" xfId="1788" xr:uid="{FA734335-5C7C-4CF3-B1AB-5C99F8C0ECFA}"/>
    <cellStyle name="Normal 7 2 3 3 2 3" xfId="1789" xr:uid="{C6C048D1-93F6-4699-A128-793C75076811}"/>
    <cellStyle name="Normal 7 2 3 3 2 3 2" xfId="1790" xr:uid="{33DCD98E-91D2-42DB-BE89-4DF0D78D38D2}"/>
    <cellStyle name="Normal 7 2 3 3 2 4" xfId="1791" xr:uid="{7EDC9D0C-6A1B-4D69-A9F3-B79C679090EC}"/>
    <cellStyle name="Normal 7 2 3 3 3" xfId="699" xr:uid="{028B728C-65C4-4E91-BB24-437012986ED7}"/>
    <cellStyle name="Normal 7 2 3 3 3 2" xfId="1792" xr:uid="{A4A05A5A-92C4-4A09-A3E7-DEDE30040172}"/>
    <cellStyle name="Normal 7 2 3 3 3 2 2" xfId="1793" xr:uid="{4CF743E9-3C15-4F50-973D-348A729FB462}"/>
    <cellStyle name="Normal 7 2 3 3 3 3" xfId="1794" xr:uid="{3F7418CB-8681-4C23-84F3-4601E3EC4703}"/>
    <cellStyle name="Normal 7 2 3 3 4" xfId="1795" xr:uid="{863C5ECC-8311-4DFF-AEB2-E0B882E8D62F}"/>
    <cellStyle name="Normal 7 2 3 3 4 2" xfId="1796" xr:uid="{453C0620-6389-4E5C-8D78-788FE1C656C3}"/>
    <cellStyle name="Normal 7 2 3 3 5" xfId="1797" xr:uid="{819F04BC-3E3C-4B35-8314-BC0040F9158F}"/>
    <cellStyle name="Normal 7 2 3 4" xfId="353" xr:uid="{4847CC56-2BD2-4187-A87B-FC4587B8F442}"/>
    <cellStyle name="Normal 7 2 3 4 2" xfId="700" xr:uid="{DB7D6E57-5CB7-44B3-8BCA-69C723BF57FF}"/>
    <cellStyle name="Normal 7 2 3 4 2 2" xfId="1798" xr:uid="{F2FDAC3F-9526-4306-9CBE-281B4C0B7557}"/>
    <cellStyle name="Normal 7 2 3 4 2 2 2" xfId="1799" xr:uid="{8430CC60-BF51-445A-BFA8-1031C326A916}"/>
    <cellStyle name="Normal 7 2 3 4 2 3" xfId="1800" xr:uid="{C8056A8D-618B-4B52-90FE-F63FFAD2BA06}"/>
    <cellStyle name="Normal 7 2 3 4 3" xfId="1801" xr:uid="{01C57FDA-AED0-4C96-B4B2-D485E030F792}"/>
    <cellStyle name="Normal 7 2 3 4 3 2" xfId="1802" xr:uid="{8B8D9CC6-1C50-4481-939D-3C3ED6935F21}"/>
    <cellStyle name="Normal 7 2 3 4 4" xfId="1803" xr:uid="{B6C9C98E-8645-4C20-82D7-6AD38738FBAA}"/>
    <cellStyle name="Normal 7 2 3 5" xfId="701" xr:uid="{A0B6E2A5-997A-4D79-B8DE-025E5A308927}"/>
    <cellStyle name="Normal 7 2 3 5 2" xfId="1804" xr:uid="{275EF702-5DE8-49EB-8BE3-79D2A7E2E577}"/>
    <cellStyle name="Normal 7 2 3 5 2 2" xfId="1805" xr:uid="{2CF04FC1-FA66-4454-91DD-6D527CEB505E}"/>
    <cellStyle name="Normal 7 2 3 5 3" xfId="1806" xr:uid="{C10220C3-31F7-4439-8F90-BCB153E1B816}"/>
    <cellStyle name="Normal 7 2 3 5 4" xfId="3437" xr:uid="{1F5AB27D-6571-4C20-9210-3C35BE428E2E}"/>
    <cellStyle name="Normal 7 2 3 6" xfId="1807" xr:uid="{0EBFBF44-DFA7-4CC8-B5AA-691FAC16257C}"/>
    <cellStyle name="Normal 7 2 3 6 2" xfId="1808" xr:uid="{5C95EC43-9433-4DF8-918C-A084DFC58EDD}"/>
    <cellStyle name="Normal 7 2 3 7" xfId="1809" xr:uid="{90307692-2D7D-4547-9AC3-24C9B68F0B35}"/>
    <cellStyle name="Normal 7 2 3 8" xfId="3438" xr:uid="{BF90CBE4-D4A7-49CC-A872-A1847D6DCFFF}"/>
    <cellStyle name="Normal 7 2 4" xfId="134" xr:uid="{654D3407-F7EF-45CB-89E4-65CAD1CAF806}"/>
    <cellStyle name="Normal 7 2 4 2" xfId="448" xr:uid="{BFCDF5C7-4CD6-485C-8D04-92AC5BA3E684}"/>
    <cellStyle name="Normal 7 2 4 2 2" xfId="702" xr:uid="{9A8F05C5-3608-4FDF-BAD1-8159164725BF}"/>
    <cellStyle name="Normal 7 2 4 2 2 2" xfId="1810" xr:uid="{865D1D35-6FEC-4BF2-93DD-B0ACD2534482}"/>
    <cellStyle name="Normal 7 2 4 2 2 2 2" xfId="1811" xr:uid="{BC32CCF4-924B-4F9C-984F-001152E51A5A}"/>
    <cellStyle name="Normal 7 2 4 2 2 3" xfId="1812" xr:uid="{4FF406EB-A62E-47EB-B702-379DC5AF01EA}"/>
    <cellStyle name="Normal 7 2 4 2 2 4" xfId="3439" xr:uid="{38FE7031-0513-49C5-937B-A09A36119F12}"/>
    <cellStyle name="Normal 7 2 4 2 3" xfId="1813" xr:uid="{E6B2E41B-A17C-4649-9659-E6523CEEA53C}"/>
    <cellStyle name="Normal 7 2 4 2 3 2" xfId="1814" xr:uid="{BD19CFCF-77F2-49F0-9437-AEF590DE9E98}"/>
    <cellStyle name="Normal 7 2 4 2 4" xfId="1815" xr:uid="{B8204195-990F-4341-A0B4-E3F90E689AC5}"/>
    <cellStyle name="Normal 7 2 4 2 5" xfId="3440" xr:uid="{00D126FA-D594-4F59-81CE-3202C30436C8}"/>
    <cellStyle name="Normal 7 2 4 3" xfId="703" xr:uid="{279F8896-A9EA-403B-B466-C33718919D50}"/>
    <cellStyle name="Normal 7 2 4 3 2" xfId="1816" xr:uid="{627FDBFD-B2A3-4426-AD43-8ADC6A54201F}"/>
    <cellStyle name="Normal 7 2 4 3 2 2" xfId="1817" xr:uid="{A4FE0D85-C001-452E-A262-C27AA145EA30}"/>
    <cellStyle name="Normal 7 2 4 3 3" xfId="1818" xr:uid="{F89C9589-D0D8-43DB-8031-30058CC22EF0}"/>
    <cellStyle name="Normal 7 2 4 3 4" xfId="3441" xr:uid="{B00EE4CB-984E-4170-81A0-BA7A73C083AE}"/>
    <cellStyle name="Normal 7 2 4 4" xfId="1819" xr:uid="{321470CB-8047-4133-9EFC-77D5BC500BE6}"/>
    <cellStyle name="Normal 7 2 4 4 2" xfId="1820" xr:uid="{5CE15494-316D-465A-AA44-0A47E44AEBF8}"/>
    <cellStyle name="Normal 7 2 4 4 3" xfId="3442" xr:uid="{B7ED515D-3587-4495-A05E-43F364DC9408}"/>
    <cellStyle name="Normal 7 2 4 4 4" xfId="3443" xr:uid="{1D7F88F5-5073-4AD2-ADE5-884E44E2B79E}"/>
    <cellStyle name="Normal 7 2 4 5" xfId="1821" xr:uid="{D897E3E6-11A3-47EB-90EA-4DBD5AD02B58}"/>
    <cellStyle name="Normal 7 2 4 6" xfId="3444" xr:uid="{A9A91DFF-7A11-43EA-A473-D5CF9CD7C24A}"/>
    <cellStyle name="Normal 7 2 4 7" xfId="3445" xr:uid="{79705100-E1D6-4177-A3F4-1FC0FAAB25E3}"/>
    <cellStyle name="Normal 7 2 5" xfId="354" xr:uid="{73E3BD25-C2A2-4A8C-9CA2-7F2049E3AAB6}"/>
    <cellStyle name="Normal 7 2 5 2" xfId="704" xr:uid="{07C9EEC2-D5DD-487F-8DA3-27E5F38C717A}"/>
    <cellStyle name="Normal 7 2 5 2 2" xfId="705" xr:uid="{0BCA5012-42D7-4741-8863-EFE5E648D5AF}"/>
    <cellStyle name="Normal 7 2 5 2 2 2" xfId="1822" xr:uid="{2D206F92-0E63-45C1-883E-CFA649F0745D}"/>
    <cellStyle name="Normal 7 2 5 2 2 2 2" xfId="1823" xr:uid="{BECCF68F-1040-42EE-8C79-8BC1884DBD3E}"/>
    <cellStyle name="Normal 7 2 5 2 2 3" xfId="1824" xr:uid="{8FC9455A-7342-4932-9A92-2363160E0E97}"/>
    <cellStyle name="Normal 7 2 5 2 3" xfId="1825" xr:uid="{8532EF0F-3FE9-478D-902F-BD17D878DF07}"/>
    <cellStyle name="Normal 7 2 5 2 3 2" xfId="1826" xr:uid="{136F91CC-3384-48E9-A125-C6576796C0F0}"/>
    <cellStyle name="Normal 7 2 5 2 4" xfId="1827" xr:uid="{83805D48-E0BD-44F3-B8DF-ECCC5D1152A8}"/>
    <cellStyle name="Normal 7 2 5 3" xfId="706" xr:uid="{EA57FA2B-99BA-4F95-90CC-2AC67A7823F6}"/>
    <cellStyle name="Normal 7 2 5 3 2" xfId="1828" xr:uid="{1F32CA89-5CAF-4940-83C8-21A7EAAC7628}"/>
    <cellStyle name="Normal 7 2 5 3 2 2" xfId="1829" xr:uid="{9B0C07C3-6A35-4E15-B0C9-F27416D6A5D3}"/>
    <cellStyle name="Normal 7 2 5 3 3" xfId="1830" xr:uid="{9E85EBE7-B9A0-46C8-84FB-95CAE9A8561A}"/>
    <cellStyle name="Normal 7 2 5 3 4" xfId="3446" xr:uid="{D49A1BCE-8713-4BEE-BDAC-8AF617841058}"/>
    <cellStyle name="Normal 7 2 5 4" xfId="1831" xr:uid="{E3CB48C5-4002-4187-8C6F-4909B33BEE20}"/>
    <cellStyle name="Normal 7 2 5 4 2" xfId="1832" xr:uid="{F55D11F7-3482-4027-BAAA-DFD2F1255735}"/>
    <cellStyle name="Normal 7 2 5 5" xfId="1833" xr:uid="{CFE92511-CE36-4091-9259-FD39663014A0}"/>
    <cellStyle name="Normal 7 2 5 6" xfId="3447" xr:uid="{747042FC-5E1D-4FA5-9B3F-56139C9A265A}"/>
    <cellStyle name="Normal 7 2 6" xfId="355" xr:uid="{49B19E5A-6E46-4F38-8600-81A7A4B32AD7}"/>
    <cellStyle name="Normal 7 2 6 2" xfId="707" xr:uid="{5313DE53-DED5-4377-B8E9-998610375D0E}"/>
    <cellStyle name="Normal 7 2 6 2 2" xfId="1834" xr:uid="{43676199-A661-41AB-ABBC-360AD7632B37}"/>
    <cellStyle name="Normal 7 2 6 2 2 2" xfId="1835" xr:uid="{39F285D9-4C48-47BD-A46B-611EF697F61C}"/>
    <cellStyle name="Normal 7 2 6 2 3" xfId="1836" xr:uid="{96ECBAF6-3064-4F70-B019-EB25E93BCDD3}"/>
    <cellStyle name="Normal 7 2 6 2 4" xfId="3448" xr:uid="{390EE405-6B91-4BB0-9571-C02387FC2AD2}"/>
    <cellStyle name="Normal 7 2 6 3" xfId="1837" xr:uid="{CB0559F8-33E3-46C3-9C14-BE6F48E9EBEA}"/>
    <cellStyle name="Normal 7 2 6 3 2" xfId="1838" xr:uid="{373622F8-8665-4854-A88E-D6E1F428B7E2}"/>
    <cellStyle name="Normal 7 2 6 4" xfId="1839" xr:uid="{777D720D-3DE6-40CF-8EC8-60D545967EF5}"/>
    <cellStyle name="Normal 7 2 6 5" xfId="3449" xr:uid="{AD6BF4C3-B86C-43E5-9E4A-555D1E9F7048}"/>
    <cellStyle name="Normal 7 2 7" xfId="708" xr:uid="{67D8E6A6-E382-4696-9A20-F9633BF28F52}"/>
    <cellStyle name="Normal 7 2 7 2" xfId="1840" xr:uid="{87B48ECE-741F-410F-BFF7-8465D0C846CC}"/>
    <cellStyle name="Normal 7 2 7 2 2" xfId="1841" xr:uid="{E45F58A4-188C-4D06-AE66-66B0DA4BBC2B}"/>
    <cellStyle name="Normal 7 2 7 2 3" xfId="4409" xr:uid="{182461E2-F3EF-47F6-8E79-0B04E5612035}"/>
    <cellStyle name="Normal 7 2 7 3" xfId="1842" xr:uid="{A53F2369-C493-4702-9776-70D0D12F51FE}"/>
    <cellStyle name="Normal 7 2 7 4" xfId="3450" xr:uid="{12817345-36D0-403C-906F-24DBFFD4DDBD}"/>
    <cellStyle name="Normal 7 2 7 4 2" xfId="4579" xr:uid="{02005E4F-5B86-4BDB-BECF-D77F629A6FD2}"/>
    <cellStyle name="Normal 7 2 7 4 3" xfId="4686" xr:uid="{8CA1CBC8-B6FB-490E-92AB-54409E6FFCDF}"/>
    <cellStyle name="Normal 7 2 7 4 4" xfId="4608" xr:uid="{AC98343C-3CE1-4F58-9812-95FEB0224FC4}"/>
    <cellStyle name="Normal 7 2 8" xfId="1843" xr:uid="{7A4DB3B3-B623-4EA4-B1C4-0FD469258C55}"/>
    <cellStyle name="Normal 7 2 8 2" xfId="1844" xr:uid="{9F09CE56-82D7-4D4C-A0F9-D6A88DC97B5C}"/>
    <cellStyle name="Normal 7 2 8 3" xfId="3451" xr:uid="{89E4D974-9425-459D-952B-355BFB940FDD}"/>
    <cellStyle name="Normal 7 2 8 4" xfId="3452" xr:uid="{4C71171D-18EB-4B2F-8BD1-EF955E1522FA}"/>
    <cellStyle name="Normal 7 2 9" xfId="1845" xr:uid="{A630C6BB-19F8-495B-A31D-8301FFFF676B}"/>
    <cellStyle name="Normal 7 3" xfId="135" xr:uid="{70DFFABC-A5CE-4DB6-B936-59D5C313CE5B}"/>
    <cellStyle name="Normal 7 3 10" xfId="3453" xr:uid="{160598D8-FDC7-4CFD-A85D-922D3B5C4C15}"/>
    <cellStyle name="Normal 7 3 11" xfId="3454" xr:uid="{AF6A8E85-FAB2-451D-ADE7-57C419AD4862}"/>
    <cellStyle name="Normal 7 3 2" xfId="136" xr:uid="{79D869F7-E751-4737-9813-6BA6D59545CA}"/>
    <cellStyle name="Normal 7 3 2 2" xfId="137" xr:uid="{EAAB8C8A-CA61-463B-AC99-D66EFFDF704B}"/>
    <cellStyle name="Normal 7 3 2 2 2" xfId="356" xr:uid="{121255EA-BD6A-4FD6-A995-C762E32EB98E}"/>
    <cellStyle name="Normal 7 3 2 2 2 2" xfId="709" xr:uid="{2FCCD322-5C14-44AA-B80F-75C26EE45A26}"/>
    <cellStyle name="Normal 7 3 2 2 2 2 2" xfId="1846" xr:uid="{5F9F5266-69F0-4736-95F1-A18CC5AE867E}"/>
    <cellStyle name="Normal 7 3 2 2 2 2 2 2" xfId="1847" xr:uid="{2CB4CD7E-6A0E-4187-82A8-B26D4643F6AD}"/>
    <cellStyle name="Normal 7 3 2 2 2 2 3" xfId="1848" xr:uid="{DCC61A13-CC6F-48B3-BF5C-7E8DA67D311A}"/>
    <cellStyle name="Normal 7 3 2 2 2 2 4" xfId="3455" xr:uid="{18225DCA-C718-456C-8B8D-58397148D983}"/>
    <cellStyle name="Normal 7 3 2 2 2 3" xfId="1849" xr:uid="{2AB6FBB0-EA0E-493B-B495-D3F277B24A3F}"/>
    <cellStyle name="Normal 7 3 2 2 2 3 2" xfId="1850" xr:uid="{6EE4E69D-5C85-4E90-97E8-CA3A1C7C11DD}"/>
    <cellStyle name="Normal 7 3 2 2 2 3 3" xfId="3456" xr:uid="{DE9353CA-64F9-4B95-8239-7D7899F6C1B7}"/>
    <cellStyle name="Normal 7 3 2 2 2 3 4" xfId="3457" xr:uid="{7C8E5466-0E28-49D3-9DEA-705E39402036}"/>
    <cellStyle name="Normal 7 3 2 2 2 4" xfId="1851" xr:uid="{A5A59720-A1EE-4BBC-88AD-E2868575AAA2}"/>
    <cellStyle name="Normal 7 3 2 2 2 5" xfId="3458" xr:uid="{92BBE79B-FF2E-4E7F-BBBB-0CD419AAAB88}"/>
    <cellStyle name="Normal 7 3 2 2 2 6" xfId="3459" xr:uid="{37652D35-AC16-4E0E-B74E-FB45CCD02DC8}"/>
    <cellStyle name="Normal 7 3 2 2 3" xfId="710" xr:uid="{D4AE01F3-8D1B-4092-8FDC-5C4D88E024B4}"/>
    <cellStyle name="Normal 7 3 2 2 3 2" xfId="1852" xr:uid="{35B16C9A-753D-4464-A48B-FB9E9B893BEA}"/>
    <cellStyle name="Normal 7 3 2 2 3 2 2" xfId="1853" xr:uid="{25C48126-9B5D-4159-BD87-FE5D4E553D10}"/>
    <cellStyle name="Normal 7 3 2 2 3 2 3" xfId="3460" xr:uid="{B026C7F5-B8C3-4951-B5B6-09B8AFA6A0ED}"/>
    <cellStyle name="Normal 7 3 2 2 3 2 4" xfId="3461" xr:uid="{574CE988-8A8C-408D-856F-C243DC10C267}"/>
    <cellStyle name="Normal 7 3 2 2 3 3" xfId="1854" xr:uid="{66B920EA-3DD9-4EB2-AD38-68AF8F939436}"/>
    <cellStyle name="Normal 7 3 2 2 3 4" xfId="3462" xr:uid="{271269FE-96F4-45B0-8C14-F602C8FDD10E}"/>
    <cellStyle name="Normal 7 3 2 2 3 5" xfId="3463" xr:uid="{78787026-82D0-4FDE-A013-7BF62D4F6F6F}"/>
    <cellStyle name="Normal 7 3 2 2 4" xfId="1855" xr:uid="{025CDB4B-DCDB-4F5E-BCFC-130D6F644A93}"/>
    <cellStyle name="Normal 7 3 2 2 4 2" xfId="1856" xr:uid="{BC9CC172-6AEE-4118-B890-BA98FE01D8BE}"/>
    <cellStyle name="Normal 7 3 2 2 4 3" xfId="3464" xr:uid="{1B5EED57-96D7-4309-93B5-16ABCE8270CD}"/>
    <cellStyle name="Normal 7 3 2 2 4 4" xfId="3465" xr:uid="{479EF2DA-D777-44A8-88A2-103DA3769285}"/>
    <cellStyle name="Normal 7 3 2 2 5" xfId="1857" xr:uid="{05AC5203-B0A5-4AD2-B788-5A0976911341}"/>
    <cellStyle name="Normal 7 3 2 2 5 2" xfId="3466" xr:uid="{AC2AB79F-C839-4574-B914-C955861AB733}"/>
    <cellStyle name="Normal 7 3 2 2 5 3" xfId="3467" xr:uid="{9F8F2851-6BAD-4423-870E-9724C843AEAC}"/>
    <cellStyle name="Normal 7 3 2 2 5 4" xfId="3468" xr:uid="{0806C002-B2CF-4A0D-A127-1DC9EB75DF52}"/>
    <cellStyle name="Normal 7 3 2 2 6" xfId="3469" xr:uid="{5EA44025-591C-468C-93C1-274AE2E51E39}"/>
    <cellStyle name="Normal 7 3 2 2 7" xfId="3470" xr:uid="{51126B51-E705-4F1E-ABF3-20122897C4FE}"/>
    <cellStyle name="Normal 7 3 2 2 8" xfId="3471" xr:uid="{CC34BF45-268B-4736-8CFB-553CBEF9614D}"/>
    <cellStyle name="Normal 7 3 2 3" xfId="357" xr:uid="{F24F6AF3-18CB-4B07-878C-DF44648461FD}"/>
    <cellStyle name="Normal 7 3 2 3 2" xfId="711" xr:uid="{EC3EF595-FB4A-4146-9149-36E3C0686A25}"/>
    <cellStyle name="Normal 7 3 2 3 2 2" xfId="712" xr:uid="{9E4A8AB2-2781-4CE7-80AD-8A9B0B47EF4E}"/>
    <cellStyle name="Normal 7 3 2 3 2 2 2" xfId="1858" xr:uid="{68DD99FF-42D0-4206-B37C-E8325A536ADF}"/>
    <cellStyle name="Normal 7 3 2 3 2 2 2 2" xfId="1859" xr:uid="{049CC9EF-212B-403C-90EE-4C65CB8F67B5}"/>
    <cellStyle name="Normal 7 3 2 3 2 2 3" xfId="1860" xr:uid="{6F6E1702-9FAC-4B58-8249-C0B0AAC97010}"/>
    <cellStyle name="Normal 7 3 2 3 2 3" xfId="1861" xr:uid="{5620473B-DEE3-493D-A9C6-036BFB8B5BEB}"/>
    <cellStyle name="Normal 7 3 2 3 2 3 2" xfId="1862" xr:uid="{7317EDFC-CC60-447A-BE08-B7C0B08BFD55}"/>
    <cellStyle name="Normal 7 3 2 3 2 4" xfId="1863" xr:uid="{F3380857-F62C-4F6F-A1D5-B88682D97902}"/>
    <cellStyle name="Normal 7 3 2 3 3" xfId="713" xr:uid="{A549DF1C-7332-4CD0-859B-E4449B8D3741}"/>
    <cellStyle name="Normal 7 3 2 3 3 2" xfId="1864" xr:uid="{8BD5E2F7-B9F5-4341-9DAB-B69451AC8393}"/>
    <cellStyle name="Normal 7 3 2 3 3 2 2" xfId="1865" xr:uid="{67A44013-ED85-43A6-9A24-D1F1C6377AF4}"/>
    <cellStyle name="Normal 7 3 2 3 3 3" xfId="1866" xr:uid="{4083B8C3-762B-4F49-A97F-4C045AAF7D7E}"/>
    <cellStyle name="Normal 7 3 2 3 3 4" xfId="3472" xr:uid="{053170A4-139D-47B0-A2EC-975231F34B06}"/>
    <cellStyle name="Normal 7 3 2 3 4" xfId="1867" xr:uid="{A0166E5F-4D36-4120-9336-040735F7A00D}"/>
    <cellStyle name="Normal 7 3 2 3 4 2" xfId="1868" xr:uid="{164E5B90-8D9D-4681-B8DF-E7A6005B70EC}"/>
    <cellStyle name="Normal 7 3 2 3 5" xfId="1869" xr:uid="{03E7F6AD-25D7-4F68-A00D-E1335215AE11}"/>
    <cellStyle name="Normal 7 3 2 3 6" xfId="3473" xr:uid="{84206A0F-A243-49EA-9420-81286A614659}"/>
    <cellStyle name="Normal 7 3 2 4" xfId="358" xr:uid="{A6AC6296-95F1-49E8-81A8-2354E10F1F6E}"/>
    <cellStyle name="Normal 7 3 2 4 2" xfId="714" xr:uid="{2A78EA6C-7695-4EE1-A18A-0A0B2D2B71FB}"/>
    <cellStyle name="Normal 7 3 2 4 2 2" xfId="1870" xr:uid="{2FF12D94-D14B-4C33-B82D-D4D36DF4AB13}"/>
    <cellStyle name="Normal 7 3 2 4 2 2 2" xfId="1871" xr:uid="{44817C24-66F7-4C3A-AF68-738150277431}"/>
    <cellStyle name="Normal 7 3 2 4 2 3" xfId="1872" xr:uid="{87EAD388-2EFC-4572-B60A-B8AE1CE43A75}"/>
    <cellStyle name="Normal 7 3 2 4 2 4" xfId="3474" xr:uid="{54B33373-2669-48F7-9DDC-9042575316E0}"/>
    <cellStyle name="Normal 7 3 2 4 3" xfId="1873" xr:uid="{5C5EDF3B-C545-4BAF-99AA-BB8985BF197B}"/>
    <cellStyle name="Normal 7 3 2 4 3 2" xfId="1874" xr:uid="{5D33697F-C1CD-4E64-8822-89ED4EDFF1AB}"/>
    <cellStyle name="Normal 7 3 2 4 4" xfId="1875" xr:uid="{694B88A2-EB25-4C34-BFC0-7C3BF65588A3}"/>
    <cellStyle name="Normal 7 3 2 4 5" xfId="3475" xr:uid="{B8BCF145-A369-4D5F-8FF9-D035603AE255}"/>
    <cellStyle name="Normal 7 3 2 5" xfId="359" xr:uid="{747D7A88-9D34-419B-AC2A-36BDB69E3B62}"/>
    <cellStyle name="Normal 7 3 2 5 2" xfId="1876" xr:uid="{C0637700-5294-441F-8BCA-716D66C18D3A}"/>
    <cellStyle name="Normal 7 3 2 5 2 2" xfId="1877" xr:uid="{6F445CEC-C081-4343-8D72-31A1E853FF7F}"/>
    <cellStyle name="Normal 7 3 2 5 3" xfId="1878" xr:uid="{21688703-AD41-4449-BA71-B632551F4C4D}"/>
    <cellStyle name="Normal 7 3 2 5 4" xfId="3476" xr:uid="{7CB95915-0A64-4E1B-A068-1F24477D7EA6}"/>
    <cellStyle name="Normal 7 3 2 6" xfId="1879" xr:uid="{8FDCF1CF-1BB2-4CF1-B7F3-CFE479E9AF32}"/>
    <cellStyle name="Normal 7 3 2 6 2" xfId="1880" xr:uid="{C3ADB85E-5A8B-4652-968A-3FCD4118AA50}"/>
    <cellStyle name="Normal 7 3 2 6 3" xfId="3477" xr:uid="{8D2AE614-12B9-42C2-A1C4-98002BFE2BF1}"/>
    <cellStyle name="Normal 7 3 2 6 4" xfId="3478" xr:uid="{6CD481A8-36E1-4C5D-90B4-B6F36C91C762}"/>
    <cellStyle name="Normal 7 3 2 7" xfId="1881" xr:uid="{FA66A0BA-95A1-4BDE-B2BE-EFA946C6F263}"/>
    <cellStyle name="Normal 7 3 2 8" xfId="3479" xr:uid="{21EFBC22-C0F2-4237-9CFD-5552568A182E}"/>
    <cellStyle name="Normal 7 3 2 9" xfId="3480" xr:uid="{8AB30486-CF6B-4094-AD03-12B01AE96363}"/>
    <cellStyle name="Normal 7 3 3" xfId="138" xr:uid="{87188594-E07A-4CCE-B002-8105988794CE}"/>
    <cellStyle name="Normal 7 3 3 2" xfId="139" xr:uid="{700847D7-BE67-4FF0-83A5-A2C158E7885A}"/>
    <cellStyle name="Normal 7 3 3 2 2" xfId="715" xr:uid="{3128F9CD-DF40-40C7-BAD0-B22DC7BD5D40}"/>
    <cellStyle name="Normal 7 3 3 2 2 2" xfId="1882" xr:uid="{21F9382C-0486-4204-AEB8-1B1931F6EBEE}"/>
    <cellStyle name="Normal 7 3 3 2 2 2 2" xfId="1883" xr:uid="{D9A47954-A3D7-4EA4-95D9-B0F965796312}"/>
    <cellStyle name="Normal 7 3 3 2 2 2 2 2" xfId="4484" xr:uid="{C7120FD8-566E-479A-8ECF-2FE5E3E367A3}"/>
    <cellStyle name="Normal 7 3 3 2 2 2 3" xfId="4485" xr:uid="{424E18A0-C193-4435-B012-DC3C67183096}"/>
    <cellStyle name="Normal 7 3 3 2 2 3" xfId="1884" xr:uid="{639DB0B0-C322-4A6C-B373-0BB0E0A7810F}"/>
    <cellStyle name="Normal 7 3 3 2 2 3 2" xfId="4486" xr:uid="{7F92377E-31E3-493D-808C-67EA694FAA1D}"/>
    <cellStyle name="Normal 7 3 3 2 2 4" xfId="3481" xr:uid="{7CDE3CEF-EDC7-438F-9AB0-496F8B09F6D4}"/>
    <cellStyle name="Normal 7 3 3 2 3" xfId="1885" xr:uid="{0062C4C8-FCEC-40F6-BD65-E2DA62B68668}"/>
    <cellStyle name="Normal 7 3 3 2 3 2" xfId="1886" xr:uid="{7E117363-3A09-453E-A0B5-19EA4A01AB54}"/>
    <cellStyle name="Normal 7 3 3 2 3 2 2" xfId="4487" xr:uid="{C7BBB28F-AE6E-41BD-8D74-15D404C2CC52}"/>
    <cellStyle name="Normal 7 3 3 2 3 3" xfId="3482" xr:uid="{614D4045-6370-429F-90BA-89D84A04D03A}"/>
    <cellStyle name="Normal 7 3 3 2 3 4" xfId="3483" xr:uid="{1C7A64E8-4A49-4539-B451-E8DB99D1EDC6}"/>
    <cellStyle name="Normal 7 3 3 2 4" xfId="1887" xr:uid="{43E3CB52-7F22-47CD-8B0B-4F3171AAF152}"/>
    <cellStyle name="Normal 7 3 3 2 4 2" xfId="4488" xr:uid="{43331F99-0D71-4286-972A-8DAA3C6FA822}"/>
    <cellStyle name="Normal 7 3 3 2 5" xfId="3484" xr:uid="{9A77280C-C16A-4EE5-A5FD-B98C2B7DF90A}"/>
    <cellStyle name="Normal 7 3 3 2 6" xfId="3485" xr:uid="{1994886A-7D11-4040-9B65-CF390581F95A}"/>
    <cellStyle name="Normal 7 3 3 3" xfId="360" xr:uid="{4B470A0C-C504-4E36-86A2-DBAA6AA54829}"/>
    <cellStyle name="Normal 7 3 3 3 2" xfId="1888" xr:uid="{8874EFD2-8B22-4A8B-8677-63FB7369482D}"/>
    <cellStyle name="Normal 7 3 3 3 2 2" xfId="1889" xr:uid="{D68AA528-A60A-42AF-9B87-4868805297BD}"/>
    <cellStyle name="Normal 7 3 3 3 2 2 2" xfId="4489" xr:uid="{8EC744AC-094E-4606-816E-6CBD3403D7B2}"/>
    <cellStyle name="Normal 7 3 3 3 2 3" xfId="3486" xr:uid="{F3CBA6D3-7508-42C4-920C-8609CA03D7D3}"/>
    <cellStyle name="Normal 7 3 3 3 2 4" xfId="3487" xr:uid="{4E902455-0870-4E5F-A323-D5E4993982CB}"/>
    <cellStyle name="Normal 7 3 3 3 3" xfId="1890" xr:uid="{5982671E-8D46-4C75-8E94-3332630C0CFD}"/>
    <cellStyle name="Normal 7 3 3 3 3 2" xfId="4490" xr:uid="{5DA9EAD8-D008-4D49-B9BC-88BB99210697}"/>
    <cellStyle name="Normal 7 3 3 3 4" xfId="3488" xr:uid="{D9B35A18-185C-44AB-B5DD-09EA9581E1EC}"/>
    <cellStyle name="Normal 7 3 3 3 5" xfId="3489" xr:uid="{2E399A97-4908-4A31-822D-4DBECBCF87C2}"/>
    <cellStyle name="Normal 7 3 3 4" xfId="1891" xr:uid="{AA5C4B12-CF5D-4DB3-9B10-DCACC40677F5}"/>
    <cellStyle name="Normal 7 3 3 4 2" xfId="1892" xr:uid="{6CA248C9-C386-48E3-B102-857070F23185}"/>
    <cellStyle name="Normal 7 3 3 4 2 2" xfId="4491" xr:uid="{047B9C14-FD61-4E4A-A9F6-97A543CA7ADD}"/>
    <cellStyle name="Normal 7 3 3 4 3" xfId="3490" xr:uid="{E28044E0-91ED-482A-BE0B-EAA0054CA348}"/>
    <cellStyle name="Normal 7 3 3 4 4" xfId="3491" xr:uid="{5337367F-460C-466A-ABF4-B0A2BD694F77}"/>
    <cellStyle name="Normal 7 3 3 5" xfId="1893" xr:uid="{B90B5895-AB0D-4409-ADF9-54F71F5EDB4D}"/>
    <cellStyle name="Normal 7 3 3 5 2" xfId="3492" xr:uid="{25D59C0C-1C7E-412F-B98C-0CDE03C3B3CD}"/>
    <cellStyle name="Normal 7 3 3 5 3" xfId="3493" xr:uid="{52782E16-FB72-4855-AE24-4E30FFFDC2F9}"/>
    <cellStyle name="Normal 7 3 3 5 4" xfId="3494" xr:uid="{3E6AE700-FA1A-472D-8078-0239A25AB3B3}"/>
    <cellStyle name="Normal 7 3 3 6" xfId="3495" xr:uid="{E4E2573E-AD6C-4AEE-84B3-614AB4FB3A48}"/>
    <cellStyle name="Normal 7 3 3 7" xfId="3496" xr:uid="{606878E5-8E3E-49E1-A304-4CB68106C54E}"/>
    <cellStyle name="Normal 7 3 3 8" xfId="3497" xr:uid="{798BB433-19BB-4C97-A975-6C799C3C305E}"/>
    <cellStyle name="Normal 7 3 4" xfId="140" xr:uid="{041228B0-B044-40EF-BB3F-5D8C41D3B5E3}"/>
    <cellStyle name="Normal 7 3 4 2" xfId="716" xr:uid="{69EE086F-8570-4252-82B6-0F27A5509DD1}"/>
    <cellStyle name="Normal 7 3 4 2 2" xfId="717" xr:uid="{F0D04C01-1C39-46F7-8B85-BD732AD6AE17}"/>
    <cellStyle name="Normal 7 3 4 2 2 2" xfId="1894" xr:uid="{6E7628D0-A503-47AC-A4DD-E533873CA950}"/>
    <cellStyle name="Normal 7 3 4 2 2 2 2" xfId="1895" xr:uid="{C72B0A9C-96EE-4C23-A7CA-20C2E7D38168}"/>
    <cellStyle name="Normal 7 3 4 2 2 3" xfId="1896" xr:uid="{4B0E3CD8-5875-4638-A82E-B6A74A587A81}"/>
    <cellStyle name="Normal 7 3 4 2 2 4" xfId="3498" xr:uid="{E56D5E63-35D9-4F26-9F68-4DE766846CD7}"/>
    <cellStyle name="Normal 7 3 4 2 3" xfId="1897" xr:uid="{FCD28577-855D-4A26-B53D-13B2ECDCC5E6}"/>
    <cellStyle name="Normal 7 3 4 2 3 2" xfId="1898" xr:uid="{D03A6864-05E7-4F92-B155-1E492076E4E9}"/>
    <cellStyle name="Normal 7 3 4 2 4" xfId="1899" xr:uid="{2C28C465-BD09-4D39-BBD2-9F665CB68979}"/>
    <cellStyle name="Normal 7 3 4 2 5" xfId="3499" xr:uid="{478C9387-B0E8-4D31-92C5-5D4CA7445A8D}"/>
    <cellStyle name="Normal 7 3 4 3" xfId="718" xr:uid="{B5CC5A49-8735-42AE-88A9-A271D7604444}"/>
    <cellStyle name="Normal 7 3 4 3 2" xfId="1900" xr:uid="{1BFA239E-D910-42B8-B930-94A76CD8FB52}"/>
    <cellStyle name="Normal 7 3 4 3 2 2" xfId="1901" xr:uid="{19007756-8320-406F-A41C-93CC258C5523}"/>
    <cellStyle name="Normal 7 3 4 3 3" xfId="1902" xr:uid="{9E62E0E5-5775-45DD-A85A-8D5168255236}"/>
    <cellStyle name="Normal 7 3 4 3 4" xfId="3500" xr:uid="{64DD302F-D9AA-441C-9E2C-45491AA8F675}"/>
    <cellStyle name="Normal 7 3 4 4" xfId="1903" xr:uid="{A79EED50-59F5-42F9-85E6-72A868CA54A3}"/>
    <cellStyle name="Normal 7 3 4 4 2" xfId="1904" xr:uid="{94CEA0E8-CECB-412A-8C2A-097168F11F42}"/>
    <cellStyle name="Normal 7 3 4 4 3" xfId="3501" xr:uid="{EF217D4A-D6CA-475C-8BE9-750F557223B2}"/>
    <cellStyle name="Normal 7 3 4 4 4" xfId="3502" xr:uid="{F4150544-4773-4B3F-9542-6960A94BF3F8}"/>
    <cellStyle name="Normal 7 3 4 5" xfId="1905" xr:uid="{7E548798-A0CF-4435-88B1-F3D20EAAB691}"/>
    <cellStyle name="Normal 7 3 4 6" xfId="3503" xr:uid="{ED48E71F-6CD5-4AB2-AF1A-FB6654342827}"/>
    <cellStyle name="Normal 7 3 4 7" xfId="3504" xr:uid="{A2733C01-20C7-4523-B485-B824A54AE0FD}"/>
    <cellStyle name="Normal 7 3 5" xfId="361" xr:uid="{DD6E1EC1-EED1-4F1A-98E1-F491D9F198E5}"/>
    <cellStyle name="Normal 7 3 5 2" xfId="719" xr:uid="{AB8E6494-E296-4A37-899D-4AA87B2D7E47}"/>
    <cellStyle name="Normal 7 3 5 2 2" xfId="1906" xr:uid="{2E34DD0B-4F9A-487C-AA73-2E497E6748A6}"/>
    <cellStyle name="Normal 7 3 5 2 2 2" xfId="1907" xr:uid="{6951DFDC-1CDB-44C7-AB98-0BC97680620D}"/>
    <cellStyle name="Normal 7 3 5 2 3" xfId="1908" xr:uid="{62EE1DCF-3EBE-41E7-81A5-97F8C9786253}"/>
    <cellStyle name="Normal 7 3 5 2 4" xfId="3505" xr:uid="{1B0C3C66-DCEE-44FF-8B1F-B3F6BB59AFB4}"/>
    <cellStyle name="Normal 7 3 5 3" xfId="1909" xr:uid="{8F68DA97-D6AC-4050-8B50-837745E3D3D7}"/>
    <cellStyle name="Normal 7 3 5 3 2" xfId="1910" xr:uid="{B6F57AF4-F59D-42CA-A473-5843BBF98A98}"/>
    <cellStyle name="Normal 7 3 5 3 3" xfId="3506" xr:uid="{75D6D270-50C0-4983-BD04-6D2AC2AAEB95}"/>
    <cellStyle name="Normal 7 3 5 3 4" xfId="3507" xr:uid="{6EBF017F-1084-4DBE-800B-FC86C0AA0C61}"/>
    <cellStyle name="Normal 7 3 5 4" xfId="1911" xr:uid="{65FBEA3A-0CFD-418B-847A-85A095DC72AE}"/>
    <cellStyle name="Normal 7 3 5 5" xfId="3508" xr:uid="{768AC49C-20B8-42B6-B646-547170613320}"/>
    <cellStyle name="Normal 7 3 5 6" xfId="3509" xr:uid="{241DBAB9-013F-4067-AC5B-2358716DDE42}"/>
    <cellStyle name="Normal 7 3 6" xfId="362" xr:uid="{53F8805B-7C4D-48D1-82A6-4DE29E9447A0}"/>
    <cellStyle name="Normal 7 3 6 2" xfId="1912" xr:uid="{947F7323-6F83-4DD6-8032-E840676B7B79}"/>
    <cellStyle name="Normal 7 3 6 2 2" xfId="1913" xr:uid="{9D67D7EA-3F74-40CB-871A-24020E5C0FF4}"/>
    <cellStyle name="Normal 7 3 6 2 3" xfId="3510" xr:uid="{79AEABC7-E550-4748-80CF-8DD6103D42F1}"/>
    <cellStyle name="Normal 7 3 6 2 4" xfId="3511" xr:uid="{2455F379-266F-448C-98E3-874DE007CF04}"/>
    <cellStyle name="Normal 7 3 6 3" xfId="1914" xr:uid="{5A1D347B-4BD5-4D93-ACE5-CE3EF65B2BF1}"/>
    <cellStyle name="Normal 7 3 6 4" xfId="3512" xr:uid="{26E1A172-E4DD-4ACA-A1EC-599231C97481}"/>
    <cellStyle name="Normal 7 3 6 5" xfId="3513" xr:uid="{7319C98E-3BA4-4159-ACD3-C710FF931AB9}"/>
    <cellStyle name="Normal 7 3 7" xfId="1915" xr:uid="{E1A4088D-95CC-4178-9FDC-FD9768489646}"/>
    <cellStyle name="Normal 7 3 7 2" xfId="1916" xr:uid="{CB3326BA-33D1-4037-B945-A8BB03A8EB0A}"/>
    <cellStyle name="Normal 7 3 7 3" xfId="3514" xr:uid="{391EC216-E8BF-4F63-B0AE-C45C0A267139}"/>
    <cellStyle name="Normal 7 3 7 4" xfId="3515" xr:uid="{04835F39-1F05-4CB1-B952-0598CF0782CF}"/>
    <cellStyle name="Normal 7 3 8" xfId="1917" xr:uid="{EAD32BFB-1E20-40CC-821C-6965DD42A269}"/>
    <cellStyle name="Normal 7 3 8 2" xfId="3516" xr:uid="{9E21F4A1-8F49-434D-9829-1BFB117796DB}"/>
    <cellStyle name="Normal 7 3 8 3" xfId="3517" xr:uid="{4C0CD08B-9BB0-4DDE-9CA4-58F01C2D3269}"/>
    <cellStyle name="Normal 7 3 8 4" xfId="3518" xr:uid="{B21F05D1-F8B8-4460-8CAA-029584FDE4CF}"/>
    <cellStyle name="Normal 7 3 9" xfId="3519" xr:uid="{E2124D80-1DAF-4D2D-A619-C3044BB8E047}"/>
    <cellStyle name="Normal 7 4" xfId="141" xr:uid="{D6CFEE35-80A1-4E9F-9D92-13A856295535}"/>
    <cellStyle name="Normal 7 4 10" xfId="3520" xr:uid="{58D413D4-9907-44CB-B0D9-8058C231D65A}"/>
    <cellStyle name="Normal 7 4 11" xfId="3521" xr:uid="{94219CDD-8B69-4301-B46A-36D8668A669C}"/>
    <cellStyle name="Normal 7 4 2" xfId="142" xr:uid="{AE9F5160-43D9-4A44-AAF9-7BF5D5FC5CAD}"/>
    <cellStyle name="Normal 7 4 2 2" xfId="363" xr:uid="{70D3D7B1-2F0B-45F1-8CAD-8DE146D0F015}"/>
    <cellStyle name="Normal 7 4 2 2 2" xfId="720" xr:uid="{73107489-8ED9-4EC1-A358-8DF23727CEA6}"/>
    <cellStyle name="Normal 7 4 2 2 2 2" xfId="721" xr:uid="{40979E17-1A97-419F-ADD4-FBD9EDB23934}"/>
    <cellStyle name="Normal 7 4 2 2 2 2 2" xfId="1918" xr:uid="{C8620CD4-0FCD-4841-92AF-7953DD9154E7}"/>
    <cellStyle name="Normal 7 4 2 2 2 2 3" xfId="3522" xr:uid="{FEC74EC5-742F-4C29-BA38-85AA521E176B}"/>
    <cellStyle name="Normal 7 4 2 2 2 2 4" xfId="3523" xr:uid="{68CB256B-A0C6-4460-9886-542F5C727BC1}"/>
    <cellStyle name="Normal 7 4 2 2 2 3" xfId="1919" xr:uid="{7AC33DD7-3289-437A-AA0C-120239C5400C}"/>
    <cellStyle name="Normal 7 4 2 2 2 3 2" xfId="3524" xr:uid="{73B3BFD8-BF4F-45D6-A071-6A754FEA7153}"/>
    <cellStyle name="Normal 7 4 2 2 2 3 3" xfId="3525" xr:uid="{5BA731EA-9D21-44CC-9513-C0F2BB401678}"/>
    <cellStyle name="Normal 7 4 2 2 2 3 4" xfId="3526" xr:uid="{30F8C1B6-1F69-4671-823E-A155A115CBBA}"/>
    <cellStyle name="Normal 7 4 2 2 2 4" xfId="3527" xr:uid="{2AA880CE-40A4-4431-A35B-AFC8B80150FB}"/>
    <cellStyle name="Normal 7 4 2 2 2 5" xfId="3528" xr:uid="{93897D85-9C30-4FDB-BA3F-467C3637D95C}"/>
    <cellStyle name="Normal 7 4 2 2 2 6" xfId="3529" xr:uid="{6E9353F1-ACED-409D-B798-B43F7E40491A}"/>
    <cellStyle name="Normal 7 4 2 2 3" xfId="722" xr:uid="{E82A9F58-4D6F-44F2-8E96-9D062DE274EC}"/>
    <cellStyle name="Normal 7 4 2 2 3 2" xfId="1920" xr:uid="{3E784584-A1E2-48D8-8DA2-1BD4CD5CA3E9}"/>
    <cellStyle name="Normal 7 4 2 2 3 2 2" xfId="3530" xr:uid="{9C870095-F369-4431-9827-0272A78A08CC}"/>
    <cellStyle name="Normal 7 4 2 2 3 2 3" xfId="3531" xr:uid="{D8EE7405-4930-4A68-B3CF-CC70F8EB11E6}"/>
    <cellStyle name="Normal 7 4 2 2 3 2 4" xfId="3532" xr:uid="{9234FCAA-1341-4FA7-B318-A6CCB29C2F22}"/>
    <cellStyle name="Normal 7 4 2 2 3 3" xfId="3533" xr:uid="{722D13DB-1E41-4CFE-B6BF-C83B9B9BE92C}"/>
    <cellStyle name="Normal 7 4 2 2 3 4" xfId="3534" xr:uid="{BE1EAEB0-86E2-4712-99D8-D7F48AFCAFC5}"/>
    <cellStyle name="Normal 7 4 2 2 3 5" xfId="3535" xr:uid="{40DA8C6E-6978-4E94-88A5-CDD06BA170F1}"/>
    <cellStyle name="Normal 7 4 2 2 4" xfId="1921" xr:uid="{E57EA859-5122-42CF-823A-9C1A0A322814}"/>
    <cellStyle name="Normal 7 4 2 2 4 2" xfId="3536" xr:uid="{30598C7A-9F41-4999-8DE0-4EA459403E56}"/>
    <cellStyle name="Normal 7 4 2 2 4 3" xfId="3537" xr:uid="{D5ABDA71-CA4F-4B9E-9D8F-84291D86036E}"/>
    <cellStyle name="Normal 7 4 2 2 4 4" xfId="3538" xr:uid="{39D5F3CA-C3A8-459D-A495-1B3880D4982C}"/>
    <cellStyle name="Normal 7 4 2 2 5" xfId="3539" xr:uid="{47F51107-47F2-4A0B-8701-B14FB38EDDD5}"/>
    <cellStyle name="Normal 7 4 2 2 5 2" xfId="3540" xr:uid="{BA0B7A85-BBA0-42AF-8C2E-AE29AB1077C2}"/>
    <cellStyle name="Normal 7 4 2 2 5 3" xfId="3541" xr:uid="{8AFDFC0D-331B-41BC-820A-3604C9415029}"/>
    <cellStyle name="Normal 7 4 2 2 5 4" xfId="3542" xr:uid="{6E7B7E23-EF9C-4825-99C8-DDE4AAFA333A}"/>
    <cellStyle name="Normal 7 4 2 2 6" xfId="3543" xr:uid="{63897BD5-B651-4C2E-97AD-DE54B6DF02C2}"/>
    <cellStyle name="Normal 7 4 2 2 7" xfId="3544" xr:uid="{2938D584-C2F9-475C-8330-32B4CA8AF893}"/>
    <cellStyle name="Normal 7 4 2 2 8" xfId="3545" xr:uid="{E4808C63-6F4E-4190-9ABE-07CF656F4E86}"/>
    <cellStyle name="Normal 7 4 2 3" xfId="723" xr:uid="{3C284F47-48B9-4AF7-B10F-3FC881B286B7}"/>
    <cellStyle name="Normal 7 4 2 3 2" xfId="724" xr:uid="{85235F32-E4CB-4E09-AA4B-9340E31A85E2}"/>
    <cellStyle name="Normal 7 4 2 3 2 2" xfId="725" xr:uid="{74E7AA64-69EF-4DE4-892D-54CC326EAFF4}"/>
    <cellStyle name="Normal 7 4 2 3 2 3" xfId="3546" xr:uid="{0E2D3D63-176C-4CEB-B047-CCC07C9F0500}"/>
    <cellStyle name="Normal 7 4 2 3 2 4" xfId="3547" xr:uid="{521E5825-8D4D-4111-BB41-86222EBF6265}"/>
    <cellStyle name="Normal 7 4 2 3 3" xfId="726" xr:uid="{49E9FE3E-EA56-43CE-BCE4-F6335F384CFF}"/>
    <cellStyle name="Normal 7 4 2 3 3 2" xfId="3548" xr:uid="{0C046BE1-264E-4D82-B757-455E3867E1F0}"/>
    <cellStyle name="Normal 7 4 2 3 3 3" xfId="3549" xr:uid="{FA232FD2-4DE8-4736-90DE-8BD9070EBFE3}"/>
    <cellStyle name="Normal 7 4 2 3 3 4" xfId="3550" xr:uid="{F94E0F0E-F15E-4D4A-9105-50BB800BC3D5}"/>
    <cellStyle name="Normal 7 4 2 3 4" xfId="3551" xr:uid="{991A4064-EC50-4AED-8BFF-E818E49C7E83}"/>
    <cellStyle name="Normal 7 4 2 3 5" xfId="3552" xr:uid="{C66B0684-D2F0-43EB-88FF-0BE9ADD276F3}"/>
    <cellStyle name="Normal 7 4 2 3 6" xfId="3553" xr:uid="{C3656F1E-A7A6-4296-881A-1D70456A256E}"/>
    <cellStyle name="Normal 7 4 2 4" xfId="727" xr:uid="{267B96FA-BB90-4E0B-8E3C-48A997051974}"/>
    <cellStyle name="Normal 7 4 2 4 2" xfId="728" xr:uid="{32A42521-432D-4800-8C81-8E0F38ED83D7}"/>
    <cellStyle name="Normal 7 4 2 4 2 2" xfId="3554" xr:uid="{E260014D-FE58-4459-AA08-8E26CFA907DD}"/>
    <cellStyle name="Normal 7 4 2 4 2 3" xfId="3555" xr:uid="{B7A2304F-E034-41CC-A56A-9D75B85CE48B}"/>
    <cellStyle name="Normal 7 4 2 4 2 4" xfId="3556" xr:uid="{1B5362F0-D7D7-4B18-9687-AAEE51704DDF}"/>
    <cellStyle name="Normal 7 4 2 4 3" xfId="3557" xr:uid="{11F6EDF9-7E14-469C-9EE5-5A1C7B21F730}"/>
    <cellStyle name="Normal 7 4 2 4 4" xfId="3558" xr:uid="{26F13C08-9CB0-4636-8BE5-77C091CE1A47}"/>
    <cellStyle name="Normal 7 4 2 4 5" xfId="3559" xr:uid="{9013BE89-A8C6-4B03-9436-4BDDD37CA85E}"/>
    <cellStyle name="Normal 7 4 2 5" xfId="729" xr:uid="{DF4CAFE0-3474-4A2B-84DB-75BF771DD74A}"/>
    <cellStyle name="Normal 7 4 2 5 2" xfId="3560" xr:uid="{346935D4-7C93-41C4-84B8-D312E85D61C0}"/>
    <cellStyle name="Normal 7 4 2 5 3" xfId="3561" xr:uid="{6C984EBA-1605-409A-A956-DA25E89EF37C}"/>
    <cellStyle name="Normal 7 4 2 5 4" xfId="3562" xr:uid="{B1E58670-85D0-421A-828E-1738C29F8628}"/>
    <cellStyle name="Normal 7 4 2 6" xfId="3563" xr:uid="{F8629D5C-2492-47B5-8957-53326DCB1AF6}"/>
    <cellStyle name="Normal 7 4 2 6 2" xfId="3564" xr:uid="{13B71044-E2A5-4D60-AF76-FE65A53216EF}"/>
    <cellStyle name="Normal 7 4 2 6 3" xfId="3565" xr:uid="{75ACF4BD-2402-4D8E-835C-1D9CC4019E86}"/>
    <cellStyle name="Normal 7 4 2 6 4" xfId="3566" xr:uid="{49B7AECD-505E-4FAF-A7C2-78C9FC0B9264}"/>
    <cellStyle name="Normal 7 4 2 7" xfId="3567" xr:uid="{C28A9D3B-876E-4AB1-B20D-3323AFC88A5C}"/>
    <cellStyle name="Normal 7 4 2 8" xfId="3568" xr:uid="{F5EBB1EC-047E-47E9-BC86-B469AFF25D46}"/>
    <cellStyle name="Normal 7 4 2 9" xfId="3569" xr:uid="{AA6F483E-F73E-4B2A-8AF5-E3B7E17B6AC9}"/>
    <cellStyle name="Normal 7 4 3" xfId="364" xr:uid="{8F1EC081-3563-47EF-8B80-03E43BE33887}"/>
    <cellStyle name="Normal 7 4 3 2" xfId="730" xr:uid="{7F8CF402-F779-4F24-B8F0-CBB4F70BA17B}"/>
    <cellStyle name="Normal 7 4 3 2 2" xfId="731" xr:uid="{55B1487D-BC50-428D-A357-C2A7C129E13A}"/>
    <cellStyle name="Normal 7 4 3 2 2 2" xfId="1922" xr:uid="{9EABA459-25DA-4BF1-B40D-6296C119C870}"/>
    <cellStyle name="Normal 7 4 3 2 2 2 2" xfId="1923" xr:uid="{CEFFAFCA-FA96-43E7-9761-BE3116594144}"/>
    <cellStyle name="Normal 7 4 3 2 2 3" xfId="1924" xr:uid="{736D9F06-CB9E-4881-AA52-99A65DFCE9A5}"/>
    <cellStyle name="Normal 7 4 3 2 2 4" xfId="3570" xr:uid="{2EA4AAA7-AC85-49D0-B360-118BFF0072F8}"/>
    <cellStyle name="Normal 7 4 3 2 3" xfId="1925" xr:uid="{56B484B5-338B-43EE-8546-2141E4726863}"/>
    <cellStyle name="Normal 7 4 3 2 3 2" xfId="1926" xr:uid="{48F32B37-BA39-4303-86D3-B00D1CDBF8B8}"/>
    <cellStyle name="Normal 7 4 3 2 3 3" xfId="3571" xr:uid="{D1EBF401-2931-4C18-AB8E-9B9A6E51DCDC}"/>
    <cellStyle name="Normal 7 4 3 2 3 4" xfId="3572" xr:uid="{7F7AB8E4-686E-45B7-88EB-20DB2F279923}"/>
    <cellStyle name="Normal 7 4 3 2 4" xfId="1927" xr:uid="{805E3089-8F05-4050-8A9F-6AB8C3AF3A70}"/>
    <cellStyle name="Normal 7 4 3 2 5" xfId="3573" xr:uid="{531C75CD-BECD-416D-9C2C-5CBEF748F8F0}"/>
    <cellStyle name="Normal 7 4 3 2 6" xfId="3574" xr:uid="{CEF5BEDB-CEEA-49A3-BB6C-513A8AB6FABB}"/>
    <cellStyle name="Normal 7 4 3 3" xfId="732" xr:uid="{A6A22F5C-8ACA-482F-B7AF-58C35809B4A3}"/>
    <cellStyle name="Normal 7 4 3 3 2" xfId="1928" xr:uid="{48CA1936-F212-4AD6-8138-6D61DA02B5CB}"/>
    <cellStyle name="Normal 7 4 3 3 2 2" xfId="1929" xr:uid="{512B2DA0-9FBE-4854-BAED-93BDA6B15551}"/>
    <cellStyle name="Normal 7 4 3 3 2 3" xfId="3575" xr:uid="{273A6602-6EA7-4EC0-9493-D9BE69458788}"/>
    <cellStyle name="Normal 7 4 3 3 2 4" xfId="3576" xr:uid="{37C4D8B2-9C66-4E5C-99F2-FA7CE177976C}"/>
    <cellStyle name="Normal 7 4 3 3 3" xfId="1930" xr:uid="{5E9023A7-AA02-42C4-A367-7B15E3EB33CF}"/>
    <cellStyle name="Normal 7 4 3 3 4" xfId="3577" xr:uid="{A0849A7B-1CFF-4DA7-B9ED-42C35A2C99B5}"/>
    <cellStyle name="Normal 7 4 3 3 5" xfId="3578" xr:uid="{4BF4A444-504E-4ECD-A134-D4E7BF65285F}"/>
    <cellStyle name="Normal 7 4 3 4" xfId="1931" xr:uid="{40617E30-5E38-4A04-B607-EA8A9F34E4DE}"/>
    <cellStyle name="Normal 7 4 3 4 2" xfId="1932" xr:uid="{AA843046-723B-44F8-B0FE-F2CC90AEEF0E}"/>
    <cellStyle name="Normal 7 4 3 4 3" xfId="3579" xr:uid="{7BBAF8C1-125E-4BB7-9236-6DABCC9EEFE5}"/>
    <cellStyle name="Normal 7 4 3 4 4" xfId="3580" xr:uid="{F012E66A-FBD8-466B-BC54-FBE228BF0FDA}"/>
    <cellStyle name="Normal 7 4 3 5" xfId="1933" xr:uid="{F5F66921-1D62-43AA-A08D-9DC36364CBFD}"/>
    <cellStyle name="Normal 7 4 3 5 2" xfId="3581" xr:uid="{AF90EED2-42BE-4FDE-8D75-0B1866FDF00C}"/>
    <cellStyle name="Normal 7 4 3 5 3" xfId="3582" xr:uid="{70575E09-C2F8-4A84-A246-9E6428259461}"/>
    <cellStyle name="Normal 7 4 3 5 4" xfId="3583" xr:uid="{6C550996-EA5C-464E-BE37-7C974AD72114}"/>
    <cellStyle name="Normal 7 4 3 6" xfId="3584" xr:uid="{0FC9392F-7021-4A6C-AB52-458B4287F94D}"/>
    <cellStyle name="Normal 7 4 3 7" xfId="3585" xr:uid="{86A44982-481D-4671-9309-B6036F4D9599}"/>
    <cellStyle name="Normal 7 4 3 8" xfId="3586" xr:uid="{95FBD77E-847F-4115-B57F-4578F99AB485}"/>
    <cellStyle name="Normal 7 4 4" xfId="365" xr:uid="{F1DD6338-6937-43DF-9275-9D4E738F7483}"/>
    <cellStyle name="Normal 7 4 4 2" xfId="733" xr:uid="{ACBAA91F-03F4-467D-B484-999FE001A1B7}"/>
    <cellStyle name="Normal 7 4 4 2 2" xfId="734" xr:uid="{85E4B229-F4C7-4D53-A74B-BC378B8B653E}"/>
    <cellStyle name="Normal 7 4 4 2 2 2" xfId="1934" xr:uid="{76EE3EC0-309A-47A9-9D50-A12531D5094A}"/>
    <cellStyle name="Normal 7 4 4 2 2 3" xfId="3587" xr:uid="{A594CE6D-4220-4399-9A0C-329E7032D641}"/>
    <cellStyle name="Normal 7 4 4 2 2 4" xfId="3588" xr:uid="{86CBD68B-62BD-4B39-A423-CA34131639D6}"/>
    <cellStyle name="Normal 7 4 4 2 3" xfId="1935" xr:uid="{70A62EEC-2CCA-477E-981D-7C2D23A82573}"/>
    <cellStyle name="Normal 7 4 4 2 4" xfId="3589" xr:uid="{91E208B2-6C9F-4092-B43D-A16F0ECBB5D1}"/>
    <cellStyle name="Normal 7 4 4 2 5" xfId="3590" xr:uid="{FD11CDF4-16AD-4CDC-9AA4-62463F31887A}"/>
    <cellStyle name="Normal 7 4 4 3" xfId="735" xr:uid="{D34091FE-8C3E-4D72-8986-520078DAA8D2}"/>
    <cellStyle name="Normal 7 4 4 3 2" xfId="1936" xr:uid="{7FDE4B15-84D9-4800-8E19-70AE2ACB2DB5}"/>
    <cellStyle name="Normal 7 4 4 3 3" xfId="3591" xr:uid="{2885A216-CE60-40FE-94D5-922B2D1F8980}"/>
    <cellStyle name="Normal 7 4 4 3 4" xfId="3592" xr:uid="{697A0090-AA15-4445-B5F2-CC5A221CB40E}"/>
    <cellStyle name="Normal 7 4 4 4" xfId="1937" xr:uid="{CD0BD78B-752C-4D8A-9AAF-0FC73AAFBB2B}"/>
    <cellStyle name="Normal 7 4 4 4 2" xfId="3593" xr:uid="{548ED174-3F79-480C-AFE2-B129BA4AC0F1}"/>
    <cellStyle name="Normal 7 4 4 4 3" xfId="3594" xr:uid="{7DA24F5B-48BD-4A6B-BAD3-766F04D53473}"/>
    <cellStyle name="Normal 7 4 4 4 4" xfId="3595" xr:uid="{E4E8F776-FEA2-4B48-AF67-3AA6DDBDC848}"/>
    <cellStyle name="Normal 7 4 4 5" xfId="3596" xr:uid="{074FAFBD-124A-4AD7-BCAC-F8CE0ECB1A27}"/>
    <cellStyle name="Normal 7 4 4 6" xfId="3597" xr:uid="{DE8D3372-8643-4234-BF48-71200FC501FA}"/>
    <cellStyle name="Normal 7 4 4 7" xfId="3598" xr:uid="{805D2B8F-4033-42E0-86C0-7CFD1A9209F9}"/>
    <cellStyle name="Normal 7 4 5" xfId="366" xr:uid="{73439AA6-0B28-46DB-A84C-E86ADDD8CFC4}"/>
    <cellStyle name="Normal 7 4 5 2" xfId="736" xr:uid="{C4B7AEB6-3CF2-4DB7-946C-5FA4AC14CCD1}"/>
    <cellStyle name="Normal 7 4 5 2 2" xfId="1938" xr:uid="{67069017-7368-45F5-A8FA-211651352126}"/>
    <cellStyle name="Normal 7 4 5 2 3" xfId="3599" xr:uid="{098B8F50-60F3-4CC9-9BE1-4072823D0755}"/>
    <cellStyle name="Normal 7 4 5 2 4" xfId="3600" xr:uid="{3923AF3E-9D89-4D35-8069-53A7C0B7AF1E}"/>
    <cellStyle name="Normal 7 4 5 3" xfId="1939" xr:uid="{B82A95BA-EC88-443D-8157-EC21D6ED7EF3}"/>
    <cellStyle name="Normal 7 4 5 3 2" xfId="3601" xr:uid="{96649262-8F4F-4D1D-830A-761620BF7E02}"/>
    <cellStyle name="Normal 7 4 5 3 3" xfId="3602" xr:uid="{B3FB8757-918F-4369-BB71-DE907185440B}"/>
    <cellStyle name="Normal 7 4 5 3 4" xfId="3603" xr:uid="{9CE1D7B8-ADD0-46A9-B8D0-F8B93051299E}"/>
    <cellStyle name="Normal 7 4 5 4" xfId="3604" xr:uid="{723C9E89-9C1D-4098-97D3-31A6D1999127}"/>
    <cellStyle name="Normal 7 4 5 5" xfId="3605" xr:uid="{7424F230-DF5E-499C-9142-FEB81D2F797A}"/>
    <cellStyle name="Normal 7 4 5 6" xfId="3606" xr:uid="{12EC85A2-6BBD-411B-B369-6955CB75F455}"/>
    <cellStyle name="Normal 7 4 6" xfId="737" xr:uid="{9FFE9489-8B55-4245-8214-0A8582648B94}"/>
    <cellStyle name="Normal 7 4 6 2" xfId="1940" xr:uid="{AADF0AFC-B7C7-4BB9-9B45-A2A017F11705}"/>
    <cellStyle name="Normal 7 4 6 2 2" xfId="3607" xr:uid="{8381A772-FFDC-4C85-AE4B-8EF9A0F09FC1}"/>
    <cellStyle name="Normal 7 4 6 2 3" xfId="3608" xr:uid="{618974B1-42A2-407B-92BE-FB1399701972}"/>
    <cellStyle name="Normal 7 4 6 2 4" xfId="3609" xr:uid="{94FFEC8D-7079-425B-B54B-05F95F3DE4A3}"/>
    <cellStyle name="Normal 7 4 6 3" xfId="3610" xr:uid="{A1A72865-E013-46C3-9B06-E3EB01D05337}"/>
    <cellStyle name="Normal 7 4 6 4" xfId="3611" xr:uid="{4C323EFF-74DC-46AF-920F-EC23997C030B}"/>
    <cellStyle name="Normal 7 4 6 5" xfId="3612" xr:uid="{E68E98A4-AEEB-44AF-A215-8A7B4C83BC15}"/>
    <cellStyle name="Normal 7 4 7" xfId="1941" xr:uid="{B5BC2029-1A51-48AB-9CB4-6E1856B38F11}"/>
    <cellStyle name="Normal 7 4 7 2" xfId="3613" xr:uid="{F3ED2B31-A79F-4D92-B5C4-AA6D4359FBBA}"/>
    <cellStyle name="Normal 7 4 7 3" xfId="3614" xr:uid="{2AD43382-8259-4366-A279-D17C8A1748F7}"/>
    <cellStyle name="Normal 7 4 7 4" xfId="3615" xr:uid="{C2221877-243E-4A2A-8222-187A68274A15}"/>
    <cellStyle name="Normal 7 4 8" xfId="3616" xr:uid="{33374AA0-8997-4847-952E-FEF3D92BE62D}"/>
    <cellStyle name="Normal 7 4 8 2" xfId="3617" xr:uid="{BD013209-AA15-4A6D-89AA-E5F15A69F781}"/>
    <cellStyle name="Normal 7 4 8 3" xfId="3618" xr:uid="{582C0510-5D7A-4181-AE5C-637185AB0856}"/>
    <cellStyle name="Normal 7 4 8 4" xfId="3619" xr:uid="{1F4E66CA-94AA-4FFE-B8C9-D31B0C83B151}"/>
    <cellStyle name="Normal 7 4 9" xfId="3620" xr:uid="{667E57CC-0BEE-4F93-BCE3-10D3F3E2B85E}"/>
    <cellStyle name="Normal 7 5" xfId="143" xr:uid="{C5041A0C-0CD7-474F-8DB0-0C39078DD7C2}"/>
    <cellStyle name="Normal 7 5 2" xfId="144" xr:uid="{4BD569F5-2BB0-4C3F-AA71-51F28D02DDF8}"/>
    <cellStyle name="Normal 7 5 2 2" xfId="367" xr:uid="{C0FBDFA4-9ADB-4E03-BB6D-67F9AACFFA08}"/>
    <cellStyle name="Normal 7 5 2 2 2" xfId="738" xr:uid="{5015EF6E-D4F9-4715-BAF0-041572BD56AC}"/>
    <cellStyle name="Normal 7 5 2 2 2 2" xfId="1942" xr:uid="{B7B4792E-6971-4C1E-9767-A2C55D4C46EF}"/>
    <cellStyle name="Normal 7 5 2 2 2 3" xfId="3621" xr:uid="{E32949B0-F1BC-4808-8C70-314E259AA64F}"/>
    <cellStyle name="Normal 7 5 2 2 2 4" xfId="3622" xr:uid="{22407FBF-3E83-48CA-AEE7-3DC8C6932E35}"/>
    <cellStyle name="Normal 7 5 2 2 3" xfId="1943" xr:uid="{1D9332FB-4AF3-4C1F-ADE1-687CAA6002C9}"/>
    <cellStyle name="Normal 7 5 2 2 3 2" xfId="3623" xr:uid="{93B1E9C7-73B8-48E8-9DAC-3F879DC8CD44}"/>
    <cellStyle name="Normal 7 5 2 2 3 3" xfId="3624" xr:uid="{8B036FD7-C04D-4D74-ACD6-51348198FFC9}"/>
    <cellStyle name="Normal 7 5 2 2 3 4" xfId="3625" xr:uid="{D74F8BD9-4BCD-4E3F-A9AF-D2252178BA6C}"/>
    <cellStyle name="Normal 7 5 2 2 4" xfId="3626" xr:uid="{6C23921F-7B7E-46B0-BEC1-9C881CFB92EE}"/>
    <cellStyle name="Normal 7 5 2 2 5" xfId="3627" xr:uid="{C54917C7-06A6-43FD-8C50-906679615FD3}"/>
    <cellStyle name="Normal 7 5 2 2 6" xfId="3628" xr:uid="{9B9B009D-04FE-43FF-A1D9-2E80DAFDD784}"/>
    <cellStyle name="Normal 7 5 2 3" xfId="739" xr:uid="{640AD28D-01C8-4CA9-A6A8-EEF307F586FB}"/>
    <cellStyle name="Normal 7 5 2 3 2" xfId="1944" xr:uid="{5B87B610-7388-446A-8444-444011D27DA1}"/>
    <cellStyle name="Normal 7 5 2 3 2 2" xfId="3629" xr:uid="{D2174C9C-0FC8-4419-921C-3FCB6CD0D209}"/>
    <cellStyle name="Normal 7 5 2 3 2 3" xfId="3630" xr:uid="{62D93C9C-DCD6-41AB-9324-2D8F2CF6C0C4}"/>
    <cellStyle name="Normal 7 5 2 3 2 4" xfId="3631" xr:uid="{03C6EC25-D1C7-4EEC-931B-B8A4E8CF6C64}"/>
    <cellStyle name="Normal 7 5 2 3 3" xfId="3632" xr:uid="{6FE2AD5B-4797-4799-B6DE-9EB3BDD02596}"/>
    <cellStyle name="Normal 7 5 2 3 4" xfId="3633" xr:uid="{3E143A0C-8247-46DF-84AA-38B10C2C48E5}"/>
    <cellStyle name="Normal 7 5 2 3 5" xfId="3634" xr:uid="{032F21D6-AAE9-4094-A462-859DF7F102E9}"/>
    <cellStyle name="Normal 7 5 2 4" xfId="1945" xr:uid="{3359C0C5-0449-4104-ACCE-54E56D08F3B0}"/>
    <cellStyle name="Normal 7 5 2 4 2" xfId="3635" xr:uid="{D1712F19-1518-4FE1-8848-DE096058AB8F}"/>
    <cellStyle name="Normal 7 5 2 4 3" xfId="3636" xr:uid="{B04BD825-4542-42DF-BDC3-D16443741CC2}"/>
    <cellStyle name="Normal 7 5 2 4 4" xfId="3637" xr:uid="{346FF11B-43E5-46AE-96B1-928A1D2E2D80}"/>
    <cellStyle name="Normal 7 5 2 5" xfId="3638" xr:uid="{9D64ED40-BEE0-4C10-8FFE-9F9495D2AC4B}"/>
    <cellStyle name="Normal 7 5 2 5 2" xfId="3639" xr:uid="{9C25BB17-B2FE-4E64-8AEA-2B2A1EA16C69}"/>
    <cellStyle name="Normal 7 5 2 5 3" xfId="3640" xr:uid="{BFA5C7D2-A713-4401-AB7D-BF5E56F4F658}"/>
    <cellStyle name="Normal 7 5 2 5 4" xfId="3641" xr:uid="{DD6F220C-3C84-4FD5-8463-BBAD217D499C}"/>
    <cellStyle name="Normal 7 5 2 6" xfId="3642" xr:uid="{A6DEB140-87CD-4965-9957-E6D11F3BC620}"/>
    <cellStyle name="Normal 7 5 2 7" xfId="3643" xr:uid="{D28E87BC-5D24-452F-86AD-04C458771AD9}"/>
    <cellStyle name="Normal 7 5 2 8" xfId="3644" xr:uid="{88AC2F3E-C2D3-412B-82D1-95AA1A2CD720}"/>
    <cellStyle name="Normal 7 5 3" xfId="368" xr:uid="{6C5ECFF2-7BE8-4457-BF60-C38881A9DC40}"/>
    <cellStyle name="Normal 7 5 3 2" xfId="740" xr:uid="{CB396C88-09B1-4D23-9C7A-D0C74C15EC4D}"/>
    <cellStyle name="Normal 7 5 3 2 2" xfId="741" xr:uid="{798F7BAD-DF7C-4DD0-9D04-21AC7147E850}"/>
    <cellStyle name="Normal 7 5 3 2 3" xfId="3645" xr:uid="{CCF646E9-3A93-4F6E-B9D0-68693CC4351F}"/>
    <cellStyle name="Normal 7 5 3 2 4" xfId="3646" xr:uid="{050E085D-ADBE-4290-8022-5D19FD9A32B2}"/>
    <cellStyle name="Normal 7 5 3 3" xfId="742" xr:uid="{E23B6F68-EF50-4A64-9B1C-22E8F51BA141}"/>
    <cellStyle name="Normal 7 5 3 3 2" xfId="3647" xr:uid="{DC49D2F9-0747-4C1C-8882-12AC905FCAA0}"/>
    <cellStyle name="Normal 7 5 3 3 3" xfId="3648" xr:uid="{CFA43AC1-EA16-4368-B72F-D6128960DCE7}"/>
    <cellStyle name="Normal 7 5 3 3 4" xfId="3649" xr:uid="{B4122D2C-787C-44EB-B2EE-1E24FAD752FD}"/>
    <cellStyle name="Normal 7 5 3 4" xfId="3650" xr:uid="{4601E219-9C4D-4821-A569-CCFC69DB8561}"/>
    <cellStyle name="Normal 7 5 3 5" xfId="3651" xr:uid="{AE20B1F7-180E-4226-8DFC-1EFA0F02A0AB}"/>
    <cellStyle name="Normal 7 5 3 6" xfId="3652" xr:uid="{DB9DDA27-75C9-4E18-95B2-4F67E1E61F32}"/>
    <cellStyle name="Normal 7 5 4" xfId="369" xr:uid="{08384742-BED8-4D9D-AFBC-C3227376EF83}"/>
    <cellStyle name="Normal 7 5 4 2" xfId="743" xr:uid="{1FE0F1C2-7044-44DB-A345-FF9C0C7DD2E1}"/>
    <cellStyle name="Normal 7 5 4 2 2" xfId="3653" xr:uid="{CE8D8F93-2C75-4116-9CDE-AB6260F81EC6}"/>
    <cellStyle name="Normal 7 5 4 2 3" xfId="3654" xr:uid="{1485593A-012F-45E9-9788-1817438DF0BF}"/>
    <cellStyle name="Normal 7 5 4 2 4" xfId="3655" xr:uid="{6690D65B-CD21-4157-852C-2680E0D724E8}"/>
    <cellStyle name="Normal 7 5 4 3" xfId="3656" xr:uid="{D169DCC2-5105-4407-AFC5-6CBA47AF98CC}"/>
    <cellStyle name="Normal 7 5 4 4" xfId="3657" xr:uid="{44CBB0D7-DB94-485F-BCA4-4A9F0CF1E81A}"/>
    <cellStyle name="Normal 7 5 4 5" xfId="3658" xr:uid="{DF2C2DB2-D377-4116-908D-5781AB9FADED}"/>
    <cellStyle name="Normal 7 5 5" xfId="744" xr:uid="{5C475D3E-2F41-4679-AB3A-47DC5E2C9DD3}"/>
    <cellStyle name="Normal 7 5 5 2" xfId="3659" xr:uid="{D9083910-C610-49B0-BF63-CEFCD248D814}"/>
    <cellStyle name="Normal 7 5 5 3" xfId="3660" xr:uid="{68996F04-3293-434A-9D88-0398CD01E853}"/>
    <cellStyle name="Normal 7 5 5 4" xfId="3661" xr:uid="{B1F69B60-D317-4386-BE51-DB72A117AB33}"/>
    <cellStyle name="Normal 7 5 6" xfId="3662" xr:uid="{9AA42A54-0E99-4962-B7DE-EBE7C4C04BA4}"/>
    <cellStyle name="Normal 7 5 6 2" xfId="3663" xr:uid="{E68B7E2C-74B7-4A3A-8FD5-DADB14088CC7}"/>
    <cellStyle name="Normal 7 5 6 3" xfId="3664" xr:uid="{0B5D0A49-9FFB-4C4F-B72A-590D2F371008}"/>
    <cellStyle name="Normal 7 5 6 4" xfId="3665" xr:uid="{F6F53F24-B96B-4F29-9E6B-7B531C273735}"/>
    <cellStyle name="Normal 7 5 7" xfId="3666" xr:uid="{CC08E713-4C7B-4AB3-A942-4A4D63D53CBC}"/>
    <cellStyle name="Normal 7 5 8" xfId="3667" xr:uid="{4FC260A8-2A83-4173-86DA-BE2D347AA8B4}"/>
    <cellStyle name="Normal 7 5 9" xfId="3668" xr:uid="{9836170D-6DCF-4D29-8FF4-72EFF237C22D}"/>
    <cellStyle name="Normal 7 6" xfId="145" xr:uid="{A23183AD-B314-4FE4-BA22-C68425AA9D87}"/>
    <cellStyle name="Normal 7 6 2" xfId="370" xr:uid="{AE66B954-F624-410D-A134-9C99999952F3}"/>
    <cellStyle name="Normal 7 6 2 2" xfId="745" xr:uid="{AE6DCA3E-3C99-43E4-A184-6F15F78644EA}"/>
    <cellStyle name="Normal 7 6 2 2 2" xfId="1946" xr:uid="{61E0BCA4-2B18-40A3-83ED-47E7C9E1B8FE}"/>
    <cellStyle name="Normal 7 6 2 2 2 2" xfId="1947" xr:uid="{F27ACF92-A127-474A-9979-74C80500F97A}"/>
    <cellStyle name="Normal 7 6 2 2 3" xfId="1948" xr:uid="{DF9C8844-7B04-4101-814B-38B82799D60D}"/>
    <cellStyle name="Normal 7 6 2 2 4" xfId="3669" xr:uid="{4F923000-BA5F-4CAF-A60D-9030D20608B7}"/>
    <cellStyle name="Normal 7 6 2 3" xfId="1949" xr:uid="{D0B5DC62-D067-40E1-9555-7A6968EB96EB}"/>
    <cellStyle name="Normal 7 6 2 3 2" xfId="1950" xr:uid="{064AC928-E32A-45AA-8951-CC63E8A59AB3}"/>
    <cellStyle name="Normal 7 6 2 3 3" xfId="3670" xr:uid="{E3EE0E69-B4A2-4F54-9859-DE02F5BC4CA7}"/>
    <cellStyle name="Normal 7 6 2 3 4" xfId="3671" xr:uid="{12FCDD7E-AAF1-46B5-92B6-166C65B95853}"/>
    <cellStyle name="Normal 7 6 2 4" xfId="1951" xr:uid="{0DF85420-14D3-4D0D-9C21-9788512CF1DC}"/>
    <cellStyle name="Normal 7 6 2 5" xfId="3672" xr:uid="{8FFC1D28-FDCC-4AAA-806D-A63F9357983E}"/>
    <cellStyle name="Normal 7 6 2 6" xfId="3673" xr:uid="{6B445FDC-9BF5-4FE7-97A2-6174E1319E1B}"/>
    <cellStyle name="Normal 7 6 3" xfId="746" xr:uid="{4C33E30E-FD02-4634-A328-E260658F658C}"/>
    <cellStyle name="Normal 7 6 3 2" xfId="1952" xr:uid="{35DE8AE8-BC2B-4EE8-9B6A-C1A810EBACBB}"/>
    <cellStyle name="Normal 7 6 3 2 2" xfId="1953" xr:uid="{E10836B8-3B3A-4D31-810E-0A57B668B593}"/>
    <cellStyle name="Normal 7 6 3 2 3" xfId="3674" xr:uid="{B3814C86-BAF7-4E48-B943-D613AC7B6FB6}"/>
    <cellStyle name="Normal 7 6 3 2 4" xfId="3675" xr:uid="{FFE475F0-0A34-4AD6-8499-0A5ACB696541}"/>
    <cellStyle name="Normal 7 6 3 3" xfId="1954" xr:uid="{F53EC388-1448-4836-9FC8-BE7191DBB565}"/>
    <cellStyle name="Normal 7 6 3 4" xfId="3676" xr:uid="{E31638EA-0499-4DF4-AA37-774E92222238}"/>
    <cellStyle name="Normal 7 6 3 5" xfId="3677" xr:uid="{60538B6A-EA16-4F01-A1AE-877A576DA71E}"/>
    <cellStyle name="Normal 7 6 4" xfId="1955" xr:uid="{0507A29B-9F65-44EF-BA18-CE016FEC554E}"/>
    <cellStyle name="Normal 7 6 4 2" xfId="1956" xr:uid="{62FD4C9B-7D4D-462A-BE0A-276F3BA73CD4}"/>
    <cellStyle name="Normal 7 6 4 3" xfId="3678" xr:uid="{BED9832E-AA3D-41E2-923A-51C92DF34702}"/>
    <cellStyle name="Normal 7 6 4 4" xfId="3679" xr:uid="{D6780616-F66A-43F2-8D97-1B02B7DB6FB7}"/>
    <cellStyle name="Normal 7 6 5" xfId="1957" xr:uid="{23D1D5C2-3016-4BBC-A7C3-9B3C01DD3CB8}"/>
    <cellStyle name="Normal 7 6 5 2" xfId="3680" xr:uid="{83967D49-4DE3-4741-9E1E-6D38D0AB282B}"/>
    <cellStyle name="Normal 7 6 5 3" xfId="3681" xr:uid="{69A400D8-316B-4B7C-8BF7-82D3766A254A}"/>
    <cellStyle name="Normal 7 6 5 4" xfId="3682" xr:uid="{16F7BD06-B11B-4864-83B5-85337E0B5261}"/>
    <cellStyle name="Normal 7 6 6" xfId="3683" xr:uid="{F6417081-DA4F-4E60-B231-EAF66EE56AE6}"/>
    <cellStyle name="Normal 7 6 7" xfId="3684" xr:uid="{9E62FB82-CD0F-4D96-9609-D4788B24736E}"/>
    <cellStyle name="Normal 7 6 8" xfId="3685" xr:uid="{756AA0F8-9BAB-48FD-9118-7C9C05DC9E06}"/>
    <cellStyle name="Normal 7 7" xfId="371" xr:uid="{3560B4A7-8875-4902-9A9D-A1ED7802631E}"/>
    <cellStyle name="Normal 7 7 2" xfId="747" xr:uid="{44B88292-3E1E-411E-809C-92C7BC8AAF6B}"/>
    <cellStyle name="Normal 7 7 2 2" xfId="748" xr:uid="{D9C954A3-4460-4B38-844E-08B5CB28FCDB}"/>
    <cellStyle name="Normal 7 7 2 2 2" xfId="1958" xr:uid="{AA2BC248-5959-4018-AF44-EC52B7EB1164}"/>
    <cellStyle name="Normal 7 7 2 2 3" xfId="3686" xr:uid="{10C9A5BD-02AB-4EBA-8863-47EE2A7440E6}"/>
    <cellStyle name="Normal 7 7 2 2 4" xfId="3687" xr:uid="{2F84BB67-E4C0-4492-B762-EBB625E6B487}"/>
    <cellStyle name="Normal 7 7 2 3" xfId="1959" xr:uid="{BDEBBD05-D330-4DCC-AB2B-82BFD14D7D1A}"/>
    <cellStyle name="Normal 7 7 2 4" xfId="3688" xr:uid="{D48ABEDF-5948-48AF-AA60-43DEE7C4DE6D}"/>
    <cellStyle name="Normal 7 7 2 5" xfId="3689" xr:uid="{90828675-3825-4A60-985C-C8C83C50DED8}"/>
    <cellStyle name="Normal 7 7 3" xfId="749" xr:uid="{5E613F99-6053-485E-A551-04250E450D7E}"/>
    <cellStyle name="Normal 7 7 3 2" xfId="1960" xr:uid="{918DD5D0-2CC2-4298-B1AB-F168B27CCC20}"/>
    <cellStyle name="Normal 7 7 3 3" xfId="3690" xr:uid="{465DBE85-6AD0-4AEA-92B5-2A4F25299D5E}"/>
    <cellStyle name="Normal 7 7 3 4" xfId="3691" xr:uid="{CFC0D4EB-34B5-440D-8E09-0B0425BC8EE3}"/>
    <cellStyle name="Normal 7 7 4" xfId="1961" xr:uid="{42EA4437-4BA3-4092-AE57-8616B9837E74}"/>
    <cellStyle name="Normal 7 7 4 2" xfId="3692" xr:uid="{03750104-A12F-4535-BCCC-AE34E40B6319}"/>
    <cellStyle name="Normal 7 7 4 3" xfId="3693" xr:uid="{370FFF05-8EF7-4FC1-99AA-9A62F11A1460}"/>
    <cellStyle name="Normal 7 7 4 4" xfId="3694" xr:uid="{93800328-4B00-4E43-A79B-C446E1E40438}"/>
    <cellStyle name="Normal 7 7 5" xfId="3695" xr:uid="{E487FF86-1F56-46E3-B644-4FD7A6FEEB85}"/>
    <cellStyle name="Normal 7 7 6" xfId="3696" xr:uid="{CDADA5A6-2658-409C-ADE3-40AFFAED9A40}"/>
    <cellStyle name="Normal 7 7 7" xfId="3697" xr:uid="{F21A0B5B-6A23-4FBC-9474-B82779CBF3F5}"/>
    <cellStyle name="Normal 7 8" xfId="372" xr:uid="{F74F3CAF-7A72-4CBD-85BC-943A4DBFB2BB}"/>
    <cellStyle name="Normal 7 8 2" xfId="750" xr:uid="{F41B4ED3-64F5-4649-9CDB-AF2AE2EE5143}"/>
    <cellStyle name="Normal 7 8 2 2" xfId="1962" xr:uid="{3907EEA9-56D2-444A-A2C2-204FE58EE45A}"/>
    <cellStyle name="Normal 7 8 2 3" xfId="3698" xr:uid="{7D1DE008-0B6B-4EEF-8B80-D1FA5916E981}"/>
    <cellStyle name="Normal 7 8 2 4" xfId="3699" xr:uid="{41E1269D-920B-440F-946D-426A82687A96}"/>
    <cellStyle name="Normal 7 8 3" xfId="1963" xr:uid="{19EBD25E-F4AC-49CE-8A63-FA8CD523FC25}"/>
    <cellStyle name="Normal 7 8 3 2" xfId="3700" xr:uid="{4FCCD90F-58F9-442E-865D-38E3F46C2C4F}"/>
    <cellStyle name="Normal 7 8 3 3" xfId="3701" xr:uid="{A91CEAB1-CCF1-445B-B02A-7DCE631D653E}"/>
    <cellStyle name="Normal 7 8 3 4" xfId="3702" xr:uid="{9640BA8C-2C0E-4F4A-B3B0-A3A8F77D970F}"/>
    <cellStyle name="Normal 7 8 4" xfId="3703" xr:uid="{C66BF095-73A4-46EA-AAA0-E9D009D7D4EE}"/>
    <cellStyle name="Normal 7 8 5" xfId="3704" xr:uid="{7A3275DC-EF03-42EF-B41A-B7CBF93A15D4}"/>
    <cellStyle name="Normal 7 8 6" xfId="3705" xr:uid="{19782558-F7FD-43BC-AA77-86FE5141387A}"/>
    <cellStyle name="Normal 7 9" xfId="373" xr:uid="{F23DA159-A812-4DDE-9702-D230CFA1E8DA}"/>
    <cellStyle name="Normal 7 9 2" xfId="1964" xr:uid="{3799B4A6-E91D-4970-9CBA-C8FCC441EE52}"/>
    <cellStyle name="Normal 7 9 2 2" xfId="3706" xr:uid="{EE305190-4A38-4EA3-9020-F91B72FC709E}"/>
    <cellStyle name="Normal 7 9 2 2 2" xfId="4408" xr:uid="{F006C313-9C29-4F70-896C-335AA2033DD1}"/>
    <cellStyle name="Normal 7 9 2 2 3" xfId="4687" xr:uid="{F6E1AA7A-46A3-4D4D-B0EB-4EF59A945822}"/>
    <cellStyle name="Normal 7 9 2 3" xfId="3707" xr:uid="{AAEA4611-495B-4390-BCD5-8B22A57E69D1}"/>
    <cellStyle name="Normal 7 9 2 4" xfId="3708" xr:uid="{D67048F3-BB30-4A25-93C1-F537154D0FD4}"/>
    <cellStyle name="Normal 7 9 3" xfId="3709" xr:uid="{64F35172-EE17-4A68-B523-89B02F36DC30}"/>
    <cellStyle name="Normal 7 9 4" xfId="3710" xr:uid="{D6DAA31F-2818-48DE-9202-B9EFBE6B4B26}"/>
    <cellStyle name="Normal 7 9 4 2" xfId="4578" xr:uid="{F6BECEAC-0034-4D3A-80EE-FEB591699544}"/>
    <cellStyle name="Normal 7 9 4 3" xfId="4688" xr:uid="{B12A5325-6537-4820-A10D-7F42F5BEEF0F}"/>
    <cellStyle name="Normal 7 9 4 4" xfId="4607" xr:uid="{3962B15F-10A4-491C-B82A-F530E23BB623}"/>
    <cellStyle name="Normal 7 9 5" xfId="3711" xr:uid="{140FACA9-2B9B-48D8-B7E5-58AF49825673}"/>
    <cellStyle name="Normal 8" xfId="146" xr:uid="{778A2533-1C11-4608-91C1-E97C3CC8E797}"/>
    <cellStyle name="Normal 8 10" xfId="1965" xr:uid="{4813C83B-C0DF-4F48-BF79-6A111D808FAE}"/>
    <cellStyle name="Normal 8 10 2" xfId="3712" xr:uid="{249E5DB1-2A72-43AA-B84F-46790BAF35D1}"/>
    <cellStyle name="Normal 8 10 3" xfId="3713" xr:uid="{5FF839F9-26EE-42CD-8634-C8B1BC90F8F2}"/>
    <cellStyle name="Normal 8 10 4" xfId="3714" xr:uid="{59E22EBD-9547-4257-9310-6980F13E753C}"/>
    <cellStyle name="Normal 8 11" xfId="3715" xr:uid="{0DE42912-A19C-4D0D-AF45-ECE885523689}"/>
    <cellStyle name="Normal 8 11 2" xfId="3716" xr:uid="{B300320F-9169-4C05-896D-E8E4F111FDEC}"/>
    <cellStyle name="Normal 8 11 3" xfId="3717" xr:uid="{4253AA20-C876-49B6-B967-FA3CD92B00B3}"/>
    <cellStyle name="Normal 8 11 4" xfId="3718" xr:uid="{331BFA71-18FE-42B7-A88F-AD25686CF858}"/>
    <cellStyle name="Normal 8 12" xfId="3719" xr:uid="{3F68C3DB-D33E-455F-A23A-14CF4A80E47A}"/>
    <cellStyle name="Normal 8 12 2" xfId="3720" xr:uid="{C817BAA7-C340-4BAC-9503-6F89FD738E1B}"/>
    <cellStyle name="Normal 8 13" xfId="3721" xr:uid="{5B36FB7C-8E81-42CF-A410-914787576CB8}"/>
    <cellStyle name="Normal 8 14" xfId="3722" xr:uid="{19B99416-DD5A-4917-A5C9-D5E12C39330F}"/>
    <cellStyle name="Normal 8 15" xfId="3723" xr:uid="{5AD8B109-C9CC-4C67-AB50-92644311D780}"/>
    <cellStyle name="Normal 8 2" xfId="147" xr:uid="{29544F61-63FD-410B-AB22-521CE819D477}"/>
    <cellStyle name="Normal 8 2 10" xfId="3724" xr:uid="{579AED78-D9E8-44BA-80AC-FB8A458415BA}"/>
    <cellStyle name="Normal 8 2 11" xfId="3725" xr:uid="{77C02018-1A36-4CFD-9EAB-9A0EDADA44B2}"/>
    <cellStyle name="Normal 8 2 2" xfId="148" xr:uid="{12593C5D-2036-4487-9F44-FB59A89DFEAF}"/>
    <cellStyle name="Normal 8 2 2 2" xfId="149" xr:uid="{B059DB48-8D2D-4065-9CA4-B36720858100}"/>
    <cellStyle name="Normal 8 2 2 2 2" xfId="374" xr:uid="{548FC71A-43A1-4BDF-875E-02920C7485A7}"/>
    <cellStyle name="Normal 8 2 2 2 2 2" xfId="751" xr:uid="{4853CE36-90C8-43AC-9F25-74AB081CDE1D}"/>
    <cellStyle name="Normal 8 2 2 2 2 2 2" xfId="752" xr:uid="{51B2811E-3434-4D2C-9E10-6004DE79239E}"/>
    <cellStyle name="Normal 8 2 2 2 2 2 2 2" xfId="1966" xr:uid="{7435DFBB-F6AB-4CFB-8B46-4A00A6BFD1B9}"/>
    <cellStyle name="Normal 8 2 2 2 2 2 2 2 2" xfId="1967" xr:uid="{9850FDF1-7534-40EF-9E67-5B1012A7EB59}"/>
    <cellStyle name="Normal 8 2 2 2 2 2 2 3" xfId="1968" xr:uid="{5BB8AD6D-A0DA-4BA8-B715-9CE30A46CE70}"/>
    <cellStyle name="Normal 8 2 2 2 2 2 3" xfId="1969" xr:uid="{0FABD719-100D-4010-AAAF-3D03712EEF3B}"/>
    <cellStyle name="Normal 8 2 2 2 2 2 3 2" xfId="1970" xr:uid="{9934B986-90A0-4F46-BE1B-9DD3D5972EB7}"/>
    <cellStyle name="Normal 8 2 2 2 2 2 4" xfId="1971" xr:uid="{5B6F4C4E-3F19-40A3-A809-D6EBE14252BE}"/>
    <cellStyle name="Normal 8 2 2 2 2 3" xfId="753" xr:uid="{E504F8F6-5DD9-4213-BE3F-EFABAC2F03E2}"/>
    <cellStyle name="Normal 8 2 2 2 2 3 2" xfId="1972" xr:uid="{F2F8563A-6CAA-492A-8EE8-04932A0306BF}"/>
    <cellStyle name="Normal 8 2 2 2 2 3 2 2" xfId="1973" xr:uid="{FE69FBB5-9A1E-4226-B6AD-8EA7421DD774}"/>
    <cellStyle name="Normal 8 2 2 2 2 3 3" xfId="1974" xr:uid="{0191D4AF-D58D-427E-915A-AAA02750141B}"/>
    <cellStyle name="Normal 8 2 2 2 2 3 4" xfId="3726" xr:uid="{9CDD123C-0409-4876-856E-F0DE77B80C67}"/>
    <cellStyle name="Normal 8 2 2 2 2 4" xfId="1975" xr:uid="{8061812A-7833-48B4-9327-380AE013849E}"/>
    <cellStyle name="Normal 8 2 2 2 2 4 2" xfId="1976" xr:uid="{09E74B5E-2C04-4DB7-950B-C73513B9B0EE}"/>
    <cellStyle name="Normal 8 2 2 2 2 5" xfId="1977" xr:uid="{7933798F-D2C2-41E6-A2A8-916EF40A29F5}"/>
    <cellStyle name="Normal 8 2 2 2 2 6" xfId="3727" xr:uid="{231A1752-15E0-472D-8FE6-3C464C6771DD}"/>
    <cellStyle name="Normal 8 2 2 2 3" xfId="375" xr:uid="{87022B01-6071-41E1-A24C-8032B2F4AC7F}"/>
    <cellStyle name="Normal 8 2 2 2 3 2" xfId="754" xr:uid="{E0ADBE22-7BB7-407C-976C-3D3FA5D240B5}"/>
    <cellStyle name="Normal 8 2 2 2 3 2 2" xfId="755" xr:uid="{872CC536-D626-44D8-B9FB-6C06B3CFA145}"/>
    <cellStyle name="Normal 8 2 2 2 3 2 2 2" xfId="1978" xr:uid="{D00E0F95-154B-464D-BA70-945ABBF9C8E5}"/>
    <cellStyle name="Normal 8 2 2 2 3 2 2 2 2" xfId="1979" xr:uid="{1786F912-D9FA-4869-B15F-DD0149FFD7ED}"/>
    <cellStyle name="Normal 8 2 2 2 3 2 2 3" xfId="1980" xr:uid="{74EAE7CC-074A-44AB-8EF3-F529D4B1D653}"/>
    <cellStyle name="Normal 8 2 2 2 3 2 3" xfId="1981" xr:uid="{05A4A55A-4074-4DA5-B6DD-05E4EF4856AC}"/>
    <cellStyle name="Normal 8 2 2 2 3 2 3 2" xfId="1982" xr:uid="{E6E12E87-FFBA-4E81-9A94-90A0A83AB9FB}"/>
    <cellStyle name="Normal 8 2 2 2 3 2 4" xfId="1983" xr:uid="{1B2D79F6-7168-4011-B1B1-1B958E06B5E9}"/>
    <cellStyle name="Normal 8 2 2 2 3 3" xfId="756" xr:uid="{D19A1DCF-50C3-46DC-BA74-1EE346E1867A}"/>
    <cellStyle name="Normal 8 2 2 2 3 3 2" xfId="1984" xr:uid="{5AF7A883-6C7C-4BE5-A2A0-CDE77AB9E6C5}"/>
    <cellStyle name="Normal 8 2 2 2 3 3 2 2" xfId="1985" xr:uid="{A257DA26-16AD-4CEE-8574-171AF5082EDB}"/>
    <cellStyle name="Normal 8 2 2 2 3 3 3" xfId="1986" xr:uid="{DE9DDBB0-2B53-41AE-9849-669F6F412913}"/>
    <cellStyle name="Normal 8 2 2 2 3 4" xfId="1987" xr:uid="{E1F1546D-B86E-440B-A374-5B06B00EA8EC}"/>
    <cellStyle name="Normal 8 2 2 2 3 4 2" xfId="1988" xr:uid="{2AC0EFA1-80CB-43CD-8D22-FE73D7435EFF}"/>
    <cellStyle name="Normal 8 2 2 2 3 5" xfId="1989" xr:uid="{F03D27E3-00A5-4F9D-B0C8-D42A8BFA33E5}"/>
    <cellStyle name="Normal 8 2 2 2 4" xfId="757" xr:uid="{FDB37233-4138-4653-9CE1-643AC903869F}"/>
    <cellStyle name="Normal 8 2 2 2 4 2" xfId="758" xr:uid="{8C8F3A36-DEED-4EA0-8549-B5EB1D243343}"/>
    <cellStyle name="Normal 8 2 2 2 4 2 2" xfId="1990" xr:uid="{F5603453-DF29-4305-A8A1-0261CCEA434C}"/>
    <cellStyle name="Normal 8 2 2 2 4 2 2 2" xfId="1991" xr:uid="{2549D711-FEA8-4B44-AB1C-A23640110C6E}"/>
    <cellStyle name="Normal 8 2 2 2 4 2 3" xfId="1992" xr:uid="{DAA9FEC5-3C54-4C92-B229-8872FBF500E6}"/>
    <cellStyle name="Normal 8 2 2 2 4 3" xfId="1993" xr:uid="{3419B977-B864-4550-9E49-0420F9A12A87}"/>
    <cellStyle name="Normal 8 2 2 2 4 3 2" xfId="1994" xr:uid="{6624016B-0107-4AF8-90DC-7981A760B1CB}"/>
    <cellStyle name="Normal 8 2 2 2 4 4" xfId="1995" xr:uid="{6FC2F036-DB1A-4488-A7A6-1836B7E9DC01}"/>
    <cellStyle name="Normal 8 2 2 2 5" xfId="759" xr:uid="{1D30D170-5AA9-4157-AA2E-93B9E7EBC2D6}"/>
    <cellStyle name="Normal 8 2 2 2 5 2" xfId="1996" xr:uid="{D0958528-E6B4-4AC4-9796-CFA7EE11FC8C}"/>
    <cellStyle name="Normal 8 2 2 2 5 2 2" xfId="1997" xr:uid="{93059C50-B90D-4BEF-9A13-C2D8B32998B0}"/>
    <cellStyle name="Normal 8 2 2 2 5 3" xfId="1998" xr:uid="{259A4F46-B17D-4569-827D-CA94990D6906}"/>
    <cellStyle name="Normal 8 2 2 2 5 4" xfId="3728" xr:uid="{3E8A8FB6-5553-4F62-854D-FD2D8DF2F14E}"/>
    <cellStyle name="Normal 8 2 2 2 6" xfId="1999" xr:uid="{9E9163EB-F097-4BC2-8295-7CCE5E48B1A9}"/>
    <cellStyle name="Normal 8 2 2 2 6 2" xfId="2000" xr:uid="{EF9ED920-D6B8-46D0-9161-51CDC891C2FD}"/>
    <cellStyle name="Normal 8 2 2 2 7" xfId="2001" xr:uid="{4C244DF9-54FE-4CEA-81D6-260E0B91B7E6}"/>
    <cellStyle name="Normal 8 2 2 2 8" xfId="3729" xr:uid="{6BA7E8CF-CB4B-43F5-8941-FA2E2593F551}"/>
    <cellStyle name="Normal 8 2 2 3" xfId="376" xr:uid="{ADADB27F-7B17-4058-9A77-64DDCCF60F99}"/>
    <cellStyle name="Normal 8 2 2 3 2" xfId="760" xr:uid="{BFE3D4BE-606A-46C8-AD76-37D8189A3500}"/>
    <cellStyle name="Normal 8 2 2 3 2 2" xfId="761" xr:uid="{F79F3EB2-B88F-4BD9-8D6A-94FE50F14B6C}"/>
    <cellStyle name="Normal 8 2 2 3 2 2 2" xfId="2002" xr:uid="{C004C213-CA88-4A90-A5F3-68EEED7FC487}"/>
    <cellStyle name="Normal 8 2 2 3 2 2 2 2" xfId="2003" xr:uid="{D90E1BA0-BF98-4A14-9BB3-3E80FD61C9F0}"/>
    <cellStyle name="Normal 8 2 2 3 2 2 3" xfId="2004" xr:uid="{BD414E84-1AA4-4989-B094-A5364DFCC3AB}"/>
    <cellStyle name="Normal 8 2 2 3 2 3" xfId="2005" xr:uid="{8A63AB04-787C-4E2A-ABFA-F0B860EFC3A6}"/>
    <cellStyle name="Normal 8 2 2 3 2 3 2" xfId="2006" xr:uid="{00E439A9-C20F-4FC9-80F3-50065F3E727B}"/>
    <cellStyle name="Normal 8 2 2 3 2 4" xfId="2007" xr:uid="{A27DEF45-01B9-4C21-91E9-8993CDDA589C}"/>
    <cellStyle name="Normal 8 2 2 3 3" xfId="762" xr:uid="{987DF9F3-7B28-4B17-A8A1-992D23BE77DE}"/>
    <cellStyle name="Normal 8 2 2 3 3 2" xfId="2008" xr:uid="{553806C1-9C18-4EA3-81CA-DCFF5C5B68B4}"/>
    <cellStyle name="Normal 8 2 2 3 3 2 2" xfId="2009" xr:uid="{D0946088-D91B-43B4-AA9A-D5BCDCC99284}"/>
    <cellStyle name="Normal 8 2 2 3 3 3" xfId="2010" xr:uid="{8AE13453-7E3D-4AFA-BDEE-368B712148AB}"/>
    <cellStyle name="Normal 8 2 2 3 3 4" xfId="3730" xr:uid="{E86E138C-F3E3-48E5-B788-F78D2B09D1B3}"/>
    <cellStyle name="Normal 8 2 2 3 4" xfId="2011" xr:uid="{1814B786-CE9B-4699-9C73-5E8CAF385B33}"/>
    <cellStyle name="Normal 8 2 2 3 4 2" xfId="2012" xr:uid="{FCC1E4BF-CC5D-4095-95A4-27EBFF39C042}"/>
    <cellStyle name="Normal 8 2 2 3 5" xfId="2013" xr:uid="{58293FA4-36E2-479D-B1C4-8D2C1FCC0988}"/>
    <cellStyle name="Normal 8 2 2 3 6" xfId="3731" xr:uid="{E23D6F47-B057-4817-A4CE-56C901EB7821}"/>
    <cellStyle name="Normal 8 2 2 4" xfId="377" xr:uid="{4748C09D-DF07-4E8B-A975-F9578F0DA139}"/>
    <cellStyle name="Normal 8 2 2 4 2" xfId="763" xr:uid="{F854827B-9BD6-41AC-A4B1-90D71F3B835F}"/>
    <cellStyle name="Normal 8 2 2 4 2 2" xfId="764" xr:uid="{1C2967FD-1E7F-4B32-BD5E-BF7068001084}"/>
    <cellStyle name="Normal 8 2 2 4 2 2 2" xfId="2014" xr:uid="{7E2195C3-3660-48F9-927F-7ECB82D78EE3}"/>
    <cellStyle name="Normal 8 2 2 4 2 2 2 2" xfId="2015" xr:uid="{278B3009-013C-4359-86E3-75295461DB05}"/>
    <cellStyle name="Normal 8 2 2 4 2 2 3" xfId="2016" xr:uid="{476ABE38-0823-4C9B-92F7-E5C18DDF0DA0}"/>
    <cellStyle name="Normal 8 2 2 4 2 3" xfId="2017" xr:uid="{2B6C8B03-1B74-4038-9C14-4190DB406DF9}"/>
    <cellStyle name="Normal 8 2 2 4 2 3 2" xfId="2018" xr:uid="{F9BF7FA7-61FA-492F-891B-897EFEC6511A}"/>
    <cellStyle name="Normal 8 2 2 4 2 4" xfId="2019" xr:uid="{81536294-BD8F-4CD2-9B93-CA533170B9EC}"/>
    <cellStyle name="Normal 8 2 2 4 3" xfId="765" xr:uid="{08C33A05-8907-4DC8-AC61-7D50B3A546D6}"/>
    <cellStyle name="Normal 8 2 2 4 3 2" xfId="2020" xr:uid="{03BA687B-01A5-4320-BEF2-08B16984E200}"/>
    <cellStyle name="Normal 8 2 2 4 3 2 2" xfId="2021" xr:uid="{6EC77FE9-8D89-4712-A620-3C4E2FC19DEC}"/>
    <cellStyle name="Normal 8 2 2 4 3 3" xfId="2022" xr:uid="{71BD4CF8-07D2-4343-B9EB-F6D11DD5EE08}"/>
    <cellStyle name="Normal 8 2 2 4 4" xfId="2023" xr:uid="{8A41FAD0-4D95-45A1-B320-75BE032AFD97}"/>
    <cellStyle name="Normal 8 2 2 4 4 2" xfId="2024" xr:uid="{1E8826AC-292A-4CE1-A941-C3C2EDA7123F}"/>
    <cellStyle name="Normal 8 2 2 4 5" xfId="2025" xr:uid="{897B7580-C2FB-4B1A-B3A8-51C1A06C2AE6}"/>
    <cellStyle name="Normal 8 2 2 5" xfId="378" xr:uid="{C48205D8-1815-4A09-8448-842AA14F25B9}"/>
    <cellStyle name="Normal 8 2 2 5 2" xfId="766" xr:uid="{D6928ABE-61F2-456F-A644-823A059AB581}"/>
    <cellStyle name="Normal 8 2 2 5 2 2" xfId="2026" xr:uid="{5801F57E-9A86-4A46-9A07-CDD1B0564016}"/>
    <cellStyle name="Normal 8 2 2 5 2 2 2" xfId="2027" xr:uid="{02985CA2-322E-488A-B63B-A2F07D20CD5D}"/>
    <cellStyle name="Normal 8 2 2 5 2 3" xfId="2028" xr:uid="{68C3FA2C-A469-44F5-B24F-0CB7872759C5}"/>
    <cellStyle name="Normal 8 2 2 5 3" xfId="2029" xr:uid="{91CB2E57-CF9F-4ABE-97C5-CBA88356480C}"/>
    <cellStyle name="Normal 8 2 2 5 3 2" xfId="2030" xr:uid="{B83B1E3A-A04E-4E96-996B-A514BB047CBE}"/>
    <cellStyle name="Normal 8 2 2 5 4" xfId="2031" xr:uid="{E3EA617B-A98A-4EFA-B60F-58F155620AEC}"/>
    <cellStyle name="Normal 8 2 2 6" xfId="767" xr:uid="{3F53774E-5831-4786-A6D8-36692440D020}"/>
    <cellStyle name="Normal 8 2 2 6 2" xfId="2032" xr:uid="{64E697D8-D93F-48E2-AFE6-DBD04120649C}"/>
    <cellStyle name="Normal 8 2 2 6 2 2" xfId="2033" xr:uid="{9B513C90-FFAC-43DB-9BBE-6F3C98DE1B10}"/>
    <cellStyle name="Normal 8 2 2 6 3" xfId="2034" xr:uid="{579F2AF2-4450-438C-9F0B-7457D950D575}"/>
    <cellStyle name="Normal 8 2 2 6 4" xfId="3732" xr:uid="{E08C4953-8AB4-461E-ABF6-6D31584D4822}"/>
    <cellStyle name="Normal 8 2 2 7" xfId="2035" xr:uid="{90C25A59-2113-4FCA-A3F4-CE609A5F598F}"/>
    <cellStyle name="Normal 8 2 2 7 2" xfId="2036" xr:uid="{21BE0D7C-8AD8-42FE-947D-A272F74632BF}"/>
    <cellStyle name="Normal 8 2 2 8" xfId="2037" xr:uid="{A881F127-D8B3-403C-968E-652E150C3855}"/>
    <cellStyle name="Normal 8 2 2 9" xfId="3733" xr:uid="{4DAC40D4-CD15-4405-9328-1C461320B652}"/>
    <cellStyle name="Normal 8 2 3" xfId="150" xr:uid="{896F9461-EC28-4B24-92AA-A6B1B1C67778}"/>
    <cellStyle name="Normal 8 2 3 2" xfId="151" xr:uid="{CB7512A1-F233-4FE0-8CE9-8893191B31B4}"/>
    <cellStyle name="Normal 8 2 3 2 2" xfId="768" xr:uid="{B15E44E3-0997-46E8-AF9D-452B4653CC6B}"/>
    <cellStyle name="Normal 8 2 3 2 2 2" xfId="769" xr:uid="{52EFE0B5-40D1-40FA-BA4E-32C9F6649ACC}"/>
    <cellStyle name="Normal 8 2 3 2 2 2 2" xfId="2038" xr:uid="{08360409-2C62-4EF6-AC65-2C6410265E36}"/>
    <cellStyle name="Normal 8 2 3 2 2 2 2 2" xfId="2039" xr:uid="{59AF76BA-1548-4DF3-83F6-C54EB2932A6B}"/>
    <cellStyle name="Normal 8 2 3 2 2 2 3" xfId="2040" xr:uid="{F5B3A40D-B30E-4E32-A64B-A005E0156CD8}"/>
    <cellStyle name="Normal 8 2 3 2 2 3" xfId="2041" xr:uid="{EC667A2D-D266-4AD9-919A-E2D5A6CEA125}"/>
    <cellStyle name="Normal 8 2 3 2 2 3 2" xfId="2042" xr:uid="{4D091FF4-4203-4AA2-B23A-F7F22C61927A}"/>
    <cellStyle name="Normal 8 2 3 2 2 4" xfId="2043" xr:uid="{A220293D-A65A-4402-99B0-0866D00797BB}"/>
    <cellStyle name="Normal 8 2 3 2 3" xfId="770" xr:uid="{FAE4E473-3018-4031-9260-2D02A9D36E02}"/>
    <cellStyle name="Normal 8 2 3 2 3 2" xfId="2044" xr:uid="{66634C87-45FB-418B-B6AC-34CAD4437575}"/>
    <cellStyle name="Normal 8 2 3 2 3 2 2" xfId="2045" xr:uid="{1C732C09-D0B5-4535-8357-5B4FE9919225}"/>
    <cellStyle name="Normal 8 2 3 2 3 3" xfId="2046" xr:uid="{B8D0799C-5F9C-4A7F-9132-84EBDF602F82}"/>
    <cellStyle name="Normal 8 2 3 2 3 4" xfId="3734" xr:uid="{650B092A-2F26-4A5A-A92E-21BA40C8D989}"/>
    <cellStyle name="Normal 8 2 3 2 4" xfId="2047" xr:uid="{E623BC27-1F02-4714-B89F-EDD93E2A67AF}"/>
    <cellStyle name="Normal 8 2 3 2 4 2" xfId="2048" xr:uid="{F31BE82A-3C63-4D88-B01A-EAE85F079534}"/>
    <cellStyle name="Normal 8 2 3 2 5" xfId="2049" xr:uid="{DC9A1C93-68D7-4683-B654-99C75D0BC90D}"/>
    <cellStyle name="Normal 8 2 3 2 6" xfId="3735" xr:uid="{EBEC6ECF-6691-4FD3-AE9B-0FC5E25FB19E}"/>
    <cellStyle name="Normal 8 2 3 3" xfId="379" xr:uid="{0302E277-6210-4FC2-B655-8AEEB5B40AAC}"/>
    <cellStyle name="Normal 8 2 3 3 2" xfId="771" xr:uid="{95984C4A-5E74-4F03-A0ED-AA929AE27A8F}"/>
    <cellStyle name="Normal 8 2 3 3 2 2" xfId="772" xr:uid="{6350B7D5-88E8-471C-8231-C7102FCF9FCA}"/>
    <cellStyle name="Normal 8 2 3 3 2 2 2" xfId="2050" xr:uid="{DD0D8979-0E58-4F34-9B3B-8AF9E78536D8}"/>
    <cellStyle name="Normal 8 2 3 3 2 2 2 2" xfId="2051" xr:uid="{02AC88CF-A1D4-49AB-9A14-2B6FFD7C7334}"/>
    <cellStyle name="Normal 8 2 3 3 2 2 3" xfId="2052" xr:uid="{A570EDB1-F0EC-4559-AB26-E0EE35DD56B3}"/>
    <cellStyle name="Normal 8 2 3 3 2 3" xfId="2053" xr:uid="{DFBF230F-C22F-459C-8B84-F9B9B8E52561}"/>
    <cellStyle name="Normal 8 2 3 3 2 3 2" xfId="2054" xr:uid="{FEBFF0F9-33C3-4D7A-ACA4-2F971909FB5B}"/>
    <cellStyle name="Normal 8 2 3 3 2 4" xfId="2055" xr:uid="{8B38F6CF-8F3A-42C5-A80F-67E52F4D20DC}"/>
    <cellStyle name="Normal 8 2 3 3 3" xfId="773" xr:uid="{94EF4660-CBD5-479B-B67D-2FD302BB1B4E}"/>
    <cellStyle name="Normal 8 2 3 3 3 2" xfId="2056" xr:uid="{4530C2A7-6728-4E8D-BFAD-ABA97063C67D}"/>
    <cellStyle name="Normal 8 2 3 3 3 2 2" xfId="2057" xr:uid="{121F525E-DF2B-4F2F-A0BD-1B4400FC810F}"/>
    <cellStyle name="Normal 8 2 3 3 3 3" xfId="2058" xr:uid="{DEAD35B2-F812-494C-9430-38E6B9F62258}"/>
    <cellStyle name="Normal 8 2 3 3 4" xfId="2059" xr:uid="{9FDE486D-32EB-4514-B772-A67921870D9F}"/>
    <cellStyle name="Normal 8 2 3 3 4 2" xfId="2060" xr:uid="{DCABF744-4529-491E-AF26-E6518E3C102C}"/>
    <cellStyle name="Normal 8 2 3 3 5" xfId="2061" xr:uid="{B9031C5B-011F-4F94-B30F-3949DBF162C4}"/>
    <cellStyle name="Normal 8 2 3 4" xfId="380" xr:uid="{0091DBC8-0FA7-4B85-828D-65AFCBCAC68C}"/>
    <cellStyle name="Normal 8 2 3 4 2" xfId="774" xr:uid="{A438045B-1FEA-487A-9521-E2CFFB3F280F}"/>
    <cellStyle name="Normal 8 2 3 4 2 2" xfId="2062" xr:uid="{466F0FDB-E78B-4E01-8C32-8A92E2B4BC65}"/>
    <cellStyle name="Normal 8 2 3 4 2 2 2" xfId="2063" xr:uid="{415E0339-56FF-48F9-821B-51A110DEFAFC}"/>
    <cellStyle name="Normal 8 2 3 4 2 3" xfId="2064" xr:uid="{BE176968-A635-4302-A64C-87FA5F17ED87}"/>
    <cellStyle name="Normal 8 2 3 4 3" xfId="2065" xr:uid="{254336C6-7C18-4EA3-B6B8-A9099BD63AF5}"/>
    <cellStyle name="Normal 8 2 3 4 3 2" xfId="2066" xr:uid="{7D3A200A-30EC-48F2-AEBE-A6C4783FF499}"/>
    <cellStyle name="Normal 8 2 3 4 4" xfId="2067" xr:uid="{95B3011F-E940-4B23-964A-6F04FCD7A5F0}"/>
    <cellStyle name="Normal 8 2 3 5" xfId="775" xr:uid="{BC8D0E1D-4093-46BD-98B9-E4079BDF7D3D}"/>
    <cellStyle name="Normal 8 2 3 5 2" xfId="2068" xr:uid="{642C4702-1298-44B7-9EEB-C6258A19A1C4}"/>
    <cellStyle name="Normal 8 2 3 5 2 2" xfId="2069" xr:uid="{3EAF1A48-1EAA-4FF5-BF52-ABBC6339D73E}"/>
    <cellStyle name="Normal 8 2 3 5 3" xfId="2070" xr:uid="{AE7E1A20-762A-441D-ABEC-CEBA2CC5D540}"/>
    <cellStyle name="Normal 8 2 3 5 4" xfId="3736" xr:uid="{72896750-51F3-4D5A-866C-AC394F3B8DB3}"/>
    <cellStyle name="Normal 8 2 3 6" xfId="2071" xr:uid="{27330BD1-8DE6-4926-AB15-BFF7A5595A47}"/>
    <cellStyle name="Normal 8 2 3 6 2" xfId="2072" xr:uid="{3148A7E2-9F48-4DE6-AF35-65857A902AEC}"/>
    <cellStyle name="Normal 8 2 3 7" xfId="2073" xr:uid="{9205C834-087B-4A5F-B8EE-7738F60E24A9}"/>
    <cellStyle name="Normal 8 2 3 8" xfId="3737" xr:uid="{34359BD0-E2D6-44F9-B1EC-9A59171B1552}"/>
    <cellStyle name="Normal 8 2 4" xfId="152" xr:uid="{4F4D1D10-965F-4908-9B31-AD928CB40F32}"/>
    <cellStyle name="Normal 8 2 4 2" xfId="449" xr:uid="{F406F4EE-F7BF-4B87-B467-127C9E272F7E}"/>
    <cellStyle name="Normal 8 2 4 2 2" xfId="776" xr:uid="{C88C631F-0F48-41FB-BAF2-F8AFF552C024}"/>
    <cellStyle name="Normal 8 2 4 2 2 2" xfId="2074" xr:uid="{82FC9860-FA6D-47D8-B4C9-7507749978E8}"/>
    <cellStyle name="Normal 8 2 4 2 2 2 2" xfId="2075" xr:uid="{D74CCD35-45BC-4EFF-ADC1-DE29D65AF007}"/>
    <cellStyle name="Normal 8 2 4 2 2 3" xfId="2076" xr:uid="{9DFE01FA-3D4F-4A48-A390-CA6F1A2591C0}"/>
    <cellStyle name="Normal 8 2 4 2 2 4" xfId="3738" xr:uid="{CADA915A-A9D2-46EC-8BE6-85767494A112}"/>
    <cellStyle name="Normal 8 2 4 2 3" xfId="2077" xr:uid="{2AEE0A1F-A2D8-4704-9DAC-DE99570F6C3A}"/>
    <cellStyle name="Normal 8 2 4 2 3 2" xfId="2078" xr:uid="{DD724BF7-A92D-49DF-A51F-434D667201F9}"/>
    <cellStyle name="Normal 8 2 4 2 4" xfId="2079" xr:uid="{87AB355C-D9C0-4FCE-84A1-20BF5DE08C00}"/>
    <cellStyle name="Normal 8 2 4 2 5" xfId="3739" xr:uid="{A2E8801C-209C-4307-8C42-C3D5A1D7AB41}"/>
    <cellStyle name="Normal 8 2 4 3" xfId="777" xr:uid="{727D9B67-11D8-4D7F-BB8B-DBE5ACD29040}"/>
    <cellStyle name="Normal 8 2 4 3 2" xfId="2080" xr:uid="{C4A41460-7FD4-4CD5-AA52-FCE7A6A67552}"/>
    <cellStyle name="Normal 8 2 4 3 2 2" xfId="2081" xr:uid="{B3959C81-5987-413A-95B2-3E5EA4AACDF0}"/>
    <cellStyle name="Normal 8 2 4 3 3" xfId="2082" xr:uid="{8E12A53F-9FF6-4007-9956-A76237E0B0BF}"/>
    <cellStyle name="Normal 8 2 4 3 4" xfId="3740" xr:uid="{D8806F3D-8063-4FEE-9B56-74745F665FAA}"/>
    <cellStyle name="Normal 8 2 4 4" xfId="2083" xr:uid="{668F2AD0-921F-49C0-9CA1-AFC96C410B35}"/>
    <cellStyle name="Normal 8 2 4 4 2" xfId="2084" xr:uid="{EDF99126-7F9B-49BB-A93F-2798ED5C79C0}"/>
    <cellStyle name="Normal 8 2 4 4 3" xfId="3741" xr:uid="{8BB42252-3163-4AD7-A04B-7C6CCD552949}"/>
    <cellStyle name="Normal 8 2 4 4 4" xfId="3742" xr:uid="{CE33E4DF-F772-47BE-B99A-11FE840270EC}"/>
    <cellStyle name="Normal 8 2 4 5" xfId="2085" xr:uid="{B0F2CC30-9C11-4EB1-976E-9D774A8BCE04}"/>
    <cellStyle name="Normal 8 2 4 6" xfId="3743" xr:uid="{973338B1-57F3-4D49-9599-AC7304421502}"/>
    <cellStyle name="Normal 8 2 4 7" xfId="3744" xr:uid="{A9A55B4E-8460-40D7-AAE0-2C4A35F377F2}"/>
    <cellStyle name="Normal 8 2 5" xfId="381" xr:uid="{498CB3D4-E694-4C5B-BFB7-A77B1912D595}"/>
    <cellStyle name="Normal 8 2 5 2" xfId="778" xr:uid="{967EAA8A-AF58-47ED-8C5A-598E8E669ECD}"/>
    <cellStyle name="Normal 8 2 5 2 2" xfId="779" xr:uid="{D89FEAA5-FD24-49FB-894F-269387D4835C}"/>
    <cellStyle name="Normal 8 2 5 2 2 2" xfId="2086" xr:uid="{E5B7A21D-3C90-4CEA-A0E3-EDDBCD20856D}"/>
    <cellStyle name="Normal 8 2 5 2 2 2 2" xfId="2087" xr:uid="{DB57D917-F1E7-4033-88D3-693F6A985C69}"/>
    <cellStyle name="Normal 8 2 5 2 2 3" xfId="2088" xr:uid="{63193319-CA85-4494-8F5F-19375913375B}"/>
    <cellStyle name="Normal 8 2 5 2 3" xfId="2089" xr:uid="{41C15C6F-6D1F-4652-B886-770885C32769}"/>
    <cellStyle name="Normal 8 2 5 2 3 2" xfId="2090" xr:uid="{4C8A334F-7709-4A35-96A0-5873EE391596}"/>
    <cellStyle name="Normal 8 2 5 2 4" xfId="2091" xr:uid="{781D23F0-C148-4431-B56A-F046C8B9A8DA}"/>
    <cellStyle name="Normal 8 2 5 3" xfId="780" xr:uid="{ECD8DA75-5AD7-4E3E-A610-1D53AEF3A802}"/>
    <cellStyle name="Normal 8 2 5 3 2" xfId="2092" xr:uid="{E8F280BD-DBD0-41D9-AFDC-ED223BEA7F56}"/>
    <cellStyle name="Normal 8 2 5 3 2 2" xfId="2093" xr:uid="{5EFE39E8-AAAB-4C66-A3B6-F854DA710663}"/>
    <cellStyle name="Normal 8 2 5 3 3" xfId="2094" xr:uid="{766CE197-4DF9-439E-B05A-F204A88C64FB}"/>
    <cellStyle name="Normal 8 2 5 3 4" xfId="3745" xr:uid="{C4B63D89-A345-47CE-8EE1-BE198D9D203E}"/>
    <cellStyle name="Normal 8 2 5 4" xfId="2095" xr:uid="{C5DC2686-6540-4580-98FE-316A818BFC3D}"/>
    <cellStyle name="Normal 8 2 5 4 2" xfId="2096" xr:uid="{50EA4152-AEBD-47F4-A364-39E4345E6910}"/>
    <cellStyle name="Normal 8 2 5 5" xfId="2097" xr:uid="{398F7870-D3C4-484D-81E9-A7FA6D46A81F}"/>
    <cellStyle name="Normal 8 2 5 6" xfId="3746" xr:uid="{ACD24B79-A2B0-4103-BC58-111010976DBC}"/>
    <cellStyle name="Normal 8 2 6" xfId="382" xr:uid="{2323B6A8-A8F8-4069-A533-62447905B6DE}"/>
    <cellStyle name="Normal 8 2 6 2" xfId="781" xr:uid="{660354FF-B4DF-456F-BFA0-3D75663EC1F0}"/>
    <cellStyle name="Normal 8 2 6 2 2" xfId="2098" xr:uid="{1C190AD2-8181-4DC8-A096-2C78AF00E3A2}"/>
    <cellStyle name="Normal 8 2 6 2 2 2" xfId="2099" xr:uid="{2C0AA9C9-11AD-457F-B43E-3B53D2C7E001}"/>
    <cellStyle name="Normal 8 2 6 2 3" xfId="2100" xr:uid="{EF91E701-9238-4E62-B083-7FC1896003FA}"/>
    <cellStyle name="Normal 8 2 6 2 4" xfId="3747" xr:uid="{D87963E3-9629-4019-B0F0-376855E85D53}"/>
    <cellStyle name="Normal 8 2 6 3" xfId="2101" xr:uid="{74C9899E-D847-43A9-90F4-5CDF63C73282}"/>
    <cellStyle name="Normal 8 2 6 3 2" xfId="2102" xr:uid="{A4B1BCF2-D418-4B53-A3C6-EEC5D707BB86}"/>
    <cellStyle name="Normal 8 2 6 4" xfId="2103" xr:uid="{146A0866-5052-4BD1-A4B9-FD0E7263B35E}"/>
    <cellStyle name="Normal 8 2 6 5" xfId="3748" xr:uid="{40B6A7BF-B67F-4AB8-B70F-08DF7BB7AA4C}"/>
    <cellStyle name="Normal 8 2 7" xfId="782" xr:uid="{E1755CF8-2668-4F2F-A2DC-EE1A41970576}"/>
    <cellStyle name="Normal 8 2 7 2" xfId="2104" xr:uid="{BDB4D642-F47A-4EFD-A5B3-014E34AD4215}"/>
    <cellStyle name="Normal 8 2 7 2 2" xfId="2105" xr:uid="{164FD166-AB86-415C-9B47-1CB0B8E03B79}"/>
    <cellStyle name="Normal 8 2 7 3" xfId="2106" xr:uid="{3E8F3E2E-F998-4A3A-A5D3-75C7D0504BF6}"/>
    <cellStyle name="Normal 8 2 7 4" xfId="3749" xr:uid="{8C575956-08F5-4CA3-823B-EC4BFE212B31}"/>
    <cellStyle name="Normal 8 2 8" xfId="2107" xr:uid="{5945454C-8DF8-4319-B91D-983A8222A4B3}"/>
    <cellStyle name="Normal 8 2 8 2" xfId="2108" xr:uid="{5F61F1FE-5DEA-4111-A14C-A8FCD857997C}"/>
    <cellStyle name="Normal 8 2 8 3" xfId="3750" xr:uid="{BED8C172-155D-4CE4-A44A-442662A693E4}"/>
    <cellStyle name="Normal 8 2 8 4" xfId="3751" xr:uid="{DB508AC9-F44D-4C2B-95AE-D33DCFF2A7F0}"/>
    <cellStyle name="Normal 8 2 9" xfId="2109" xr:uid="{CCDC8661-06DB-44F1-9F6A-6C637E2976E8}"/>
    <cellStyle name="Normal 8 3" xfId="153" xr:uid="{88E21578-3DF9-4D0D-A0D5-48B351497E3D}"/>
    <cellStyle name="Normal 8 3 10" xfId="3752" xr:uid="{0BC361B4-1C2B-48A9-8901-7E9C10701AA6}"/>
    <cellStyle name="Normal 8 3 11" xfId="3753" xr:uid="{BD9B4ABD-BF95-490D-83A9-206AF8CE0EB7}"/>
    <cellStyle name="Normal 8 3 2" xfId="154" xr:uid="{7DC3530C-43D6-4E54-815B-22DFB4DFD1EF}"/>
    <cellStyle name="Normal 8 3 2 2" xfId="155" xr:uid="{3A946497-C2D8-444D-879E-D325DF698B46}"/>
    <cellStyle name="Normal 8 3 2 2 2" xfId="383" xr:uid="{BF7CB875-90ED-4FBD-9165-C1FCF7A9CA9F}"/>
    <cellStyle name="Normal 8 3 2 2 2 2" xfId="783" xr:uid="{92AA89CF-ACCD-403A-882E-5B869DE171F0}"/>
    <cellStyle name="Normal 8 3 2 2 2 2 2" xfId="2110" xr:uid="{ABAC52A1-4A35-4B53-B3A5-360C7858B995}"/>
    <cellStyle name="Normal 8 3 2 2 2 2 2 2" xfId="2111" xr:uid="{189D62F6-8E3E-4CCB-8F69-FD14AA290ED4}"/>
    <cellStyle name="Normal 8 3 2 2 2 2 3" xfId="2112" xr:uid="{16E653D6-2AF1-42F5-8402-5B5C1A9FECD8}"/>
    <cellStyle name="Normal 8 3 2 2 2 2 4" xfId="3754" xr:uid="{2AAFCE21-EDB6-4E75-9D39-2ABD22A7CEEF}"/>
    <cellStyle name="Normal 8 3 2 2 2 3" xfId="2113" xr:uid="{7B12EB35-A565-442D-B2FE-6B27E758BC94}"/>
    <cellStyle name="Normal 8 3 2 2 2 3 2" xfId="2114" xr:uid="{6C0AB47E-3ABA-4A8A-80BF-A8479EEE33A0}"/>
    <cellStyle name="Normal 8 3 2 2 2 3 3" xfId="3755" xr:uid="{D04D297A-844F-4A7F-9943-9A5D127F4F45}"/>
    <cellStyle name="Normal 8 3 2 2 2 3 4" xfId="3756" xr:uid="{E80BC81D-2010-4D1F-9160-B69ECDB84FD3}"/>
    <cellStyle name="Normal 8 3 2 2 2 4" xfId="2115" xr:uid="{CDECCF24-7B04-497B-B987-573E6DD67CDE}"/>
    <cellStyle name="Normal 8 3 2 2 2 5" xfId="3757" xr:uid="{0DB94D6E-AE9D-4FD0-88DB-903554664179}"/>
    <cellStyle name="Normal 8 3 2 2 2 6" xfId="3758" xr:uid="{4AD148A8-977C-48A8-970B-2D3A177D5F77}"/>
    <cellStyle name="Normal 8 3 2 2 3" xfId="784" xr:uid="{B4BF4E91-680B-4035-BF21-FC4F890B6AF2}"/>
    <cellStyle name="Normal 8 3 2 2 3 2" xfId="2116" xr:uid="{43AF1433-A99B-4643-9688-50616A32B1F6}"/>
    <cellStyle name="Normal 8 3 2 2 3 2 2" xfId="2117" xr:uid="{CC5FF999-3CA8-40A4-BCCB-C93C28372CB3}"/>
    <cellStyle name="Normal 8 3 2 2 3 2 3" xfId="3759" xr:uid="{38BFB0D9-E52B-4FEC-BB59-2A939F4951DD}"/>
    <cellStyle name="Normal 8 3 2 2 3 2 4" xfId="3760" xr:uid="{0BA9718D-C688-4EA6-A92A-3DE230EDA8F6}"/>
    <cellStyle name="Normal 8 3 2 2 3 3" xfId="2118" xr:uid="{88D1BC99-665C-4985-96ED-88A9C10D1304}"/>
    <cellStyle name="Normal 8 3 2 2 3 4" xfId="3761" xr:uid="{A6C86344-5FBE-4CA6-89CB-9F1F192A4D96}"/>
    <cellStyle name="Normal 8 3 2 2 3 5" xfId="3762" xr:uid="{C3A7A6C7-2E91-40B8-9165-47D3631B1D02}"/>
    <cellStyle name="Normal 8 3 2 2 4" xfId="2119" xr:uid="{6B98EE2A-2580-4D2D-A100-DB24CF715FA7}"/>
    <cellStyle name="Normal 8 3 2 2 4 2" xfId="2120" xr:uid="{C234F131-CEE8-4AE4-8A64-5BA8BD6ED1D4}"/>
    <cellStyle name="Normal 8 3 2 2 4 3" xfId="3763" xr:uid="{77B03A29-09E5-43DE-BEC1-BA97BE71D7E9}"/>
    <cellStyle name="Normal 8 3 2 2 4 4" xfId="3764" xr:uid="{27AA5A00-674C-4E42-B5BB-0D865024B983}"/>
    <cellStyle name="Normal 8 3 2 2 5" xfId="2121" xr:uid="{4189B6DE-BD05-4467-A032-8D59C01A8E0A}"/>
    <cellStyle name="Normal 8 3 2 2 5 2" xfId="3765" xr:uid="{3AF41E3A-9CFD-4355-9E5C-78EF8ABEF4BA}"/>
    <cellStyle name="Normal 8 3 2 2 5 3" xfId="3766" xr:uid="{B5D2FA62-9595-4909-B43B-8369A7CD040D}"/>
    <cellStyle name="Normal 8 3 2 2 5 4" xfId="3767" xr:uid="{789EF4A7-43A8-4598-A0B9-497C7FCE976F}"/>
    <cellStyle name="Normal 8 3 2 2 6" xfId="3768" xr:uid="{2764D972-85BA-4250-AB0C-37C761EF7DB3}"/>
    <cellStyle name="Normal 8 3 2 2 7" xfId="3769" xr:uid="{D29268A9-7CB9-488E-A904-83C897B26578}"/>
    <cellStyle name="Normal 8 3 2 2 8" xfId="3770" xr:uid="{9E9118E4-A4B0-43DF-BC27-71FFA0927C6B}"/>
    <cellStyle name="Normal 8 3 2 3" xfId="384" xr:uid="{B727DAFF-22D6-4C1A-96C0-D6320658D284}"/>
    <cellStyle name="Normal 8 3 2 3 2" xfId="785" xr:uid="{3E96312B-9816-4863-8A2A-09E9A34CD9DC}"/>
    <cellStyle name="Normal 8 3 2 3 2 2" xfId="786" xr:uid="{4E4C3443-6C25-447A-A0E6-615865CD84FE}"/>
    <cellStyle name="Normal 8 3 2 3 2 2 2" xfId="2122" xr:uid="{59FAFE89-A4D8-4492-BCF4-7C36DB2D9576}"/>
    <cellStyle name="Normal 8 3 2 3 2 2 2 2" xfId="2123" xr:uid="{17F72A12-7361-4F3B-8B10-5D7D974517BE}"/>
    <cellStyle name="Normal 8 3 2 3 2 2 3" xfId="2124" xr:uid="{75359D1B-BA76-4AC0-8E8D-FD79D99C1C75}"/>
    <cellStyle name="Normal 8 3 2 3 2 3" xfId="2125" xr:uid="{B929CC74-5811-4DF8-93B9-4B586D355389}"/>
    <cellStyle name="Normal 8 3 2 3 2 3 2" xfId="2126" xr:uid="{7C933A14-61DE-4359-B844-C707B173B34F}"/>
    <cellStyle name="Normal 8 3 2 3 2 4" xfId="2127" xr:uid="{68FA19EE-9AC1-44F1-B70B-ECC679697315}"/>
    <cellStyle name="Normal 8 3 2 3 3" xfId="787" xr:uid="{5247EC20-EF2E-41A7-8738-34022DD7E93A}"/>
    <cellStyle name="Normal 8 3 2 3 3 2" xfId="2128" xr:uid="{11095E9D-CBE3-4816-B051-C9D8852D0514}"/>
    <cellStyle name="Normal 8 3 2 3 3 2 2" xfId="2129" xr:uid="{D293CDF6-66B0-47D6-9320-42E61B6049F5}"/>
    <cellStyle name="Normal 8 3 2 3 3 3" xfId="2130" xr:uid="{9CC653BA-9EF4-4A64-9A2A-90C4907275B3}"/>
    <cellStyle name="Normal 8 3 2 3 3 4" xfId="3771" xr:uid="{CE9ECA9A-BA4C-449B-A29C-B8175E142265}"/>
    <cellStyle name="Normal 8 3 2 3 4" xfId="2131" xr:uid="{FE571657-B631-4613-A510-309D6AAEE743}"/>
    <cellStyle name="Normal 8 3 2 3 4 2" xfId="2132" xr:uid="{CAC72C3B-BC58-4D30-94BF-230BBB56C16E}"/>
    <cellStyle name="Normal 8 3 2 3 5" xfId="2133" xr:uid="{C4715431-4AE5-4792-8B73-2AF5E924E3E5}"/>
    <cellStyle name="Normal 8 3 2 3 6" xfId="3772" xr:uid="{D3B737E8-E67B-4865-88F7-FFC63485BDD1}"/>
    <cellStyle name="Normal 8 3 2 4" xfId="385" xr:uid="{56A84B51-DA56-4020-86F9-C3D20F592F3F}"/>
    <cellStyle name="Normal 8 3 2 4 2" xfId="788" xr:uid="{28EE407A-39F2-4584-882B-8C8F46C26452}"/>
    <cellStyle name="Normal 8 3 2 4 2 2" xfId="2134" xr:uid="{56179E62-431D-4C73-AF93-A38315C0CACA}"/>
    <cellStyle name="Normal 8 3 2 4 2 2 2" xfId="2135" xr:uid="{80772A35-714E-4C5D-9BCF-D0B2DE55A73E}"/>
    <cellStyle name="Normal 8 3 2 4 2 3" xfId="2136" xr:uid="{ED6CD7EB-BCBE-48E4-B147-2CB0642A0086}"/>
    <cellStyle name="Normal 8 3 2 4 2 4" xfId="3773" xr:uid="{BA62E976-8E5D-4730-9B4B-C4A9D6FB32BF}"/>
    <cellStyle name="Normal 8 3 2 4 3" xfId="2137" xr:uid="{9E91FCD1-24B8-4961-A302-9389305BDEC5}"/>
    <cellStyle name="Normal 8 3 2 4 3 2" xfId="2138" xr:uid="{64513042-E008-496E-885B-D6D2501CACA7}"/>
    <cellStyle name="Normal 8 3 2 4 4" xfId="2139" xr:uid="{9CBE44F9-F0BA-47A5-9A21-B4DBFC00AFF0}"/>
    <cellStyle name="Normal 8 3 2 4 5" xfId="3774" xr:uid="{BD1C8D34-DD78-40BA-A243-0FC2EC8688FD}"/>
    <cellStyle name="Normal 8 3 2 5" xfId="386" xr:uid="{50485707-6179-4531-B07C-30A862EDB054}"/>
    <cellStyle name="Normal 8 3 2 5 2" xfId="2140" xr:uid="{0834E8FF-5438-4B0E-9DD2-29AD5A30B8F8}"/>
    <cellStyle name="Normal 8 3 2 5 2 2" xfId="2141" xr:uid="{4ED2C777-1B1F-4994-BF2D-63046C481446}"/>
    <cellStyle name="Normal 8 3 2 5 3" xfId="2142" xr:uid="{E128916F-344C-493C-BE8B-939C4E182F94}"/>
    <cellStyle name="Normal 8 3 2 5 4" xfId="3775" xr:uid="{07C193DF-77D7-41E4-B25E-64C9ABE00FEE}"/>
    <cellStyle name="Normal 8 3 2 6" xfId="2143" xr:uid="{7137FA58-5273-4096-BDD3-495C22453E30}"/>
    <cellStyle name="Normal 8 3 2 6 2" xfId="2144" xr:uid="{40A2474F-71F7-4E9A-B9E2-E509AF2AB99C}"/>
    <cellStyle name="Normal 8 3 2 6 3" xfId="3776" xr:uid="{28DAAF6D-C6E8-432E-8BCC-86AF6029D1E2}"/>
    <cellStyle name="Normal 8 3 2 6 4" xfId="3777" xr:uid="{20262FF8-EE48-4C4B-AD3E-56D96CD2C49E}"/>
    <cellStyle name="Normal 8 3 2 7" xfId="2145" xr:uid="{B7852F1D-803A-4404-BBBE-6A404E42C16B}"/>
    <cellStyle name="Normal 8 3 2 8" xfId="3778" xr:uid="{E3543557-176B-4724-9A23-B37DBE021281}"/>
    <cellStyle name="Normal 8 3 2 9" xfId="3779" xr:uid="{5688AE5C-04A4-419D-A4F4-1B585E8E8F60}"/>
    <cellStyle name="Normal 8 3 3" xfId="156" xr:uid="{C8E32B9E-E667-4428-89DD-A53611A0C2D5}"/>
    <cellStyle name="Normal 8 3 3 2" xfId="157" xr:uid="{A14E90F2-7D84-46E1-9EC9-5DF2E112A48C}"/>
    <cellStyle name="Normal 8 3 3 2 2" xfId="789" xr:uid="{A656E3A2-2C5A-40B7-94BE-E04C16BC34F3}"/>
    <cellStyle name="Normal 8 3 3 2 2 2" xfId="2146" xr:uid="{3B966BF8-CCAD-4215-91E7-1E4D92F7C27B}"/>
    <cellStyle name="Normal 8 3 3 2 2 2 2" xfId="2147" xr:uid="{FDC3C39D-6532-4FF8-93D7-005037E8EDF4}"/>
    <cellStyle name="Normal 8 3 3 2 2 2 2 2" xfId="4492" xr:uid="{F5A9B4BA-97A8-4A15-9204-49EF4834892E}"/>
    <cellStyle name="Normal 8 3 3 2 2 2 3" xfId="4493" xr:uid="{D9C97EF3-F460-4D14-A008-5A35EDA849FD}"/>
    <cellStyle name="Normal 8 3 3 2 2 3" xfId="2148" xr:uid="{0A8E54FB-C4A2-4A90-B5EC-AFEC0F5E6F32}"/>
    <cellStyle name="Normal 8 3 3 2 2 3 2" xfId="4494" xr:uid="{5CBC6A62-48CF-4285-BFB0-F8910781A8A3}"/>
    <cellStyle name="Normal 8 3 3 2 2 4" xfId="3780" xr:uid="{1AC870F9-8088-48CC-8634-754E3DA7B6DE}"/>
    <cellStyle name="Normal 8 3 3 2 3" xfId="2149" xr:uid="{A7EDAA2D-F02B-48A3-85F3-59A3EE1874D1}"/>
    <cellStyle name="Normal 8 3 3 2 3 2" xfId="2150" xr:uid="{18854629-4701-411F-80A9-58021582560B}"/>
    <cellStyle name="Normal 8 3 3 2 3 2 2" xfId="4495" xr:uid="{B9A35C6C-6C3E-444B-B018-C5258FF78CEC}"/>
    <cellStyle name="Normal 8 3 3 2 3 3" xfId="3781" xr:uid="{4B13EDA1-C829-4E39-8B3C-4B318F33C3C9}"/>
    <cellStyle name="Normal 8 3 3 2 3 4" xfId="3782" xr:uid="{3AE77BF1-F7A2-455E-B080-2A343E39A6A1}"/>
    <cellStyle name="Normal 8 3 3 2 4" xfId="2151" xr:uid="{41197EA9-BA2B-4353-B960-C78C0E43835F}"/>
    <cellStyle name="Normal 8 3 3 2 4 2" xfId="4496" xr:uid="{E12A40D3-8DA9-4C45-B9A5-CC19DDA41618}"/>
    <cellStyle name="Normal 8 3 3 2 5" xfId="3783" xr:uid="{A5F53A9A-88B2-4C05-BE2F-8C55BED530DE}"/>
    <cellStyle name="Normal 8 3 3 2 6" xfId="3784" xr:uid="{E27B7E2F-8BE9-45E5-8150-BDE6F19D84D6}"/>
    <cellStyle name="Normal 8 3 3 3" xfId="387" xr:uid="{985EEAD9-5641-4147-902C-B430796F4227}"/>
    <cellStyle name="Normal 8 3 3 3 2" xfId="2152" xr:uid="{EF120687-F413-40BD-ACCF-918EBDCCA91F}"/>
    <cellStyle name="Normal 8 3 3 3 2 2" xfId="2153" xr:uid="{61B3834F-F541-448F-9B8D-CF9B553788BD}"/>
    <cellStyle name="Normal 8 3 3 3 2 2 2" xfId="4497" xr:uid="{561B9BD8-5250-42D7-B737-38D90769C2BC}"/>
    <cellStyle name="Normal 8 3 3 3 2 3" xfId="3785" xr:uid="{14685626-4A64-4BC4-B283-4E0BB8FC6D2B}"/>
    <cellStyle name="Normal 8 3 3 3 2 4" xfId="3786" xr:uid="{004AC7B9-F436-4C16-A9FF-5EA84CDD9358}"/>
    <cellStyle name="Normal 8 3 3 3 3" xfId="2154" xr:uid="{997846F1-C1A7-453E-9F9E-3FA01B3332AB}"/>
    <cellStyle name="Normal 8 3 3 3 3 2" xfId="4498" xr:uid="{9E6A33D2-1FB4-4B0C-946F-ED8C9AD9D85A}"/>
    <cellStyle name="Normal 8 3 3 3 4" xfId="3787" xr:uid="{459A40BB-C2FC-4E25-9EF8-283DB844F6B4}"/>
    <cellStyle name="Normal 8 3 3 3 5" xfId="3788" xr:uid="{795635FC-DD8F-4FBF-935A-20E9CD24BF49}"/>
    <cellStyle name="Normal 8 3 3 4" xfId="2155" xr:uid="{81B80991-1DDD-4A8C-BBC1-1E75F973DD62}"/>
    <cellStyle name="Normal 8 3 3 4 2" xfId="2156" xr:uid="{EC35C6A3-6EFB-4CBE-95EC-02A56D228D97}"/>
    <cellStyle name="Normal 8 3 3 4 2 2" xfId="4499" xr:uid="{D6CD9684-B865-4802-9208-876930CA5886}"/>
    <cellStyle name="Normal 8 3 3 4 3" xfId="3789" xr:uid="{B7C4607F-4909-4242-B827-F6BF4767AA5C}"/>
    <cellStyle name="Normal 8 3 3 4 4" xfId="3790" xr:uid="{EF400700-87F5-4CFF-AD19-7CBE1BD98CAD}"/>
    <cellStyle name="Normal 8 3 3 5" xfId="2157" xr:uid="{19C5B5B4-B1B2-454C-9360-FAFD16A02139}"/>
    <cellStyle name="Normal 8 3 3 5 2" xfId="3791" xr:uid="{01AF73A5-EACB-4643-8BE2-A1848F837AF7}"/>
    <cellStyle name="Normal 8 3 3 5 3" xfId="3792" xr:uid="{CF0A0473-6454-4000-AD12-80E53BF58AAC}"/>
    <cellStyle name="Normal 8 3 3 5 4" xfId="3793" xr:uid="{EF9EBD9B-BB6D-48CB-A1B3-60E4CDC6114E}"/>
    <cellStyle name="Normal 8 3 3 6" xfId="3794" xr:uid="{69D5EA51-884B-4B9F-AEF4-22379E0CE238}"/>
    <cellStyle name="Normal 8 3 3 7" xfId="3795" xr:uid="{14D47F47-F488-4A40-87BF-88CFBF542EBC}"/>
    <cellStyle name="Normal 8 3 3 8" xfId="3796" xr:uid="{12D80722-8D7B-4BB2-9229-0AF04A4CC0CA}"/>
    <cellStyle name="Normal 8 3 4" xfId="158" xr:uid="{0EED8396-E7FB-4578-BBE3-0A5F889FB1A9}"/>
    <cellStyle name="Normal 8 3 4 2" xfId="790" xr:uid="{5FB0AB6D-4B54-45CE-9F6B-A79C37C28FF0}"/>
    <cellStyle name="Normal 8 3 4 2 2" xfId="791" xr:uid="{DE8E54A1-AB04-4550-8D1D-4E28AA0B7828}"/>
    <cellStyle name="Normal 8 3 4 2 2 2" xfId="2158" xr:uid="{422714D6-6CC3-4D6B-88CB-43C2E630DA39}"/>
    <cellStyle name="Normal 8 3 4 2 2 2 2" xfId="2159" xr:uid="{C50E9FE8-CA72-4A50-AD0F-364FDFFCE4C0}"/>
    <cellStyle name="Normal 8 3 4 2 2 3" xfId="2160" xr:uid="{55A16254-8765-4AFD-8E97-AE485E3152DD}"/>
    <cellStyle name="Normal 8 3 4 2 2 4" xfId="3797" xr:uid="{37E1EB33-0924-478F-B056-F7B15BDE3E9E}"/>
    <cellStyle name="Normal 8 3 4 2 3" xfId="2161" xr:uid="{78EB723D-AE89-4AEB-B7A6-38BD4975C555}"/>
    <cellStyle name="Normal 8 3 4 2 3 2" xfId="2162" xr:uid="{25E6B3F5-9D65-4527-A5A9-326A0C0099BC}"/>
    <cellStyle name="Normal 8 3 4 2 4" xfId="2163" xr:uid="{2A4EC014-2ABA-4605-B1BE-6A4B1E7F86E3}"/>
    <cellStyle name="Normal 8 3 4 2 5" xfId="3798" xr:uid="{D9C312C1-F9A9-4823-B37E-85DB72711AE0}"/>
    <cellStyle name="Normal 8 3 4 3" xfId="792" xr:uid="{BDD4CDB0-3F1F-4738-970D-9CC3097E46F6}"/>
    <cellStyle name="Normal 8 3 4 3 2" xfId="2164" xr:uid="{BF4A668C-FD4F-451C-870A-8F2AE08698B7}"/>
    <cellStyle name="Normal 8 3 4 3 2 2" xfId="2165" xr:uid="{E08C4AB2-0576-4ADC-BD2C-858C337607A3}"/>
    <cellStyle name="Normal 8 3 4 3 3" xfId="2166" xr:uid="{2E1D705C-2AA4-4E19-AF88-E493DC593EFE}"/>
    <cellStyle name="Normal 8 3 4 3 4" xfId="3799" xr:uid="{A1CFC082-C9E2-4E80-AF38-49D7C8846155}"/>
    <cellStyle name="Normal 8 3 4 4" xfId="2167" xr:uid="{93325B60-3CC5-4633-A6B1-78630EBD80C9}"/>
    <cellStyle name="Normal 8 3 4 4 2" xfId="2168" xr:uid="{94A1AE13-0205-466E-8002-26B2930E4A2A}"/>
    <cellStyle name="Normal 8 3 4 4 3" xfId="3800" xr:uid="{00027840-E550-4924-A71D-EA97E6404491}"/>
    <cellStyle name="Normal 8 3 4 4 4" xfId="3801" xr:uid="{50C653F7-8E45-43D5-9C3C-DE8FD49B0AAB}"/>
    <cellStyle name="Normal 8 3 4 5" xfId="2169" xr:uid="{C8AE97FC-B990-44DD-90DE-E4DDD3561BFA}"/>
    <cellStyle name="Normal 8 3 4 6" xfId="3802" xr:uid="{615F3E2F-458E-4443-977B-AA608452DC9D}"/>
    <cellStyle name="Normal 8 3 4 7" xfId="3803" xr:uid="{6A880E20-FEE3-409A-A0E4-0CB45E99AB7D}"/>
    <cellStyle name="Normal 8 3 5" xfId="388" xr:uid="{F8BD5D60-9077-4B61-96E2-0C134F9A8655}"/>
    <cellStyle name="Normal 8 3 5 2" xfId="793" xr:uid="{066D89E2-E078-428C-8A2D-375F3748DDFD}"/>
    <cellStyle name="Normal 8 3 5 2 2" xfId="2170" xr:uid="{01EF1B32-159B-40F9-91EB-02E2E6BDA87C}"/>
    <cellStyle name="Normal 8 3 5 2 2 2" xfId="2171" xr:uid="{B999C9CB-F3F5-4968-A306-F6BE81F36F80}"/>
    <cellStyle name="Normal 8 3 5 2 3" xfId="2172" xr:uid="{748C1471-CD37-4B42-B451-619682894539}"/>
    <cellStyle name="Normal 8 3 5 2 4" xfId="3804" xr:uid="{84BA7911-B3BA-4881-9171-5942ED081406}"/>
    <cellStyle name="Normal 8 3 5 3" xfId="2173" xr:uid="{B25967EC-095A-427C-9ADC-337A814B906F}"/>
    <cellStyle name="Normal 8 3 5 3 2" xfId="2174" xr:uid="{F0AFA7D8-17E8-4DF1-A586-B0A6341F3521}"/>
    <cellStyle name="Normal 8 3 5 3 3" xfId="3805" xr:uid="{FBD7DC3F-C025-4601-BE87-FE014B702D8D}"/>
    <cellStyle name="Normal 8 3 5 3 4" xfId="3806" xr:uid="{25D00CF4-111A-49E4-87D4-286551D498FC}"/>
    <cellStyle name="Normal 8 3 5 4" xfId="2175" xr:uid="{E0752A06-8371-4203-AB58-61C70C6CFFCF}"/>
    <cellStyle name="Normal 8 3 5 5" xfId="3807" xr:uid="{2FC53C4B-7E8F-4356-A443-F7A030AC07E6}"/>
    <cellStyle name="Normal 8 3 5 6" xfId="3808" xr:uid="{86547C11-5B6B-419B-AF5C-6BF7C67A9241}"/>
    <cellStyle name="Normal 8 3 6" xfId="389" xr:uid="{5139AC4E-EC0A-4910-BC39-9D2C87072092}"/>
    <cellStyle name="Normal 8 3 6 2" xfId="2176" xr:uid="{C902ADE9-99C5-4660-862B-982897334DF7}"/>
    <cellStyle name="Normal 8 3 6 2 2" xfId="2177" xr:uid="{DD178288-32DE-43AF-994B-CD7ACE14AEA2}"/>
    <cellStyle name="Normal 8 3 6 2 3" xfId="3809" xr:uid="{A17C6949-7698-41D4-A985-245E4B42A062}"/>
    <cellStyle name="Normal 8 3 6 2 4" xfId="3810" xr:uid="{933B2FA5-FE3D-4E87-B370-8D59627B4430}"/>
    <cellStyle name="Normal 8 3 6 3" xfId="2178" xr:uid="{76A78AFA-8BEB-4E67-83FA-43306652E47F}"/>
    <cellStyle name="Normal 8 3 6 4" xfId="3811" xr:uid="{F886F34D-C9BF-44EB-958A-23444D5015B8}"/>
    <cellStyle name="Normal 8 3 6 5" xfId="3812" xr:uid="{269ACC47-3048-43D0-8E87-0354DFE98ABF}"/>
    <cellStyle name="Normal 8 3 7" xfId="2179" xr:uid="{F5419EA6-BD21-4B31-A1C9-8272C6108D96}"/>
    <cellStyle name="Normal 8 3 7 2" xfId="2180" xr:uid="{26727455-8C0C-46B5-B39F-A0A828B7699D}"/>
    <cellStyle name="Normal 8 3 7 3" xfId="3813" xr:uid="{A8C26E20-EEBA-49FD-A825-F91DAAF9C5B6}"/>
    <cellStyle name="Normal 8 3 7 4" xfId="3814" xr:uid="{FAF69E01-15E3-4DDE-A884-69E1D43A6D2C}"/>
    <cellStyle name="Normal 8 3 8" xfId="2181" xr:uid="{950606DC-CB34-41DD-A2E9-C6B29D199E2C}"/>
    <cellStyle name="Normal 8 3 8 2" xfId="3815" xr:uid="{EFE87C59-048D-4D8A-A7D0-22EB958222B9}"/>
    <cellStyle name="Normal 8 3 8 3" xfId="3816" xr:uid="{EBCF03D2-ADFA-4D23-A759-E7774B518DCC}"/>
    <cellStyle name="Normal 8 3 8 4" xfId="3817" xr:uid="{6013F4FD-B0EB-4347-A7B0-DFE94E37AB83}"/>
    <cellStyle name="Normal 8 3 9" xfId="3818" xr:uid="{43660DF6-4551-494D-B10D-C7DE6767CD20}"/>
    <cellStyle name="Normal 8 4" xfId="159" xr:uid="{8BDBE555-6B05-40D8-AE17-AE951BD5C554}"/>
    <cellStyle name="Normal 8 4 10" xfId="3819" xr:uid="{AB98646B-97A0-4F05-8B44-B022F227264A}"/>
    <cellStyle name="Normal 8 4 11" xfId="3820" xr:uid="{16C71871-68EC-4463-BD45-A81D7921D3AE}"/>
    <cellStyle name="Normal 8 4 2" xfId="160" xr:uid="{B088C9D0-B65D-42EC-9F9B-E05A33B3FAE7}"/>
    <cellStyle name="Normal 8 4 2 2" xfId="390" xr:uid="{6F09BF93-53A7-4F6C-B37D-FB9C1EDFE5C9}"/>
    <cellStyle name="Normal 8 4 2 2 2" xfId="794" xr:uid="{EF139DFF-3474-4271-9118-001F8F564515}"/>
    <cellStyle name="Normal 8 4 2 2 2 2" xfId="795" xr:uid="{74DE7852-03FF-43DB-AEBD-858599FC4C45}"/>
    <cellStyle name="Normal 8 4 2 2 2 2 2" xfId="2182" xr:uid="{86EF7866-204C-4E93-98BB-387B5447A380}"/>
    <cellStyle name="Normal 8 4 2 2 2 2 3" xfId="3821" xr:uid="{8A26E157-AA9D-4639-B1D6-7315A720788F}"/>
    <cellStyle name="Normal 8 4 2 2 2 2 4" xfId="3822" xr:uid="{F2F317E3-45D5-4AC1-91AA-41753B4C85D1}"/>
    <cellStyle name="Normal 8 4 2 2 2 3" xfId="2183" xr:uid="{A6F401D1-D16B-4AFF-990C-F27F8160824F}"/>
    <cellStyle name="Normal 8 4 2 2 2 3 2" xfId="3823" xr:uid="{FF074BB6-23B2-4BCD-A69B-CEE7E2EFDAC6}"/>
    <cellStyle name="Normal 8 4 2 2 2 3 3" xfId="3824" xr:uid="{634A1136-5D55-4509-92E7-F4A8DF071A6E}"/>
    <cellStyle name="Normal 8 4 2 2 2 3 4" xfId="3825" xr:uid="{11C60155-DDE7-48E4-B325-F7898980BCE8}"/>
    <cellStyle name="Normal 8 4 2 2 2 4" xfId="3826" xr:uid="{22165EDA-AEE7-47D9-ADEE-BF5AF101795F}"/>
    <cellStyle name="Normal 8 4 2 2 2 5" xfId="3827" xr:uid="{A91A3DFA-FE28-476F-B676-B622CF8BD47C}"/>
    <cellStyle name="Normal 8 4 2 2 2 6" xfId="3828" xr:uid="{B760ACB9-6BAC-4A27-8DDF-2FC353C5C492}"/>
    <cellStyle name="Normal 8 4 2 2 3" xfId="796" xr:uid="{B9134FB0-8149-45A1-AE69-F4767742A117}"/>
    <cellStyle name="Normal 8 4 2 2 3 2" xfId="2184" xr:uid="{8E3CD281-741B-40D0-AEDC-E070005810FC}"/>
    <cellStyle name="Normal 8 4 2 2 3 2 2" xfId="3829" xr:uid="{710B1D19-B28C-4B1D-A062-7D09E7FEECBB}"/>
    <cellStyle name="Normal 8 4 2 2 3 2 3" xfId="3830" xr:uid="{0DEF2DE4-FE76-4A3B-9CED-5A35DB6EDE00}"/>
    <cellStyle name="Normal 8 4 2 2 3 2 4" xfId="3831" xr:uid="{D0F75B47-278D-495D-9B56-DC65AD382291}"/>
    <cellStyle name="Normal 8 4 2 2 3 3" xfId="3832" xr:uid="{288F5780-CA4D-44D8-A518-2ED3CF2A2294}"/>
    <cellStyle name="Normal 8 4 2 2 3 4" xfId="3833" xr:uid="{4F8954B7-B3B4-48DD-8D24-B093884508BD}"/>
    <cellStyle name="Normal 8 4 2 2 3 5" xfId="3834" xr:uid="{23C01D8F-1608-4EC2-A3B0-E5E742A876B8}"/>
    <cellStyle name="Normal 8 4 2 2 4" xfId="2185" xr:uid="{17855DF6-452F-4335-99EE-DAB3EA1C0B55}"/>
    <cellStyle name="Normal 8 4 2 2 4 2" xfId="3835" xr:uid="{871F200A-D009-4120-8AB3-A36BE0E734F1}"/>
    <cellStyle name="Normal 8 4 2 2 4 3" xfId="3836" xr:uid="{7FF4CCFF-7378-4020-8A51-F4311201A502}"/>
    <cellStyle name="Normal 8 4 2 2 4 4" xfId="3837" xr:uid="{1412975C-302F-4619-B21F-F29B4BB9719B}"/>
    <cellStyle name="Normal 8 4 2 2 5" xfId="3838" xr:uid="{79503515-1CC4-4BC2-B0F2-A2696B090C06}"/>
    <cellStyle name="Normal 8 4 2 2 5 2" xfId="3839" xr:uid="{F482FC26-2B53-4BD5-8B17-F87C09E64624}"/>
    <cellStyle name="Normal 8 4 2 2 5 3" xfId="3840" xr:uid="{8262211F-1974-4449-8AFE-344743B48675}"/>
    <cellStyle name="Normal 8 4 2 2 5 4" xfId="3841" xr:uid="{204E5BEF-80B3-4E5A-A844-6DB5E00A68D4}"/>
    <cellStyle name="Normal 8 4 2 2 6" xfId="3842" xr:uid="{ECC76868-007D-47F5-A12D-498F35506B7A}"/>
    <cellStyle name="Normal 8 4 2 2 7" xfId="3843" xr:uid="{F797B801-3212-40F4-9983-6A3054F71461}"/>
    <cellStyle name="Normal 8 4 2 2 8" xfId="3844" xr:uid="{19B01F8B-5D34-4F90-871C-896C49AF8A3E}"/>
    <cellStyle name="Normal 8 4 2 3" xfId="797" xr:uid="{C5A2EFED-C3A4-4CE2-AC95-4FE4A9764078}"/>
    <cellStyle name="Normal 8 4 2 3 2" xfId="798" xr:uid="{8FA2B0E4-8B5D-47ED-A3AC-C6C0C52A3E85}"/>
    <cellStyle name="Normal 8 4 2 3 2 2" xfId="799" xr:uid="{506357E0-75FF-43BA-9BAE-E6FFA5D386A1}"/>
    <cellStyle name="Normal 8 4 2 3 2 3" xfId="3845" xr:uid="{67C295E1-53ED-4D06-BDB7-7A1374D39DC6}"/>
    <cellStyle name="Normal 8 4 2 3 2 4" xfId="3846" xr:uid="{CB61B370-BFAC-4B60-B037-06032A352B8F}"/>
    <cellStyle name="Normal 8 4 2 3 3" xfId="800" xr:uid="{252EEDC0-B7B0-4301-9BA4-9F8174CE0F1E}"/>
    <cellStyle name="Normal 8 4 2 3 3 2" xfId="3847" xr:uid="{74BDDD74-DCC4-4FB3-B678-4189890E65F2}"/>
    <cellStyle name="Normal 8 4 2 3 3 3" xfId="3848" xr:uid="{C2AE53BE-DB19-45FD-90E0-0350C678C019}"/>
    <cellStyle name="Normal 8 4 2 3 3 4" xfId="3849" xr:uid="{A71DD66F-6EB0-4865-901F-4DFDE3BC7DE1}"/>
    <cellStyle name="Normal 8 4 2 3 4" xfId="3850" xr:uid="{62F05174-D936-4CC7-B6C0-A57B16AC1448}"/>
    <cellStyle name="Normal 8 4 2 3 5" xfId="3851" xr:uid="{781E3A1D-3473-4EC0-82F5-26E70E63F9CA}"/>
    <cellStyle name="Normal 8 4 2 3 6" xfId="3852" xr:uid="{045392C5-6D8E-4D32-925F-77F97995826A}"/>
    <cellStyle name="Normal 8 4 2 4" xfId="801" xr:uid="{480FDBB7-3DA3-46D9-BA63-F5E77E161FCE}"/>
    <cellStyle name="Normal 8 4 2 4 2" xfId="802" xr:uid="{091DA0A8-5412-46B9-B8D7-371C45D72021}"/>
    <cellStyle name="Normal 8 4 2 4 2 2" xfId="3853" xr:uid="{D1A5BBAA-754C-41F2-B61D-FD14C23FEE15}"/>
    <cellStyle name="Normal 8 4 2 4 2 3" xfId="3854" xr:uid="{97608E57-56F8-4CE3-949D-3A87AE3678B1}"/>
    <cellStyle name="Normal 8 4 2 4 2 4" xfId="3855" xr:uid="{831D2CC4-F973-4E0A-B1D3-092A1FB5492D}"/>
    <cellStyle name="Normal 8 4 2 4 3" xfId="3856" xr:uid="{31BD5D74-96D2-4C04-B1FC-FFCF73FE57F7}"/>
    <cellStyle name="Normal 8 4 2 4 4" xfId="3857" xr:uid="{BDD8AC57-C128-49E5-BF23-ECAF8E876124}"/>
    <cellStyle name="Normal 8 4 2 4 5" xfId="3858" xr:uid="{5958A0D3-6324-45E2-8BF7-766470577B6C}"/>
    <cellStyle name="Normal 8 4 2 5" xfId="803" xr:uid="{7B8625D8-864D-423D-8FF7-9A658D66FB6B}"/>
    <cellStyle name="Normal 8 4 2 5 2" xfId="3859" xr:uid="{49E9A7CE-644A-40AD-A04E-8863432AEEC3}"/>
    <cellStyle name="Normal 8 4 2 5 3" xfId="3860" xr:uid="{070ED087-E611-42EB-9025-A7244B15D8AB}"/>
    <cellStyle name="Normal 8 4 2 5 4" xfId="3861" xr:uid="{449074DE-25E5-45A6-80DC-C1215B208F5F}"/>
    <cellStyle name="Normal 8 4 2 6" xfId="3862" xr:uid="{C35D7F9A-4FBC-490E-AE85-6AD1BF777CBC}"/>
    <cellStyle name="Normal 8 4 2 6 2" xfId="3863" xr:uid="{B785C961-F84F-4F01-B701-7625877B277C}"/>
    <cellStyle name="Normal 8 4 2 6 3" xfId="3864" xr:uid="{FC9FAE29-F028-461A-B651-3EEF7780A8B4}"/>
    <cellStyle name="Normal 8 4 2 6 4" xfId="3865" xr:uid="{68FFFFAC-C7E2-411B-BEE7-8EDE1166A01A}"/>
    <cellStyle name="Normal 8 4 2 7" xfId="3866" xr:uid="{4F331B63-1759-4098-ADBB-D581EB8506D3}"/>
    <cellStyle name="Normal 8 4 2 8" xfId="3867" xr:uid="{725A1EE8-49B6-479E-9794-370E1680BCFE}"/>
    <cellStyle name="Normal 8 4 2 9" xfId="3868" xr:uid="{6A0530B2-3754-4974-B051-C967F41D7419}"/>
    <cellStyle name="Normal 8 4 3" xfId="391" xr:uid="{07774E41-1E34-41AB-A06B-B4CD653EA51B}"/>
    <cellStyle name="Normal 8 4 3 2" xfId="804" xr:uid="{9D6DCFE5-FD44-4A72-955C-D532123CC733}"/>
    <cellStyle name="Normal 8 4 3 2 2" xfId="805" xr:uid="{BF9B9C20-FB5B-4493-A92A-A4171960D805}"/>
    <cellStyle name="Normal 8 4 3 2 2 2" xfId="2186" xr:uid="{881DFC78-BC43-4EF1-BB3B-98EF2DE3C22E}"/>
    <cellStyle name="Normal 8 4 3 2 2 2 2" xfId="2187" xr:uid="{31F61DB4-D1A8-4351-8E8D-A5FF5A667784}"/>
    <cellStyle name="Normal 8 4 3 2 2 3" xfId="2188" xr:uid="{096C9B42-3019-4C07-AB64-A1EEE55ECF53}"/>
    <cellStyle name="Normal 8 4 3 2 2 4" xfId="3869" xr:uid="{C65CF765-4811-4125-9927-781757D30F2C}"/>
    <cellStyle name="Normal 8 4 3 2 3" xfId="2189" xr:uid="{837853AA-CD1B-4D88-84D4-0A352427E9DF}"/>
    <cellStyle name="Normal 8 4 3 2 3 2" xfId="2190" xr:uid="{C2049F06-1543-4CE0-A4C4-A74B37A7BB01}"/>
    <cellStyle name="Normal 8 4 3 2 3 3" xfId="3870" xr:uid="{7A3A365D-3D66-46DB-AA68-24BDAA788307}"/>
    <cellStyle name="Normal 8 4 3 2 3 4" xfId="3871" xr:uid="{2DF58219-FFA7-45E4-B36F-48C527AC5D72}"/>
    <cellStyle name="Normal 8 4 3 2 4" xfId="2191" xr:uid="{F71A0C06-D9B6-4EDB-9C34-A0543A1044CF}"/>
    <cellStyle name="Normal 8 4 3 2 5" xfId="3872" xr:uid="{4C3F3778-0E6D-484F-8593-391D1B2F50C4}"/>
    <cellStyle name="Normal 8 4 3 2 6" xfId="3873" xr:uid="{7364A382-663A-4224-BDA2-C4346B5635D8}"/>
    <cellStyle name="Normal 8 4 3 3" xfId="806" xr:uid="{340524C1-5C28-47C8-B0F3-4AA6696BE682}"/>
    <cellStyle name="Normal 8 4 3 3 2" xfId="2192" xr:uid="{8BCD9B0D-ACD6-4A18-B0D9-853242F2CF77}"/>
    <cellStyle name="Normal 8 4 3 3 2 2" xfId="2193" xr:uid="{62C050CA-6976-4AAD-A3BA-90458CBF0FC0}"/>
    <cellStyle name="Normal 8 4 3 3 2 3" xfId="3874" xr:uid="{6183C2BC-479B-4110-832E-07311BA05FF0}"/>
    <cellStyle name="Normal 8 4 3 3 2 4" xfId="3875" xr:uid="{5E0A12DD-9283-424D-996F-3731BA7FF7B4}"/>
    <cellStyle name="Normal 8 4 3 3 3" xfId="2194" xr:uid="{72DAA54B-4B63-4CFB-9B1C-2EBEC329DB2D}"/>
    <cellStyle name="Normal 8 4 3 3 4" xfId="3876" xr:uid="{828B4D57-3BF6-433F-932B-8683FE46FE16}"/>
    <cellStyle name="Normal 8 4 3 3 5" xfId="3877" xr:uid="{5FAA9665-F45A-4965-89AB-66A5295CDAF5}"/>
    <cellStyle name="Normal 8 4 3 4" xfId="2195" xr:uid="{9BFE3C71-73A5-493C-A602-2040CD448548}"/>
    <cellStyle name="Normal 8 4 3 4 2" xfId="2196" xr:uid="{D6B040F9-3697-4A6C-BBF1-93B4CD24DF7E}"/>
    <cellStyle name="Normal 8 4 3 4 3" xfId="3878" xr:uid="{421B7BD2-0DDB-4ED9-9B58-9B08610B55D5}"/>
    <cellStyle name="Normal 8 4 3 4 4" xfId="3879" xr:uid="{03A31FA9-DA7F-4391-957E-01D8789900E7}"/>
    <cellStyle name="Normal 8 4 3 5" xfId="2197" xr:uid="{2C7A8830-DDBC-44D4-9E13-D0665164C07A}"/>
    <cellStyle name="Normal 8 4 3 5 2" xfId="3880" xr:uid="{8C53319A-8329-479C-A65A-3AAE13321149}"/>
    <cellStyle name="Normal 8 4 3 5 3" xfId="3881" xr:uid="{6DDF3B34-72A5-4E42-8389-900729FD4088}"/>
    <cellStyle name="Normal 8 4 3 5 4" xfId="3882" xr:uid="{863BE82F-36D7-47D3-B476-C471BC829DEE}"/>
    <cellStyle name="Normal 8 4 3 6" xfId="3883" xr:uid="{23D01332-B3B3-4373-B6A1-05114EE0CFE7}"/>
    <cellStyle name="Normal 8 4 3 7" xfId="3884" xr:uid="{439A7520-294F-42CC-AE1B-326762AE7513}"/>
    <cellStyle name="Normal 8 4 3 8" xfId="3885" xr:uid="{F6C92A26-7F0D-4416-978C-058F1F3BFDEC}"/>
    <cellStyle name="Normal 8 4 4" xfId="392" xr:uid="{1CE72441-9966-4C90-A5E8-D19FD9ECE686}"/>
    <cellStyle name="Normal 8 4 4 2" xfId="807" xr:uid="{F3033AF6-2B9E-49B1-9B83-0713D7FF15C3}"/>
    <cellStyle name="Normal 8 4 4 2 2" xfId="808" xr:uid="{4F837CEF-1F47-4667-BC15-5426BB5CA367}"/>
    <cellStyle name="Normal 8 4 4 2 2 2" xfId="2198" xr:uid="{56D3FF2A-7E40-4E8F-BBEC-D50FC10F7F9F}"/>
    <cellStyle name="Normal 8 4 4 2 2 3" xfId="3886" xr:uid="{16FC6159-446C-48C5-B31B-BDED85DF483A}"/>
    <cellStyle name="Normal 8 4 4 2 2 4" xfId="3887" xr:uid="{8E869CDA-0E11-438D-B702-E527EBAE6B79}"/>
    <cellStyle name="Normal 8 4 4 2 3" xfId="2199" xr:uid="{BCE22596-7B8C-4662-A598-3ED19297B181}"/>
    <cellStyle name="Normal 8 4 4 2 4" xfId="3888" xr:uid="{6E393E0C-D3E3-4824-82B7-D2C55C7EF068}"/>
    <cellStyle name="Normal 8 4 4 2 5" xfId="3889" xr:uid="{6341E352-685C-40ED-9566-87820CE833C8}"/>
    <cellStyle name="Normal 8 4 4 3" xfId="809" xr:uid="{9BCE54FC-0258-42BE-92F5-4C084E1F0E0D}"/>
    <cellStyle name="Normal 8 4 4 3 2" xfId="2200" xr:uid="{47D14F0C-B7EC-43A1-89E2-2D58865E7CB7}"/>
    <cellStyle name="Normal 8 4 4 3 3" xfId="3890" xr:uid="{CF296195-153D-4E10-A108-6F0F0B1E2488}"/>
    <cellStyle name="Normal 8 4 4 3 4" xfId="3891" xr:uid="{86A9BCAD-18C2-4675-81F3-CDAEE315581E}"/>
    <cellStyle name="Normal 8 4 4 4" xfId="2201" xr:uid="{5D4BB1D4-C286-4DE5-9A23-17DFD9B66AF5}"/>
    <cellStyle name="Normal 8 4 4 4 2" xfId="3892" xr:uid="{0AD9080B-7308-447F-89D4-E7FB96CE8516}"/>
    <cellStyle name="Normal 8 4 4 4 3" xfId="3893" xr:uid="{FF52D826-C9A6-48FF-A217-A78AB46983FC}"/>
    <cellStyle name="Normal 8 4 4 4 4" xfId="3894" xr:uid="{3353C133-BC23-4A86-898D-453C42288127}"/>
    <cellStyle name="Normal 8 4 4 5" xfId="3895" xr:uid="{1641AF95-AC77-414F-8B5A-FEA4593D26F4}"/>
    <cellStyle name="Normal 8 4 4 6" xfId="3896" xr:uid="{D506D737-541A-462A-9A2C-347A9767CF66}"/>
    <cellStyle name="Normal 8 4 4 7" xfId="3897" xr:uid="{78A3A100-83B5-4522-B565-50D33816B535}"/>
    <cellStyle name="Normal 8 4 5" xfId="393" xr:uid="{88D77537-4524-495E-8BF4-1C82FBCAFD57}"/>
    <cellStyle name="Normal 8 4 5 2" xfId="810" xr:uid="{F64AC196-FF27-4905-93EA-518182907812}"/>
    <cellStyle name="Normal 8 4 5 2 2" xfId="2202" xr:uid="{6D5AC1E3-1E97-4556-95B8-9BDB369A8D1B}"/>
    <cellStyle name="Normal 8 4 5 2 3" xfId="3898" xr:uid="{E7A61A9B-9119-4B8B-B78A-19833CD7B5BB}"/>
    <cellStyle name="Normal 8 4 5 2 4" xfId="3899" xr:uid="{8BC7EBB8-B6A1-43BD-A3B1-401B22390014}"/>
    <cellStyle name="Normal 8 4 5 3" xfId="2203" xr:uid="{2D4B4DBC-E91D-4006-B436-F22EE005A41E}"/>
    <cellStyle name="Normal 8 4 5 3 2" xfId="3900" xr:uid="{3E892283-7C88-4578-BC14-42361F0CA607}"/>
    <cellStyle name="Normal 8 4 5 3 3" xfId="3901" xr:uid="{BCA8857B-C188-4251-AD40-5E04E37BADCA}"/>
    <cellStyle name="Normal 8 4 5 3 4" xfId="3902" xr:uid="{FB2024DE-18EB-4A27-B784-D94A7F51B104}"/>
    <cellStyle name="Normal 8 4 5 4" xfId="3903" xr:uid="{A5448FEB-5BC2-4C60-BEC3-C25362EEF0BA}"/>
    <cellStyle name="Normal 8 4 5 5" xfId="3904" xr:uid="{ECC75C1C-B25F-4A78-8683-9C792AD1ECF3}"/>
    <cellStyle name="Normal 8 4 5 6" xfId="3905" xr:uid="{5D5906B4-AC05-46EA-BBD0-F58B1E43A45E}"/>
    <cellStyle name="Normal 8 4 6" xfId="811" xr:uid="{4EC69445-FEBD-4EA7-A11A-81DD0E8E3D94}"/>
    <cellStyle name="Normal 8 4 6 2" xfId="2204" xr:uid="{1737F437-3B20-4D64-9FAC-0DFAC41A4ED6}"/>
    <cellStyle name="Normal 8 4 6 2 2" xfId="3906" xr:uid="{366F56FE-DBDC-40DB-BE91-3B80266687D5}"/>
    <cellStyle name="Normal 8 4 6 2 3" xfId="3907" xr:uid="{07366F96-54FB-465B-A882-6D0F90A21700}"/>
    <cellStyle name="Normal 8 4 6 2 4" xfId="3908" xr:uid="{7B242D20-FFFA-463A-BC56-4FEB5EB133CF}"/>
    <cellStyle name="Normal 8 4 6 3" xfId="3909" xr:uid="{37CB4CBD-AC48-4631-9C13-14A679AC6092}"/>
    <cellStyle name="Normal 8 4 6 4" xfId="3910" xr:uid="{2EDE6B49-A564-46D3-A1FB-4968771CA62A}"/>
    <cellStyle name="Normal 8 4 6 5" xfId="3911" xr:uid="{6B9E384A-645A-4D9D-B4D3-999F09885A79}"/>
    <cellStyle name="Normal 8 4 7" xfId="2205" xr:uid="{B8F058E8-CBD0-4159-8C5C-7DC5CB869F7D}"/>
    <cellStyle name="Normal 8 4 7 2" xfId="3912" xr:uid="{3AA2977E-D913-47BB-8DC1-EAC76DAA0DA9}"/>
    <cellStyle name="Normal 8 4 7 3" xfId="3913" xr:uid="{1870F71F-1118-4635-9F83-D81A6D17E891}"/>
    <cellStyle name="Normal 8 4 7 4" xfId="3914" xr:uid="{61F8CFDD-3670-47BC-8F6B-D3E831C7F7A4}"/>
    <cellStyle name="Normal 8 4 8" xfId="3915" xr:uid="{41BDA0FB-A312-4634-B361-BB17A44FF4FA}"/>
    <cellStyle name="Normal 8 4 8 2" xfId="3916" xr:uid="{58349A5E-DF6B-4F32-BF00-745092F936E2}"/>
    <cellStyle name="Normal 8 4 8 3" xfId="3917" xr:uid="{DD2918C9-6A32-4326-B165-07416DB8D90F}"/>
    <cellStyle name="Normal 8 4 8 4" xfId="3918" xr:uid="{BE84191F-3728-4881-8437-D814466A6CA3}"/>
    <cellStyle name="Normal 8 4 9" xfId="3919" xr:uid="{75D29E4E-FDFB-4921-9019-F0783566250E}"/>
    <cellStyle name="Normal 8 5" xfId="161" xr:uid="{CDFE4A13-B369-4E8F-B680-8E714DE99341}"/>
    <cellStyle name="Normal 8 5 2" xfId="162" xr:uid="{DFA85671-8748-4EAC-A131-9B388F9903FA}"/>
    <cellStyle name="Normal 8 5 2 2" xfId="394" xr:uid="{4AAC2DF5-3CB5-44BF-8967-4B7BFA916070}"/>
    <cellStyle name="Normal 8 5 2 2 2" xfId="812" xr:uid="{27F95250-6775-4CA7-AD18-34536A610CB2}"/>
    <cellStyle name="Normal 8 5 2 2 2 2" xfId="2206" xr:uid="{CFA12F9B-02DF-45F9-B658-3B6A016BCC67}"/>
    <cellStyle name="Normal 8 5 2 2 2 3" xfId="3920" xr:uid="{964329D3-5807-4706-918E-7D22F221629B}"/>
    <cellStyle name="Normal 8 5 2 2 2 4" xfId="3921" xr:uid="{B6F1BEBA-D5CB-47C5-898A-D3EC177E56BB}"/>
    <cellStyle name="Normal 8 5 2 2 3" xfId="2207" xr:uid="{0CBC96E4-D90D-4775-80BD-4C8E8700049E}"/>
    <cellStyle name="Normal 8 5 2 2 3 2" xfId="3922" xr:uid="{0E7C3199-0A78-4DE3-85D1-A2E86C093B64}"/>
    <cellStyle name="Normal 8 5 2 2 3 3" xfId="3923" xr:uid="{AA7B046C-BF2B-4921-AE4E-BAD04E105D9C}"/>
    <cellStyle name="Normal 8 5 2 2 3 4" xfId="3924" xr:uid="{6B698640-C85E-41C3-A87B-34ED0D572091}"/>
    <cellStyle name="Normal 8 5 2 2 4" xfId="3925" xr:uid="{6CE00E48-661F-45DD-BF36-80A6B0FF7534}"/>
    <cellStyle name="Normal 8 5 2 2 5" xfId="3926" xr:uid="{982F05B3-2ACE-4CEC-A9C9-C59C74DECD9A}"/>
    <cellStyle name="Normal 8 5 2 2 6" xfId="3927" xr:uid="{CAEF2A7F-B552-48D3-9B80-9DB4502D2681}"/>
    <cellStyle name="Normal 8 5 2 3" xfId="813" xr:uid="{28BA390D-9AC4-4608-AF6B-5AF9BA656308}"/>
    <cellStyle name="Normal 8 5 2 3 2" xfId="2208" xr:uid="{666A4920-6E34-43CD-82D5-AA72756ADB38}"/>
    <cellStyle name="Normal 8 5 2 3 2 2" xfId="3928" xr:uid="{8862579F-B325-4F5B-B2D3-3086949B3C23}"/>
    <cellStyle name="Normal 8 5 2 3 2 3" xfId="3929" xr:uid="{B30E4099-BDB2-4122-97D1-1E338697D674}"/>
    <cellStyle name="Normal 8 5 2 3 2 4" xfId="3930" xr:uid="{9A3CB474-BAC6-477E-B5F5-818199EB8FDA}"/>
    <cellStyle name="Normal 8 5 2 3 3" xfId="3931" xr:uid="{EAC563D1-DF0A-4AF6-B1E6-BA976C388129}"/>
    <cellStyle name="Normal 8 5 2 3 4" xfId="3932" xr:uid="{65B6C900-CD91-4738-B9F7-643C88C9C823}"/>
    <cellStyle name="Normal 8 5 2 3 5" xfId="3933" xr:uid="{D8BF3C8F-A353-4760-BC00-D0CEEFB2C412}"/>
    <cellStyle name="Normal 8 5 2 4" xfId="2209" xr:uid="{F32EB54E-D02D-4E55-BABB-267ECE0E5A15}"/>
    <cellStyle name="Normal 8 5 2 4 2" xfId="3934" xr:uid="{7DDF0BAB-6D69-4FA1-BF96-BBA05A4E6DC5}"/>
    <cellStyle name="Normal 8 5 2 4 3" xfId="3935" xr:uid="{4D9B6E28-0A6C-4215-8101-F5BB8E523783}"/>
    <cellStyle name="Normal 8 5 2 4 4" xfId="3936" xr:uid="{99814B79-A1D9-446C-A776-94E1A5223433}"/>
    <cellStyle name="Normal 8 5 2 5" xfId="3937" xr:uid="{C98571AF-6C42-438C-886F-20B12A9253FD}"/>
    <cellStyle name="Normal 8 5 2 5 2" xfId="3938" xr:uid="{D88271E0-2E77-4481-BDCE-9F5269CB3CB7}"/>
    <cellStyle name="Normal 8 5 2 5 3" xfId="3939" xr:uid="{FA0E035B-D653-443E-86FC-670156B40772}"/>
    <cellStyle name="Normal 8 5 2 5 4" xfId="3940" xr:uid="{00924AD0-DA24-493F-BEA4-8ED048619D46}"/>
    <cellStyle name="Normal 8 5 2 6" xfId="3941" xr:uid="{3F11176B-0AB5-4957-BEF1-24277A3B5388}"/>
    <cellStyle name="Normal 8 5 2 7" xfId="3942" xr:uid="{E2FD1D51-18EE-4FF5-8400-604E9D19367E}"/>
    <cellStyle name="Normal 8 5 2 8" xfId="3943" xr:uid="{A7E3F4F1-9365-4444-B1F7-5AE4B907AFFB}"/>
    <cellStyle name="Normal 8 5 3" xfId="395" xr:uid="{935546AC-A592-49BC-BB99-E7D9DD54B8B6}"/>
    <cellStyle name="Normal 8 5 3 2" xfId="814" xr:uid="{E445D3B2-426F-4B4C-9269-1E9CC3A87BE6}"/>
    <cellStyle name="Normal 8 5 3 2 2" xfId="815" xr:uid="{51C765E5-3713-41C8-A198-B54B05C91C7A}"/>
    <cellStyle name="Normal 8 5 3 2 3" xfId="3944" xr:uid="{ED8916DD-1423-414D-9435-729A491E37A0}"/>
    <cellStyle name="Normal 8 5 3 2 4" xfId="3945" xr:uid="{AFEB789A-32F3-4D05-8FF1-B29E12240C12}"/>
    <cellStyle name="Normal 8 5 3 3" xfId="816" xr:uid="{D903D701-B3E8-47B1-9CCE-8490E4D6E81C}"/>
    <cellStyle name="Normal 8 5 3 3 2" xfId="3946" xr:uid="{5E9A85E3-3402-4CC0-82C7-63B29BC818D1}"/>
    <cellStyle name="Normal 8 5 3 3 3" xfId="3947" xr:uid="{C18061E7-BA3D-43F1-A42F-DB8B80A54187}"/>
    <cellStyle name="Normal 8 5 3 3 4" xfId="3948" xr:uid="{305D73FC-D0A6-440E-A8BF-8D399AFC9567}"/>
    <cellStyle name="Normal 8 5 3 4" xfId="3949" xr:uid="{5005FD82-F988-43A7-B1A3-D746446C1EF6}"/>
    <cellStyle name="Normal 8 5 3 5" xfId="3950" xr:uid="{39D34CFA-B96B-4FAB-9EF1-3F253745B146}"/>
    <cellStyle name="Normal 8 5 3 6" xfId="3951" xr:uid="{1634CBE5-C7A9-453A-AB2A-22857E7C11E8}"/>
    <cellStyle name="Normal 8 5 4" xfId="396" xr:uid="{4CBCAEC4-EBFA-4122-8F0F-A32B3041BF50}"/>
    <cellStyle name="Normal 8 5 4 2" xfId="817" xr:uid="{26CFB4B3-12BC-42CE-BACA-FBC1FCA7DC11}"/>
    <cellStyle name="Normal 8 5 4 2 2" xfId="3952" xr:uid="{B99788F3-2EB5-4357-9484-992E01D021F4}"/>
    <cellStyle name="Normal 8 5 4 2 3" xfId="3953" xr:uid="{7DB91C0E-A879-400B-973A-32D3D05EA6EF}"/>
    <cellStyle name="Normal 8 5 4 2 4" xfId="3954" xr:uid="{3AB7567A-4D31-4CCC-8FE1-E2990F9D0569}"/>
    <cellStyle name="Normal 8 5 4 3" xfId="3955" xr:uid="{337DC504-8823-46BE-A049-595B9B0A9625}"/>
    <cellStyle name="Normal 8 5 4 4" xfId="3956" xr:uid="{76C157BD-168C-40B1-B73C-AF7672E4E157}"/>
    <cellStyle name="Normal 8 5 4 5" xfId="3957" xr:uid="{07EB7E9E-A6E0-4E27-8E11-0E88178412E5}"/>
    <cellStyle name="Normal 8 5 5" xfId="818" xr:uid="{ADA6B7B3-BA11-41E8-9B7B-B368E49E989D}"/>
    <cellStyle name="Normal 8 5 5 2" xfId="3958" xr:uid="{C3601B0F-DD98-454A-B3F1-CF65E7B45F31}"/>
    <cellStyle name="Normal 8 5 5 3" xfId="3959" xr:uid="{D88526B3-ACCF-4CE7-812A-3E1838050700}"/>
    <cellStyle name="Normal 8 5 5 4" xfId="3960" xr:uid="{F339398F-32F1-4E6C-8149-D807A97366B2}"/>
    <cellStyle name="Normal 8 5 6" xfId="3961" xr:uid="{42CF820D-8CD1-4F30-9709-CF6C2FA09DC9}"/>
    <cellStyle name="Normal 8 5 6 2" xfId="3962" xr:uid="{B2448295-6883-4FCE-8D3E-0426CB3ECC27}"/>
    <cellStyle name="Normal 8 5 6 3" xfId="3963" xr:uid="{07E3DAD4-9812-47AB-B3AA-C8E999479979}"/>
    <cellStyle name="Normal 8 5 6 4" xfId="3964" xr:uid="{040241B8-8E7F-4655-AFA2-41C86843F0E7}"/>
    <cellStyle name="Normal 8 5 7" xfId="3965" xr:uid="{183EFD3F-AC10-4C74-8DF6-CBCEE33D02E9}"/>
    <cellStyle name="Normal 8 5 8" xfId="3966" xr:uid="{93546B84-7AD1-410D-BB7C-9EBDC37FC605}"/>
    <cellStyle name="Normal 8 5 9" xfId="3967" xr:uid="{B1D89DDE-D2AF-4D00-9695-315758BC07EA}"/>
    <cellStyle name="Normal 8 6" xfId="163" xr:uid="{D463D33A-FDDD-4562-8EE0-EBF2D4AEDF8C}"/>
    <cellStyle name="Normal 8 6 2" xfId="397" xr:uid="{0546FD3B-73D4-45EC-AFED-D3B0C066425B}"/>
    <cellStyle name="Normal 8 6 2 2" xfId="819" xr:uid="{F45A24AD-22B5-4733-A5E3-9439F2F7FFA0}"/>
    <cellStyle name="Normal 8 6 2 2 2" xfId="2210" xr:uid="{573C8615-EC31-4844-9BE3-B3C8794EBF30}"/>
    <cellStyle name="Normal 8 6 2 2 2 2" xfId="2211" xr:uid="{EFB020C3-B869-4F6B-9246-DE18AD3E3E2C}"/>
    <cellStyle name="Normal 8 6 2 2 3" xfId="2212" xr:uid="{044F91B5-0460-42B7-B402-6C776DE4B06A}"/>
    <cellStyle name="Normal 8 6 2 2 4" xfId="3968" xr:uid="{E41E35A8-16D0-48E9-B3EC-A7282DADF77B}"/>
    <cellStyle name="Normal 8 6 2 3" xfId="2213" xr:uid="{820BA951-A836-406B-AD46-1A71F5D9142D}"/>
    <cellStyle name="Normal 8 6 2 3 2" xfId="2214" xr:uid="{71A7A6A9-5716-47EC-8E32-5B50D434D1DF}"/>
    <cellStyle name="Normal 8 6 2 3 3" xfId="3969" xr:uid="{64D07F1D-9513-4878-974C-BE235AD71D8E}"/>
    <cellStyle name="Normal 8 6 2 3 4" xfId="3970" xr:uid="{BBFDD347-A4EE-4A6B-8CFF-BA74D509C1B1}"/>
    <cellStyle name="Normal 8 6 2 4" xfId="2215" xr:uid="{E5B1F7CB-A8BE-410B-94E4-18754201B04C}"/>
    <cellStyle name="Normal 8 6 2 5" xfId="3971" xr:uid="{0EA5CF3E-142D-4449-8F09-2BCAAF1E8322}"/>
    <cellStyle name="Normal 8 6 2 6" xfId="3972" xr:uid="{E2E8937F-B832-4EF0-AA1A-F82F0013BAF3}"/>
    <cellStyle name="Normal 8 6 3" xfId="820" xr:uid="{62007FCE-4537-4140-9308-5EB7A37CCDC1}"/>
    <cellStyle name="Normal 8 6 3 2" xfId="2216" xr:uid="{542F4FD0-55ED-47B2-B787-5E51039DA374}"/>
    <cellStyle name="Normal 8 6 3 2 2" xfId="2217" xr:uid="{4EF595DF-0135-452E-BE02-56BE44E07105}"/>
    <cellStyle name="Normal 8 6 3 2 3" xfId="3973" xr:uid="{25B13838-6708-4CF6-9469-62FC89633BC0}"/>
    <cellStyle name="Normal 8 6 3 2 4" xfId="3974" xr:uid="{7AE2A3D1-3FA3-447F-9660-D72B4B8E5C2E}"/>
    <cellStyle name="Normal 8 6 3 3" xfId="2218" xr:uid="{FF7B3C37-7F6F-45BE-B4E7-43A581ED1E4B}"/>
    <cellStyle name="Normal 8 6 3 4" xfId="3975" xr:uid="{A7AB0274-69C3-43B1-A694-488F6CD748DA}"/>
    <cellStyle name="Normal 8 6 3 5" xfId="3976" xr:uid="{0E4AA886-DFB7-4774-B4BF-C75D07A9945B}"/>
    <cellStyle name="Normal 8 6 4" xfId="2219" xr:uid="{7938FB12-EBD3-46E3-B373-7E1920766645}"/>
    <cellStyle name="Normal 8 6 4 2" xfId="2220" xr:uid="{A14567D7-537F-4453-BED0-E1B49011A245}"/>
    <cellStyle name="Normal 8 6 4 3" xfId="3977" xr:uid="{86270D8E-9B9C-4FDE-988D-17CA6F7EA06A}"/>
    <cellStyle name="Normal 8 6 4 4" xfId="3978" xr:uid="{A1587225-DD79-4A6C-B823-940045B6F264}"/>
    <cellStyle name="Normal 8 6 5" xfId="2221" xr:uid="{6B2196D6-871F-43D5-B46B-98C2F1D44D9C}"/>
    <cellStyle name="Normal 8 6 5 2" xfId="3979" xr:uid="{A08EB294-EDD5-4D47-B0E7-92388A56D99F}"/>
    <cellStyle name="Normal 8 6 5 3" xfId="3980" xr:uid="{0B962AD5-5E6F-43BB-B069-083FA9150EFC}"/>
    <cellStyle name="Normal 8 6 5 4" xfId="3981" xr:uid="{099D2800-5022-49AE-BB7F-284B626B0E0F}"/>
    <cellStyle name="Normal 8 6 6" xfId="3982" xr:uid="{5D4B53FF-0B73-408D-8261-33C03F635EB4}"/>
    <cellStyle name="Normal 8 6 7" xfId="3983" xr:uid="{4A1330FE-F805-4815-B545-5E15CCAE284D}"/>
    <cellStyle name="Normal 8 6 8" xfId="3984" xr:uid="{26ECB191-9FD0-4CC6-9761-F8EF5353F354}"/>
    <cellStyle name="Normal 8 7" xfId="398" xr:uid="{474E2044-B163-48FA-AFAE-8FE47A4F5089}"/>
    <cellStyle name="Normal 8 7 2" xfId="821" xr:uid="{C743A1A0-4D50-4832-97B5-92BB1A1CD5D1}"/>
    <cellStyle name="Normal 8 7 2 2" xfId="822" xr:uid="{17030D19-6BBE-4457-B33F-B05F22134026}"/>
    <cellStyle name="Normal 8 7 2 2 2" xfId="2222" xr:uid="{8CD72BCC-AFB8-4579-B9B0-5F5A523E6A80}"/>
    <cellStyle name="Normal 8 7 2 2 3" xfId="3985" xr:uid="{E96960BC-64C3-4294-9A12-3A1A01D9A3A0}"/>
    <cellStyle name="Normal 8 7 2 2 4" xfId="3986" xr:uid="{1587F6BD-3FAD-4891-AFDD-B1417C54E28D}"/>
    <cellStyle name="Normal 8 7 2 3" xfId="2223" xr:uid="{6DA23EA2-0F64-4459-9340-13AE5A756D56}"/>
    <cellStyle name="Normal 8 7 2 4" xfId="3987" xr:uid="{3E1F7621-E4F3-43F4-B10F-3F3B46769386}"/>
    <cellStyle name="Normal 8 7 2 5" xfId="3988" xr:uid="{9D8BA1C1-DAF0-4250-9C98-B2B57040A4FB}"/>
    <cellStyle name="Normal 8 7 3" xfId="823" xr:uid="{D2274D6F-C500-4351-B8CA-96428648ABFE}"/>
    <cellStyle name="Normal 8 7 3 2" xfId="2224" xr:uid="{78E81638-5BD2-4FCF-9312-F9A50A69D1D8}"/>
    <cellStyle name="Normal 8 7 3 3" xfId="3989" xr:uid="{52CE4BC3-0723-4868-BFF6-919A42EA4964}"/>
    <cellStyle name="Normal 8 7 3 4" xfId="3990" xr:uid="{6BF7FDE9-60FF-4C45-BA98-57DAF9E82185}"/>
    <cellStyle name="Normal 8 7 4" xfId="2225" xr:uid="{DE2608C4-DDBB-49F7-8D90-D7C7EC375B0B}"/>
    <cellStyle name="Normal 8 7 4 2" xfId="3991" xr:uid="{9B96F9C9-AA11-4AAD-904A-7517F246E2C0}"/>
    <cellStyle name="Normal 8 7 4 3" xfId="3992" xr:uid="{BED34BA6-8C4F-468A-A3BA-31EE0837D039}"/>
    <cellStyle name="Normal 8 7 4 4" xfId="3993" xr:uid="{9CAE8CAC-809F-40BD-819B-14FF1ECF1047}"/>
    <cellStyle name="Normal 8 7 5" xfId="3994" xr:uid="{3CAB3539-9D61-49D6-956C-2BCE62D223BD}"/>
    <cellStyle name="Normal 8 7 6" xfId="3995" xr:uid="{E60DECB9-B7CC-48EA-B067-A0A4131F26DD}"/>
    <cellStyle name="Normal 8 7 7" xfId="3996" xr:uid="{C0EF08EA-EA47-40F1-BD88-2D514DC5A7D1}"/>
    <cellStyle name="Normal 8 8" xfId="399" xr:uid="{56F742E6-2EAE-497D-8F3B-423217D70B31}"/>
    <cellStyle name="Normal 8 8 2" xfId="824" xr:uid="{8EA9FF40-F9E3-4609-887E-E41B5AC7506E}"/>
    <cellStyle name="Normal 8 8 2 2" xfId="2226" xr:uid="{DF2C4350-310C-4071-A48D-D25832C9E4A8}"/>
    <cellStyle name="Normal 8 8 2 3" xfId="3997" xr:uid="{ACED2B8C-6D8D-4B0A-90BB-DF72521032BB}"/>
    <cellStyle name="Normal 8 8 2 4" xfId="3998" xr:uid="{A02BE18E-DEBA-4AE4-A482-FCB834EC157C}"/>
    <cellStyle name="Normal 8 8 3" xfId="2227" xr:uid="{10538CF7-D006-480C-A8F6-43D905D2912F}"/>
    <cellStyle name="Normal 8 8 3 2" xfId="3999" xr:uid="{672C8071-6B02-42FA-976C-9DA08406CBD2}"/>
    <cellStyle name="Normal 8 8 3 3" xfId="4000" xr:uid="{29DB71C2-BA5B-4C89-BCE1-00D3904DB2EE}"/>
    <cellStyle name="Normal 8 8 3 4" xfId="4001" xr:uid="{A49E5D44-CA11-4475-8C12-ED134E229600}"/>
    <cellStyle name="Normal 8 8 4" xfId="4002" xr:uid="{42382017-662A-4344-9656-ABE16548D5BC}"/>
    <cellStyle name="Normal 8 8 5" xfId="4003" xr:uid="{2B1DDA6C-E3F8-4908-9E27-9A18E1AE58AD}"/>
    <cellStyle name="Normal 8 8 6" xfId="4004" xr:uid="{FF715590-5ED0-4094-B879-9C4C2216F04C}"/>
    <cellStyle name="Normal 8 9" xfId="400" xr:uid="{19622012-2493-4333-A818-724D2B2E04EA}"/>
    <cellStyle name="Normal 8 9 2" xfId="2228" xr:uid="{30954EA8-866D-4C4B-B527-60992D503977}"/>
    <cellStyle name="Normal 8 9 2 2" xfId="4005" xr:uid="{E347C100-F692-43A1-9127-1BE48A0A71E1}"/>
    <cellStyle name="Normal 8 9 2 2 2" xfId="4410" xr:uid="{17420F21-23DF-4A0B-B3FD-BA709355959F}"/>
    <cellStyle name="Normal 8 9 2 2 3" xfId="4689" xr:uid="{7C932720-1C01-47D2-8B00-5AD69A455C6A}"/>
    <cellStyle name="Normal 8 9 2 3" xfId="4006" xr:uid="{C850D54D-036D-490D-9040-59F70065C552}"/>
    <cellStyle name="Normal 8 9 2 4" xfId="4007" xr:uid="{369FFF3B-1355-48E7-BCD6-0E5CA32A406C}"/>
    <cellStyle name="Normal 8 9 3" xfId="4008" xr:uid="{2B2BDBDC-66A5-4C04-A358-AEABF4F3883B}"/>
    <cellStyle name="Normal 8 9 4" xfId="4009" xr:uid="{F24C9799-E887-4414-9C3F-51D69F1306F8}"/>
    <cellStyle name="Normal 8 9 4 2" xfId="4580" xr:uid="{4779813D-C8E6-4433-A740-B08509E778EC}"/>
    <cellStyle name="Normal 8 9 4 3" xfId="4690" xr:uid="{2AF82A7B-94BE-4ED3-B56F-62B9E6252CA9}"/>
    <cellStyle name="Normal 8 9 4 4" xfId="4609" xr:uid="{D8DD01B8-D590-460D-B7D0-798B46CBD825}"/>
    <cellStyle name="Normal 8 9 5" xfId="4010" xr:uid="{2B684838-32B7-4C65-BDFC-8375BC1C4073}"/>
    <cellStyle name="Normal 9" xfId="164" xr:uid="{360F306E-0AF8-442E-BA85-70CAEF93D04A}"/>
    <cellStyle name="Normal 9 10" xfId="401" xr:uid="{E1745A6A-B96A-48F7-92C9-270572F1580E}"/>
    <cellStyle name="Normal 9 10 2" xfId="2229" xr:uid="{3468C416-48E4-4EC1-9C3C-C3922440EE71}"/>
    <cellStyle name="Normal 9 10 2 2" xfId="4011" xr:uid="{B408B57C-D324-4D5D-AA3C-D1744292AE04}"/>
    <cellStyle name="Normal 9 10 2 3" xfId="4012" xr:uid="{EF1A3401-A5D9-4CAC-BDAB-3DDA90643044}"/>
    <cellStyle name="Normal 9 10 2 4" xfId="4013" xr:uid="{7F8E2066-7F13-4A14-9126-9F3212D9E265}"/>
    <cellStyle name="Normal 9 10 3" xfId="4014" xr:uid="{C49406A3-E08E-47E2-BD62-1A82196C76BA}"/>
    <cellStyle name="Normal 9 10 4" xfId="4015" xr:uid="{CE224063-2456-45E5-B534-93A38D708D1B}"/>
    <cellStyle name="Normal 9 10 5" xfId="4016" xr:uid="{C56F8B69-0FB9-4A80-9E74-B09712CE0FE2}"/>
    <cellStyle name="Normal 9 11" xfId="2230" xr:uid="{9D47DE29-9DAE-4C54-A12F-94E3043F25FA}"/>
    <cellStyle name="Normal 9 11 2" xfId="4017" xr:uid="{82D6579F-9A4B-4423-AB29-C0C531955661}"/>
    <cellStyle name="Normal 9 11 3" xfId="4018" xr:uid="{A2CB71D9-A6FA-4233-AF47-CE175E0768FE}"/>
    <cellStyle name="Normal 9 11 4" xfId="4019" xr:uid="{57422A66-06B5-4DB5-B693-9294967B42BF}"/>
    <cellStyle name="Normal 9 12" xfId="4020" xr:uid="{0C561164-B9B7-48DA-B832-FDF700AF083C}"/>
    <cellStyle name="Normal 9 12 2" xfId="4021" xr:uid="{7D7BAE17-64D4-48FB-A562-D517275909A4}"/>
    <cellStyle name="Normal 9 12 3" xfId="4022" xr:uid="{5D5E69D5-5041-4CA8-9671-8D8ECF44EE3A}"/>
    <cellStyle name="Normal 9 12 4" xfId="4023" xr:uid="{1BEAE44E-C466-46F3-B3AE-47EBC59EDEB2}"/>
    <cellStyle name="Normal 9 13" xfId="4024" xr:uid="{2F4A152D-D95F-4073-9A40-AD00E87BA61E}"/>
    <cellStyle name="Normal 9 13 2" xfId="4025" xr:uid="{24889B43-EBF4-478A-A08A-58B4BF745CD5}"/>
    <cellStyle name="Normal 9 14" xfId="4026" xr:uid="{117C81C3-E44B-449F-BEF0-1E29909C907E}"/>
    <cellStyle name="Normal 9 15" xfId="4027" xr:uid="{270A0009-38E5-468D-8DF4-B9160F38497A}"/>
    <cellStyle name="Normal 9 16" xfId="4028" xr:uid="{C11D7652-309C-4E6E-B511-90DD3DA7CA22}"/>
    <cellStyle name="Normal 9 2" xfId="165" xr:uid="{088D43FA-0B22-4ED0-B3D7-17B956A903C9}"/>
    <cellStyle name="Normal 9 2 2" xfId="402" xr:uid="{29AA0B12-68CE-4DFE-88A7-AF2B53D9EBD2}"/>
    <cellStyle name="Normal 9 2 2 2" xfId="4672" xr:uid="{1ECF00E5-F2A4-410E-8196-81E841FECA6D}"/>
    <cellStyle name="Normal 9 2 3" xfId="4561" xr:uid="{B77D734D-D93E-4BFC-A8D3-1AE542D1783A}"/>
    <cellStyle name="Normal 9 3" xfId="166" xr:uid="{DA32A5CA-6382-4E3B-8819-0ED9634E04D5}"/>
    <cellStyle name="Normal 9 3 10" xfId="4029" xr:uid="{5F4ABF52-16CA-4BA3-A0FD-82A590D07498}"/>
    <cellStyle name="Normal 9 3 11" xfId="4030" xr:uid="{FD3E2804-A9E3-4810-BF0B-858B320E633F}"/>
    <cellStyle name="Normal 9 3 2" xfId="167" xr:uid="{69A55DAA-0E43-430E-9913-685CA58169FD}"/>
    <cellStyle name="Normal 9 3 2 2" xfId="168" xr:uid="{035F621C-E8CC-44D0-8D2C-138AAF3EB871}"/>
    <cellStyle name="Normal 9 3 2 2 2" xfId="403" xr:uid="{BD63E82A-BC97-4EB3-B11E-98976669485B}"/>
    <cellStyle name="Normal 9 3 2 2 2 2" xfId="825" xr:uid="{AFF226FF-F245-43EF-9E9E-0A064331DF40}"/>
    <cellStyle name="Normal 9 3 2 2 2 2 2" xfId="826" xr:uid="{4E2C424B-25F7-45EF-85EB-BE07747945C6}"/>
    <cellStyle name="Normal 9 3 2 2 2 2 2 2" xfId="2231" xr:uid="{00748615-4241-4CBE-BCB6-8265F55775E6}"/>
    <cellStyle name="Normal 9 3 2 2 2 2 2 2 2" xfId="2232" xr:uid="{D2AD7FED-1306-4CDD-9B77-1E7141A0B2D5}"/>
    <cellStyle name="Normal 9 3 2 2 2 2 2 3" xfId="2233" xr:uid="{3802D7C8-29EB-4E29-9D89-E27562A5B0BF}"/>
    <cellStyle name="Normal 9 3 2 2 2 2 3" xfId="2234" xr:uid="{71457105-BFD5-46DD-86BF-CB57A223F367}"/>
    <cellStyle name="Normal 9 3 2 2 2 2 3 2" xfId="2235" xr:uid="{3BC3E41A-1FA2-4ABF-814B-404DCC06D2DC}"/>
    <cellStyle name="Normal 9 3 2 2 2 2 4" xfId="2236" xr:uid="{F10401AE-3114-4C67-BD06-FB2DA0F5D86D}"/>
    <cellStyle name="Normal 9 3 2 2 2 3" xfId="827" xr:uid="{7AC9DB15-6A86-4559-A281-380E15857E16}"/>
    <cellStyle name="Normal 9 3 2 2 2 3 2" xfId="2237" xr:uid="{68BD27E6-8BC5-4F3D-B6AC-E86C732C70B7}"/>
    <cellStyle name="Normal 9 3 2 2 2 3 2 2" xfId="2238" xr:uid="{FDF65768-0297-4B65-9732-53C6F8B0013C}"/>
    <cellStyle name="Normal 9 3 2 2 2 3 3" xfId="2239" xr:uid="{14C7BD88-4026-49E7-B063-92352ACB342A}"/>
    <cellStyle name="Normal 9 3 2 2 2 3 4" xfId="4031" xr:uid="{D4ECF9DD-4B49-4624-9E34-4C61328F9B79}"/>
    <cellStyle name="Normal 9 3 2 2 2 4" xfId="2240" xr:uid="{6B5A6F92-4F89-49A9-93A5-6E5E5F21849D}"/>
    <cellStyle name="Normal 9 3 2 2 2 4 2" xfId="2241" xr:uid="{663A2FC9-9AB3-4ACF-8810-9589E07C3024}"/>
    <cellStyle name="Normal 9 3 2 2 2 5" xfId="2242" xr:uid="{2E2CF286-759F-4116-825A-F050F07D7C9E}"/>
    <cellStyle name="Normal 9 3 2 2 2 6" xfId="4032" xr:uid="{E66886E9-18EE-4EC0-9703-882F903347F1}"/>
    <cellStyle name="Normal 9 3 2 2 3" xfId="404" xr:uid="{0DED74BD-58B4-4688-BAEB-2FDEB551589F}"/>
    <cellStyle name="Normal 9 3 2 2 3 2" xfId="828" xr:uid="{5C980FA7-28A4-4B74-93B9-D558588BBB58}"/>
    <cellStyle name="Normal 9 3 2 2 3 2 2" xfId="829" xr:uid="{009E5A14-1BF9-4C37-8A8E-A9B2A57EB791}"/>
    <cellStyle name="Normal 9 3 2 2 3 2 2 2" xfId="2243" xr:uid="{BB2A23A9-E970-4A58-81DC-3611DACE3FAD}"/>
    <cellStyle name="Normal 9 3 2 2 3 2 2 2 2" xfId="2244" xr:uid="{41D393E0-83A3-4410-9DDB-A166C0FB32D6}"/>
    <cellStyle name="Normal 9 3 2 2 3 2 2 3" xfId="2245" xr:uid="{940F98DE-E8DD-4DA1-971F-D902A5432369}"/>
    <cellStyle name="Normal 9 3 2 2 3 2 3" xfId="2246" xr:uid="{C56AE43E-E81D-4923-B076-C4B82D0FEC17}"/>
    <cellStyle name="Normal 9 3 2 2 3 2 3 2" xfId="2247" xr:uid="{0EB0DB89-60CA-4104-97BC-82A997FFCF96}"/>
    <cellStyle name="Normal 9 3 2 2 3 2 4" xfId="2248" xr:uid="{E55C998D-06B6-440E-9F50-D8BBC75AA3BC}"/>
    <cellStyle name="Normal 9 3 2 2 3 3" xfId="830" xr:uid="{C903962B-3AB1-44F4-9A87-B49F44D525F9}"/>
    <cellStyle name="Normal 9 3 2 2 3 3 2" xfId="2249" xr:uid="{55845798-C7C2-4AF5-9266-813A45E82D31}"/>
    <cellStyle name="Normal 9 3 2 2 3 3 2 2" xfId="2250" xr:uid="{34496C9F-61AA-4F3D-9173-E87537DD7D7C}"/>
    <cellStyle name="Normal 9 3 2 2 3 3 3" xfId="2251" xr:uid="{9C7922AC-F79A-471F-A389-793A910E5268}"/>
    <cellStyle name="Normal 9 3 2 2 3 4" xfId="2252" xr:uid="{B8B85961-4881-46A3-90D1-5A447A00410B}"/>
    <cellStyle name="Normal 9 3 2 2 3 4 2" xfId="2253" xr:uid="{D6C6B038-414C-427E-9C17-FCFB03284E4A}"/>
    <cellStyle name="Normal 9 3 2 2 3 5" xfId="2254" xr:uid="{512B65EB-5BD0-4757-899F-23AF0DBD096E}"/>
    <cellStyle name="Normal 9 3 2 2 4" xfId="831" xr:uid="{02A071AA-51F0-48B1-A4D6-070E1EF39015}"/>
    <cellStyle name="Normal 9 3 2 2 4 2" xfId="832" xr:uid="{238AFB51-676D-449F-8CC1-7B58F8D91D7E}"/>
    <cellStyle name="Normal 9 3 2 2 4 2 2" xfId="2255" xr:uid="{A757ADE2-28C1-4C4E-A1B9-C28B20783F86}"/>
    <cellStyle name="Normal 9 3 2 2 4 2 2 2" xfId="2256" xr:uid="{99034EF6-71B2-4FDC-850A-E4CEE40AF01F}"/>
    <cellStyle name="Normal 9 3 2 2 4 2 3" xfId="2257" xr:uid="{AE307FC9-CA1D-44CD-BAE6-962443DF5589}"/>
    <cellStyle name="Normal 9 3 2 2 4 3" xfId="2258" xr:uid="{5C50888C-A9C9-43C0-AD6B-830EE44D86A2}"/>
    <cellStyle name="Normal 9 3 2 2 4 3 2" xfId="2259" xr:uid="{2905CDAA-A138-4302-997D-6EDF2255AC16}"/>
    <cellStyle name="Normal 9 3 2 2 4 4" xfId="2260" xr:uid="{0F771CEE-A576-4FF8-A2EC-582503FA903A}"/>
    <cellStyle name="Normal 9 3 2 2 5" xfId="833" xr:uid="{3B11F3E4-B7D0-4A9A-BCE7-D2AAB393C1F0}"/>
    <cellStyle name="Normal 9 3 2 2 5 2" xfId="2261" xr:uid="{BFFF420B-C12A-4B94-9CC4-26CA1AD946DA}"/>
    <cellStyle name="Normal 9 3 2 2 5 2 2" xfId="2262" xr:uid="{45279FCF-F6DD-40CD-B9CC-120C851A788E}"/>
    <cellStyle name="Normal 9 3 2 2 5 3" xfId="2263" xr:uid="{DC6300EB-815E-436A-BDE6-CD7B6C21D9CE}"/>
    <cellStyle name="Normal 9 3 2 2 5 4" xfId="4033" xr:uid="{337F2FD3-4A28-4907-82CB-AFF7CAFFA5CA}"/>
    <cellStyle name="Normal 9 3 2 2 6" xfId="2264" xr:uid="{8D921593-1562-46BF-B479-C00ABDDC5EB2}"/>
    <cellStyle name="Normal 9 3 2 2 6 2" xfId="2265" xr:uid="{14984E53-ECDD-41FE-A403-3872E9AD2B33}"/>
    <cellStyle name="Normal 9 3 2 2 7" xfId="2266" xr:uid="{B2895906-F3D1-40F6-81ED-E584D8C241B5}"/>
    <cellStyle name="Normal 9 3 2 2 8" xfId="4034" xr:uid="{0D964655-CCD6-4598-BD5C-5831FD2D6DB8}"/>
    <cellStyle name="Normal 9 3 2 3" xfId="405" xr:uid="{5A858897-01A2-4046-A5C7-C1FE9C8C6E99}"/>
    <cellStyle name="Normal 9 3 2 3 2" xfId="834" xr:uid="{0514A136-A03E-4ED6-B5C3-E19908FDC07F}"/>
    <cellStyle name="Normal 9 3 2 3 2 2" xfId="835" xr:uid="{59BD034E-4972-4E61-A372-B11C994691B3}"/>
    <cellStyle name="Normal 9 3 2 3 2 2 2" xfId="2267" xr:uid="{7FCF73F0-0333-4579-812B-B252775D9192}"/>
    <cellStyle name="Normal 9 3 2 3 2 2 2 2" xfId="2268" xr:uid="{98E874B0-1333-4A67-86BB-ED780E927965}"/>
    <cellStyle name="Normal 9 3 2 3 2 2 3" xfId="2269" xr:uid="{0411AD24-0C45-4DD9-86AB-88CC5E48CA3E}"/>
    <cellStyle name="Normal 9 3 2 3 2 3" xfId="2270" xr:uid="{6D6CE343-7E18-468F-8E7D-36F420BD1C18}"/>
    <cellStyle name="Normal 9 3 2 3 2 3 2" xfId="2271" xr:uid="{DDAFCFEC-8AD8-447E-97F7-D7B908920F93}"/>
    <cellStyle name="Normal 9 3 2 3 2 4" xfId="2272" xr:uid="{0AE85C2E-D343-4060-8C3E-FA7ACB54B076}"/>
    <cellStyle name="Normal 9 3 2 3 3" xfId="836" xr:uid="{2FDC6123-1C9A-4BCE-A089-BB7857CB489B}"/>
    <cellStyle name="Normal 9 3 2 3 3 2" xfId="2273" xr:uid="{3168239E-A262-4A0F-8DD3-D0D615B8C873}"/>
    <cellStyle name="Normal 9 3 2 3 3 2 2" xfId="2274" xr:uid="{CF205085-23CC-4BAD-AB64-6C4BB8A2E6E1}"/>
    <cellStyle name="Normal 9 3 2 3 3 3" xfId="2275" xr:uid="{E80D1DC7-FAE3-4865-96BD-E0A8EDE584A6}"/>
    <cellStyle name="Normal 9 3 2 3 3 4" xfId="4035" xr:uid="{CDDFFCDF-BC36-493E-8B27-882910B7541E}"/>
    <cellStyle name="Normal 9 3 2 3 4" xfId="2276" xr:uid="{60EE53CD-3A0C-4F4F-AE6A-EA784922A730}"/>
    <cellStyle name="Normal 9 3 2 3 4 2" xfId="2277" xr:uid="{2E62DB9A-295E-44C1-94C3-67689D1780AF}"/>
    <cellStyle name="Normal 9 3 2 3 5" xfId="2278" xr:uid="{87C1B55C-3DBE-484E-B1E9-5F438C437E76}"/>
    <cellStyle name="Normal 9 3 2 3 6" xfId="4036" xr:uid="{70CC87B7-CE7B-4BCD-AE84-7BBE5A575393}"/>
    <cellStyle name="Normal 9 3 2 4" xfId="406" xr:uid="{19649FF0-CD0D-49D3-B079-FD6F8011DDBF}"/>
    <cellStyle name="Normal 9 3 2 4 2" xfId="837" xr:uid="{25305B01-C686-4597-B575-D8ACB49AE2D4}"/>
    <cellStyle name="Normal 9 3 2 4 2 2" xfId="838" xr:uid="{161FA9F6-3025-4874-91B5-0F8C559C5896}"/>
    <cellStyle name="Normal 9 3 2 4 2 2 2" xfId="2279" xr:uid="{70C17C32-8F21-4E05-A11E-9CAC79CAE4B1}"/>
    <cellStyle name="Normal 9 3 2 4 2 2 2 2" xfId="2280" xr:uid="{FA99821F-0EB7-4AAC-825A-5038F0870411}"/>
    <cellStyle name="Normal 9 3 2 4 2 2 3" xfId="2281" xr:uid="{8554B4A9-D0E0-4309-A27F-9B0262AF974C}"/>
    <cellStyle name="Normal 9 3 2 4 2 3" xfId="2282" xr:uid="{F162E301-162E-4CDF-A011-0C7D7ABCFFAF}"/>
    <cellStyle name="Normal 9 3 2 4 2 3 2" xfId="2283" xr:uid="{FB7B943E-BCAF-4CB7-AE2A-160B7FEAD444}"/>
    <cellStyle name="Normal 9 3 2 4 2 4" xfId="2284" xr:uid="{9112B469-F3A0-4122-AB6F-004C5E8ED231}"/>
    <cellStyle name="Normal 9 3 2 4 3" xfId="839" xr:uid="{03E9A973-5BD3-4AC2-AB4B-C61425F9A495}"/>
    <cellStyle name="Normal 9 3 2 4 3 2" xfId="2285" xr:uid="{046E00DA-E2E3-476C-8D59-C96D7669ACF3}"/>
    <cellStyle name="Normal 9 3 2 4 3 2 2" xfId="2286" xr:uid="{0C3A40F2-B78D-4792-B62F-3D419C6EB061}"/>
    <cellStyle name="Normal 9 3 2 4 3 3" xfId="2287" xr:uid="{6E0C4D4E-B276-4CAB-9B01-8F1C791FA160}"/>
    <cellStyle name="Normal 9 3 2 4 4" xfId="2288" xr:uid="{CA087C52-4E7B-4D0F-BBDE-36E74958A02A}"/>
    <cellStyle name="Normal 9 3 2 4 4 2" xfId="2289" xr:uid="{53CF214B-1EFA-42C1-A6AB-054CEAECD0A6}"/>
    <cellStyle name="Normal 9 3 2 4 5" xfId="2290" xr:uid="{CF6807ED-7C18-4A05-B849-617E207FCE6B}"/>
    <cellStyle name="Normal 9 3 2 5" xfId="407" xr:uid="{CB17804A-284C-4446-B0AD-DB9349E79EC8}"/>
    <cellStyle name="Normal 9 3 2 5 2" xfId="840" xr:uid="{EF96C29B-CD59-40A6-9E06-E42876DF170D}"/>
    <cellStyle name="Normal 9 3 2 5 2 2" xfId="2291" xr:uid="{7D67E594-CDD0-44D8-A8D9-6E3A4CB56001}"/>
    <cellStyle name="Normal 9 3 2 5 2 2 2" xfId="2292" xr:uid="{421F0FD4-6452-48B5-A04E-ED1C13241287}"/>
    <cellStyle name="Normal 9 3 2 5 2 3" xfId="2293" xr:uid="{DAD10F46-C2D7-48EB-9127-781941D13610}"/>
    <cellStyle name="Normal 9 3 2 5 3" xfId="2294" xr:uid="{D06E33F7-4A5B-4165-849A-33A0711D144C}"/>
    <cellStyle name="Normal 9 3 2 5 3 2" xfId="2295" xr:uid="{08AC9064-B58C-4A99-8577-498AFB21D3A8}"/>
    <cellStyle name="Normal 9 3 2 5 4" xfId="2296" xr:uid="{599A7CA7-E658-4C52-B96F-60DE59374527}"/>
    <cellStyle name="Normal 9 3 2 6" xfId="841" xr:uid="{C30DD4A0-4CA7-45C7-896C-CBB22EF779E9}"/>
    <cellStyle name="Normal 9 3 2 6 2" xfId="2297" xr:uid="{796A3BD3-6B3B-4A9C-BCD3-34C8DE5FA71B}"/>
    <cellStyle name="Normal 9 3 2 6 2 2" xfId="2298" xr:uid="{B9E08AAF-8E96-4CDD-BF08-F76CE7E2BA04}"/>
    <cellStyle name="Normal 9 3 2 6 3" xfId="2299" xr:uid="{A47A3FDC-1FFA-488D-847F-131366822289}"/>
    <cellStyle name="Normal 9 3 2 6 4" xfId="4037" xr:uid="{EBC74152-7A52-46E8-A32E-F7BE5795CBE7}"/>
    <cellStyle name="Normal 9 3 2 7" xfId="2300" xr:uid="{9F9BF59C-93AC-44F2-BF36-4AE9C77A1F10}"/>
    <cellStyle name="Normal 9 3 2 7 2" xfId="2301" xr:uid="{443E8A7C-8A8E-4D9E-9F1A-B0EC62A9D49F}"/>
    <cellStyle name="Normal 9 3 2 8" xfId="2302" xr:uid="{9F68A660-A561-4BCB-A253-3E7CF4A2B7AC}"/>
    <cellStyle name="Normal 9 3 2 9" xfId="4038" xr:uid="{EA70E3A6-37D3-41C0-8B76-D1559321980C}"/>
    <cellStyle name="Normal 9 3 3" xfId="169" xr:uid="{3E683074-E389-43F3-88D2-BE04922A3B1A}"/>
    <cellStyle name="Normal 9 3 3 2" xfId="170" xr:uid="{F25AB8DF-CCDD-4A97-929A-A9D3ADBF1CF7}"/>
    <cellStyle name="Normal 9 3 3 2 2" xfId="842" xr:uid="{05CEC40A-CFCB-48E4-9170-CB467D99D7A7}"/>
    <cellStyle name="Normal 9 3 3 2 2 2" xfId="843" xr:uid="{AF61ADA9-8036-46CE-870C-90B7F65B48A5}"/>
    <cellStyle name="Normal 9 3 3 2 2 2 2" xfId="2303" xr:uid="{850DDF99-C15E-4B68-AE20-0AB30ED83E46}"/>
    <cellStyle name="Normal 9 3 3 2 2 2 2 2" xfId="2304" xr:uid="{A724BC30-2565-44D7-9827-58041BA70D9F}"/>
    <cellStyle name="Normal 9 3 3 2 2 2 3" xfId="2305" xr:uid="{582D4A19-C929-4830-92C3-7FD9B862419E}"/>
    <cellStyle name="Normal 9 3 3 2 2 3" xfId="2306" xr:uid="{848AF0C1-ADC9-44FE-B149-F3BAE334E4DE}"/>
    <cellStyle name="Normal 9 3 3 2 2 3 2" xfId="2307" xr:uid="{A1F1BC77-9895-4BD7-9830-C2690508E7AC}"/>
    <cellStyle name="Normal 9 3 3 2 2 4" xfId="2308" xr:uid="{128D8BD8-7B0B-45D9-B93A-E070F1112CE8}"/>
    <cellStyle name="Normal 9 3 3 2 3" xfId="844" xr:uid="{1A01B5E1-5681-4F63-B9BF-5BE5C57AE394}"/>
    <cellStyle name="Normal 9 3 3 2 3 2" xfId="2309" xr:uid="{AA11E7EE-F32F-4C89-B9DF-5173A880BBFD}"/>
    <cellStyle name="Normal 9 3 3 2 3 2 2" xfId="2310" xr:uid="{1504E16A-8D2A-40CB-A45D-3B2A31F6E7EA}"/>
    <cellStyle name="Normal 9 3 3 2 3 3" xfId="2311" xr:uid="{BC5464D3-8B27-4794-B6F3-C06607E65F64}"/>
    <cellStyle name="Normal 9 3 3 2 3 4" xfId="4039" xr:uid="{9C473308-47E8-48DB-B22B-8B263FB84820}"/>
    <cellStyle name="Normal 9 3 3 2 4" xfId="2312" xr:uid="{E86889FF-3A82-4891-A471-B7EAD53EB977}"/>
    <cellStyle name="Normal 9 3 3 2 4 2" xfId="2313" xr:uid="{97469FC7-D705-417D-AB00-CC8B1AA15C73}"/>
    <cellStyle name="Normal 9 3 3 2 5" xfId="2314" xr:uid="{57A30FC2-DD98-47B1-968B-00CBDDBC1D01}"/>
    <cellStyle name="Normal 9 3 3 2 6" xfId="4040" xr:uid="{CC196B43-78D7-49BD-8996-BB47EAFDB511}"/>
    <cellStyle name="Normal 9 3 3 3" xfId="408" xr:uid="{890923A3-7546-4E6C-B87F-8936709F5CD9}"/>
    <cellStyle name="Normal 9 3 3 3 2" xfId="845" xr:uid="{D7E0003D-3F9D-49A2-BB85-B582DD383F1C}"/>
    <cellStyle name="Normal 9 3 3 3 2 2" xfId="846" xr:uid="{53EB687B-730D-4CB6-9D41-5BD06B99426D}"/>
    <cellStyle name="Normal 9 3 3 3 2 2 2" xfId="2315" xr:uid="{0E860BA5-B52F-409F-8C08-F67F1104EE7C}"/>
    <cellStyle name="Normal 9 3 3 3 2 2 2 2" xfId="2316" xr:uid="{933B5301-9C78-42B0-900C-EDF414FB39B5}"/>
    <cellStyle name="Normal 9 3 3 3 2 2 2 2 2" xfId="4765" xr:uid="{35773676-F68A-4E5D-8011-88741C2006E7}"/>
    <cellStyle name="Normal 9 3 3 3 2 2 3" xfId="2317" xr:uid="{94F61D86-233E-4ED2-9388-37D65A562BF7}"/>
    <cellStyle name="Normal 9 3 3 3 2 2 3 2" xfId="4766" xr:uid="{5C6CC696-C006-4DFF-AC53-4E06675E40E5}"/>
    <cellStyle name="Normal 9 3 3 3 2 3" xfId="2318" xr:uid="{6B11A841-0B4F-4F92-A1D4-695D2EAC47CB}"/>
    <cellStyle name="Normal 9 3 3 3 2 3 2" xfId="2319" xr:uid="{56946D34-48FE-45CF-B078-0B432F5A497C}"/>
    <cellStyle name="Normal 9 3 3 3 2 3 2 2" xfId="4768" xr:uid="{676B180C-5643-43DB-B08F-D617241C3DDD}"/>
    <cellStyle name="Normal 9 3 3 3 2 3 3" xfId="4767" xr:uid="{C9FBC4C5-D60C-4543-9F85-4597190BCC3D}"/>
    <cellStyle name="Normal 9 3 3 3 2 4" xfId="2320" xr:uid="{C9349297-A95B-473C-895D-CA98920B35A8}"/>
    <cellStyle name="Normal 9 3 3 3 2 4 2" xfId="4769" xr:uid="{C2FA17CF-3132-4FC6-B3D9-A675550B8D55}"/>
    <cellStyle name="Normal 9 3 3 3 3" xfId="847" xr:uid="{08B5D189-AC19-46FD-9103-DF6E5E8353E7}"/>
    <cellStyle name="Normal 9 3 3 3 3 2" xfId="2321" xr:uid="{DF42ED3B-5C39-4D06-B492-B4AE00C4BE39}"/>
    <cellStyle name="Normal 9 3 3 3 3 2 2" xfId="2322" xr:uid="{A119B717-5C62-4A03-A4FC-BA150E16FA67}"/>
    <cellStyle name="Normal 9 3 3 3 3 2 2 2" xfId="4772" xr:uid="{8276A75F-1BB5-4CA3-B376-57D0ADD199E5}"/>
    <cellStyle name="Normal 9 3 3 3 3 2 3" xfId="4771" xr:uid="{66C85EEB-964A-449D-8A41-1DACCE4F546B}"/>
    <cellStyle name="Normal 9 3 3 3 3 3" xfId="2323" xr:uid="{FFF25377-9289-45BE-8ACA-6002F4175B00}"/>
    <cellStyle name="Normal 9 3 3 3 3 3 2" xfId="4773" xr:uid="{C5117ED1-E1B4-48A9-A433-FF155142A5EA}"/>
    <cellStyle name="Normal 9 3 3 3 3 4" xfId="4770" xr:uid="{CFA74965-A4CF-45E0-94D4-D53740D80653}"/>
    <cellStyle name="Normal 9 3 3 3 4" xfId="2324" xr:uid="{47DF896B-B616-4C73-8934-F35EC812D225}"/>
    <cellStyle name="Normal 9 3 3 3 4 2" xfId="2325" xr:uid="{F7FBD4D5-7F94-48EB-B71E-52053805F5B8}"/>
    <cellStyle name="Normal 9 3 3 3 4 2 2" xfId="4775" xr:uid="{1A53F18C-686D-4551-AE5B-CD9CD71FAAA8}"/>
    <cellStyle name="Normal 9 3 3 3 4 3" xfId="4774" xr:uid="{207C78AD-02F0-485F-B7AE-ADFB6B225CE5}"/>
    <cellStyle name="Normal 9 3 3 3 5" xfId="2326" xr:uid="{AB3B53C4-921B-428F-A199-C11F3D29C25B}"/>
    <cellStyle name="Normal 9 3 3 3 5 2" xfId="4776" xr:uid="{FB406115-8B9D-494B-929B-04776597C64A}"/>
    <cellStyle name="Normal 9 3 3 4" xfId="409" xr:uid="{123F2632-CC82-4C39-A105-F86F2694564B}"/>
    <cellStyle name="Normal 9 3 3 4 2" xfId="848" xr:uid="{CD099A49-B999-4D9C-A72D-67C86CAC0BEB}"/>
    <cellStyle name="Normal 9 3 3 4 2 2" xfId="2327" xr:uid="{9E535764-BDA9-487D-AE14-D404AB5DFDB5}"/>
    <cellStyle name="Normal 9 3 3 4 2 2 2" xfId="2328" xr:uid="{ACBCBA8F-5D46-49DD-A51B-CF8E5AD8E356}"/>
    <cellStyle name="Normal 9 3 3 4 2 2 2 2" xfId="4780" xr:uid="{7E64FFD7-1E37-4DE4-BBF6-9AB7104CBEAC}"/>
    <cellStyle name="Normal 9 3 3 4 2 2 3" xfId="4779" xr:uid="{9C740BB3-DAB1-447F-9897-EBD933AABD2F}"/>
    <cellStyle name="Normal 9 3 3 4 2 3" xfId="2329" xr:uid="{39113F70-F648-4012-BF59-09EC4A602627}"/>
    <cellStyle name="Normal 9 3 3 4 2 3 2" xfId="4781" xr:uid="{59E929A4-67E6-428E-BB39-EB3B2585E504}"/>
    <cellStyle name="Normal 9 3 3 4 2 4" xfId="4778" xr:uid="{11B7F7FC-DB22-4C3E-A600-CAF41AF864D0}"/>
    <cellStyle name="Normal 9 3 3 4 3" xfId="2330" xr:uid="{CD7ACFF9-60A5-4199-91FD-4E68A3852FF6}"/>
    <cellStyle name="Normal 9 3 3 4 3 2" xfId="2331" xr:uid="{9E233E88-9AC7-4E98-B090-98EC82DC3B3A}"/>
    <cellStyle name="Normal 9 3 3 4 3 2 2" xfId="4783" xr:uid="{06FF7B37-7780-4E72-A8EF-FF066DBC44F8}"/>
    <cellStyle name="Normal 9 3 3 4 3 3" xfId="4782" xr:uid="{8E97979D-C17C-43C0-B0DD-F64C66A6B105}"/>
    <cellStyle name="Normal 9 3 3 4 4" xfId="2332" xr:uid="{C25ABF07-312E-49E1-B757-5534EB057CF2}"/>
    <cellStyle name="Normal 9 3 3 4 4 2" xfId="4784" xr:uid="{21FB8369-49F2-4EE9-8DC5-0075A2AA9FD0}"/>
    <cellStyle name="Normal 9 3 3 4 5" xfId="4777" xr:uid="{A9A7076C-DFA8-45AB-9F6E-42F8557F7D94}"/>
    <cellStyle name="Normal 9 3 3 5" xfId="849" xr:uid="{38845D2A-E708-40F7-918B-1D3940858F87}"/>
    <cellStyle name="Normal 9 3 3 5 2" xfId="2333" xr:uid="{504D65AB-A068-44C4-BC7E-39C89886E333}"/>
    <cellStyle name="Normal 9 3 3 5 2 2" xfId="2334" xr:uid="{965C86C0-6583-4C56-9042-18302E83BDA9}"/>
    <cellStyle name="Normal 9 3 3 5 2 2 2" xfId="4787" xr:uid="{0BAF7139-6869-4E92-BAB6-EF2B88D0347F}"/>
    <cellStyle name="Normal 9 3 3 5 2 3" xfId="4786" xr:uid="{90F58A9C-B500-4083-B9BE-2B2D6482EEF2}"/>
    <cellStyle name="Normal 9 3 3 5 3" xfId="2335" xr:uid="{775802C2-17B7-42E3-8066-F186CBB82778}"/>
    <cellStyle name="Normal 9 3 3 5 3 2" xfId="4788" xr:uid="{FCBED03B-BDAE-441F-AFDE-20F92B40BACD}"/>
    <cellStyle name="Normal 9 3 3 5 4" xfId="4041" xr:uid="{2E3AE0C0-2C03-47F1-A46F-55F3804BAF10}"/>
    <cellStyle name="Normal 9 3 3 5 4 2" xfId="4789" xr:uid="{09E809DE-7F48-443A-8FD7-16A092901EB6}"/>
    <cellStyle name="Normal 9 3 3 5 5" xfId="4785" xr:uid="{017ADFA1-E5D2-47C2-90B0-BA753FCDE7DD}"/>
    <cellStyle name="Normal 9 3 3 6" xfId="2336" xr:uid="{D94D6790-9C5F-47D6-81B1-2268CEABC707}"/>
    <cellStyle name="Normal 9 3 3 6 2" xfId="2337" xr:uid="{0AF766B9-9D28-4639-A3AA-4ED722F76C49}"/>
    <cellStyle name="Normal 9 3 3 6 2 2" xfId="4791" xr:uid="{203AB33C-810A-458D-B7BB-AC9B6786BFC2}"/>
    <cellStyle name="Normal 9 3 3 6 3" xfId="4790" xr:uid="{F125DE7F-BCDE-47F9-BDAE-C2E0F961DEB7}"/>
    <cellStyle name="Normal 9 3 3 7" xfId="2338" xr:uid="{CEEAFE05-CF6A-4E55-B851-0A61C8DB6B10}"/>
    <cellStyle name="Normal 9 3 3 7 2" xfId="4792" xr:uid="{1C549D99-D612-4861-9081-091F1272B0FC}"/>
    <cellStyle name="Normal 9 3 3 8" xfId="4042" xr:uid="{3210D699-8B96-4724-88DB-BDDA4A1ECD56}"/>
    <cellStyle name="Normal 9 3 3 8 2" xfId="4793" xr:uid="{0F7F4CE4-1A7E-4A5C-AE6B-DE5FBEBC590C}"/>
    <cellStyle name="Normal 9 3 4" xfId="171" xr:uid="{1B57D8CA-3D5B-480A-A015-D1DDDA947EC6}"/>
    <cellStyle name="Normal 9 3 4 2" xfId="450" xr:uid="{D959BE55-6FDE-4487-B676-EEF55746852C}"/>
    <cellStyle name="Normal 9 3 4 2 2" xfId="850" xr:uid="{945FE375-2EEF-4834-AF1D-409A72D3A1C5}"/>
    <cellStyle name="Normal 9 3 4 2 2 2" xfId="2339" xr:uid="{0325B52E-D899-4B9A-9D96-6EEB9B7CCA01}"/>
    <cellStyle name="Normal 9 3 4 2 2 2 2" xfId="2340" xr:uid="{E825139D-0677-4BFA-8287-2B85E22CCEFF}"/>
    <cellStyle name="Normal 9 3 4 2 2 2 2 2" xfId="4798" xr:uid="{1A24EF8A-0F33-4E04-A26B-690C407D8F98}"/>
    <cellStyle name="Normal 9 3 4 2 2 2 3" xfId="4797" xr:uid="{E658E35E-836E-4342-A724-85D02B31B151}"/>
    <cellStyle name="Normal 9 3 4 2 2 3" xfId="2341" xr:uid="{8192BD77-122F-4A4D-8F91-3794FE78712C}"/>
    <cellStyle name="Normal 9 3 4 2 2 3 2" xfId="4799" xr:uid="{A26C7A2D-16A0-4F32-9FE4-22D83529A811}"/>
    <cellStyle name="Normal 9 3 4 2 2 4" xfId="4043" xr:uid="{A8E7C560-79DC-4086-9FB1-B2889EDD0026}"/>
    <cellStyle name="Normal 9 3 4 2 2 4 2" xfId="4800" xr:uid="{2987F9F1-5C4D-4382-8410-9A62B55C9BC0}"/>
    <cellStyle name="Normal 9 3 4 2 2 5" xfId="4796" xr:uid="{FDDF7E41-18A3-49CA-9BF7-7CEC81B8E256}"/>
    <cellStyle name="Normal 9 3 4 2 3" xfId="2342" xr:uid="{D608894E-C86C-446B-9FEB-0250C61480D5}"/>
    <cellStyle name="Normal 9 3 4 2 3 2" xfId="2343" xr:uid="{8C59B064-1356-40C2-91BF-BC5DBACE2F22}"/>
    <cellStyle name="Normal 9 3 4 2 3 2 2" xfId="4802" xr:uid="{37B3E72B-C303-47D6-9AA4-5A7841414518}"/>
    <cellStyle name="Normal 9 3 4 2 3 3" xfId="4801" xr:uid="{E5C36648-475F-4199-87BC-7D4B88468707}"/>
    <cellStyle name="Normal 9 3 4 2 4" xfId="2344" xr:uid="{A53691BB-A767-4AEB-B245-81506768532E}"/>
    <cellStyle name="Normal 9 3 4 2 4 2" xfId="4803" xr:uid="{0813AAD0-16A5-4556-B350-559490E5D587}"/>
    <cellStyle name="Normal 9 3 4 2 5" xfId="4044" xr:uid="{17C0D5E6-8F97-460B-A946-97BB4BEFCA0B}"/>
    <cellStyle name="Normal 9 3 4 2 5 2" xfId="4804" xr:uid="{71045016-ADCC-41CC-A274-830BEB48CE30}"/>
    <cellStyle name="Normal 9 3 4 2 6" xfId="4795" xr:uid="{8D6AFF9D-5034-41C3-84E2-76F551252007}"/>
    <cellStyle name="Normal 9 3 4 3" xfId="851" xr:uid="{C04B8B73-B0AA-4D8D-9255-30D2929491CC}"/>
    <cellStyle name="Normal 9 3 4 3 2" xfId="2345" xr:uid="{464D17ED-C66E-4FA9-8729-DE2A1C349956}"/>
    <cellStyle name="Normal 9 3 4 3 2 2" xfId="2346" xr:uid="{849803A4-E487-47E9-AB04-0D15CFEC3940}"/>
    <cellStyle name="Normal 9 3 4 3 2 2 2" xfId="4807" xr:uid="{234062BF-3BB7-4673-AE8A-38F11113F7EE}"/>
    <cellStyle name="Normal 9 3 4 3 2 3" xfId="4806" xr:uid="{B4311328-4336-4B0C-97F6-1AAC796ADC23}"/>
    <cellStyle name="Normal 9 3 4 3 3" xfId="2347" xr:uid="{BC1B7BF7-2F69-4E15-A8F0-A905F64D03C0}"/>
    <cellStyle name="Normal 9 3 4 3 3 2" xfId="4808" xr:uid="{D6277357-2C4F-4785-81CC-399E65E0A6B3}"/>
    <cellStyle name="Normal 9 3 4 3 4" xfId="4045" xr:uid="{F86F0E31-0756-462C-BF18-1D318D443F11}"/>
    <cellStyle name="Normal 9 3 4 3 4 2" xfId="4809" xr:uid="{951152CE-DB1A-4D07-9D1E-E3AB449CDB90}"/>
    <cellStyle name="Normal 9 3 4 3 5" xfId="4805" xr:uid="{FD6BFDDA-510F-4152-8A71-04B8C1A89260}"/>
    <cellStyle name="Normal 9 3 4 4" xfId="2348" xr:uid="{09B95F29-D703-456E-AEDF-A60FB7DF3571}"/>
    <cellStyle name="Normal 9 3 4 4 2" xfId="2349" xr:uid="{55BEF148-2659-492C-94BD-2767A584436E}"/>
    <cellStyle name="Normal 9 3 4 4 2 2" xfId="4811" xr:uid="{46A04A28-A584-4C4B-B3AC-9F0C48584E2A}"/>
    <cellStyle name="Normal 9 3 4 4 3" xfId="4046" xr:uid="{690333F7-D720-4211-AB19-3BC363E62036}"/>
    <cellStyle name="Normal 9 3 4 4 3 2" xfId="4812" xr:uid="{3B073CF6-BD16-4A65-826D-B9FE1B2B7E52}"/>
    <cellStyle name="Normal 9 3 4 4 4" xfId="4047" xr:uid="{76EB91FA-38C8-45CE-99A2-5EAEA3C7C828}"/>
    <cellStyle name="Normal 9 3 4 4 4 2" xfId="4813" xr:uid="{D5D1DBEF-5A37-4C8B-B300-84B35B627242}"/>
    <cellStyle name="Normal 9 3 4 4 5" xfId="4810" xr:uid="{81A9F138-178E-4B54-AFFA-B4C900ACD885}"/>
    <cellStyle name="Normal 9 3 4 5" xfId="2350" xr:uid="{3EDAB63F-09C5-40D4-B1B4-C4E822051C02}"/>
    <cellStyle name="Normal 9 3 4 5 2" xfId="4814" xr:uid="{CB36300A-E3AB-47FE-B675-49650653DA2B}"/>
    <cellStyle name="Normal 9 3 4 6" xfId="4048" xr:uid="{84DAAFA5-132F-4C65-B6AC-60E2D1CDB1F5}"/>
    <cellStyle name="Normal 9 3 4 6 2" xfId="4815" xr:uid="{E4E13C36-B311-485B-9746-BF3D60E5692C}"/>
    <cellStyle name="Normal 9 3 4 7" xfId="4049" xr:uid="{54361977-E6D7-49C3-A6DD-EE639E785607}"/>
    <cellStyle name="Normal 9 3 4 7 2" xfId="4816" xr:uid="{1BA7991D-7BB6-4883-8CDD-0A999B15B7E6}"/>
    <cellStyle name="Normal 9 3 4 8" xfId="4794" xr:uid="{1070D394-766F-4D5F-8828-08F80B086335}"/>
    <cellStyle name="Normal 9 3 5" xfId="410" xr:uid="{18751835-8719-4B7A-944C-8C2FE0772E90}"/>
    <cellStyle name="Normal 9 3 5 2" xfId="852" xr:uid="{E5989628-E04A-4D00-87B8-A396568FCC37}"/>
    <cellStyle name="Normal 9 3 5 2 2" xfId="853" xr:uid="{1C20CF9D-9DE1-4EF0-BB13-44C5AD5999C8}"/>
    <cellStyle name="Normal 9 3 5 2 2 2" xfId="2351" xr:uid="{43E34AED-A041-4CC2-8E3A-9FCC30152A3E}"/>
    <cellStyle name="Normal 9 3 5 2 2 2 2" xfId="2352" xr:uid="{3B440A58-ED83-4BB3-9C19-485B5F71B331}"/>
    <cellStyle name="Normal 9 3 5 2 2 2 2 2" xfId="4821" xr:uid="{A3516B63-7830-48F0-A72A-C6F8CD053625}"/>
    <cellStyle name="Normal 9 3 5 2 2 2 3" xfId="4820" xr:uid="{45FF7753-4168-48A0-96B0-3DEFBEA6BB28}"/>
    <cellStyle name="Normal 9 3 5 2 2 3" xfId="2353" xr:uid="{1371E362-223D-492B-807F-12745C37FF6A}"/>
    <cellStyle name="Normal 9 3 5 2 2 3 2" xfId="4822" xr:uid="{5D33168D-34AA-4401-8CCF-F784C2A75A71}"/>
    <cellStyle name="Normal 9 3 5 2 2 4" xfId="4819" xr:uid="{87F19BE7-ADC2-4756-A1FD-049B089FAEC1}"/>
    <cellStyle name="Normal 9 3 5 2 3" xfId="2354" xr:uid="{6551A71A-3847-4070-BB85-06EC1B7B6F9B}"/>
    <cellStyle name="Normal 9 3 5 2 3 2" xfId="2355" xr:uid="{704CE7F9-A146-4368-BA08-F56009211DAC}"/>
    <cellStyle name="Normal 9 3 5 2 3 2 2" xfId="4824" xr:uid="{1F8584B5-5ACF-4F4D-87A7-AAECD9FAE5B1}"/>
    <cellStyle name="Normal 9 3 5 2 3 3" xfId="4823" xr:uid="{75001BAC-A8F4-4F40-BB78-28C895D87D0D}"/>
    <cellStyle name="Normal 9 3 5 2 4" xfId="2356" xr:uid="{C9FDE6D6-479D-4810-988A-35454F7B85C5}"/>
    <cellStyle name="Normal 9 3 5 2 4 2" xfId="4825" xr:uid="{F6480FD3-4BB6-47C7-84E0-AAE575B16078}"/>
    <cellStyle name="Normal 9 3 5 2 5" xfId="4818" xr:uid="{7587FC52-08B0-4A5A-9883-1B11A9766AD4}"/>
    <cellStyle name="Normal 9 3 5 3" xfId="854" xr:uid="{55CBABF6-D7C3-4477-8E71-7F8F0328A450}"/>
    <cellStyle name="Normal 9 3 5 3 2" xfId="2357" xr:uid="{C65A46FD-3174-4C5D-92C0-1F8CC8E890E2}"/>
    <cellStyle name="Normal 9 3 5 3 2 2" xfId="2358" xr:uid="{CF9F1BF7-DFFF-4C3A-802F-69C0683D32C3}"/>
    <cellStyle name="Normal 9 3 5 3 2 2 2" xfId="4828" xr:uid="{1024893C-6DDB-4BB4-983D-20F16DEDE70D}"/>
    <cellStyle name="Normal 9 3 5 3 2 3" xfId="4827" xr:uid="{A7C243F9-AFB5-4F8D-9E31-935C926830E0}"/>
    <cellStyle name="Normal 9 3 5 3 3" xfId="2359" xr:uid="{0DFA906E-0868-4584-AE38-CFE301F16A0B}"/>
    <cellStyle name="Normal 9 3 5 3 3 2" xfId="4829" xr:uid="{84113D08-24B7-46DB-B2CF-CC655B04A8BB}"/>
    <cellStyle name="Normal 9 3 5 3 4" xfId="4050" xr:uid="{00D40B41-AE33-46F8-B20D-3F3D2F088196}"/>
    <cellStyle name="Normal 9 3 5 3 4 2" xfId="4830" xr:uid="{3D632EFA-8E8A-4C22-925C-3174EF9951F5}"/>
    <cellStyle name="Normal 9 3 5 3 5" xfId="4826" xr:uid="{8BBED14F-17AD-4E78-AE76-DC7BC1549D61}"/>
    <cellStyle name="Normal 9 3 5 4" xfId="2360" xr:uid="{4829DB16-A2B7-4258-AEEC-9E668AE9F8A8}"/>
    <cellStyle name="Normal 9 3 5 4 2" xfId="2361" xr:uid="{3F451729-57FB-42F9-A6E8-7C073912D514}"/>
    <cellStyle name="Normal 9 3 5 4 2 2" xfId="4832" xr:uid="{71301001-11A3-44E4-A8C8-3F0FC48C6605}"/>
    <cellStyle name="Normal 9 3 5 4 3" xfId="4831" xr:uid="{EB9595AB-8946-4A7A-981C-B7B4658805D7}"/>
    <cellStyle name="Normal 9 3 5 5" xfId="2362" xr:uid="{6E8329AB-47B4-40D2-A330-F6C7002E1712}"/>
    <cellStyle name="Normal 9 3 5 5 2" xfId="4833" xr:uid="{E38B0615-519E-45F6-8758-87E34ED0CD71}"/>
    <cellStyle name="Normal 9 3 5 6" xfId="4051" xr:uid="{7E845A32-1314-4381-A87C-260B861B0FB3}"/>
    <cellStyle name="Normal 9 3 5 6 2" xfId="4834" xr:uid="{C567E310-00F6-481D-BB47-28054E57670C}"/>
    <cellStyle name="Normal 9 3 5 7" xfId="4817" xr:uid="{F71F0B6B-0EB3-4729-AAA1-C02A8E71F264}"/>
    <cellStyle name="Normal 9 3 6" xfId="411" xr:uid="{F56A358F-DA27-4153-A11C-7DC7C6AA6986}"/>
    <cellStyle name="Normal 9 3 6 2" xfId="855" xr:uid="{F0FE5281-D746-49A8-B4C5-16F69C1DDA4A}"/>
    <cellStyle name="Normal 9 3 6 2 2" xfId="2363" xr:uid="{21AA767D-7128-4EC7-86D8-3EF9810F15F8}"/>
    <cellStyle name="Normal 9 3 6 2 2 2" xfId="2364" xr:uid="{B2798ABC-B856-47FB-8BD7-C803D5BEEE5C}"/>
    <cellStyle name="Normal 9 3 6 2 2 2 2" xfId="4838" xr:uid="{516A72BA-F9A0-4501-9108-4D34C5CD40BF}"/>
    <cellStyle name="Normal 9 3 6 2 2 3" xfId="4837" xr:uid="{50F230D8-E008-4F12-89C3-3C2239BF1679}"/>
    <cellStyle name="Normal 9 3 6 2 3" xfId="2365" xr:uid="{BB27B93B-1875-420C-9F76-7439ACE2F605}"/>
    <cellStyle name="Normal 9 3 6 2 3 2" xfId="4839" xr:uid="{8A0C1C34-5F4E-4BFC-9293-0040BC16B532}"/>
    <cellStyle name="Normal 9 3 6 2 4" xfId="4052" xr:uid="{B972055D-E663-4D75-81A8-19669C862C4E}"/>
    <cellStyle name="Normal 9 3 6 2 4 2" xfId="4840" xr:uid="{B2389101-EDD1-4B3E-9D10-ED21A8A8A5ED}"/>
    <cellStyle name="Normal 9 3 6 2 5" xfId="4836" xr:uid="{7C675D13-9D3D-4607-925E-A0EB59301B47}"/>
    <cellStyle name="Normal 9 3 6 3" xfId="2366" xr:uid="{95461C93-A3D7-42E3-8916-5BFA3CDBA8D8}"/>
    <cellStyle name="Normal 9 3 6 3 2" xfId="2367" xr:uid="{1C55D337-046A-493F-892F-96C44134BC30}"/>
    <cellStyle name="Normal 9 3 6 3 2 2" xfId="4842" xr:uid="{8AC88AC6-4E63-45C6-89E6-41B0152BCDE0}"/>
    <cellStyle name="Normal 9 3 6 3 3" xfId="4841" xr:uid="{D04B84AA-5B8E-431B-B4E6-1FDB1507F8CA}"/>
    <cellStyle name="Normal 9 3 6 4" xfId="2368" xr:uid="{C0714520-14CA-4CFC-970B-698603AFBA37}"/>
    <cellStyle name="Normal 9 3 6 4 2" xfId="4843" xr:uid="{826A35AB-D859-4EB7-92BA-4EE01FC8301A}"/>
    <cellStyle name="Normal 9 3 6 5" xfId="4053" xr:uid="{D6F2D765-A01E-4E17-9F21-FD31E5F56DEB}"/>
    <cellStyle name="Normal 9 3 6 5 2" xfId="4844" xr:uid="{0B8B2942-9D5A-4E3B-8537-23E51E484E16}"/>
    <cellStyle name="Normal 9 3 6 6" xfId="4835" xr:uid="{0A2E2598-7AEF-4D38-88C8-7AC80BB16011}"/>
    <cellStyle name="Normal 9 3 7" xfId="856" xr:uid="{5D8E4C09-649A-4210-AC99-50B88FF7552E}"/>
    <cellStyle name="Normal 9 3 7 2" xfId="2369" xr:uid="{A14940A9-391A-4EE6-BA5A-B3ACB23A24F5}"/>
    <cellStyle name="Normal 9 3 7 2 2" xfId="2370" xr:uid="{96929AC1-67B0-4CF5-9227-5AE3303119D3}"/>
    <cellStyle name="Normal 9 3 7 2 2 2" xfId="4847" xr:uid="{CB2FDEA6-5408-4128-B5A6-B8885268D8F3}"/>
    <cellStyle name="Normal 9 3 7 2 3" xfId="4846" xr:uid="{8271F593-9626-4713-8DF8-746905610DAA}"/>
    <cellStyle name="Normal 9 3 7 3" xfId="2371" xr:uid="{5DF44054-8613-4D1E-B82B-57BDD6B39AF9}"/>
    <cellStyle name="Normal 9 3 7 3 2" xfId="4848" xr:uid="{A2FF97DC-3937-486B-8684-ADF1E0440ACC}"/>
    <cellStyle name="Normal 9 3 7 4" xfId="4054" xr:uid="{2332A3AC-655D-4A5B-9E42-64C602E7B06A}"/>
    <cellStyle name="Normal 9 3 7 4 2" xfId="4849" xr:uid="{CD3A5905-29E1-48CC-A974-A23A5FB47BB4}"/>
    <cellStyle name="Normal 9 3 7 5" xfId="4845" xr:uid="{F1E9F39D-A573-4072-8483-FCE9BF9FE317}"/>
    <cellStyle name="Normal 9 3 8" xfId="2372" xr:uid="{AE41D090-C417-4012-9F2E-C9EFB42C049A}"/>
    <cellStyle name="Normal 9 3 8 2" xfId="2373" xr:uid="{B2B070D0-1A6B-41B7-84D4-E9E8BBBEC1D1}"/>
    <cellStyle name="Normal 9 3 8 2 2" xfId="4851" xr:uid="{158A23AC-7A7B-49D4-95A0-0CC8D09708B2}"/>
    <cellStyle name="Normal 9 3 8 3" xfId="4055" xr:uid="{55126448-076B-4903-8924-C89259B4F30F}"/>
    <cellStyle name="Normal 9 3 8 3 2" xfId="4852" xr:uid="{ADBF76CD-D41F-4267-BA4F-E2E022825EC2}"/>
    <cellStyle name="Normal 9 3 8 4" xfId="4056" xr:uid="{D1F8BCE8-479C-4D88-BA73-AE1B7699E4CC}"/>
    <cellStyle name="Normal 9 3 8 4 2" xfId="4853" xr:uid="{84E8AFCC-AE76-42EC-A8C9-B2714501E897}"/>
    <cellStyle name="Normal 9 3 8 5" xfId="4850" xr:uid="{7E28E71D-EA13-41E5-B07A-DD4D05C89F05}"/>
    <cellStyle name="Normal 9 3 9" xfId="2374" xr:uid="{B13F6313-0372-473D-9E31-7A68233DF146}"/>
    <cellStyle name="Normal 9 3 9 2" xfId="4854" xr:uid="{382596E1-F609-4F55-A60B-281D10F37918}"/>
    <cellStyle name="Normal 9 4" xfId="172" xr:uid="{5F011508-3CCE-4B66-9DCE-5C424F499A76}"/>
    <cellStyle name="Normal 9 4 10" xfId="4057" xr:uid="{F3924D24-24F6-4D95-B0C2-65C44F95A075}"/>
    <cellStyle name="Normal 9 4 10 2" xfId="4856" xr:uid="{4BF81CFC-2F9C-4D8B-BAA6-5496EB42D594}"/>
    <cellStyle name="Normal 9 4 11" xfId="4058" xr:uid="{BF5915AC-A849-4220-A9DC-A8E29B0B382D}"/>
    <cellStyle name="Normal 9 4 11 2" xfId="4857" xr:uid="{AF756706-3FB4-4020-9EC2-24C78E76A937}"/>
    <cellStyle name="Normal 9 4 12" xfId="4855" xr:uid="{5DA3DA23-5720-4F19-8C58-0583F51ACD75}"/>
    <cellStyle name="Normal 9 4 2" xfId="173" xr:uid="{3C79DD5C-4D76-4324-80AE-165F39151779}"/>
    <cellStyle name="Normal 9 4 2 10" xfId="4858" xr:uid="{18EB38E4-DC8E-4FBD-BAEA-92F69F0A81DE}"/>
    <cellStyle name="Normal 9 4 2 2" xfId="174" xr:uid="{FD5B5F7F-4D1C-4F2F-9603-0BC2A7D30587}"/>
    <cellStyle name="Normal 9 4 2 2 2" xfId="412" xr:uid="{3DD2CC9E-B362-4110-84FF-BF43716BDD34}"/>
    <cellStyle name="Normal 9 4 2 2 2 2" xfId="857" xr:uid="{BC6972C1-736F-44DD-B751-07A1BB7221B8}"/>
    <cellStyle name="Normal 9 4 2 2 2 2 2" xfId="2375" xr:uid="{5662EB2D-7D74-4E5F-804F-D8C66DA36800}"/>
    <cellStyle name="Normal 9 4 2 2 2 2 2 2" xfId="2376" xr:uid="{3B6655C5-16E1-47DD-A51B-1F90B50D9716}"/>
    <cellStyle name="Normal 9 4 2 2 2 2 2 2 2" xfId="4863" xr:uid="{7E836540-AF89-4013-BF81-9F4985192509}"/>
    <cellStyle name="Normal 9 4 2 2 2 2 2 3" xfId="4862" xr:uid="{82496C81-131A-498A-A9D8-CD0F2EA8ECE3}"/>
    <cellStyle name="Normal 9 4 2 2 2 2 3" xfId="2377" xr:uid="{6D110849-282B-4017-93B3-D06D8EBDA8EA}"/>
    <cellStyle name="Normal 9 4 2 2 2 2 3 2" xfId="4864" xr:uid="{BD46720D-FF84-4493-B049-F9898C764240}"/>
    <cellStyle name="Normal 9 4 2 2 2 2 4" xfId="4059" xr:uid="{89CFB969-9BCE-4D97-8F93-0E1A2DEF4C2E}"/>
    <cellStyle name="Normal 9 4 2 2 2 2 4 2" xfId="4865" xr:uid="{222E39CF-BD8E-4D9D-AA52-CC6B8ED4FE84}"/>
    <cellStyle name="Normal 9 4 2 2 2 2 5" xfId="4861" xr:uid="{F32DA3D3-E691-4BE6-A0CC-38C5EFEDBDB8}"/>
    <cellStyle name="Normal 9 4 2 2 2 3" xfId="2378" xr:uid="{21D6F31F-3A86-4BF5-B775-ADC8DCD1DA7C}"/>
    <cellStyle name="Normal 9 4 2 2 2 3 2" xfId="2379" xr:uid="{70677C61-A0F7-483D-A8E1-8B5CD8D58373}"/>
    <cellStyle name="Normal 9 4 2 2 2 3 2 2" xfId="4867" xr:uid="{508EE94A-9A4A-42F2-B894-6F15A540C1D3}"/>
    <cellStyle name="Normal 9 4 2 2 2 3 3" xfId="4060" xr:uid="{6B4ABAFB-468B-4656-9F29-A5BF487F3908}"/>
    <cellStyle name="Normal 9 4 2 2 2 3 3 2" xfId="4868" xr:uid="{1AA6DB3B-7182-4710-97E6-4128736B0469}"/>
    <cellStyle name="Normal 9 4 2 2 2 3 4" xfId="4061" xr:uid="{931CCE82-DE53-45DE-99BE-BBFF63028CCE}"/>
    <cellStyle name="Normal 9 4 2 2 2 3 4 2" xfId="4869" xr:uid="{EE54C816-85CA-4A6C-9546-FDEA745CA4F1}"/>
    <cellStyle name="Normal 9 4 2 2 2 3 5" xfId="4866" xr:uid="{63734F3B-5001-4D48-83B0-554A583810AA}"/>
    <cellStyle name="Normal 9 4 2 2 2 4" xfId="2380" xr:uid="{786AEDE4-FE11-4749-81B6-8E3D2589EDA8}"/>
    <cellStyle name="Normal 9 4 2 2 2 4 2" xfId="4870" xr:uid="{ED25FFC7-C4AE-416A-A91D-AC3F564FA009}"/>
    <cellStyle name="Normal 9 4 2 2 2 5" xfId="4062" xr:uid="{2D27D19C-8149-49C8-9061-053F3ECE603E}"/>
    <cellStyle name="Normal 9 4 2 2 2 5 2" xfId="4871" xr:uid="{12A89FA2-44D6-474A-A544-4D3C4AC4E3D7}"/>
    <cellStyle name="Normal 9 4 2 2 2 6" xfId="4063" xr:uid="{0ECA2DAD-2135-4809-99F4-17449932F529}"/>
    <cellStyle name="Normal 9 4 2 2 2 6 2" xfId="4872" xr:uid="{19EF4799-40B9-4779-8749-7254DD5B0BAA}"/>
    <cellStyle name="Normal 9 4 2 2 2 7" xfId="4860" xr:uid="{A1601B3C-6480-4996-958A-8B19694941F3}"/>
    <cellStyle name="Normal 9 4 2 2 3" xfId="858" xr:uid="{0E6EB9AC-7804-463A-8C53-C85A93E24C47}"/>
    <cellStyle name="Normal 9 4 2 2 3 2" xfId="2381" xr:uid="{B6FACB47-AD55-4A6F-AD11-33F04AC193FA}"/>
    <cellStyle name="Normal 9 4 2 2 3 2 2" xfId="2382" xr:uid="{4EF36F77-B754-4AD8-9EE7-355A1E4E573C}"/>
    <cellStyle name="Normal 9 4 2 2 3 2 2 2" xfId="4875" xr:uid="{5F6D8368-FD09-49B8-A34D-3AE78B73ED4A}"/>
    <cellStyle name="Normal 9 4 2 2 3 2 3" xfId="4064" xr:uid="{1D104975-A2D4-431C-87D1-D10871756103}"/>
    <cellStyle name="Normal 9 4 2 2 3 2 3 2" xfId="4876" xr:uid="{41AA29FB-C418-4749-8274-60D29995DC8C}"/>
    <cellStyle name="Normal 9 4 2 2 3 2 4" xfId="4065" xr:uid="{6A588C17-0ED1-4427-8736-1C3785970E3E}"/>
    <cellStyle name="Normal 9 4 2 2 3 2 4 2" xfId="4877" xr:uid="{99C3D6C1-B578-4478-8F5C-DB6D5CFAC0D7}"/>
    <cellStyle name="Normal 9 4 2 2 3 2 5" xfId="4874" xr:uid="{FCE48109-A8F1-4028-B9C0-EF89E5E5C4A0}"/>
    <cellStyle name="Normal 9 4 2 2 3 3" xfId="2383" xr:uid="{B3FE520D-93C3-415F-8D6F-20818A992ACE}"/>
    <cellStyle name="Normal 9 4 2 2 3 3 2" xfId="4878" xr:uid="{5787624A-29CB-499C-B9BA-AFE177038211}"/>
    <cellStyle name="Normal 9 4 2 2 3 4" xfId="4066" xr:uid="{FB193C05-A365-4D42-8A28-EAEC601A46A3}"/>
    <cellStyle name="Normal 9 4 2 2 3 4 2" xfId="4879" xr:uid="{241F032C-557C-4212-B6C4-B448496D0EE3}"/>
    <cellStyle name="Normal 9 4 2 2 3 5" xfId="4067" xr:uid="{440E24E4-F200-4352-994A-B1E7114B5E70}"/>
    <cellStyle name="Normal 9 4 2 2 3 5 2" xfId="4880" xr:uid="{6E2EDD0B-2254-49F6-B64E-2D2A96A09AA8}"/>
    <cellStyle name="Normal 9 4 2 2 3 6" xfId="4873" xr:uid="{60AFA4D2-EAE9-4847-BF29-27742892B90D}"/>
    <cellStyle name="Normal 9 4 2 2 4" xfId="2384" xr:uid="{10E403D8-A790-4AA9-8922-B26286D27D8C}"/>
    <cellStyle name="Normal 9 4 2 2 4 2" xfId="2385" xr:uid="{66ED2361-CD8A-4AA9-B9F1-B02899B3DB56}"/>
    <cellStyle name="Normal 9 4 2 2 4 2 2" xfId="4882" xr:uid="{0C1C720F-403B-4309-B1C4-42FEE2F23CBA}"/>
    <cellStyle name="Normal 9 4 2 2 4 3" xfId="4068" xr:uid="{CA5B356C-3B58-4B64-8764-92D2F04C82C7}"/>
    <cellStyle name="Normal 9 4 2 2 4 3 2" xfId="4883" xr:uid="{E1205B50-5329-43D5-A8E6-219EAC2601B1}"/>
    <cellStyle name="Normal 9 4 2 2 4 4" xfId="4069" xr:uid="{B4FEB1DC-07BD-46F1-8335-FC5C6938157E}"/>
    <cellStyle name="Normal 9 4 2 2 4 4 2" xfId="4884" xr:uid="{D65121D9-1A8B-43B6-8A60-604B982977C1}"/>
    <cellStyle name="Normal 9 4 2 2 4 5" xfId="4881" xr:uid="{AA572BED-EF43-4CFB-BB9D-17326C045856}"/>
    <cellStyle name="Normal 9 4 2 2 5" xfId="2386" xr:uid="{3170C6AF-F9A4-4EF1-9471-FCA4E18423C8}"/>
    <cellStyle name="Normal 9 4 2 2 5 2" xfId="4070" xr:uid="{5EEC5FF1-681F-43C2-8ABA-4BE3F78048E4}"/>
    <cellStyle name="Normal 9 4 2 2 5 2 2" xfId="4886" xr:uid="{D9CED926-9E47-454F-87F8-2E4BF17E5C6F}"/>
    <cellStyle name="Normal 9 4 2 2 5 3" xfId="4071" xr:uid="{B53FC362-9CEC-4AB2-AF38-387C335612C0}"/>
    <cellStyle name="Normal 9 4 2 2 5 3 2" xfId="4887" xr:uid="{C642275C-330D-45AB-BCBE-8939891C6811}"/>
    <cellStyle name="Normal 9 4 2 2 5 4" xfId="4072" xr:uid="{29EE2AB6-5603-45E4-9136-D8C0D62711B8}"/>
    <cellStyle name="Normal 9 4 2 2 5 4 2" xfId="4888" xr:uid="{93E33B01-FE5C-4612-B39F-911E7A007143}"/>
    <cellStyle name="Normal 9 4 2 2 5 5" xfId="4885" xr:uid="{CE7AFB5E-62F6-4768-A466-6E062A158E14}"/>
    <cellStyle name="Normal 9 4 2 2 6" xfId="4073" xr:uid="{C00E675C-320E-4F95-86AA-ED3463A9D1AF}"/>
    <cellStyle name="Normal 9 4 2 2 6 2" xfId="4889" xr:uid="{0914C4F1-79BE-4267-A4BF-DFA80956152C}"/>
    <cellStyle name="Normal 9 4 2 2 7" xfId="4074" xr:uid="{98F27C8E-C049-4BA3-94B1-B5266304062D}"/>
    <cellStyle name="Normal 9 4 2 2 7 2" xfId="4890" xr:uid="{781427C5-984D-4FA3-849E-642D1CC61912}"/>
    <cellStyle name="Normal 9 4 2 2 8" xfId="4075" xr:uid="{FE750A3E-D6C5-4477-A92C-D60C8824AB23}"/>
    <cellStyle name="Normal 9 4 2 2 8 2" xfId="4891" xr:uid="{92AD81E6-1FB4-447F-B3A2-0C5F9D8DC34F}"/>
    <cellStyle name="Normal 9 4 2 2 9" xfId="4859" xr:uid="{306A33D8-26AC-490E-9154-A5188E8F2ED9}"/>
    <cellStyle name="Normal 9 4 2 3" xfId="413" xr:uid="{A4353248-B198-417B-9836-689865612061}"/>
    <cellStyle name="Normal 9 4 2 3 2" xfId="859" xr:uid="{37DB5399-EC20-45FF-A3F1-BE7C424F0E96}"/>
    <cellStyle name="Normal 9 4 2 3 2 2" xfId="860" xr:uid="{15D9BBBF-B786-4A5A-A08A-9FF75F591AD8}"/>
    <cellStyle name="Normal 9 4 2 3 2 2 2" xfId="2387" xr:uid="{16BADD48-7AEC-4CC9-9D74-BAFD8FFC8979}"/>
    <cellStyle name="Normal 9 4 2 3 2 2 2 2" xfId="2388" xr:uid="{23358E27-E7C9-461E-ACDC-E99B07A2969A}"/>
    <cellStyle name="Normal 9 4 2 3 2 2 2 2 2" xfId="4896" xr:uid="{800F0791-9F71-4309-A6C8-7B39B9E5258A}"/>
    <cellStyle name="Normal 9 4 2 3 2 2 2 3" xfId="4895" xr:uid="{2CB1E221-B487-4B48-B252-5A1935ECE143}"/>
    <cellStyle name="Normal 9 4 2 3 2 2 3" xfId="2389" xr:uid="{D791EC0F-18C9-475D-A233-4F1DE938D077}"/>
    <cellStyle name="Normal 9 4 2 3 2 2 3 2" xfId="4897" xr:uid="{EE9D5F4C-4802-4F81-9D2B-1D9C213C69C6}"/>
    <cellStyle name="Normal 9 4 2 3 2 2 4" xfId="4894" xr:uid="{D43956B9-70CD-46B2-ADA8-67EF1FB2DEDC}"/>
    <cellStyle name="Normal 9 4 2 3 2 3" xfId="2390" xr:uid="{24D988AF-2577-4938-9A7D-9EB5B1660D7B}"/>
    <cellStyle name="Normal 9 4 2 3 2 3 2" xfId="2391" xr:uid="{2E6AFC49-DA10-4D73-AF88-B19ABD9DE9C9}"/>
    <cellStyle name="Normal 9 4 2 3 2 3 2 2" xfId="4899" xr:uid="{0755C11F-E635-4597-9DDD-C8131404BF91}"/>
    <cellStyle name="Normal 9 4 2 3 2 3 3" xfId="4898" xr:uid="{61B91F4A-D9F3-49B7-9697-2E3947CFD93F}"/>
    <cellStyle name="Normal 9 4 2 3 2 4" xfId="2392" xr:uid="{3CA449DB-5277-4E5D-85B8-3DBEE37A5E5F}"/>
    <cellStyle name="Normal 9 4 2 3 2 4 2" xfId="4900" xr:uid="{B51C60A5-AFA0-4BAE-823A-C0E7179CB65C}"/>
    <cellStyle name="Normal 9 4 2 3 2 5" xfId="4893" xr:uid="{3E4BBFA7-11E1-46C4-8AC5-637F9ACB8C3E}"/>
    <cellStyle name="Normal 9 4 2 3 3" xfId="861" xr:uid="{F7F6E597-8DF8-4C6B-AD72-601DFE8CEA0D}"/>
    <cellStyle name="Normal 9 4 2 3 3 2" xfId="2393" xr:uid="{716D8CCF-6FAB-422D-A8BC-3E7BA59487F7}"/>
    <cellStyle name="Normal 9 4 2 3 3 2 2" xfId="2394" xr:uid="{00EF1AF1-99B5-43A8-BD1B-ABC253A99F57}"/>
    <cellStyle name="Normal 9 4 2 3 3 2 2 2" xfId="4903" xr:uid="{CBE562FB-847B-4C63-8A49-7B6DE0237235}"/>
    <cellStyle name="Normal 9 4 2 3 3 2 3" xfId="4902" xr:uid="{4B1F25A6-5198-4B44-9EBF-0800E8DB53C7}"/>
    <cellStyle name="Normal 9 4 2 3 3 3" xfId="2395" xr:uid="{3E428012-ED14-469C-A7A1-76E3BEF6C8AD}"/>
    <cellStyle name="Normal 9 4 2 3 3 3 2" xfId="4904" xr:uid="{8C276999-8F52-48FA-8B61-81F99D8784DB}"/>
    <cellStyle name="Normal 9 4 2 3 3 4" xfId="4076" xr:uid="{2F21DBD0-F400-4462-806D-9536CD75110D}"/>
    <cellStyle name="Normal 9 4 2 3 3 4 2" xfId="4905" xr:uid="{D2402B8C-C59A-486A-8C22-16D68262B856}"/>
    <cellStyle name="Normal 9 4 2 3 3 5" xfId="4901" xr:uid="{2DF0B944-02F8-4738-BADE-E5F731CD3862}"/>
    <cellStyle name="Normal 9 4 2 3 4" xfId="2396" xr:uid="{D36E5D55-2856-4F78-BB25-60FA73AD879E}"/>
    <cellStyle name="Normal 9 4 2 3 4 2" xfId="2397" xr:uid="{ABED1C45-312F-43B3-BF68-824C8303B001}"/>
    <cellStyle name="Normal 9 4 2 3 4 2 2" xfId="4907" xr:uid="{9512AA6D-A0C9-4F7C-A0C7-C117E6242089}"/>
    <cellStyle name="Normal 9 4 2 3 4 3" xfId="4906" xr:uid="{B135C130-2B82-4080-9948-B63C1C97D17C}"/>
    <cellStyle name="Normal 9 4 2 3 5" xfId="2398" xr:uid="{F2A62BE4-90FF-486A-AEE5-AB8FF7CF4F38}"/>
    <cellStyle name="Normal 9 4 2 3 5 2" xfId="4908" xr:uid="{CD791D88-9388-4561-ACB6-74659001F00D}"/>
    <cellStyle name="Normal 9 4 2 3 6" xfId="4077" xr:uid="{5D6D67A0-0392-4BE5-B10D-D96AF7DF0C69}"/>
    <cellStyle name="Normal 9 4 2 3 6 2" xfId="4909" xr:uid="{73EE3856-5FDB-4A36-95EB-374BA464A3A4}"/>
    <cellStyle name="Normal 9 4 2 3 7" xfId="4892" xr:uid="{B9484E81-7ED1-4210-9652-BC030C45F5A6}"/>
    <cellStyle name="Normal 9 4 2 4" xfId="414" xr:uid="{9A502E98-CF2A-4AA6-B7DB-FC290682D98A}"/>
    <cellStyle name="Normal 9 4 2 4 2" xfId="862" xr:uid="{8204E3EC-CB03-4143-A20D-6BFF8DBBB0C3}"/>
    <cellStyle name="Normal 9 4 2 4 2 2" xfId="2399" xr:uid="{47025405-53A8-4921-B6B5-BA63F731F3D9}"/>
    <cellStyle name="Normal 9 4 2 4 2 2 2" xfId="2400" xr:uid="{5B58AC24-BFF2-4742-A9C3-DF885596182F}"/>
    <cellStyle name="Normal 9 4 2 4 2 2 2 2" xfId="4913" xr:uid="{C8D1826D-803B-42A4-AD7E-5F2E8E15BF63}"/>
    <cellStyle name="Normal 9 4 2 4 2 2 3" xfId="4912" xr:uid="{D524277B-2654-495C-B44B-822AC4C00BE0}"/>
    <cellStyle name="Normal 9 4 2 4 2 3" xfId="2401" xr:uid="{C78E2DFF-53D5-42D2-99C8-694E3A0DADC9}"/>
    <cellStyle name="Normal 9 4 2 4 2 3 2" xfId="4914" xr:uid="{A391C509-AC59-45D2-BBCB-79F37A87F9A2}"/>
    <cellStyle name="Normal 9 4 2 4 2 4" xfId="4078" xr:uid="{9D074A6A-76F5-4310-82FD-417111BAF52F}"/>
    <cellStyle name="Normal 9 4 2 4 2 4 2" xfId="4915" xr:uid="{61DEFE66-0C02-4B09-8CC7-D5AD2DD75B07}"/>
    <cellStyle name="Normal 9 4 2 4 2 5" xfId="4911" xr:uid="{CFA0096D-729C-45D7-B3A9-28E79C23065C}"/>
    <cellStyle name="Normal 9 4 2 4 3" xfId="2402" xr:uid="{6BF7121F-5225-4C43-A661-6EF0DFE01414}"/>
    <cellStyle name="Normal 9 4 2 4 3 2" xfId="2403" xr:uid="{82B9FC52-4CF9-47C8-9C1D-863E328C7F8F}"/>
    <cellStyle name="Normal 9 4 2 4 3 2 2" xfId="4917" xr:uid="{DF5540D1-B35C-41B9-9824-0B46C0FFAB31}"/>
    <cellStyle name="Normal 9 4 2 4 3 3" xfId="4916" xr:uid="{E400FC52-51D2-4348-9F16-67CA5A9FBDA4}"/>
    <cellStyle name="Normal 9 4 2 4 4" xfId="2404" xr:uid="{2EC07D73-E06B-4C22-BD4E-4FED0F1D9D69}"/>
    <cellStyle name="Normal 9 4 2 4 4 2" xfId="4918" xr:uid="{6D2F97D9-E87E-4964-9A89-E38FFF08C94A}"/>
    <cellStyle name="Normal 9 4 2 4 5" xfId="4079" xr:uid="{03FB3BBE-D3E8-424E-B83D-A9C99E976D12}"/>
    <cellStyle name="Normal 9 4 2 4 5 2" xfId="4919" xr:uid="{640A5C89-C6A8-4EE0-B750-51372887A950}"/>
    <cellStyle name="Normal 9 4 2 4 6" xfId="4910" xr:uid="{471ECE45-294A-4415-86A2-DD83B89326E2}"/>
    <cellStyle name="Normal 9 4 2 5" xfId="415" xr:uid="{7355E41B-BC1F-4E1B-A662-3252EAD5E5ED}"/>
    <cellStyle name="Normal 9 4 2 5 2" xfId="2405" xr:uid="{1582CB82-D84C-4E7D-A029-37A88751E6DC}"/>
    <cellStyle name="Normal 9 4 2 5 2 2" xfId="2406" xr:uid="{3FEC8F1E-66A3-4B91-A594-FC0D3C2690A6}"/>
    <cellStyle name="Normal 9 4 2 5 2 2 2" xfId="4922" xr:uid="{D8F99681-0A46-4908-A026-5437D06E9871}"/>
    <cellStyle name="Normal 9 4 2 5 2 3" xfId="4921" xr:uid="{4102F6C4-2BA1-4750-A69F-DE76F1429F79}"/>
    <cellStyle name="Normal 9 4 2 5 3" xfId="2407" xr:uid="{12E8B8B5-1751-4FD2-816E-8C068D7A0D10}"/>
    <cellStyle name="Normal 9 4 2 5 3 2" xfId="4923" xr:uid="{5588D73A-C06A-4F81-8E44-8663B15CB923}"/>
    <cellStyle name="Normal 9 4 2 5 4" xfId="4080" xr:uid="{5D36BFC0-07E1-4161-A699-00FFF00142F8}"/>
    <cellStyle name="Normal 9 4 2 5 4 2" xfId="4924" xr:uid="{18FF4698-D8BB-4C56-8223-45A369568F1B}"/>
    <cellStyle name="Normal 9 4 2 5 5" xfId="4920" xr:uid="{9DA5380A-52EA-443F-A34E-0163C685E8D4}"/>
    <cellStyle name="Normal 9 4 2 6" xfId="2408" xr:uid="{80B6EE82-725C-4ADB-BFA5-2584EDB696C7}"/>
    <cellStyle name="Normal 9 4 2 6 2" xfId="2409" xr:uid="{69F3954E-E469-4C60-80D2-E9432FB4D693}"/>
    <cellStyle name="Normal 9 4 2 6 2 2" xfId="4926" xr:uid="{3E8FD8FC-03D6-43FE-B0CD-5905AFF2B1D1}"/>
    <cellStyle name="Normal 9 4 2 6 3" xfId="4081" xr:uid="{B438DEAC-33D5-40E3-99F1-63691E9238AE}"/>
    <cellStyle name="Normal 9 4 2 6 3 2" xfId="4927" xr:uid="{C69E002B-4DBA-4A29-9D34-206CE7270A9E}"/>
    <cellStyle name="Normal 9 4 2 6 4" xfId="4082" xr:uid="{1F6D1C54-B94E-4870-B27C-B018F8BB0F0A}"/>
    <cellStyle name="Normal 9 4 2 6 4 2" xfId="4928" xr:uid="{B222CC58-7709-46F0-B615-AC6D6F7065BD}"/>
    <cellStyle name="Normal 9 4 2 6 5" xfId="4925" xr:uid="{897A57B8-E445-497C-8D9F-17B5ECD8B6AD}"/>
    <cellStyle name="Normal 9 4 2 7" xfId="2410" xr:uid="{B0635EE8-5E5C-4255-9A74-F6CEDE426DB0}"/>
    <cellStyle name="Normal 9 4 2 7 2" xfId="4929" xr:uid="{C830C477-59A9-410F-988B-97109B9DC796}"/>
    <cellStyle name="Normal 9 4 2 8" xfId="4083" xr:uid="{713E20E3-1FA6-4FC2-BCBA-8CC9B405BE7E}"/>
    <cellStyle name="Normal 9 4 2 8 2" xfId="4930" xr:uid="{D266FFD8-78B0-46D9-BC52-96D25DC019C0}"/>
    <cellStyle name="Normal 9 4 2 9" xfId="4084" xr:uid="{7E1ED0AB-ED20-45E4-9817-1FACB3828D45}"/>
    <cellStyle name="Normal 9 4 2 9 2" xfId="4931" xr:uid="{7CCC7260-004E-47D1-8D84-6B6A178D5593}"/>
    <cellStyle name="Normal 9 4 3" xfId="175" xr:uid="{44D90954-BB1C-4205-B6A6-E091504A882A}"/>
    <cellStyle name="Normal 9 4 3 2" xfId="176" xr:uid="{64CB7AA6-A274-47D4-AA5D-E1125E27EB5A}"/>
    <cellStyle name="Normal 9 4 3 2 2" xfId="863" xr:uid="{8CF35CD6-88A9-442F-87AD-0FA452DFB8F1}"/>
    <cellStyle name="Normal 9 4 3 2 2 2" xfId="2411" xr:uid="{E19A210E-2506-48F1-AA4A-B44271FA99BF}"/>
    <cellStyle name="Normal 9 4 3 2 2 2 2" xfId="2412" xr:uid="{D4A955AA-79A9-498B-9091-18B437F266EA}"/>
    <cellStyle name="Normal 9 4 3 2 2 2 2 2" xfId="4500" xr:uid="{B7722E8B-843A-4349-A9B8-36C635865CE4}"/>
    <cellStyle name="Normal 9 4 3 2 2 2 2 2 2" xfId="5307" xr:uid="{D865792B-A456-42B1-A4DD-0CEBAAEDA6DB}"/>
    <cellStyle name="Normal 9 4 3 2 2 2 2 2 3" xfId="4936" xr:uid="{D5E0B2A8-DFFB-43F6-B6D6-C23F967D3F05}"/>
    <cellStyle name="Normal 9 4 3 2 2 2 3" xfId="4501" xr:uid="{26F90643-D1B5-4E8A-80D2-022F4CBBC732}"/>
    <cellStyle name="Normal 9 4 3 2 2 2 3 2" xfId="5308" xr:uid="{E8731782-1CF4-4A67-A6B8-6D49EE6B71EF}"/>
    <cellStyle name="Normal 9 4 3 2 2 2 3 3" xfId="4935" xr:uid="{749F2756-6431-414A-A492-8C9B045D4863}"/>
    <cellStyle name="Normal 9 4 3 2 2 3" xfId="2413" xr:uid="{B8078860-F4F3-45A9-9E1E-BDBAF05A2F24}"/>
    <cellStyle name="Normal 9 4 3 2 2 3 2" xfId="4502" xr:uid="{15B5C44E-ABDA-46A1-8C5F-776515E8131F}"/>
    <cellStyle name="Normal 9 4 3 2 2 3 2 2" xfId="5309" xr:uid="{E6447EB6-1D19-44ED-87A4-45B78EC4CEE3}"/>
    <cellStyle name="Normal 9 4 3 2 2 3 2 3" xfId="4937" xr:uid="{BCDAB5D2-C5B1-464F-BB75-832F89A9ED26}"/>
    <cellStyle name="Normal 9 4 3 2 2 4" xfId="4085" xr:uid="{F2D5B9E7-19B7-40D4-A53D-BEA7B4DB94B8}"/>
    <cellStyle name="Normal 9 4 3 2 2 4 2" xfId="4938" xr:uid="{F3050877-8501-49F4-B2DC-C0B6C0438B40}"/>
    <cellStyle name="Normal 9 4 3 2 2 5" xfId="4934" xr:uid="{BD17625E-098A-4328-B4F5-8804D851D248}"/>
    <cellStyle name="Normal 9 4 3 2 3" xfId="2414" xr:uid="{4E5C9CC1-9044-4070-9DCD-A3EB13023DF4}"/>
    <cellStyle name="Normal 9 4 3 2 3 2" xfId="2415" xr:uid="{03FFB403-EB27-4E66-8867-EC7844BEB29D}"/>
    <cellStyle name="Normal 9 4 3 2 3 2 2" xfId="4503" xr:uid="{B58457B6-1B95-49F4-BD69-C0A25E2276DF}"/>
    <cellStyle name="Normal 9 4 3 2 3 2 2 2" xfId="5310" xr:uid="{6783AFBF-B796-4A81-843B-3EEB82A4BAA0}"/>
    <cellStyle name="Normal 9 4 3 2 3 2 2 3" xfId="4940" xr:uid="{731FD5CB-0FF9-4D7C-ABA9-21B6CA928D12}"/>
    <cellStyle name="Normal 9 4 3 2 3 3" xfId="4086" xr:uid="{DB7C6BA6-D5BE-4191-9462-AD7DBDDD6171}"/>
    <cellStyle name="Normal 9 4 3 2 3 3 2" xfId="4941" xr:uid="{66DAFA79-2B8E-4141-99D1-F6FA6A241962}"/>
    <cellStyle name="Normal 9 4 3 2 3 4" xfId="4087" xr:uid="{D6EF1655-4F9B-4E43-AA4F-8BC2B69964EA}"/>
    <cellStyle name="Normal 9 4 3 2 3 4 2" xfId="4942" xr:uid="{3D973E10-4DF3-4900-9228-C8C43349F423}"/>
    <cellStyle name="Normal 9 4 3 2 3 5" xfId="4939" xr:uid="{0EEEB7EB-FD48-461D-B58E-30AF30C26010}"/>
    <cellStyle name="Normal 9 4 3 2 4" xfId="2416" xr:uid="{6609DAF2-A0D0-431D-A89F-4952C38DE377}"/>
    <cellStyle name="Normal 9 4 3 2 4 2" xfId="4504" xr:uid="{D69604AE-AD76-4FEE-9708-CBD7BCADEBD6}"/>
    <cellStyle name="Normal 9 4 3 2 4 2 2" xfId="5311" xr:uid="{AE889382-2BA3-4F19-AE96-9EB004C5AD8B}"/>
    <cellStyle name="Normal 9 4 3 2 4 2 3" xfId="4943" xr:uid="{B82418A5-F435-4B71-BF5B-D69F633FB437}"/>
    <cellStyle name="Normal 9 4 3 2 5" xfId="4088" xr:uid="{38FE92BE-7D2E-4651-AF19-AF36BE3B307F}"/>
    <cellStyle name="Normal 9 4 3 2 5 2" xfId="4944" xr:uid="{89B01218-A19A-44F0-8491-B3FD1871F9A0}"/>
    <cellStyle name="Normal 9 4 3 2 6" xfId="4089" xr:uid="{808D277F-2A44-4B3B-8FFA-2466CCDF52E0}"/>
    <cellStyle name="Normal 9 4 3 2 6 2" xfId="4945" xr:uid="{DDAFFC63-2FD3-4614-934F-DA2C2E4B8B47}"/>
    <cellStyle name="Normal 9 4 3 2 7" xfId="4933" xr:uid="{C5A28BD7-5FAA-4C66-9978-D5A976B4DC43}"/>
    <cellStyle name="Normal 9 4 3 3" xfId="416" xr:uid="{B33C4ABF-2731-4E1F-BDFB-5FE45BAD0E68}"/>
    <cellStyle name="Normal 9 4 3 3 2" xfId="2417" xr:uid="{1EAADBD6-5861-4746-9FF9-31977CF80D56}"/>
    <cellStyle name="Normal 9 4 3 3 2 2" xfId="2418" xr:uid="{E207F1C0-4F49-4433-A850-26809AC27F93}"/>
    <cellStyle name="Normal 9 4 3 3 2 2 2" xfId="4505" xr:uid="{6FBCB0E6-12F7-49DC-8B0E-A4B0A21FCAE7}"/>
    <cellStyle name="Normal 9 4 3 3 2 2 2 2" xfId="5312" xr:uid="{C41854C0-58C9-4727-93C8-745AF0918A0F}"/>
    <cellStyle name="Normal 9 4 3 3 2 2 2 3" xfId="4948" xr:uid="{8453154F-504F-47D6-8211-63B52473AF42}"/>
    <cellStyle name="Normal 9 4 3 3 2 3" xfId="4090" xr:uid="{E685BEDA-F30E-4F51-8FC5-6E15E8CF98DD}"/>
    <cellStyle name="Normal 9 4 3 3 2 3 2" xfId="4949" xr:uid="{12C09036-0E41-4206-8165-34A98C7E54AB}"/>
    <cellStyle name="Normal 9 4 3 3 2 4" xfId="4091" xr:uid="{4B659638-B6B6-4851-BE37-E0B204F94DA4}"/>
    <cellStyle name="Normal 9 4 3 3 2 4 2" xfId="4950" xr:uid="{B13B9F42-6411-4BDC-9EA7-BEA969D7C10C}"/>
    <cellStyle name="Normal 9 4 3 3 2 5" xfId="4947" xr:uid="{ECFAE4C8-8412-4509-A959-90D91D382446}"/>
    <cellStyle name="Normal 9 4 3 3 3" xfId="2419" xr:uid="{31867BFE-3FF8-458F-AD3B-0B2BD13A5DC5}"/>
    <cellStyle name="Normal 9 4 3 3 3 2" xfId="4506" xr:uid="{86BE0532-7495-4A6F-A3EE-0B6B05F3FAB4}"/>
    <cellStyle name="Normal 9 4 3 3 3 2 2" xfId="5313" xr:uid="{C4F3B2AA-DC18-40CF-8B9D-9748D8C16C41}"/>
    <cellStyle name="Normal 9 4 3 3 3 2 3" xfId="4951" xr:uid="{EE91F767-C6E3-44C8-8FE5-AB56BA679195}"/>
    <cellStyle name="Normal 9 4 3 3 4" xfId="4092" xr:uid="{8AEDB2A2-F981-4A42-8852-0B9189A3EC9E}"/>
    <cellStyle name="Normal 9 4 3 3 4 2" xfId="4952" xr:uid="{18A7CA85-C05B-4382-B3DC-35D8E1B0F67C}"/>
    <cellStyle name="Normal 9 4 3 3 5" xfId="4093" xr:uid="{D89B46F1-32D2-4449-A5ED-932C73F0B30F}"/>
    <cellStyle name="Normal 9 4 3 3 5 2" xfId="4953" xr:uid="{C8D2877C-E65C-4519-A2C3-95ACBF0D029A}"/>
    <cellStyle name="Normal 9 4 3 3 6" xfId="4946" xr:uid="{81719417-2E61-4944-B3CF-1B6BC1EB81C9}"/>
    <cellStyle name="Normal 9 4 3 4" xfId="2420" xr:uid="{A9C52DAC-B27F-44E2-B61C-026E9C0E2ED5}"/>
    <cellStyle name="Normal 9 4 3 4 2" xfId="2421" xr:uid="{3B0A6F8E-78EA-491E-9E04-29A680B18B43}"/>
    <cellStyle name="Normal 9 4 3 4 2 2" xfId="4507" xr:uid="{21DBED51-36A4-4779-8D66-F88591F6AA7C}"/>
    <cellStyle name="Normal 9 4 3 4 2 2 2" xfId="5314" xr:uid="{99FA53F2-E347-4C56-9478-33C58FDC8428}"/>
    <cellStyle name="Normal 9 4 3 4 2 2 3" xfId="4955" xr:uid="{93507D5F-18F1-4649-AF6C-C0E1AFF15CD1}"/>
    <cellStyle name="Normal 9 4 3 4 3" xfId="4094" xr:uid="{4AB31615-86E1-4DE1-B621-37C3297C582B}"/>
    <cellStyle name="Normal 9 4 3 4 3 2" xfId="4956" xr:uid="{ADF2900B-AF57-4020-999A-66CBAEEFC5D4}"/>
    <cellStyle name="Normal 9 4 3 4 4" xfId="4095" xr:uid="{EE83A098-61C7-4FEF-A10B-F5B4276EA57F}"/>
    <cellStyle name="Normal 9 4 3 4 4 2" xfId="4957" xr:uid="{F4826D0E-9991-414B-997C-633AA078D764}"/>
    <cellStyle name="Normal 9 4 3 4 5" xfId="4954" xr:uid="{D8BF9E90-CCEC-4559-B90A-892D577DD395}"/>
    <cellStyle name="Normal 9 4 3 5" xfId="2422" xr:uid="{8941B830-4313-4A8D-81A0-D2E4D2DF5E4D}"/>
    <cellStyle name="Normal 9 4 3 5 2" xfId="4096" xr:uid="{D9887280-DBDF-424C-8FDF-E98BF29FA3F6}"/>
    <cellStyle name="Normal 9 4 3 5 2 2" xfId="4959" xr:uid="{C14A3027-15B1-4BD8-8085-8AAF50867C5C}"/>
    <cellStyle name="Normal 9 4 3 5 3" xfId="4097" xr:uid="{8109DD5C-0AD0-4D3C-BC56-BDE5B98C990D}"/>
    <cellStyle name="Normal 9 4 3 5 3 2" xfId="4960" xr:uid="{54BC11F3-3D7A-4131-AC27-3313C103FD72}"/>
    <cellStyle name="Normal 9 4 3 5 4" xfId="4098" xr:uid="{8AC41E7A-91C1-4D93-93AA-33DDFFAB0595}"/>
    <cellStyle name="Normal 9 4 3 5 4 2" xfId="4961" xr:uid="{7A33D3A2-1E17-46EE-BF17-9B63F5B97CCF}"/>
    <cellStyle name="Normal 9 4 3 5 5" xfId="4958" xr:uid="{3AA71585-1F71-437D-8A2B-EC9847AC1321}"/>
    <cellStyle name="Normal 9 4 3 6" xfId="4099" xr:uid="{0A75907D-0D4B-4D83-BB48-FC9E35D1E661}"/>
    <cellStyle name="Normal 9 4 3 6 2" xfId="4962" xr:uid="{69F416A4-A06B-4F38-A3C2-18FE1FD492CF}"/>
    <cellStyle name="Normal 9 4 3 7" xfId="4100" xr:uid="{E8E9A27A-8A31-48F7-ABEC-3D7739EACB5F}"/>
    <cellStyle name="Normal 9 4 3 7 2" xfId="4963" xr:uid="{CD83EFF7-A433-4E2F-915F-7A8DD94738BE}"/>
    <cellStyle name="Normal 9 4 3 8" xfId="4101" xr:uid="{4053BC45-4ABA-4B82-B8CE-96C2CC3A4E95}"/>
    <cellStyle name="Normal 9 4 3 8 2" xfId="4964" xr:uid="{1BA2A260-5CC4-4BDD-964E-3BE05EC72AEA}"/>
    <cellStyle name="Normal 9 4 3 9" xfId="4932" xr:uid="{31045C68-9770-4A32-8F06-7B8FCA7E0C6F}"/>
    <cellStyle name="Normal 9 4 4" xfId="177" xr:uid="{2A04CCE1-FD3A-4C4E-9712-CA0B63A701CB}"/>
    <cellStyle name="Normal 9 4 4 2" xfId="864" xr:uid="{248EC1A2-60EC-47B8-870C-37C09ED43553}"/>
    <cellStyle name="Normal 9 4 4 2 2" xfId="865" xr:uid="{41328FF6-C34D-4E8F-8CDE-71BAA3C7EABE}"/>
    <cellStyle name="Normal 9 4 4 2 2 2" xfId="2423" xr:uid="{92FF43C8-4360-4CD9-95FC-889C0C1C33BB}"/>
    <cellStyle name="Normal 9 4 4 2 2 2 2" xfId="2424" xr:uid="{23ACC80D-1D98-4BFD-B1D6-43F78D702C1C}"/>
    <cellStyle name="Normal 9 4 4 2 2 2 2 2" xfId="4969" xr:uid="{DDFDC8EB-6873-4D24-A097-1FAB14CCCEFD}"/>
    <cellStyle name="Normal 9 4 4 2 2 2 3" xfId="4968" xr:uid="{53F768D8-1DD9-4066-A616-4C7B4A69121B}"/>
    <cellStyle name="Normal 9 4 4 2 2 3" xfId="2425" xr:uid="{FBE7D94F-D4BB-466C-8A72-BD33FF44852C}"/>
    <cellStyle name="Normal 9 4 4 2 2 3 2" xfId="4970" xr:uid="{01E0FC2B-14AA-487F-A1C6-D5906F518F0C}"/>
    <cellStyle name="Normal 9 4 4 2 2 4" xfId="4102" xr:uid="{9BF2A983-27F2-475B-8D64-6C1FA902FD49}"/>
    <cellStyle name="Normal 9 4 4 2 2 4 2" xfId="4971" xr:uid="{96BE1CDA-F69C-4D94-8D3C-232A8F7DCF1F}"/>
    <cellStyle name="Normal 9 4 4 2 2 5" xfId="4967" xr:uid="{80CAE70D-01D0-43B1-92CC-1BE24BDC6330}"/>
    <cellStyle name="Normal 9 4 4 2 3" xfId="2426" xr:uid="{54A9DEB6-B8F2-4AD9-AC35-3CCD497D08BB}"/>
    <cellStyle name="Normal 9 4 4 2 3 2" xfId="2427" xr:uid="{8CA7DAD4-B718-4FC4-8F32-73790CDDB8CD}"/>
    <cellStyle name="Normal 9 4 4 2 3 2 2" xfId="4973" xr:uid="{B0E162B7-B86D-45E6-9EC3-7AEA37CCEA5A}"/>
    <cellStyle name="Normal 9 4 4 2 3 3" xfId="4972" xr:uid="{D80D2C6D-2652-4394-9399-80E57F2B49C7}"/>
    <cellStyle name="Normal 9 4 4 2 4" xfId="2428" xr:uid="{F99DC858-0A3F-414E-A54D-52BC7B8ABFBE}"/>
    <cellStyle name="Normal 9 4 4 2 4 2" xfId="4974" xr:uid="{901A0D90-84A6-445F-86F9-DEACB4521821}"/>
    <cellStyle name="Normal 9 4 4 2 5" xfId="4103" xr:uid="{5E95E69B-BB8C-47AC-A7FE-59A89FEB2F26}"/>
    <cellStyle name="Normal 9 4 4 2 5 2" xfId="4975" xr:uid="{B3E239BD-D138-4384-81D2-3107E45717CF}"/>
    <cellStyle name="Normal 9 4 4 2 6" xfId="4966" xr:uid="{8E7005D4-6CA3-4C78-9844-9153ECB753DC}"/>
    <cellStyle name="Normal 9 4 4 3" xfId="866" xr:uid="{EF58104A-99AB-4073-BF04-9F649E03A294}"/>
    <cellStyle name="Normal 9 4 4 3 2" xfId="2429" xr:uid="{0C54F0C8-5840-4524-ADC2-53515E9277AE}"/>
    <cellStyle name="Normal 9 4 4 3 2 2" xfId="2430" xr:uid="{CBCC1E52-F66E-4089-8C5E-66EE28D62851}"/>
    <cellStyle name="Normal 9 4 4 3 2 2 2" xfId="4978" xr:uid="{2B1F4690-452D-49A4-A654-7462947DE11B}"/>
    <cellStyle name="Normal 9 4 4 3 2 3" xfId="4977" xr:uid="{37518806-F51F-4348-8642-C041B003331A}"/>
    <cellStyle name="Normal 9 4 4 3 3" xfId="2431" xr:uid="{AC1B0612-8D4C-45CC-B175-8C7CEA9F714F}"/>
    <cellStyle name="Normal 9 4 4 3 3 2" xfId="4979" xr:uid="{55139E20-0B76-4505-9E4C-30E1DD939D1E}"/>
    <cellStyle name="Normal 9 4 4 3 4" xfId="4104" xr:uid="{8BC85C98-BB76-484D-864F-29E866D06B01}"/>
    <cellStyle name="Normal 9 4 4 3 4 2" xfId="4980" xr:uid="{C64A3521-8388-4782-B0FD-22A07A0764BC}"/>
    <cellStyle name="Normal 9 4 4 3 5" xfId="4976" xr:uid="{BDDD56C6-1A4B-4DD8-A481-466101B9E0B2}"/>
    <cellStyle name="Normal 9 4 4 4" xfId="2432" xr:uid="{DD8C7A58-A0CB-47FA-AE49-5167510CD582}"/>
    <cellStyle name="Normal 9 4 4 4 2" xfId="2433" xr:uid="{4F787454-4CE2-4186-BB6C-ACA206688530}"/>
    <cellStyle name="Normal 9 4 4 4 2 2" xfId="4982" xr:uid="{33734F73-DD03-4099-BBEA-C0D23F6953A0}"/>
    <cellStyle name="Normal 9 4 4 4 3" xfId="4105" xr:uid="{679B0218-F6B8-41E9-8A13-FBE51E094E56}"/>
    <cellStyle name="Normal 9 4 4 4 3 2" xfId="4983" xr:uid="{421994A1-2907-4B4B-8B1E-96CC32E053BE}"/>
    <cellStyle name="Normal 9 4 4 4 4" xfId="4106" xr:uid="{FF5F5914-1247-4052-933D-FFE24F5B9612}"/>
    <cellStyle name="Normal 9 4 4 4 4 2" xfId="4984" xr:uid="{F4488838-3E20-4CE3-83FE-B176EEEF268C}"/>
    <cellStyle name="Normal 9 4 4 4 5" xfId="4981" xr:uid="{09841B2C-BBF4-4B51-8A58-4D91E42D9FFA}"/>
    <cellStyle name="Normal 9 4 4 5" xfId="2434" xr:uid="{446B061E-D0DB-43AE-9328-D0B5A9A08BF9}"/>
    <cellStyle name="Normal 9 4 4 5 2" xfId="4985" xr:uid="{4076152D-D727-4AB9-96B2-0DA8BC7B99E6}"/>
    <cellStyle name="Normal 9 4 4 6" xfId="4107" xr:uid="{B9773C66-05EA-4C8D-8DDD-49911071C0BE}"/>
    <cellStyle name="Normal 9 4 4 6 2" xfId="4986" xr:uid="{23CFF82B-3AE6-4B3F-9580-299075EB4BF4}"/>
    <cellStyle name="Normal 9 4 4 7" xfId="4108" xr:uid="{4BD5A562-EBC9-4A06-94FD-3E74769B0536}"/>
    <cellStyle name="Normal 9 4 4 7 2" xfId="4987" xr:uid="{9F982FE7-18EE-4459-86DF-9ADB3937A23F}"/>
    <cellStyle name="Normal 9 4 4 8" xfId="4965" xr:uid="{56116A93-E4F6-4F3F-8184-2FAAECC2906B}"/>
    <cellStyle name="Normal 9 4 5" xfId="417" xr:uid="{9CC0F695-AFE2-4686-9890-03074735EC5E}"/>
    <cellStyle name="Normal 9 4 5 2" xfId="867" xr:uid="{EA6C4A19-C4F7-46BC-AAE4-DEF9F9E062A7}"/>
    <cellStyle name="Normal 9 4 5 2 2" xfId="2435" xr:uid="{C3D3AF6C-2DFD-4C7E-8308-2CB4C78E458A}"/>
    <cellStyle name="Normal 9 4 5 2 2 2" xfId="2436" xr:uid="{332A42E4-B005-4557-B240-270DF01D0214}"/>
    <cellStyle name="Normal 9 4 5 2 2 2 2" xfId="4991" xr:uid="{6935F8DF-998F-4656-96CD-B190A49D266C}"/>
    <cellStyle name="Normal 9 4 5 2 2 3" xfId="4990" xr:uid="{03760ECB-EAA0-4653-BE95-FE1A30E0FD81}"/>
    <cellStyle name="Normal 9 4 5 2 3" xfId="2437" xr:uid="{F97DE4B6-8B09-455D-8A9E-C9D6557BD2D7}"/>
    <cellStyle name="Normal 9 4 5 2 3 2" xfId="4992" xr:uid="{4B13F6B9-F054-493B-8844-37D451825E43}"/>
    <cellStyle name="Normal 9 4 5 2 4" xfId="4109" xr:uid="{C724A2FD-7677-400B-A50B-290CC5BCE521}"/>
    <cellStyle name="Normal 9 4 5 2 4 2" xfId="4993" xr:uid="{B6F25E5D-9C87-4BA2-B430-5CF2E181A99D}"/>
    <cellStyle name="Normal 9 4 5 2 5" xfId="4989" xr:uid="{7BA2CE28-6862-469D-98E1-1C8EE579B6B7}"/>
    <cellStyle name="Normal 9 4 5 3" xfId="2438" xr:uid="{DC68F9DD-C9F7-462F-83F2-C46640CF7835}"/>
    <cellStyle name="Normal 9 4 5 3 2" xfId="2439" xr:uid="{F81D5C7A-C32E-418A-A949-7728376DFD0B}"/>
    <cellStyle name="Normal 9 4 5 3 2 2" xfId="4995" xr:uid="{831F2E61-3E02-4459-99E3-C54CDDA9D313}"/>
    <cellStyle name="Normal 9 4 5 3 3" xfId="4110" xr:uid="{C52F6BAC-4585-45DE-869D-15C89C673860}"/>
    <cellStyle name="Normal 9 4 5 3 3 2" xfId="4996" xr:uid="{0FC7F206-EDB9-44EF-87DF-71511BC7B4C5}"/>
    <cellStyle name="Normal 9 4 5 3 4" xfId="4111" xr:uid="{EB5E65A4-B9E5-43ED-AD52-51ABD45BAF30}"/>
    <cellStyle name="Normal 9 4 5 3 4 2" xfId="4997" xr:uid="{63BA7085-5B6D-4F18-958C-262DA89F3E3F}"/>
    <cellStyle name="Normal 9 4 5 3 5" xfId="4994" xr:uid="{5719FFCD-CD7B-4D51-9281-1F2C8E6C5ADA}"/>
    <cellStyle name="Normal 9 4 5 4" xfId="2440" xr:uid="{D60654B5-F2A9-4DD4-85D5-E536FDE12548}"/>
    <cellStyle name="Normal 9 4 5 4 2" xfId="4998" xr:uid="{90F62219-DA9C-4C04-8450-1B6ED7127AED}"/>
    <cellStyle name="Normal 9 4 5 5" xfId="4112" xr:uid="{66A2007B-B1A0-48F7-B5D0-CDE34415F08A}"/>
    <cellStyle name="Normal 9 4 5 5 2" xfId="4999" xr:uid="{EA2C5011-27B2-4AC5-BFFC-C3DCD5A15C08}"/>
    <cellStyle name="Normal 9 4 5 6" xfId="4113" xr:uid="{FCA64AEE-46F6-4705-B1F3-CB2D32EC6BF3}"/>
    <cellStyle name="Normal 9 4 5 6 2" xfId="5000" xr:uid="{1858B4D9-6644-4B19-B13E-FCE390F0B67C}"/>
    <cellStyle name="Normal 9 4 5 7" xfId="4988" xr:uid="{0AD182D3-2C5E-4BA9-949A-845F8CE27E66}"/>
    <cellStyle name="Normal 9 4 6" xfId="418" xr:uid="{1471732E-C7B4-4791-A3EF-437ADC03D58F}"/>
    <cellStyle name="Normal 9 4 6 2" xfId="2441" xr:uid="{10082D15-F322-4096-A1A2-2070C1B11F61}"/>
    <cellStyle name="Normal 9 4 6 2 2" xfId="2442" xr:uid="{4F60A98A-5DC5-467B-A00C-667B10EFBF84}"/>
    <cellStyle name="Normal 9 4 6 2 2 2" xfId="5003" xr:uid="{B5583684-54EF-45C1-8EAB-5ED5311D1654}"/>
    <cellStyle name="Normal 9 4 6 2 3" xfId="4114" xr:uid="{1CE48812-C2E2-4CB6-A6A3-119F4DE8176E}"/>
    <cellStyle name="Normal 9 4 6 2 3 2" xfId="5004" xr:uid="{D4CD8E74-E9AF-4E6B-8A6B-6CFC2CD2B782}"/>
    <cellStyle name="Normal 9 4 6 2 4" xfId="4115" xr:uid="{9B6F3F60-71ED-4342-9C30-5B7B2754BAC9}"/>
    <cellStyle name="Normal 9 4 6 2 4 2" xfId="5005" xr:uid="{0CFBFB8D-F813-4362-AA8F-30865CB7CDA8}"/>
    <cellStyle name="Normal 9 4 6 2 5" xfId="5002" xr:uid="{B803C8E3-56A6-4FA6-932A-7F85BEA5A259}"/>
    <cellStyle name="Normal 9 4 6 3" xfId="2443" xr:uid="{4BE2B021-0AE3-44E9-9DC4-41D9DE34D1A7}"/>
    <cellStyle name="Normal 9 4 6 3 2" xfId="5006" xr:uid="{94657C07-A5BA-49E0-AAA5-60BFB3E76FDA}"/>
    <cellStyle name="Normal 9 4 6 4" xfId="4116" xr:uid="{5A9A30BE-6BC0-4D54-978F-B0010B9C934F}"/>
    <cellStyle name="Normal 9 4 6 4 2" xfId="5007" xr:uid="{F138810B-8ECA-4D73-A735-127CE3704264}"/>
    <cellStyle name="Normal 9 4 6 5" xfId="4117" xr:uid="{99C9BB03-0218-420D-BBC5-34243197751F}"/>
    <cellStyle name="Normal 9 4 6 5 2" xfId="5008" xr:uid="{B7949093-D439-4666-AC63-0F681DB5F6C0}"/>
    <cellStyle name="Normal 9 4 6 6" xfId="5001" xr:uid="{C4CFAE27-F315-43EF-AE8E-C7E52D4B20BA}"/>
    <cellStyle name="Normal 9 4 7" xfId="2444" xr:uid="{117FBF7C-F481-4E1B-AC90-85D46702BBF0}"/>
    <cellStyle name="Normal 9 4 7 2" xfId="2445" xr:uid="{5C74E248-985E-4BD0-A64E-74EF1C586D86}"/>
    <cellStyle name="Normal 9 4 7 2 2" xfId="5010" xr:uid="{3EB9FC72-9C93-425E-900B-1DCF2A7DD5DA}"/>
    <cellStyle name="Normal 9 4 7 3" xfId="4118" xr:uid="{383F5CD9-8FDE-4450-B095-A7799E3C8A3E}"/>
    <cellStyle name="Normal 9 4 7 3 2" xfId="5011" xr:uid="{F87FED43-3831-46FE-9A2F-3D2FFFB5EC80}"/>
    <cellStyle name="Normal 9 4 7 4" xfId="4119" xr:uid="{6CE1E4D0-C769-49FF-97E1-913AE997568E}"/>
    <cellStyle name="Normal 9 4 7 4 2" xfId="5012" xr:uid="{16FF15C3-CF93-4562-AE60-6AC074661F01}"/>
    <cellStyle name="Normal 9 4 7 5" xfId="5009" xr:uid="{DF62864D-A877-4A4C-A695-398B9993FA68}"/>
    <cellStyle name="Normal 9 4 8" xfId="2446" xr:uid="{8FEB0A54-25B9-4E89-B034-9875E1D130AB}"/>
    <cellStyle name="Normal 9 4 8 2" xfId="4120" xr:uid="{33D4B847-A780-4E8C-819F-9D6AE755C1A8}"/>
    <cellStyle name="Normal 9 4 8 2 2" xfId="5014" xr:uid="{F5E47EDF-405D-492A-8B9A-FDB25B3C5096}"/>
    <cellStyle name="Normal 9 4 8 3" xfId="4121" xr:uid="{4D6423BE-F99A-4A01-BC49-8B649BF71018}"/>
    <cellStyle name="Normal 9 4 8 3 2" xfId="5015" xr:uid="{89E9FAFE-72AB-470C-995D-9D59D3ED4A96}"/>
    <cellStyle name="Normal 9 4 8 4" xfId="4122" xr:uid="{B5F5A122-3518-47AB-8A80-72ECF363462B}"/>
    <cellStyle name="Normal 9 4 8 4 2" xfId="5016" xr:uid="{1ABE0E09-ECA3-4C12-BF56-72AA846FBE1D}"/>
    <cellStyle name="Normal 9 4 8 5" xfId="5013" xr:uid="{08E21DD1-4ACA-4C01-BCD9-978DC6097C0B}"/>
    <cellStyle name="Normal 9 4 9" xfId="4123" xr:uid="{A6B40737-7066-4CA3-966D-063BF097CCFC}"/>
    <cellStyle name="Normal 9 4 9 2" xfId="5017" xr:uid="{04F7A98B-D6EB-46E5-ABB2-3ADBF6E3B9BB}"/>
    <cellStyle name="Normal 9 5" xfId="178" xr:uid="{4F482F6F-347B-4224-BE6A-2B49769A6B86}"/>
    <cellStyle name="Normal 9 5 10" xfId="4124" xr:uid="{F0DE4750-32AF-4019-A513-156581D03053}"/>
    <cellStyle name="Normal 9 5 10 2" xfId="5019" xr:uid="{D96BF3C5-24A0-4A1E-BEFA-945CDF782B19}"/>
    <cellStyle name="Normal 9 5 11" xfId="4125" xr:uid="{032CCFA5-ABC0-4CD2-954A-91D29D33D44C}"/>
    <cellStyle name="Normal 9 5 11 2" xfId="5020" xr:uid="{277A8FC1-42CE-4BD6-813E-0E47487F02E2}"/>
    <cellStyle name="Normal 9 5 12" xfId="5018" xr:uid="{246223ED-4C98-427A-B08D-B662AE2C73AF}"/>
    <cellStyle name="Normal 9 5 2" xfId="179" xr:uid="{21862361-BD49-4900-AF64-8F6A5A99BA8A}"/>
    <cellStyle name="Normal 9 5 2 10" xfId="5021" xr:uid="{07224601-74B4-4AF0-88FD-A6033BEB28F1}"/>
    <cellStyle name="Normal 9 5 2 2" xfId="419" xr:uid="{445BFE45-BB77-4C01-9B27-D32358020195}"/>
    <cellStyle name="Normal 9 5 2 2 2" xfId="868" xr:uid="{943C9188-2522-40E0-9F66-7354010DF258}"/>
    <cellStyle name="Normal 9 5 2 2 2 2" xfId="869" xr:uid="{BF466DB4-7206-4669-850B-727F831173D7}"/>
    <cellStyle name="Normal 9 5 2 2 2 2 2" xfId="2447" xr:uid="{D0199D08-AC83-4A25-ABE1-45CA27503C47}"/>
    <cellStyle name="Normal 9 5 2 2 2 2 2 2" xfId="5025" xr:uid="{E63D5B4C-02FD-458A-914E-7A9D86662850}"/>
    <cellStyle name="Normal 9 5 2 2 2 2 3" xfId="4126" xr:uid="{55F14D2F-B379-493C-A1BA-8F8AB9352742}"/>
    <cellStyle name="Normal 9 5 2 2 2 2 3 2" xfId="5026" xr:uid="{35937265-C388-4867-A289-42580305E67A}"/>
    <cellStyle name="Normal 9 5 2 2 2 2 4" xfId="4127" xr:uid="{9D851606-CB5C-4A0B-8341-E944A4F43280}"/>
    <cellStyle name="Normal 9 5 2 2 2 2 4 2" xfId="5027" xr:uid="{311B35D8-B0FE-4009-90B1-419934E1C035}"/>
    <cellStyle name="Normal 9 5 2 2 2 2 5" xfId="5024" xr:uid="{DC895983-6289-4076-9A54-4C56D19B2282}"/>
    <cellStyle name="Normal 9 5 2 2 2 3" xfId="2448" xr:uid="{F6E6F387-0949-421C-8106-BACF5CC8C4DA}"/>
    <cellStyle name="Normal 9 5 2 2 2 3 2" xfId="4128" xr:uid="{850B3BF9-C49E-43AB-B170-76B54FBDA60E}"/>
    <cellStyle name="Normal 9 5 2 2 2 3 2 2" xfId="5029" xr:uid="{832478F3-24EB-4BDF-B406-83CA0455BA6C}"/>
    <cellStyle name="Normal 9 5 2 2 2 3 3" xfId="4129" xr:uid="{6B86ECB6-5720-4FAF-8B6A-4DD4F10CCFBF}"/>
    <cellStyle name="Normal 9 5 2 2 2 3 3 2" xfId="5030" xr:uid="{E7D8E583-A0C5-472C-A6B2-F0966BD32FCD}"/>
    <cellStyle name="Normal 9 5 2 2 2 3 4" xfId="4130" xr:uid="{3D35E70D-01A0-45D5-AA33-AB34674D3DA1}"/>
    <cellStyle name="Normal 9 5 2 2 2 3 4 2" xfId="5031" xr:uid="{E8BBFC98-8E56-4DD6-A52B-3CA606480B56}"/>
    <cellStyle name="Normal 9 5 2 2 2 3 5" xfId="5028" xr:uid="{E252F564-1A6B-49D4-9B38-C9F6E0693298}"/>
    <cellStyle name="Normal 9 5 2 2 2 4" xfId="4131" xr:uid="{210E859A-F33E-459D-9822-8CE703232C40}"/>
    <cellStyle name="Normal 9 5 2 2 2 4 2" xfId="5032" xr:uid="{19B9EE14-F471-4649-BD79-ED00CD2AF8A7}"/>
    <cellStyle name="Normal 9 5 2 2 2 5" xfId="4132" xr:uid="{33DA3B28-9F1B-4B74-B4A7-4A9F3373DB6B}"/>
    <cellStyle name="Normal 9 5 2 2 2 5 2" xfId="5033" xr:uid="{CED814C0-A1F4-43CA-9DDF-E971A2807339}"/>
    <cellStyle name="Normal 9 5 2 2 2 6" xfId="4133" xr:uid="{73B195CD-7044-4518-8E64-EB53CFCABB4A}"/>
    <cellStyle name="Normal 9 5 2 2 2 6 2" xfId="5034" xr:uid="{B784418F-DAF5-4595-A1A9-F2385D5F1F36}"/>
    <cellStyle name="Normal 9 5 2 2 2 7" xfId="5023" xr:uid="{B29FB277-CFF7-495E-9A27-6384BD6D556A}"/>
    <cellStyle name="Normal 9 5 2 2 3" xfId="870" xr:uid="{116F541A-A760-4C32-AE4F-B8687E4D64CA}"/>
    <cellStyle name="Normal 9 5 2 2 3 2" xfId="2449" xr:uid="{CEC16ACC-8D9F-49B4-BD40-C21ECF50EE65}"/>
    <cellStyle name="Normal 9 5 2 2 3 2 2" xfId="4134" xr:uid="{EEA9DDCA-1F10-4A0C-94C5-ABD218D279ED}"/>
    <cellStyle name="Normal 9 5 2 2 3 2 2 2" xfId="5037" xr:uid="{65643FEF-8E8D-4DC6-BAAE-18E9992E2335}"/>
    <cellStyle name="Normal 9 5 2 2 3 2 3" xfId="4135" xr:uid="{08F57B1A-21B8-4C3C-AFC7-A1CF5F6661F1}"/>
    <cellStyle name="Normal 9 5 2 2 3 2 3 2" xfId="5038" xr:uid="{6AB9BC86-5599-4CDA-B8D4-7A389AB1901F}"/>
    <cellStyle name="Normal 9 5 2 2 3 2 4" xfId="4136" xr:uid="{A755F9E0-7A18-4FEE-81A1-D221705436F0}"/>
    <cellStyle name="Normal 9 5 2 2 3 2 4 2" xfId="5039" xr:uid="{9159C13B-F195-49F6-8DE9-9FB3C0D58F11}"/>
    <cellStyle name="Normal 9 5 2 2 3 2 5" xfId="5036" xr:uid="{57B77E36-8006-4C6C-B968-EA138164C77F}"/>
    <cellStyle name="Normal 9 5 2 2 3 3" xfId="4137" xr:uid="{0FA0D801-8F3D-48A8-9FCE-60D8FEDB00FA}"/>
    <cellStyle name="Normal 9 5 2 2 3 3 2" xfId="5040" xr:uid="{8F3A872F-317D-44B8-96D4-4D9307728834}"/>
    <cellStyle name="Normal 9 5 2 2 3 4" xfId="4138" xr:uid="{E8CE5564-24F0-418A-A477-60116D87662C}"/>
    <cellStyle name="Normal 9 5 2 2 3 4 2" xfId="5041" xr:uid="{F41EC5F4-6830-4F90-8840-ADF7F9B78441}"/>
    <cellStyle name="Normal 9 5 2 2 3 5" xfId="4139" xr:uid="{6967FF65-9D48-4A98-A785-D9B0972E9DEF}"/>
    <cellStyle name="Normal 9 5 2 2 3 5 2" xfId="5042" xr:uid="{9FF547FE-947A-4FE7-95B3-3F1BB68F9C1B}"/>
    <cellStyle name="Normal 9 5 2 2 3 6" xfId="5035" xr:uid="{CD95278B-A479-473F-8F69-53FB46FBDB96}"/>
    <cellStyle name="Normal 9 5 2 2 4" xfId="2450" xr:uid="{31FB89CB-238E-46EB-BBAF-A37BF545B568}"/>
    <cellStyle name="Normal 9 5 2 2 4 2" xfId="4140" xr:uid="{505631B3-C017-49D0-ACF3-C3C1F9FA9DBB}"/>
    <cellStyle name="Normal 9 5 2 2 4 2 2" xfId="5044" xr:uid="{F121279D-8C15-429C-AD2F-5300168A263A}"/>
    <cellStyle name="Normal 9 5 2 2 4 3" xfId="4141" xr:uid="{83D38D92-795F-42D1-A34A-5646B4DB1233}"/>
    <cellStyle name="Normal 9 5 2 2 4 3 2" xfId="5045" xr:uid="{73B8FDB0-FE19-439A-AF1B-1736ECA5B68C}"/>
    <cellStyle name="Normal 9 5 2 2 4 4" xfId="4142" xr:uid="{C3D9473E-1C81-4E4B-8FC5-CAF2F88212F8}"/>
    <cellStyle name="Normal 9 5 2 2 4 4 2" xfId="5046" xr:uid="{E4BF8538-12C6-4BC5-B11F-8CB7EE33CC3D}"/>
    <cellStyle name="Normal 9 5 2 2 4 5" xfId="5043" xr:uid="{ADA12203-5CB9-4F59-B005-43481724DCC9}"/>
    <cellStyle name="Normal 9 5 2 2 5" xfId="4143" xr:uid="{72F80CA2-7647-4BD5-8F8E-5AFE7B8F58F3}"/>
    <cellStyle name="Normal 9 5 2 2 5 2" xfId="4144" xr:uid="{2C9A908F-6AE0-4A3B-AE8C-7F20FE3F26C4}"/>
    <cellStyle name="Normal 9 5 2 2 5 2 2" xfId="5048" xr:uid="{CDBBE019-1896-496F-BA5B-212FBE2B9114}"/>
    <cellStyle name="Normal 9 5 2 2 5 3" xfId="4145" xr:uid="{82DDD70D-EE38-44EA-8C3F-9FF1D09248AF}"/>
    <cellStyle name="Normal 9 5 2 2 5 3 2" xfId="5049" xr:uid="{576DF53F-8E05-4AB4-B30F-DDAC752C12DE}"/>
    <cellStyle name="Normal 9 5 2 2 5 4" xfId="4146" xr:uid="{248D8BD4-ADEF-4ECD-AB2E-C7ABB13DC94C}"/>
    <cellStyle name="Normal 9 5 2 2 5 4 2" xfId="5050" xr:uid="{8C9EE788-FEDB-47AB-8EB2-A8A43525D6FA}"/>
    <cellStyle name="Normal 9 5 2 2 5 5" xfId="5047" xr:uid="{BA6FB7C5-BA72-4825-B868-CFC0BA152937}"/>
    <cellStyle name="Normal 9 5 2 2 6" xfId="4147" xr:uid="{D9DA6079-1A20-4B4F-8CA7-7A320018C929}"/>
    <cellStyle name="Normal 9 5 2 2 6 2" xfId="5051" xr:uid="{6B09D249-3FAD-4CFA-B341-C7B8D909ED48}"/>
    <cellStyle name="Normal 9 5 2 2 7" xfId="4148" xr:uid="{9AF764FF-4422-44B4-BC9A-B0B8E17A5A0C}"/>
    <cellStyle name="Normal 9 5 2 2 7 2" xfId="5052" xr:uid="{CBCC4322-8B5F-497F-8433-69F0974B02A1}"/>
    <cellStyle name="Normal 9 5 2 2 8" xfId="4149" xr:uid="{238958C4-C9A1-40FB-9D64-B040C234F99C}"/>
    <cellStyle name="Normal 9 5 2 2 8 2" xfId="5053" xr:uid="{76A09931-772B-4A2F-BEE1-F4526274868A}"/>
    <cellStyle name="Normal 9 5 2 2 9" xfId="5022" xr:uid="{52B3D7A0-546D-46DF-B323-893A76FB0EC2}"/>
    <cellStyle name="Normal 9 5 2 3" xfId="871" xr:uid="{A4122C09-81EC-478C-80D7-4B4D502AA589}"/>
    <cellStyle name="Normal 9 5 2 3 2" xfId="872" xr:uid="{45F044D7-B080-4B38-9B7E-36A6DB4AB8EA}"/>
    <cellStyle name="Normal 9 5 2 3 2 2" xfId="873" xr:uid="{D71D53FA-6781-42BB-8D13-ED7EBF66E46E}"/>
    <cellStyle name="Normal 9 5 2 3 2 2 2" xfId="5056" xr:uid="{3C0E9A0B-7783-45BD-B454-DD21C8BDD512}"/>
    <cellStyle name="Normal 9 5 2 3 2 3" xfId="4150" xr:uid="{11B8EF4A-1BBF-48DE-9FAD-6C62197036F9}"/>
    <cellStyle name="Normal 9 5 2 3 2 3 2" xfId="5057" xr:uid="{B386DFAF-E436-4984-8CD9-6930F6907F54}"/>
    <cellStyle name="Normal 9 5 2 3 2 4" xfId="4151" xr:uid="{15606F5D-D6B4-4000-818D-3BE362883D41}"/>
    <cellStyle name="Normal 9 5 2 3 2 4 2" xfId="5058" xr:uid="{1BFEC553-75EB-4409-A77A-E48F1C2A71E6}"/>
    <cellStyle name="Normal 9 5 2 3 2 5" xfId="5055" xr:uid="{FE25C539-65FA-474E-9635-5E44B1722B49}"/>
    <cellStyle name="Normal 9 5 2 3 3" xfId="874" xr:uid="{CABB1D48-035D-446F-AA42-2D98335825A9}"/>
    <cellStyle name="Normal 9 5 2 3 3 2" xfId="4152" xr:uid="{952A6C98-5C58-4FEB-9BCA-54B2F32676A7}"/>
    <cellStyle name="Normal 9 5 2 3 3 2 2" xfId="5060" xr:uid="{BCBE557E-4CD4-4528-BA5E-D2C8FEF55054}"/>
    <cellStyle name="Normal 9 5 2 3 3 3" xfId="4153" xr:uid="{8975E818-5160-45E5-AAD8-BC25C443971A}"/>
    <cellStyle name="Normal 9 5 2 3 3 3 2" xfId="5061" xr:uid="{C396928A-6BD5-4509-95C5-39FE8D02B71C}"/>
    <cellStyle name="Normal 9 5 2 3 3 4" xfId="4154" xr:uid="{49656A3B-918E-49F3-86CD-4D8972058388}"/>
    <cellStyle name="Normal 9 5 2 3 3 4 2" xfId="5062" xr:uid="{E7FAE844-78EE-4D25-ABCA-AAC975D184FD}"/>
    <cellStyle name="Normal 9 5 2 3 3 5" xfId="5059" xr:uid="{4D276C6D-38B7-48FD-8160-86E137EAE0AD}"/>
    <cellStyle name="Normal 9 5 2 3 4" xfId="4155" xr:uid="{489029CE-34B6-4C82-B980-05918E0D3261}"/>
    <cellStyle name="Normal 9 5 2 3 4 2" xfId="5063" xr:uid="{6CFE9D81-59B5-453D-8FAC-A200575B8C36}"/>
    <cellStyle name="Normal 9 5 2 3 5" xfId="4156" xr:uid="{3ED74F7E-966D-4038-AFEF-99BCFBD651EA}"/>
    <cellStyle name="Normal 9 5 2 3 5 2" xfId="5064" xr:uid="{716B852A-7ECD-4855-8233-E81E9D981003}"/>
    <cellStyle name="Normal 9 5 2 3 6" xfId="4157" xr:uid="{0D4FE714-E000-4D05-83C3-30AAD0E5156A}"/>
    <cellStyle name="Normal 9 5 2 3 6 2" xfId="5065" xr:uid="{7B2C7226-9CC9-4CFC-B747-000220C7A165}"/>
    <cellStyle name="Normal 9 5 2 3 7" xfId="5054" xr:uid="{1BC1E50C-BA19-4CD3-8B0A-4B3CBAAE540F}"/>
    <cellStyle name="Normal 9 5 2 4" xfId="875" xr:uid="{8179425F-33B2-4BE6-8D8E-FC85B256F24F}"/>
    <cellStyle name="Normal 9 5 2 4 2" xfId="876" xr:uid="{516269A0-48A8-496D-B229-CEB4EC26C16E}"/>
    <cellStyle name="Normal 9 5 2 4 2 2" xfId="4158" xr:uid="{FF1DCE98-C025-4BED-8092-51E02B41DC79}"/>
    <cellStyle name="Normal 9 5 2 4 2 2 2" xfId="5068" xr:uid="{BFD9B620-EF29-4D1B-8D2D-2951E510DB91}"/>
    <cellStyle name="Normal 9 5 2 4 2 3" xfId="4159" xr:uid="{E7F6804B-4664-4C44-AB30-17058B7D19F2}"/>
    <cellStyle name="Normal 9 5 2 4 2 3 2" xfId="5069" xr:uid="{5B72B377-61F3-40FB-A397-D9EECDC9CA11}"/>
    <cellStyle name="Normal 9 5 2 4 2 4" xfId="4160" xr:uid="{B5253A86-EBC6-4C70-8271-3697A7E1CF01}"/>
    <cellStyle name="Normal 9 5 2 4 2 4 2" xfId="5070" xr:uid="{CF030101-7191-4337-8574-6F6795CB1167}"/>
    <cellStyle name="Normal 9 5 2 4 2 5" xfId="5067" xr:uid="{7D36441D-AC21-4AF6-92E3-9DEFD6B3309D}"/>
    <cellStyle name="Normal 9 5 2 4 3" xfId="4161" xr:uid="{999AE031-C4CD-4BC5-A3B8-293C338C4EA3}"/>
    <cellStyle name="Normal 9 5 2 4 3 2" xfId="5071" xr:uid="{18B24F13-A39C-475E-A81D-6EB68D5C7D2A}"/>
    <cellStyle name="Normal 9 5 2 4 4" xfId="4162" xr:uid="{181F38C6-DB97-443C-9E00-66EDE5DA12F7}"/>
    <cellStyle name="Normal 9 5 2 4 4 2" xfId="5072" xr:uid="{FFCB3D8E-F365-4A1E-8C20-DEE6BFADB6A4}"/>
    <cellStyle name="Normal 9 5 2 4 5" xfId="4163" xr:uid="{B145CBA2-90ED-4A01-8111-C3660E1F0E40}"/>
    <cellStyle name="Normal 9 5 2 4 5 2" xfId="5073" xr:uid="{BDEC8AED-2E76-45D1-AA63-7F69C760FB83}"/>
    <cellStyle name="Normal 9 5 2 4 6" xfId="5066" xr:uid="{0E44E01D-5344-4AD9-8D78-EFA3A86A5919}"/>
    <cellStyle name="Normal 9 5 2 5" xfId="877" xr:uid="{8482355F-19F9-42BB-A884-94076E0286FF}"/>
    <cellStyle name="Normal 9 5 2 5 2" xfId="4164" xr:uid="{5D10E377-D869-499F-BF81-6645DB36BC3C}"/>
    <cellStyle name="Normal 9 5 2 5 2 2" xfId="5075" xr:uid="{9A99DFC4-25EB-4631-8C55-9CCD6C346894}"/>
    <cellStyle name="Normal 9 5 2 5 3" xfId="4165" xr:uid="{EBA2E634-76C6-4AFE-A6C7-EAFD2CF542D7}"/>
    <cellStyle name="Normal 9 5 2 5 3 2" xfId="5076" xr:uid="{CB43E44B-1363-428C-8985-CC8940E57C0A}"/>
    <cellStyle name="Normal 9 5 2 5 4" xfId="4166" xr:uid="{D0685652-A818-48F6-800C-7DB768C9F75C}"/>
    <cellStyle name="Normal 9 5 2 5 4 2" xfId="5077" xr:uid="{638E63EC-D0E1-459E-8A79-8E3A5E1F5921}"/>
    <cellStyle name="Normal 9 5 2 5 5" xfId="5074" xr:uid="{6A0A4C40-67C4-4FF7-B4C8-A2ADEA16E9E1}"/>
    <cellStyle name="Normal 9 5 2 6" xfId="4167" xr:uid="{09BAC45D-41EC-4D0C-A57D-1B2104AE0D43}"/>
    <cellStyle name="Normal 9 5 2 6 2" xfId="4168" xr:uid="{6C1F86AB-5CC8-4104-8641-77E5FBA188E9}"/>
    <cellStyle name="Normal 9 5 2 6 2 2" xfId="5079" xr:uid="{C34F3F4D-B7EE-4924-8C11-EC68C8A7C819}"/>
    <cellStyle name="Normal 9 5 2 6 3" xfId="4169" xr:uid="{D46DD0CB-618E-47A1-AC16-7CE2336FAE99}"/>
    <cellStyle name="Normal 9 5 2 6 3 2" xfId="5080" xr:uid="{B7F75E0C-8422-43E2-9746-016DA4549803}"/>
    <cellStyle name="Normal 9 5 2 6 4" xfId="4170" xr:uid="{BD311B96-70BC-4005-A925-DB10B67F0041}"/>
    <cellStyle name="Normal 9 5 2 6 4 2" xfId="5081" xr:uid="{6536A121-7554-446C-B0A4-A28B2A1B501B}"/>
    <cellStyle name="Normal 9 5 2 6 5" xfId="5078" xr:uid="{884C6E44-A664-4E3A-8DA6-69DEF30836B7}"/>
    <cellStyle name="Normal 9 5 2 7" xfId="4171" xr:uid="{6AD4C920-94C9-455B-9352-B8E96DFE30D7}"/>
    <cellStyle name="Normal 9 5 2 7 2" xfId="5082" xr:uid="{376EE7D8-E79A-4901-860C-A98BC96F21E6}"/>
    <cellStyle name="Normal 9 5 2 8" xfId="4172" xr:uid="{E24FD12A-58EC-466E-BA4A-A6691A101D98}"/>
    <cellStyle name="Normal 9 5 2 8 2" xfId="5083" xr:uid="{5ADBC404-120F-4534-991C-E58F8E21E3D2}"/>
    <cellStyle name="Normal 9 5 2 9" xfId="4173" xr:uid="{AA694782-A6C4-4CC6-8F40-95CC202AE4D8}"/>
    <cellStyle name="Normal 9 5 2 9 2" xfId="5084" xr:uid="{EB3DE6F7-FB56-4317-A31E-0DDA1639EE30}"/>
    <cellStyle name="Normal 9 5 3" xfId="420" xr:uid="{ADDDC04F-620C-4199-A7B3-D4CC09D6C149}"/>
    <cellStyle name="Normal 9 5 3 2" xfId="878" xr:uid="{D2305267-7724-4C62-AF5C-31A2212F9CB4}"/>
    <cellStyle name="Normal 9 5 3 2 2" xfId="879" xr:uid="{77430AB8-3353-43A9-AF0B-BA9FC06867A9}"/>
    <cellStyle name="Normal 9 5 3 2 2 2" xfId="2451" xr:uid="{95ED7B0D-1715-4367-A0F1-8BF4DD798AE6}"/>
    <cellStyle name="Normal 9 5 3 2 2 2 2" xfId="2452" xr:uid="{AECC763A-17C1-4B9D-8D35-1277C0DAA6C5}"/>
    <cellStyle name="Normal 9 5 3 2 2 2 2 2" xfId="5089" xr:uid="{4C4F4D4C-9F1C-4812-9C2D-81BFE0514AC4}"/>
    <cellStyle name="Normal 9 5 3 2 2 2 3" xfId="5088" xr:uid="{6E1D0E21-95CB-4B22-8323-272810A7B673}"/>
    <cellStyle name="Normal 9 5 3 2 2 3" xfId="2453" xr:uid="{30A5B6CD-2ED1-472B-9140-040FEF39D000}"/>
    <cellStyle name="Normal 9 5 3 2 2 3 2" xfId="5090" xr:uid="{2D5D819F-51FE-44C1-9C9C-3607E376CE7C}"/>
    <cellStyle name="Normal 9 5 3 2 2 4" xfId="4174" xr:uid="{0D10D920-490A-4C67-A747-0D5104F9EDF6}"/>
    <cellStyle name="Normal 9 5 3 2 2 4 2" xfId="5091" xr:uid="{FA3F46DA-272F-4C0C-897B-F1540C0ACF1D}"/>
    <cellStyle name="Normal 9 5 3 2 2 5" xfId="5087" xr:uid="{E48F23FB-7EF0-4844-A222-826F387E6DEE}"/>
    <cellStyle name="Normal 9 5 3 2 3" xfId="2454" xr:uid="{A305E542-CA26-4233-9FAC-F3F0607F7D57}"/>
    <cellStyle name="Normal 9 5 3 2 3 2" xfId="2455" xr:uid="{6C1CC15D-B684-4848-A30B-8E7E0655E56B}"/>
    <cellStyle name="Normal 9 5 3 2 3 2 2" xfId="5093" xr:uid="{8B48DB26-4340-4D87-8A0D-E18A187B5619}"/>
    <cellStyle name="Normal 9 5 3 2 3 3" xfId="4175" xr:uid="{AB86E921-5D49-47C1-A5BF-965C48CCE90B}"/>
    <cellStyle name="Normal 9 5 3 2 3 3 2" xfId="5094" xr:uid="{EEDCFF49-88A7-451A-97C5-50A67CEDE4C9}"/>
    <cellStyle name="Normal 9 5 3 2 3 4" xfId="4176" xr:uid="{B1B6887A-B230-4442-9C36-966B53B81069}"/>
    <cellStyle name="Normal 9 5 3 2 3 4 2" xfId="5095" xr:uid="{15D398E9-1B67-4E60-969F-7F482C17F601}"/>
    <cellStyle name="Normal 9 5 3 2 3 5" xfId="5092" xr:uid="{43BFC212-DAEC-4A78-B604-8714DF434E2F}"/>
    <cellStyle name="Normal 9 5 3 2 4" xfId="2456" xr:uid="{B332BBD4-AEEF-40DD-B6EE-525E8FD4101B}"/>
    <cellStyle name="Normal 9 5 3 2 4 2" xfId="5096" xr:uid="{F60DD25C-1EFE-48A0-9984-1A3E59EB778E}"/>
    <cellStyle name="Normal 9 5 3 2 5" xfId="4177" xr:uid="{C8C28623-E8D7-4EC7-801A-FE7460FECD73}"/>
    <cellStyle name="Normal 9 5 3 2 5 2" xfId="5097" xr:uid="{977F701F-9687-44A4-8B4A-055650A18D65}"/>
    <cellStyle name="Normal 9 5 3 2 6" xfId="4178" xr:uid="{C3A512FE-21EE-4F86-BBFB-1D883EC9E028}"/>
    <cellStyle name="Normal 9 5 3 2 6 2" xfId="5098" xr:uid="{4A519B2B-8E5C-4985-80FD-4851889895C0}"/>
    <cellStyle name="Normal 9 5 3 2 7" xfId="5086" xr:uid="{6A47F63D-A22C-449C-8064-7714E4DAB15A}"/>
    <cellStyle name="Normal 9 5 3 3" xfId="880" xr:uid="{15F64C09-ABDE-4D58-AC49-7B09F043AAAF}"/>
    <cellStyle name="Normal 9 5 3 3 2" xfId="2457" xr:uid="{A4002EB5-5798-4DEE-B4DB-AE71289A4915}"/>
    <cellStyle name="Normal 9 5 3 3 2 2" xfId="2458" xr:uid="{44DE517F-F9C4-4B3A-A563-36B2A3F07B59}"/>
    <cellStyle name="Normal 9 5 3 3 2 2 2" xfId="5101" xr:uid="{BC019D96-09F1-424B-BA05-CC3F992C52A6}"/>
    <cellStyle name="Normal 9 5 3 3 2 3" xfId="4179" xr:uid="{CF8E6472-17D1-4628-BD27-41ACD966F114}"/>
    <cellStyle name="Normal 9 5 3 3 2 3 2" xfId="5102" xr:uid="{68E06A78-A5CA-46F0-A15A-B7A1F9887E84}"/>
    <cellStyle name="Normal 9 5 3 3 2 4" xfId="4180" xr:uid="{9501970A-0498-454F-9F1A-EB4C1784293F}"/>
    <cellStyle name="Normal 9 5 3 3 2 4 2" xfId="5103" xr:uid="{23742981-5D9C-4568-B139-B1A8A4AC1DD1}"/>
    <cellStyle name="Normal 9 5 3 3 2 5" xfId="5100" xr:uid="{62624B31-BF0F-414C-AAAD-8717C605B7E5}"/>
    <cellStyle name="Normal 9 5 3 3 3" xfId="2459" xr:uid="{E3FE2A27-7537-4AD0-BE4E-C18A2A5135D3}"/>
    <cellStyle name="Normal 9 5 3 3 3 2" xfId="5104" xr:uid="{3318254C-A391-44F7-9F2E-43EE4E76EE25}"/>
    <cellStyle name="Normal 9 5 3 3 4" xfId="4181" xr:uid="{5A2CCC69-47B9-4584-8D67-15C5E120FFE4}"/>
    <cellStyle name="Normal 9 5 3 3 4 2" xfId="5105" xr:uid="{3192691A-330E-44CF-B3A1-89420E8B146E}"/>
    <cellStyle name="Normal 9 5 3 3 5" xfId="4182" xr:uid="{BD581E43-81BF-417E-A4C0-76AC2AA4B709}"/>
    <cellStyle name="Normal 9 5 3 3 5 2" xfId="5106" xr:uid="{3A0F829A-6296-430B-8453-844CFB1CE751}"/>
    <cellStyle name="Normal 9 5 3 3 6" xfId="5099" xr:uid="{D3C6761D-186E-413B-8219-C7146926E26E}"/>
    <cellStyle name="Normal 9 5 3 4" xfId="2460" xr:uid="{3BB65AC3-8BAD-4E72-840E-7B311CBC59BD}"/>
    <cellStyle name="Normal 9 5 3 4 2" xfId="2461" xr:uid="{E12DFEBA-5BB8-4605-9403-F31F62D95206}"/>
    <cellStyle name="Normal 9 5 3 4 2 2" xfId="5108" xr:uid="{5CC13773-F5B7-45BE-8713-27F6DEFECE3B}"/>
    <cellStyle name="Normal 9 5 3 4 3" xfId="4183" xr:uid="{47027955-7F5F-4819-A726-82284A743C62}"/>
    <cellStyle name="Normal 9 5 3 4 3 2" xfId="5109" xr:uid="{236A3A10-5589-4E3F-90A0-355AB60DF33E}"/>
    <cellStyle name="Normal 9 5 3 4 4" xfId="4184" xr:uid="{6B91460C-4435-4D89-849A-F0148B3B9BD7}"/>
    <cellStyle name="Normal 9 5 3 4 4 2" xfId="5110" xr:uid="{783FB0A8-7AEE-47F6-8D8F-8F25A25C4BA7}"/>
    <cellStyle name="Normal 9 5 3 4 5" xfId="5107" xr:uid="{9269EEF6-9613-4AAE-B6CC-775ADB5886D9}"/>
    <cellStyle name="Normal 9 5 3 5" xfId="2462" xr:uid="{EB0ED41F-D599-424C-8C17-56D4E322211F}"/>
    <cellStyle name="Normal 9 5 3 5 2" xfId="4185" xr:uid="{8E22F96A-3A3B-4569-B828-ADA9A3EFC95D}"/>
    <cellStyle name="Normal 9 5 3 5 2 2" xfId="5112" xr:uid="{9E006B86-0ABF-4D13-99D3-841BCDE49C9A}"/>
    <cellStyle name="Normal 9 5 3 5 3" xfId="4186" xr:uid="{7049B9D7-E32E-40ED-BAD8-4A014313CCE6}"/>
    <cellStyle name="Normal 9 5 3 5 3 2" xfId="5113" xr:uid="{2DBC35B7-B918-470C-816A-1C1C13DB6680}"/>
    <cellStyle name="Normal 9 5 3 5 4" xfId="4187" xr:uid="{D660C595-2EA1-4C6C-86D5-B13032287CC9}"/>
    <cellStyle name="Normal 9 5 3 5 4 2" xfId="5114" xr:uid="{851C4610-7032-4E92-B20B-73E8E1251E6E}"/>
    <cellStyle name="Normal 9 5 3 5 5" xfId="5111" xr:uid="{B39A6F1B-5797-431E-8FBB-9FEEBE91E245}"/>
    <cellStyle name="Normal 9 5 3 6" xfId="4188" xr:uid="{DF767874-8B4B-4094-B475-E7DB4817B310}"/>
    <cellStyle name="Normal 9 5 3 6 2" xfId="5115" xr:uid="{8D98767D-E855-4AA0-9F77-4C08E13B9541}"/>
    <cellStyle name="Normal 9 5 3 7" xfId="4189" xr:uid="{47B08962-9E71-4573-B3D3-FE739E85D6A4}"/>
    <cellStyle name="Normal 9 5 3 7 2" xfId="5116" xr:uid="{1AD7B4CA-8A7D-4370-A641-CECDED577F78}"/>
    <cellStyle name="Normal 9 5 3 8" xfId="4190" xr:uid="{2BF2960D-0007-4DDF-BD92-A77C60190DF8}"/>
    <cellStyle name="Normal 9 5 3 8 2" xfId="5117" xr:uid="{7A8B8855-F4BE-44F9-9B80-D41E6CD5A0AB}"/>
    <cellStyle name="Normal 9 5 3 9" xfId="5085" xr:uid="{2E932C4F-E1D9-41B2-B059-509C3F43DDC9}"/>
    <cellStyle name="Normal 9 5 4" xfId="421" xr:uid="{7FE452E1-2C0E-4D3D-9A3B-68AC75AAFB8F}"/>
    <cellStyle name="Normal 9 5 4 2" xfId="881" xr:uid="{156E1F59-9A8C-48F2-A48E-12680D0D704F}"/>
    <cellStyle name="Normal 9 5 4 2 2" xfId="882" xr:uid="{7BECF884-EFF7-467C-9BC2-7527FBFA6C07}"/>
    <cellStyle name="Normal 9 5 4 2 2 2" xfId="2463" xr:uid="{014A414F-928D-459D-87E9-D120706070C6}"/>
    <cellStyle name="Normal 9 5 4 2 2 2 2" xfId="5121" xr:uid="{5C579D41-76FB-4456-9BE5-3DEDF188F97E}"/>
    <cellStyle name="Normal 9 5 4 2 2 3" xfId="4191" xr:uid="{827FC8E3-281C-4C25-ACB3-4347C5DC8DCA}"/>
    <cellStyle name="Normal 9 5 4 2 2 3 2" xfId="5122" xr:uid="{415B608A-2ADB-40EB-8A5D-346852CB7559}"/>
    <cellStyle name="Normal 9 5 4 2 2 4" xfId="4192" xr:uid="{F6939651-1540-4820-BC1A-3D761D041C90}"/>
    <cellStyle name="Normal 9 5 4 2 2 4 2" xfId="5123" xr:uid="{6F36E9CF-CC83-4D4F-9391-F470630CD47C}"/>
    <cellStyle name="Normal 9 5 4 2 2 5" xfId="5120" xr:uid="{80424B88-801E-4F50-862A-A20395F70423}"/>
    <cellStyle name="Normal 9 5 4 2 3" xfId="2464" xr:uid="{4E96C0C7-67B9-4ECD-888D-97462688F059}"/>
    <cellStyle name="Normal 9 5 4 2 3 2" xfId="5124" xr:uid="{ECFF9B10-7886-4086-AC75-BC2C3C4B3C11}"/>
    <cellStyle name="Normal 9 5 4 2 4" xfId="4193" xr:uid="{C2191EFB-D9E2-4E6C-B81C-3B57C94FCBCB}"/>
    <cellStyle name="Normal 9 5 4 2 4 2" xfId="5125" xr:uid="{ADFE1462-D0A8-4069-B883-F7138CA08347}"/>
    <cellStyle name="Normal 9 5 4 2 5" xfId="4194" xr:uid="{79CF7DFD-DA38-49F0-A80F-0A82E9DF2EA4}"/>
    <cellStyle name="Normal 9 5 4 2 5 2" xfId="5126" xr:uid="{D4CC61B7-172F-4E3A-8CE2-29E2BEB2686A}"/>
    <cellStyle name="Normal 9 5 4 2 6" xfId="5119" xr:uid="{08A19F45-0DE6-4DA6-93E0-687F91C6B4DB}"/>
    <cellStyle name="Normal 9 5 4 3" xfId="883" xr:uid="{5CF19D2D-F4AA-440A-A9ED-65E24DDFA03C}"/>
    <cellStyle name="Normal 9 5 4 3 2" xfId="2465" xr:uid="{6606945A-E438-4AA7-83B1-CC9666DEC0AF}"/>
    <cellStyle name="Normal 9 5 4 3 2 2" xfId="5128" xr:uid="{62AAF9A1-A10B-4A7B-86C2-8BEBF0BC7583}"/>
    <cellStyle name="Normal 9 5 4 3 3" xfId="4195" xr:uid="{4D03FE04-4FEE-4A47-8502-91DBA40C7151}"/>
    <cellStyle name="Normal 9 5 4 3 3 2" xfId="5129" xr:uid="{643F5279-A970-4B2B-AA3F-02D19209D0DB}"/>
    <cellStyle name="Normal 9 5 4 3 4" xfId="4196" xr:uid="{545F6CC9-1EFE-48C8-859D-69249E3F46AF}"/>
    <cellStyle name="Normal 9 5 4 3 4 2" xfId="5130" xr:uid="{298E3592-EA77-420B-B65D-D8869AE3CF22}"/>
    <cellStyle name="Normal 9 5 4 3 5" xfId="5127" xr:uid="{FDE1BFA4-8F11-4009-B102-6F7DF42096A8}"/>
    <cellStyle name="Normal 9 5 4 4" xfId="2466" xr:uid="{B9792FF4-F781-435E-863C-F34C452E4587}"/>
    <cellStyle name="Normal 9 5 4 4 2" xfId="4197" xr:uid="{306BAD38-D6B1-4D07-9A55-6F05B9B51B91}"/>
    <cellStyle name="Normal 9 5 4 4 2 2" xfId="5132" xr:uid="{FD9A554C-43EE-4652-BC2A-AED595816A13}"/>
    <cellStyle name="Normal 9 5 4 4 3" xfId="4198" xr:uid="{7FDA59F6-9E94-4578-9E1B-F8FF46C211F4}"/>
    <cellStyle name="Normal 9 5 4 4 3 2" xfId="5133" xr:uid="{20248AAD-9CAF-4FD8-9E3C-2B55A0C0C1E5}"/>
    <cellStyle name="Normal 9 5 4 4 4" xfId="4199" xr:uid="{24F06274-BC96-41FA-9D49-7ACE85CD4E98}"/>
    <cellStyle name="Normal 9 5 4 4 4 2" xfId="5134" xr:uid="{635BFA80-5BB0-4AF2-8865-2B5F46C283B2}"/>
    <cellStyle name="Normal 9 5 4 4 5" xfId="5131" xr:uid="{E2E930E3-6B9A-4CC0-80F2-73DEDE9A6200}"/>
    <cellStyle name="Normal 9 5 4 5" xfId="4200" xr:uid="{2E62F34B-E13F-43F2-962E-336731A01842}"/>
    <cellStyle name="Normal 9 5 4 5 2" xfId="5135" xr:uid="{287C7A75-25F1-4CC1-B2A1-1BE7829F3551}"/>
    <cellStyle name="Normal 9 5 4 6" xfId="4201" xr:uid="{8ED9B40C-83A5-426A-80AE-094132C4EDE4}"/>
    <cellStyle name="Normal 9 5 4 6 2" xfId="5136" xr:uid="{7453A89E-938B-462B-9EA9-A5252ACD5833}"/>
    <cellStyle name="Normal 9 5 4 7" xfId="4202" xr:uid="{FEC5CBD8-4AFF-4C7D-8305-21C33D6146BC}"/>
    <cellStyle name="Normal 9 5 4 7 2" xfId="5137" xr:uid="{4E61ED6C-E346-4EC2-AA92-5A521850C982}"/>
    <cellStyle name="Normal 9 5 4 8" xfId="5118" xr:uid="{538A1513-9425-425D-8D5A-6BDB361CCA83}"/>
    <cellStyle name="Normal 9 5 5" xfId="422" xr:uid="{B8FDD79A-B4B9-4D73-A551-D48530CE2E26}"/>
    <cellStyle name="Normal 9 5 5 2" xfId="884" xr:uid="{F1382ECC-7A43-4B99-9373-5A6AB4CAA4E1}"/>
    <cellStyle name="Normal 9 5 5 2 2" xfId="2467" xr:uid="{DB999C99-C8FB-459D-B27F-F154BD665196}"/>
    <cellStyle name="Normal 9 5 5 2 2 2" xfId="5140" xr:uid="{716818EE-D336-47E0-9A8E-0F405C14B3AD}"/>
    <cellStyle name="Normal 9 5 5 2 3" xfId="4203" xr:uid="{C4CF6BF2-0B29-4544-974E-7175557E0A81}"/>
    <cellStyle name="Normal 9 5 5 2 3 2" xfId="5141" xr:uid="{8BC3B866-7F57-407C-8B7D-7B606F94C432}"/>
    <cellStyle name="Normal 9 5 5 2 4" xfId="4204" xr:uid="{85581073-5403-43FF-9736-BB7A13966180}"/>
    <cellStyle name="Normal 9 5 5 2 4 2" xfId="5142" xr:uid="{FC5063EF-FED6-44A0-8EC6-9F22DD7F9DA5}"/>
    <cellStyle name="Normal 9 5 5 2 5" xfId="5139" xr:uid="{EDA725A8-9091-4B8A-A896-902886FBB464}"/>
    <cellStyle name="Normal 9 5 5 3" xfId="2468" xr:uid="{B20D0E75-2F77-4259-AB32-35FB054D8549}"/>
    <cellStyle name="Normal 9 5 5 3 2" xfId="4205" xr:uid="{F5BC4D51-2721-49D2-BE0B-5AD2FF4352E5}"/>
    <cellStyle name="Normal 9 5 5 3 2 2" xfId="5144" xr:uid="{BEF2AAFA-3B91-40ED-A367-F167C5BFACB4}"/>
    <cellStyle name="Normal 9 5 5 3 3" xfId="4206" xr:uid="{800D28BC-5ACB-471C-A7E5-0F96ED5474DE}"/>
    <cellStyle name="Normal 9 5 5 3 3 2" xfId="5145" xr:uid="{3A7BBA1B-50E6-4970-ABA4-9C8BD4D52BC7}"/>
    <cellStyle name="Normal 9 5 5 3 4" xfId="4207" xr:uid="{94428A88-7513-4534-8C37-79D2E2F32B7F}"/>
    <cellStyle name="Normal 9 5 5 3 4 2" xfId="5146" xr:uid="{E906D46C-3290-4958-B3CC-A5521F2CCBFC}"/>
    <cellStyle name="Normal 9 5 5 3 5" xfId="5143" xr:uid="{0723C8F8-1C7D-464A-9C0A-196E1BAA3931}"/>
    <cellStyle name="Normal 9 5 5 4" xfId="4208" xr:uid="{2D490434-299D-442D-8C2A-53CA10A81412}"/>
    <cellStyle name="Normal 9 5 5 4 2" xfId="5147" xr:uid="{77F65F90-9292-4754-8EB8-E28A75B26557}"/>
    <cellStyle name="Normal 9 5 5 5" xfId="4209" xr:uid="{85C809D2-9D7F-4E3B-958B-200E4C36107F}"/>
    <cellStyle name="Normal 9 5 5 5 2" xfId="5148" xr:uid="{D6718979-03C5-45AB-B453-79D26E92D9AB}"/>
    <cellStyle name="Normal 9 5 5 6" xfId="4210" xr:uid="{5B95A08C-E97F-4EB4-9876-17C13C19347E}"/>
    <cellStyle name="Normal 9 5 5 6 2" xfId="5149" xr:uid="{B0446F6B-555E-4455-AFC7-E6F4A48D835D}"/>
    <cellStyle name="Normal 9 5 5 7" xfId="5138" xr:uid="{A17F4469-6933-4FC4-8497-0239E6B84DB7}"/>
    <cellStyle name="Normal 9 5 6" xfId="885" xr:uid="{8CCB93F2-59F5-480A-8708-8280BAE10553}"/>
    <cellStyle name="Normal 9 5 6 2" xfId="2469" xr:uid="{55C2A0F4-DA0D-4C85-92DB-B3A92DE156E0}"/>
    <cellStyle name="Normal 9 5 6 2 2" xfId="4211" xr:uid="{7EB68D7C-4F07-4986-B737-7E3626356B31}"/>
    <cellStyle name="Normal 9 5 6 2 2 2" xfId="5152" xr:uid="{B6C9657E-061D-42B1-B43D-BC955C6574E6}"/>
    <cellStyle name="Normal 9 5 6 2 3" xfId="4212" xr:uid="{1A3563B1-2232-4C3D-9CA6-8033E30D32E3}"/>
    <cellStyle name="Normal 9 5 6 2 3 2" xfId="5153" xr:uid="{0D0C657D-E6D5-42C6-958C-7709B7217636}"/>
    <cellStyle name="Normal 9 5 6 2 4" xfId="4213" xr:uid="{28F1EE98-4C45-4CD0-A33B-A30BD5761AF2}"/>
    <cellStyle name="Normal 9 5 6 2 4 2" xfId="5154" xr:uid="{459C1DE9-71E2-43C5-95C8-9D43B6D6661C}"/>
    <cellStyle name="Normal 9 5 6 2 5" xfId="5151" xr:uid="{4C6D45DE-2BAC-4E69-A5C6-139611E07D93}"/>
    <cellStyle name="Normal 9 5 6 3" xfId="4214" xr:uid="{56AFAF4D-0694-464A-9969-16962F3E3E30}"/>
    <cellStyle name="Normal 9 5 6 3 2" xfId="5155" xr:uid="{FD01A723-DBC2-41F2-BC5F-3C4D05AE87BB}"/>
    <cellStyle name="Normal 9 5 6 4" xfId="4215" xr:uid="{844C9E18-DEA3-40E8-9D12-03B2345B33E5}"/>
    <cellStyle name="Normal 9 5 6 4 2" xfId="5156" xr:uid="{5CD2755C-480E-4EF6-9DFC-471BD827A73F}"/>
    <cellStyle name="Normal 9 5 6 5" xfId="4216" xr:uid="{B0B3468A-2B9C-46AB-B2E7-D6BC61562250}"/>
    <cellStyle name="Normal 9 5 6 5 2" xfId="5157" xr:uid="{011CCD31-F41D-4E14-807A-E7E75C1970A0}"/>
    <cellStyle name="Normal 9 5 6 6" xfId="5150" xr:uid="{FAE06252-499B-497B-BF64-6F1383F79272}"/>
    <cellStyle name="Normal 9 5 7" xfId="2470" xr:uid="{63343BEA-5FC5-470D-99E3-C823F990E210}"/>
    <cellStyle name="Normal 9 5 7 2" xfId="4217" xr:uid="{19388936-26A3-4E20-A866-526920A647BB}"/>
    <cellStyle name="Normal 9 5 7 2 2" xfId="5159" xr:uid="{46AA1208-C5ED-4C44-AF7B-99A10DBE4BE4}"/>
    <cellStyle name="Normal 9 5 7 3" xfId="4218" xr:uid="{A5D09E3E-86DE-45F9-9133-2FB4910F9D33}"/>
    <cellStyle name="Normal 9 5 7 3 2" xfId="5160" xr:uid="{A023F15F-0D78-4376-9526-B9DD85CCEF2B}"/>
    <cellStyle name="Normal 9 5 7 4" xfId="4219" xr:uid="{A5B665E6-CC94-4E40-9B5B-26614643D2E1}"/>
    <cellStyle name="Normal 9 5 7 4 2" xfId="5161" xr:uid="{673C735A-88FF-4CEF-8B46-541D76337625}"/>
    <cellStyle name="Normal 9 5 7 5" xfId="5158" xr:uid="{21AD33C2-0887-419A-B238-DBBD0FA998C7}"/>
    <cellStyle name="Normal 9 5 8" xfId="4220" xr:uid="{DAC474D0-A23C-4F15-BDB5-4EAE3142C616}"/>
    <cellStyle name="Normal 9 5 8 2" xfId="4221" xr:uid="{03459CC8-CB00-4B75-9837-655C328B0D26}"/>
    <cellStyle name="Normal 9 5 8 2 2" xfId="5163" xr:uid="{132DD3D5-A059-46D8-8D33-D3028E932BE0}"/>
    <cellStyle name="Normal 9 5 8 3" xfId="4222" xr:uid="{64FD0DBE-BDD5-420A-BA37-95E13ACA7212}"/>
    <cellStyle name="Normal 9 5 8 3 2" xfId="5164" xr:uid="{1D9FAACA-13A6-4172-B21E-DA511D71F8DE}"/>
    <cellStyle name="Normal 9 5 8 4" xfId="4223" xr:uid="{2EF4F4FD-81FC-4972-9982-92586FD7993C}"/>
    <cellStyle name="Normal 9 5 8 4 2" xfId="5165" xr:uid="{97F993C0-F2BD-435D-9402-F2699EC1DE07}"/>
    <cellStyle name="Normal 9 5 8 5" xfId="5162" xr:uid="{44485538-4C51-4B85-B6B9-442476FDEDF4}"/>
    <cellStyle name="Normal 9 5 9" xfId="4224" xr:uid="{F31A1D69-97A3-43A7-A164-46F57DE02B49}"/>
    <cellStyle name="Normal 9 5 9 2" xfId="5166" xr:uid="{5C5DE760-9464-4824-8656-B537768C2B2C}"/>
    <cellStyle name="Normal 9 6" xfId="180" xr:uid="{E3325A00-FF33-43ED-81B6-8B2BCBE0E5E3}"/>
    <cellStyle name="Normal 9 6 10" xfId="5167" xr:uid="{08F2E288-136E-4E02-91C6-F4BA195CB949}"/>
    <cellStyle name="Normal 9 6 2" xfId="181" xr:uid="{1C6E43F3-18D1-4DE4-A308-A3451CC44EFA}"/>
    <cellStyle name="Normal 9 6 2 2" xfId="423" xr:uid="{F5C41DBC-1653-4386-A216-5526014B6A8E}"/>
    <cellStyle name="Normal 9 6 2 2 2" xfId="886" xr:uid="{F109C77F-51BF-42A6-91A6-249FF63B73CD}"/>
    <cellStyle name="Normal 9 6 2 2 2 2" xfId="2471" xr:uid="{FF55A9ED-1647-445A-8B9F-81C799A32567}"/>
    <cellStyle name="Normal 9 6 2 2 2 2 2" xfId="5171" xr:uid="{2B80E392-D8E0-4646-9286-9BA9BC76FE0C}"/>
    <cellStyle name="Normal 9 6 2 2 2 3" xfId="4225" xr:uid="{D2FDF147-8C99-40FB-A473-FB0CEBE9759F}"/>
    <cellStyle name="Normal 9 6 2 2 2 3 2" xfId="5172" xr:uid="{35A43F00-DCE5-490D-A03B-5C2378D14874}"/>
    <cellStyle name="Normal 9 6 2 2 2 4" xfId="4226" xr:uid="{F06E2FFE-3912-4BF1-93E1-85C9A914687B}"/>
    <cellStyle name="Normal 9 6 2 2 2 4 2" xfId="5173" xr:uid="{5157EECB-EFF5-4C09-8AE5-9C111C2738B6}"/>
    <cellStyle name="Normal 9 6 2 2 2 5" xfId="5170" xr:uid="{BFBD003C-44C4-4604-A61E-5E1035534A89}"/>
    <cellStyle name="Normal 9 6 2 2 3" xfId="2472" xr:uid="{2EDB6842-301F-40CF-A419-3C053654710D}"/>
    <cellStyle name="Normal 9 6 2 2 3 2" xfId="4227" xr:uid="{B7407AB6-0F94-45FF-8BE2-9D25BDC54AB6}"/>
    <cellStyle name="Normal 9 6 2 2 3 2 2" xfId="5175" xr:uid="{1075A036-E079-42C1-A91A-8BAC48A53539}"/>
    <cellStyle name="Normal 9 6 2 2 3 3" xfId="4228" xr:uid="{F94C932E-F3E4-4AC9-9CF7-CD1BE1B63DBE}"/>
    <cellStyle name="Normal 9 6 2 2 3 3 2" xfId="5176" xr:uid="{B79C260A-FD45-4160-AEAD-33450E2EBCC9}"/>
    <cellStyle name="Normal 9 6 2 2 3 4" xfId="4229" xr:uid="{FEEA9A1B-4720-43AF-8CC9-2ED5A9574722}"/>
    <cellStyle name="Normal 9 6 2 2 3 4 2" xfId="5177" xr:uid="{D08A1186-3081-4B30-930C-7535334C62CA}"/>
    <cellStyle name="Normal 9 6 2 2 3 5" xfId="5174" xr:uid="{D75E4CDB-06A5-43E1-8BA0-0DBFD503BAFA}"/>
    <cellStyle name="Normal 9 6 2 2 4" xfId="4230" xr:uid="{F0C50FB7-535D-4E96-9CF6-151D7B9D874C}"/>
    <cellStyle name="Normal 9 6 2 2 4 2" xfId="5178" xr:uid="{602D577C-16D2-46F3-A633-FC90C7FCAEBB}"/>
    <cellStyle name="Normal 9 6 2 2 5" xfId="4231" xr:uid="{B57B6F92-9C3D-4892-8FC1-12658CEF7035}"/>
    <cellStyle name="Normal 9 6 2 2 5 2" xfId="5179" xr:uid="{FD36E32D-5E77-4625-984D-BAA1ADA91C05}"/>
    <cellStyle name="Normal 9 6 2 2 6" xfId="4232" xr:uid="{D772C005-9761-4CD2-8544-9DC437BE5785}"/>
    <cellStyle name="Normal 9 6 2 2 6 2" xfId="5180" xr:uid="{0FCE65AB-E126-49A2-9A72-9EEC9F8A4DF0}"/>
    <cellStyle name="Normal 9 6 2 2 7" xfId="5169" xr:uid="{A375306D-3D92-4C36-8C16-919BD9FF0F0B}"/>
    <cellStyle name="Normal 9 6 2 3" xfId="887" xr:uid="{62794B45-8465-46D1-8B88-DA6D43B0C720}"/>
    <cellStyle name="Normal 9 6 2 3 2" xfId="2473" xr:uid="{3BA40051-6C9A-4247-AAE7-DA206AD69A61}"/>
    <cellStyle name="Normal 9 6 2 3 2 2" xfId="4233" xr:uid="{C8BCEE73-7ED5-4455-87A4-E533FBED3861}"/>
    <cellStyle name="Normal 9 6 2 3 2 2 2" xfId="5183" xr:uid="{3384291A-882C-45B7-82A3-1F7EBBDA9BD7}"/>
    <cellStyle name="Normal 9 6 2 3 2 3" xfId="4234" xr:uid="{66F9A092-64F2-4BCE-AD1F-50D2010D39C2}"/>
    <cellStyle name="Normal 9 6 2 3 2 3 2" xfId="5184" xr:uid="{4578B2FF-5EA4-4A5A-9174-DEEF458CCD92}"/>
    <cellStyle name="Normal 9 6 2 3 2 4" xfId="4235" xr:uid="{1F3869A6-3939-4C2B-A4F2-4826582EB236}"/>
    <cellStyle name="Normal 9 6 2 3 2 4 2" xfId="5185" xr:uid="{7FB730F9-7437-43D0-8890-5132E408110E}"/>
    <cellStyle name="Normal 9 6 2 3 2 5" xfId="5182" xr:uid="{B72BEFB9-107D-4F0F-A3E7-547B4F2D4A0A}"/>
    <cellStyle name="Normal 9 6 2 3 3" xfId="4236" xr:uid="{ADA59BB0-441E-4307-A42D-46D8257A4B31}"/>
    <cellStyle name="Normal 9 6 2 3 3 2" xfId="5186" xr:uid="{2AEF67F5-8E4A-4F9C-B4CC-59FE26D77382}"/>
    <cellStyle name="Normal 9 6 2 3 4" xfId="4237" xr:uid="{71AA9930-C057-4D7D-8501-22A32A4E305E}"/>
    <cellStyle name="Normal 9 6 2 3 4 2" xfId="5187" xr:uid="{DF17E6BC-3CC5-4227-AB87-EF34CE7CA9CF}"/>
    <cellStyle name="Normal 9 6 2 3 5" xfId="4238" xr:uid="{4D564984-1518-461B-A25B-C5A969F89122}"/>
    <cellStyle name="Normal 9 6 2 3 5 2" xfId="5188" xr:uid="{D306F9AB-63C6-42B4-A4DB-1E76DA9032ED}"/>
    <cellStyle name="Normal 9 6 2 3 6" xfId="5181" xr:uid="{5211EAD2-04D7-45DD-BD8E-5FB7BF67CDB4}"/>
    <cellStyle name="Normal 9 6 2 4" xfId="2474" xr:uid="{B0C3837B-B238-4E80-A8DD-C8045E22B5A8}"/>
    <cellStyle name="Normal 9 6 2 4 2" xfId="4239" xr:uid="{414A8449-9ECC-4E3E-9FD8-8ECD3184D1A4}"/>
    <cellStyle name="Normal 9 6 2 4 2 2" xfId="5190" xr:uid="{C44CC7A2-270D-4C12-AAD7-6044BC579D0E}"/>
    <cellStyle name="Normal 9 6 2 4 3" xfId="4240" xr:uid="{DD6ACDA3-5E48-45EA-801E-C09734F0C15B}"/>
    <cellStyle name="Normal 9 6 2 4 3 2" xfId="5191" xr:uid="{CC266E8F-CAFA-4B14-B199-763702D8E763}"/>
    <cellStyle name="Normal 9 6 2 4 4" xfId="4241" xr:uid="{D5A7C89F-31F0-4D19-B01D-8894784C86F9}"/>
    <cellStyle name="Normal 9 6 2 4 4 2" xfId="5192" xr:uid="{F4DBB39E-E664-43B9-9BD6-13B02634DE75}"/>
    <cellStyle name="Normal 9 6 2 4 5" xfId="5189" xr:uid="{9CF2348A-1AEE-49C9-BE9B-6E468C84D825}"/>
    <cellStyle name="Normal 9 6 2 5" xfId="4242" xr:uid="{E4D45BF2-01C1-4951-9DA1-D20438966521}"/>
    <cellStyle name="Normal 9 6 2 5 2" xfId="4243" xr:uid="{3BD1BEB6-3CF4-4BAA-AC87-959017AB8738}"/>
    <cellStyle name="Normal 9 6 2 5 2 2" xfId="5194" xr:uid="{6A17534A-64BA-4C85-A6C2-A158F4C07059}"/>
    <cellStyle name="Normal 9 6 2 5 3" xfId="4244" xr:uid="{DF19C8CF-4563-4C6C-8E2B-4EED48E258B2}"/>
    <cellStyle name="Normal 9 6 2 5 3 2" xfId="5195" xr:uid="{FA252786-4A65-4994-8FD5-0101A5430436}"/>
    <cellStyle name="Normal 9 6 2 5 4" xfId="4245" xr:uid="{70B295D3-AD1E-43F0-AA21-79F7FDD822FC}"/>
    <cellStyle name="Normal 9 6 2 5 4 2" xfId="5196" xr:uid="{9F6725C2-E83B-44E9-8AD0-4EC40FCEF74A}"/>
    <cellStyle name="Normal 9 6 2 5 5" xfId="5193" xr:uid="{47CA0166-B9B4-4923-B954-484B3F863B68}"/>
    <cellStyle name="Normal 9 6 2 6" xfId="4246" xr:uid="{64D8D455-9599-464B-9C28-CD562FB9B4F7}"/>
    <cellStyle name="Normal 9 6 2 6 2" xfId="5197" xr:uid="{4D6065F0-921F-49B5-8439-CFAD267AD1C0}"/>
    <cellStyle name="Normal 9 6 2 7" xfId="4247" xr:uid="{08AC1434-918D-4907-84DF-F4B88535153A}"/>
    <cellStyle name="Normal 9 6 2 7 2" xfId="5198" xr:uid="{795977EC-E9A4-4E4C-82C0-1A4D121D9D91}"/>
    <cellStyle name="Normal 9 6 2 8" xfId="4248" xr:uid="{90DF5F19-9607-4C70-9DDE-EEB4EE93C370}"/>
    <cellStyle name="Normal 9 6 2 8 2" xfId="5199" xr:uid="{2B5733F6-757E-4CF7-A740-471454927FAA}"/>
    <cellStyle name="Normal 9 6 2 9" xfId="5168" xr:uid="{1114F9BE-3010-40A7-B379-BA219423387A}"/>
    <cellStyle name="Normal 9 6 3" xfId="424" xr:uid="{E42C3633-B69E-46B5-8B1C-2C1D475E95EC}"/>
    <cellStyle name="Normal 9 6 3 2" xfId="888" xr:uid="{965CD28A-06BF-457A-950E-CE3E70B88C3B}"/>
    <cellStyle name="Normal 9 6 3 2 2" xfId="889" xr:uid="{53F3D58D-2582-4A47-84F4-3EA19946201B}"/>
    <cellStyle name="Normal 9 6 3 2 2 2" xfId="5202" xr:uid="{C57CFCD1-76AF-4ACE-BA0D-FB47D43847F2}"/>
    <cellStyle name="Normal 9 6 3 2 3" xfId="4249" xr:uid="{1B4C8729-4080-41D7-A5A1-857BAF9B4479}"/>
    <cellStyle name="Normal 9 6 3 2 3 2" xfId="5203" xr:uid="{E00BCED5-6CD1-469E-98AB-7EE41857A799}"/>
    <cellStyle name="Normal 9 6 3 2 4" xfId="4250" xr:uid="{988E22A3-A3D1-480C-BB40-F8BC133865C2}"/>
    <cellStyle name="Normal 9 6 3 2 4 2" xfId="5204" xr:uid="{73B462DA-FC43-4333-8C6E-0E1AFE836747}"/>
    <cellStyle name="Normal 9 6 3 2 5" xfId="5201" xr:uid="{04750D6F-3F3E-4C46-BD09-6B00394CB077}"/>
    <cellStyle name="Normal 9 6 3 3" xfId="890" xr:uid="{896F833C-AF86-4392-B78E-0B286D0E1568}"/>
    <cellStyle name="Normal 9 6 3 3 2" xfId="4251" xr:uid="{033E1210-7C69-4581-B508-8500F74F5213}"/>
    <cellStyle name="Normal 9 6 3 3 2 2" xfId="5206" xr:uid="{3EC5A976-ECF0-423A-80EF-C20668882E87}"/>
    <cellStyle name="Normal 9 6 3 3 3" xfId="4252" xr:uid="{DE7137C4-3763-470E-8187-30941D1E8652}"/>
    <cellStyle name="Normal 9 6 3 3 3 2" xfId="5207" xr:uid="{5BCEC037-E469-4C79-9245-77385F7D2A8B}"/>
    <cellStyle name="Normal 9 6 3 3 4" xfId="4253" xr:uid="{961632FB-4AB1-4EAA-95D1-F625D5F40818}"/>
    <cellStyle name="Normal 9 6 3 3 4 2" xfId="5208" xr:uid="{5F551C4C-1579-4DB9-8A11-AB16EE4BCE35}"/>
    <cellStyle name="Normal 9 6 3 3 5" xfId="5205" xr:uid="{31E6AD7E-CE1F-4392-9C39-472AD3687E5B}"/>
    <cellStyle name="Normal 9 6 3 4" xfId="4254" xr:uid="{2FC55299-487A-46B5-8AB6-55A8619C8985}"/>
    <cellStyle name="Normal 9 6 3 4 2" xfId="5209" xr:uid="{04ECBDFE-F5CB-4513-876B-B78479E7A87E}"/>
    <cellStyle name="Normal 9 6 3 5" xfId="4255" xr:uid="{9D041211-2215-48C5-8E7B-2570CEFA9405}"/>
    <cellStyle name="Normal 9 6 3 5 2" xfId="5210" xr:uid="{D1141B4B-2170-4317-8A65-A0BADA85FE4A}"/>
    <cellStyle name="Normal 9 6 3 6" xfId="4256" xr:uid="{AEDB6ADD-4CD8-434F-AD84-FAEE9C2E85AF}"/>
    <cellStyle name="Normal 9 6 3 6 2" xfId="5211" xr:uid="{B5A77FC4-47CB-437E-A507-0D271D4CEB0C}"/>
    <cellStyle name="Normal 9 6 3 7" xfId="5200" xr:uid="{4EBC36FA-8062-4AC8-97DC-B4E402CAAE09}"/>
    <cellStyle name="Normal 9 6 4" xfId="425" xr:uid="{C22710E0-6146-4A4A-B680-40ADE8E6D0EC}"/>
    <cellStyle name="Normal 9 6 4 2" xfId="891" xr:uid="{04D408E0-056C-4AED-9F96-6CAC1EF4209F}"/>
    <cellStyle name="Normal 9 6 4 2 2" xfId="4257" xr:uid="{522DAC03-B94A-48F9-ABB6-7D243B572125}"/>
    <cellStyle name="Normal 9 6 4 2 2 2" xfId="5214" xr:uid="{E102FF81-5D24-49C6-B6F1-006B85F8458D}"/>
    <cellStyle name="Normal 9 6 4 2 3" xfId="4258" xr:uid="{FAB652F6-3B68-407F-A238-75DEBC5D6DC2}"/>
    <cellStyle name="Normal 9 6 4 2 3 2" xfId="5215" xr:uid="{11C890F2-F63C-4972-9CF6-9592300E5858}"/>
    <cellStyle name="Normal 9 6 4 2 4" xfId="4259" xr:uid="{DFF47E4F-0525-46EE-BEDF-D3D9F6797863}"/>
    <cellStyle name="Normal 9 6 4 2 4 2" xfId="5216" xr:uid="{B4D2D390-B2C7-4C90-9C57-DEB8BC8D77F9}"/>
    <cellStyle name="Normal 9 6 4 2 5" xfId="5213" xr:uid="{DC3F657D-8418-4BF3-BA65-BA3AD43535D4}"/>
    <cellStyle name="Normal 9 6 4 3" xfId="4260" xr:uid="{6796C418-9E0D-43DA-AE68-8DB40FA0FFF2}"/>
    <cellStyle name="Normal 9 6 4 3 2" xfId="5217" xr:uid="{3D8B6DD4-BD54-40D0-9E36-3D2E16272246}"/>
    <cellStyle name="Normal 9 6 4 4" xfId="4261" xr:uid="{726CB089-EA3E-470B-83E3-1944C7A33A33}"/>
    <cellStyle name="Normal 9 6 4 4 2" xfId="5218" xr:uid="{99D63280-73F9-420B-9B7A-BF5880B2CA8C}"/>
    <cellStyle name="Normal 9 6 4 5" xfId="4262" xr:uid="{A40CE9D9-4086-45CD-A64C-5FBF1A408621}"/>
    <cellStyle name="Normal 9 6 4 5 2" xfId="5219" xr:uid="{75144EBF-1901-481A-9878-043FEA416B5E}"/>
    <cellStyle name="Normal 9 6 4 6" xfId="5212" xr:uid="{C91AEED5-E0A2-4BD1-AA64-84B84C8EC345}"/>
    <cellStyle name="Normal 9 6 5" xfId="892" xr:uid="{62F0D604-0989-46DE-8AE7-30DB0401F904}"/>
    <cellStyle name="Normal 9 6 5 2" xfId="4263" xr:uid="{6A7D71BD-7829-4B7D-AD78-DE6B0271DEB5}"/>
    <cellStyle name="Normal 9 6 5 2 2" xfId="5221" xr:uid="{03D3D1D0-26AD-4757-9AD8-09FFE5859D7A}"/>
    <cellStyle name="Normal 9 6 5 3" xfId="4264" xr:uid="{D989061C-A73C-4408-8CE7-D0B44DAB9A97}"/>
    <cellStyle name="Normal 9 6 5 3 2" xfId="5222" xr:uid="{D7834BB1-046D-49B8-BE42-E9ED56DFDBA8}"/>
    <cellStyle name="Normal 9 6 5 4" xfId="4265" xr:uid="{A7B71F7D-B3E0-4EB4-8BC5-BCD200CB7536}"/>
    <cellStyle name="Normal 9 6 5 4 2" xfId="5223" xr:uid="{E05B81FC-0769-4367-A4E3-C4C0CAE1DB43}"/>
    <cellStyle name="Normal 9 6 5 5" xfId="5220" xr:uid="{3D327A18-9614-4369-BBFF-6EB3326CD26C}"/>
    <cellStyle name="Normal 9 6 6" xfId="4266" xr:uid="{5BFADF32-98ED-46CF-91E9-02C5B79ABC1E}"/>
    <cellStyle name="Normal 9 6 6 2" xfId="4267" xr:uid="{7A21BCA7-7C2C-4E8C-AF64-1C57A50CC93F}"/>
    <cellStyle name="Normal 9 6 6 2 2" xfId="5225" xr:uid="{CDBE35C7-E9F8-4CC7-93C3-A663A48CC746}"/>
    <cellStyle name="Normal 9 6 6 3" xfId="4268" xr:uid="{2885630C-969F-4B4B-9E67-677BBA524A3F}"/>
    <cellStyle name="Normal 9 6 6 3 2" xfId="5226" xr:uid="{A5C28939-DD2D-4E78-B6C7-14D82E7F91A4}"/>
    <cellStyle name="Normal 9 6 6 4" xfId="4269" xr:uid="{2911F4E8-A792-4B82-AE90-7E3A377A4475}"/>
    <cellStyle name="Normal 9 6 6 4 2" xfId="5227" xr:uid="{D48E6F85-1CC7-48BE-8E6E-926A767147D5}"/>
    <cellStyle name="Normal 9 6 6 5" xfId="5224" xr:uid="{FECA0B12-5A54-47FB-B438-36DB1736CB4E}"/>
    <cellStyle name="Normal 9 6 7" xfId="4270" xr:uid="{4BEFAB8D-45D8-4D43-A1A1-A70DCD1B97BD}"/>
    <cellStyle name="Normal 9 6 7 2" xfId="5228" xr:uid="{48A0C444-464B-4FA7-A87D-E44ACCD10B3B}"/>
    <cellStyle name="Normal 9 6 8" xfId="4271" xr:uid="{9492C8DD-4832-49CD-B2AC-B4C6AA2A58DD}"/>
    <cellStyle name="Normal 9 6 8 2" xfId="5229" xr:uid="{AC6A70F9-5092-47B1-8FAF-AB50BA381FE4}"/>
    <cellStyle name="Normal 9 6 9" xfId="4272" xr:uid="{86F8B40F-D0F5-41D0-A3D4-2B0AB8AAE43B}"/>
    <cellStyle name="Normal 9 6 9 2" xfId="5230" xr:uid="{D613E8F8-1267-42FF-A23B-507185BE632D}"/>
    <cellStyle name="Normal 9 7" xfId="182" xr:uid="{178A7CEB-456B-4DBF-8EFE-40946C128B95}"/>
    <cellStyle name="Normal 9 7 2" xfId="426" xr:uid="{C98F2041-9ECE-446D-B4CD-C1EF9FDF33C3}"/>
    <cellStyle name="Normal 9 7 2 2" xfId="893" xr:uid="{75D13308-AB5C-46B5-AAB9-AB4E3EB37EB8}"/>
    <cellStyle name="Normal 9 7 2 2 2" xfId="2475" xr:uid="{9CFD15C8-24BA-429E-BF1E-B54711D36B44}"/>
    <cellStyle name="Normal 9 7 2 2 2 2" xfId="2476" xr:uid="{F186E76D-9758-4825-9A74-F3EAF8C4F674}"/>
    <cellStyle name="Normal 9 7 2 2 2 2 2" xfId="5235" xr:uid="{AD4C21E4-D1A4-4B82-A50B-A43C73DA3E57}"/>
    <cellStyle name="Normal 9 7 2 2 2 3" xfId="5234" xr:uid="{5E9A6B50-605A-45E4-A25B-C5964BE06922}"/>
    <cellStyle name="Normal 9 7 2 2 3" xfId="2477" xr:uid="{93A5E031-3478-4CDA-A240-B6E081254163}"/>
    <cellStyle name="Normal 9 7 2 2 3 2" xfId="5236" xr:uid="{2F4B6E80-5CBF-475A-B3F4-8F01FD119CD6}"/>
    <cellStyle name="Normal 9 7 2 2 4" xfId="4273" xr:uid="{DBAA73E1-A5CF-4BB9-9058-5F8725C45698}"/>
    <cellStyle name="Normal 9 7 2 2 4 2" xfId="5237" xr:uid="{8DB3C327-BEA0-413F-82FC-5B7CA157F3F4}"/>
    <cellStyle name="Normal 9 7 2 2 5" xfId="5233" xr:uid="{B9834551-A859-43BA-A33D-AE0840EE225B}"/>
    <cellStyle name="Normal 9 7 2 3" xfId="2478" xr:uid="{DEF7F8EF-8BBA-49D6-974F-39B6250A0146}"/>
    <cellStyle name="Normal 9 7 2 3 2" xfId="2479" xr:uid="{6BA8A70D-84B7-4143-8A8C-86666FD231F9}"/>
    <cellStyle name="Normal 9 7 2 3 2 2" xfId="5239" xr:uid="{D9E4FBC9-2899-46DF-91D3-35A31E7EAE8B}"/>
    <cellStyle name="Normal 9 7 2 3 3" xfId="4274" xr:uid="{CC07FB6D-CCA7-47D8-A11E-4FB6D64F71BA}"/>
    <cellStyle name="Normal 9 7 2 3 3 2" xfId="5240" xr:uid="{6E3CC16E-0C4A-43AC-9B74-021815686A0C}"/>
    <cellStyle name="Normal 9 7 2 3 4" xfId="4275" xr:uid="{86846C8A-C5F3-47CF-A6F4-BD010CC2677F}"/>
    <cellStyle name="Normal 9 7 2 3 4 2" xfId="5241" xr:uid="{5C379E8B-C281-475D-8138-BFE4DE981554}"/>
    <cellStyle name="Normal 9 7 2 3 5" xfId="5238" xr:uid="{F2313FCE-D74C-4A3E-B76C-23E92C0268AC}"/>
    <cellStyle name="Normal 9 7 2 4" xfId="2480" xr:uid="{1B7F4D48-7241-4982-81C1-A62AE8AD6191}"/>
    <cellStyle name="Normal 9 7 2 4 2" xfId="5242" xr:uid="{1187E64B-5471-47EE-BAA6-D2C91DDA21ED}"/>
    <cellStyle name="Normal 9 7 2 5" xfId="4276" xr:uid="{2FBDCE35-8B12-479D-B97A-108E2EECA108}"/>
    <cellStyle name="Normal 9 7 2 5 2" xfId="5243" xr:uid="{6B6B920E-DBDB-4E86-B420-DDC251D775F5}"/>
    <cellStyle name="Normal 9 7 2 6" xfId="4277" xr:uid="{C6EAAB14-006D-4230-AA5D-B2E1C2767457}"/>
    <cellStyle name="Normal 9 7 2 6 2" xfId="5244" xr:uid="{7E07FF27-93DD-4AE8-9CC4-B601B3354DE3}"/>
    <cellStyle name="Normal 9 7 2 7" xfId="5232" xr:uid="{8BEF7750-8C0B-45B6-A2B7-5F9F95AB7B57}"/>
    <cellStyle name="Normal 9 7 3" xfId="894" xr:uid="{567B4208-D1BD-439F-99A4-A00574B26A45}"/>
    <cellStyle name="Normal 9 7 3 2" xfId="2481" xr:uid="{5F222E71-3B7A-4E98-8568-F8FB1F98B96F}"/>
    <cellStyle name="Normal 9 7 3 2 2" xfId="2482" xr:uid="{7B1EB00C-3D8D-4842-9AF3-AFBB7FBD17B3}"/>
    <cellStyle name="Normal 9 7 3 2 2 2" xfId="5247" xr:uid="{6B1C6E8C-77BB-43FC-8A51-298E69252F4C}"/>
    <cellStyle name="Normal 9 7 3 2 3" xfId="4278" xr:uid="{19FB613C-4170-437D-984D-169EA803F045}"/>
    <cellStyle name="Normal 9 7 3 2 3 2" xfId="5248" xr:uid="{C1C72146-33BF-40F8-B981-489CA17DF190}"/>
    <cellStyle name="Normal 9 7 3 2 4" xfId="4279" xr:uid="{320C1A8A-60BC-4C62-AD2D-E68C3D513DB2}"/>
    <cellStyle name="Normal 9 7 3 2 4 2" xfId="5249" xr:uid="{AF0AEBFC-51B6-4C2E-B4E6-4A2C1441A12F}"/>
    <cellStyle name="Normal 9 7 3 2 5" xfId="5246" xr:uid="{DCDA7256-8C09-4FB9-AF84-43B6488430ED}"/>
    <cellStyle name="Normal 9 7 3 3" xfId="2483" xr:uid="{580FDCFA-B791-44C4-AAA9-405049191F07}"/>
    <cellStyle name="Normal 9 7 3 3 2" xfId="5250" xr:uid="{89793735-DFA3-4FC9-B03E-09802BDBC206}"/>
    <cellStyle name="Normal 9 7 3 4" xfId="4280" xr:uid="{08EEEFDD-5D6C-43FF-A9F7-4724E3FDFB4D}"/>
    <cellStyle name="Normal 9 7 3 4 2" xfId="5251" xr:uid="{252C6C41-09F6-4C5D-A52F-DFCE87EA5B7E}"/>
    <cellStyle name="Normal 9 7 3 5" xfId="4281" xr:uid="{92814986-23A1-43EC-BD1E-9992AFC04489}"/>
    <cellStyle name="Normal 9 7 3 5 2" xfId="5252" xr:uid="{732A49E8-C5C5-4352-9B7A-E26D82FEAE93}"/>
    <cellStyle name="Normal 9 7 3 6" xfId="5245" xr:uid="{F1DF1571-60E0-4806-8F40-4B4C7C27DF9F}"/>
    <cellStyle name="Normal 9 7 4" xfId="2484" xr:uid="{33F1A3F1-8303-411C-8CE8-7DA00A247703}"/>
    <cellStyle name="Normal 9 7 4 2" xfId="2485" xr:uid="{1CFBC71C-40D6-4563-83AC-6FACD331FEDC}"/>
    <cellStyle name="Normal 9 7 4 2 2" xfId="5254" xr:uid="{CD855854-9155-46CB-BCBF-E6009D22FCBE}"/>
    <cellStyle name="Normal 9 7 4 3" xfId="4282" xr:uid="{D50A0FF4-69A6-4386-9087-47F51C262837}"/>
    <cellStyle name="Normal 9 7 4 3 2" xfId="5255" xr:uid="{FA98BABE-3423-43D1-BEEC-6A74BE132903}"/>
    <cellStyle name="Normal 9 7 4 4" xfId="4283" xr:uid="{E6172050-284C-4604-848C-25A129D708F6}"/>
    <cellStyle name="Normal 9 7 4 4 2" xfId="5256" xr:uid="{E43E290F-3056-4DC7-959C-7B5362368DE0}"/>
    <cellStyle name="Normal 9 7 4 5" xfId="5253" xr:uid="{F1401BC6-965B-4344-AA38-3EBCF57ADB4C}"/>
    <cellStyle name="Normal 9 7 5" xfId="2486" xr:uid="{D56F15EA-93CD-4599-9584-4CDDDA1CAA30}"/>
    <cellStyle name="Normal 9 7 5 2" xfId="4284" xr:uid="{419D5F3D-32CA-4558-BFEF-8A5B29CBC583}"/>
    <cellStyle name="Normal 9 7 5 2 2" xfId="5258" xr:uid="{D3529520-A322-4600-801C-07F78F0BDB74}"/>
    <cellStyle name="Normal 9 7 5 3" xfId="4285" xr:uid="{E07DF9F5-B8DD-4A3C-AD30-2CDE3DA64C61}"/>
    <cellStyle name="Normal 9 7 5 3 2" xfId="5259" xr:uid="{6F379CFD-A2C7-4AC0-9DE6-10E93A97245F}"/>
    <cellStyle name="Normal 9 7 5 4" xfId="4286" xr:uid="{B673CC78-18E9-415A-B393-193D34FEEC52}"/>
    <cellStyle name="Normal 9 7 5 4 2" xfId="5260" xr:uid="{97627485-6C0A-430D-BD95-50F7808EB592}"/>
    <cellStyle name="Normal 9 7 5 5" xfId="5257" xr:uid="{04C58E17-90D9-47D8-A462-67A1B2DA938C}"/>
    <cellStyle name="Normal 9 7 6" xfId="4287" xr:uid="{AFD4584A-3817-44A4-AD69-2F4B834FB7F9}"/>
    <cellStyle name="Normal 9 7 6 2" xfId="5261" xr:uid="{A89B02F9-372E-4DC4-88E5-618619D3CFFA}"/>
    <cellStyle name="Normal 9 7 7" xfId="4288" xr:uid="{B14CCC97-CE20-46AF-9E58-59E1314C66A6}"/>
    <cellStyle name="Normal 9 7 7 2" xfId="5262" xr:uid="{5E5CC1E7-6AED-4D1D-BD15-3384BA07B48F}"/>
    <cellStyle name="Normal 9 7 8" xfId="4289" xr:uid="{AE5D70B2-318C-42F6-B83F-02EE1153592B}"/>
    <cellStyle name="Normal 9 7 8 2" xfId="5263" xr:uid="{1E839B71-263E-4582-AC9A-0DD6F6A1C633}"/>
    <cellStyle name="Normal 9 7 9" xfId="5231" xr:uid="{C29FAF0D-11F1-4872-9BFF-F8F6EB323517}"/>
    <cellStyle name="Normal 9 8" xfId="427" xr:uid="{B7007532-3596-4FEE-8AB2-E78E4AB0518F}"/>
    <cellStyle name="Normal 9 8 2" xfId="895" xr:uid="{8E0662D9-5BA3-40A7-8900-5ECCD8BA0B6F}"/>
    <cellStyle name="Normal 9 8 2 2" xfId="896" xr:uid="{64E0B17B-A4E6-4840-8253-4C04DDA299D8}"/>
    <cellStyle name="Normal 9 8 2 2 2" xfId="2487" xr:uid="{709DF28B-025E-4B6C-9EC1-5A697B59A9AA}"/>
    <cellStyle name="Normal 9 8 2 2 2 2" xfId="5267" xr:uid="{5F47B30B-88FE-433A-9ECF-9D6336531094}"/>
    <cellStyle name="Normal 9 8 2 2 3" xfId="4290" xr:uid="{BD0BCB98-0D97-4EB7-9E81-91D61EE67C04}"/>
    <cellStyle name="Normal 9 8 2 2 3 2" xfId="5268" xr:uid="{E11B4BEF-048F-4337-A64F-D587F5B34FB6}"/>
    <cellStyle name="Normal 9 8 2 2 4" xfId="4291" xr:uid="{DCB7DAD7-D369-46F3-A1BB-5D31EDCF3682}"/>
    <cellStyle name="Normal 9 8 2 2 4 2" xfId="5269" xr:uid="{A6FE46AE-3F44-47E3-804B-3074CBDCAA55}"/>
    <cellStyle name="Normal 9 8 2 2 5" xfId="5266" xr:uid="{61EA04E0-B38B-458A-8366-B85F40A63F83}"/>
    <cellStyle name="Normal 9 8 2 3" xfId="2488" xr:uid="{471B2207-1C00-4BB7-A950-ACE95CA8DD1A}"/>
    <cellStyle name="Normal 9 8 2 3 2" xfId="5270" xr:uid="{7A0AAFB8-E32B-4766-8D9E-DC005A85EF3E}"/>
    <cellStyle name="Normal 9 8 2 4" xfId="4292" xr:uid="{AD442566-6927-402F-BB79-21C97692B173}"/>
    <cellStyle name="Normal 9 8 2 4 2" xfId="5271" xr:uid="{B7D06D48-C035-48D8-8DC4-6DDE3AA74293}"/>
    <cellStyle name="Normal 9 8 2 5" xfId="4293" xr:uid="{ABB80E73-7255-4EB2-BE4A-BC27F2BD9C1D}"/>
    <cellStyle name="Normal 9 8 2 5 2" xfId="5272" xr:uid="{761DBDE4-B889-4F13-969A-CAD1BBD86444}"/>
    <cellStyle name="Normal 9 8 2 6" xfId="5265" xr:uid="{14D31184-1FD6-4F86-B6C0-4B2CF8B3F556}"/>
    <cellStyle name="Normal 9 8 3" xfId="897" xr:uid="{37DA9137-C5A3-4D72-ACA4-8A88554E9CC3}"/>
    <cellStyle name="Normal 9 8 3 2" xfId="2489" xr:uid="{DB78AD45-521B-40E5-A6DD-4EE1704C3FFC}"/>
    <cellStyle name="Normal 9 8 3 2 2" xfId="5274" xr:uid="{2BC39E10-2BBB-4348-9A91-A3467E946939}"/>
    <cellStyle name="Normal 9 8 3 3" xfId="4294" xr:uid="{652096D4-3AB2-43CB-9AB3-034D99115B41}"/>
    <cellStyle name="Normal 9 8 3 3 2" xfId="5275" xr:uid="{9263E886-6FBA-446C-A8E8-A75AE915DC3A}"/>
    <cellStyle name="Normal 9 8 3 4" xfId="4295" xr:uid="{E407D5A4-9548-49BA-B96D-D08658EF9343}"/>
    <cellStyle name="Normal 9 8 3 4 2" xfId="5276" xr:uid="{1B768819-BB48-400B-8D7F-0C4DAB9FAF37}"/>
    <cellStyle name="Normal 9 8 3 5" xfId="5273" xr:uid="{46F27021-70D3-4435-BEA4-207501A52F9B}"/>
    <cellStyle name="Normal 9 8 4" xfId="2490" xr:uid="{0B86FCC8-D4F0-4F73-8AF8-C0FE20A9044D}"/>
    <cellStyle name="Normal 9 8 4 2" xfId="4296" xr:uid="{BFF5693C-12E5-47E9-91AB-27FDFD2C0731}"/>
    <cellStyle name="Normal 9 8 4 2 2" xfId="5278" xr:uid="{C66020D7-A3C6-43A5-A981-618F89E49DDE}"/>
    <cellStyle name="Normal 9 8 4 3" xfId="4297" xr:uid="{04709DC4-C490-428C-8BFC-2451A2C5052D}"/>
    <cellStyle name="Normal 9 8 4 3 2" xfId="5279" xr:uid="{C5B12694-02A6-4F01-A9C1-E747EE78C2E2}"/>
    <cellStyle name="Normal 9 8 4 4" xfId="4298" xr:uid="{3A0CFD44-75E2-403E-8EB1-C23BA7B0FCAA}"/>
    <cellStyle name="Normal 9 8 4 4 2" xfId="5280" xr:uid="{3864CC69-681A-4C6B-9001-6F3F65BB1F62}"/>
    <cellStyle name="Normal 9 8 4 5" xfId="5277" xr:uid="{F62B6468-8116-4814-A44E-F691D03067CC}"/>
    <cellStyle name="Normal 9 8 5" xfId="4299" xr:uid="{4113F581-0CE7-46C6-9EED-938BC8F64668}"/>
    <cellStyle name="Normal 9 8 5 2" xfId="5281" xr:uid="{5A3193FC-13E7-4985-8772-28CF871A422C}"/>
    <cellStyle name="Normal 9 8 6" xfId="4300" xr:uid="{1937CE52-47C0-48B2-9207-575D3ABBA30C}"/>
    <cellStyle name="Normal 9 8 6 2" xfId="5282" xr:uid="{8781980C-B2C3-4D3F-9CB7-8657A10E73F6}"/>
    <cellStyle name="Normal 9 8 7" xfId="4301" xr:uid="{E51B4990-2E15-4152-81F1-190169281FCB}"/>
    <cellStyle name="Normal 9 8 7 2" xfId="5283" xr:uid="{54ECA9FA-DADE-417E-AB95-5F0328950FB5}"/>
    <cellStyle name="Normal 9 8 8" xfId="5264" xr:uid="{FA0789E7-A115-4CD9-A5CB-FE9ED43DDAE0}"/>
    <cellStyle name="Normal 9 9" xfId="428" xr:uid="{31A85A9B-906B-4ED8-93CE-2F5BC5F84657}"/>
    <cellStyle name="Normal 9 9 2" xfId="898" xr:uid="{6F029A1F-28DD-428E-8586-4246DAA28637}"/>
    <cellStyle name="Normal 9 9 2 2" xfId="2491" xr:uid="{89B39A22-AC4E-4438-960B-B2688D3EC7C7}"/>
    <cellStyle name="Normal 9 9 2 2 2" xfId="5286" xr:uid="{91A10C81-8DED-4343-86BE-438D1EC19F17}"/>
    <cellStyle name="Normal 9 9 2 3" xfId="4302" xr:uid="{037F90AD-341F-466E-A6FE-51C740F69118}"/>
    <cellStyle name="Normal 9 9 2 3 2" xfId="5287" xr:uid="{BAC057B5-7AC3-4EAB-AD7E-5466E01EFFA6}"/>
    <cellStyle name="Normal 9 9 2 4" xfId="4303" xr:uid="{ED002521-3B3F-4CFC-AAB2-686BA7A40EBB}"/>
    <cellStyle name="Normal 9 9 2 4 2" xfId="5288" xr:uid="{B39F18E8-32C5-44FA-B712-A8F5FE4827E3}"/>
    <cellStyle name="Normal 9 9 2 5" xfId="5285" xr:uid="{A03B9885-BDE2-4FB4-87DD-5107FC9BDE09}"/>
    <cellStyle name="Normal 9 9 3" xfId="2492" xr:uid="{AB800E49-F153-48F5-AD39-6E1402765611}"/>
    <cellStyle name="Normal 9 9 3 2" xfId="4304" xr:uid="{57545725-54A4-4928-8CFA-6CD536FF11F5}"/>
    <cellStyle name="Normal 9 9 3 2 2" xfId="5290" xr:uid="{4179D7FC-7694-483B-A8A0-BAA87D32D066}"/>
    <cellStyle name="Normal 9 9 3 3" xfId="4305" xr:uid="{9958D5B8-543B-499E-A064-78D956234B35}"/>
    <cellStyle name="Normal 9 9 3 3 2" xfId="5291" xr:uid="{C5897414-FB2E-488E-990F-EFF31A6C0847}"/>
    <cellStyle name="Normal 9 9 3 4" xfId="4306" xr:uid="{BD54A6CD-19B7-4BB0-A923-8E298E85E0FC}"/>
    <cellStyle name="Normal 9 9 3 4 2" xfId="5292" xr:uid="{FA45403E-5036-4B5E-9EAE-23C7E5FD4305}"/>
    <cellStyle name="Normal 9 9 3 5" xfId="5289" xr:uid="{2675EF3D-D1D0-4B58-8822-1D03D6A2FB79}"/>
    <cellStyle name="Normal 9 9 4" xfId="4307" xr:uid="{070C40E1-5388-4023-AC21-D787318A1448}"/>
    <cellStyle name="Normal 9 9 4 2" xfId="5293" xr:uid="{B904488B-BEBA-495F-A321-589C2F9489D1}"/>
    <cellStyle name="Normal 9 9 5" xfId="4308" xr:uid="{0DEB03D0-E0AF-40DB-ACFB-4EC73B1A8BB6}"/>
    <cellStyle name="Normal 9 9 5 2" xfId="5294" xr:uid="{F3F12F7E-B8DA-4793-A5C7-A8B9A25371E9}"/>
    <cellStyle name="Normal 9 9 6" xfId="4309" xr:uid="{59806D77-C607-41ED-87B8-CF06A98F12C1}"/>
    <cellStyle name="Normal 9 9 6 2" xfId="5295" xr:uid="{D47CE7FC-6886-427B-BF7D-88A5A77C5D35}"/>
    <cellStyle name="Normal 9 9 7" xfId="5284" xr:uid="{C60E152B-1936-4244-ABA7-EFB0E34179D1}"/>
    <cellStyle name="Percent 2" xfId="183" xr:uid="{52FF1327-B640-4381-A663-B917959BF5F5}"/>
    <cellStyle name="Percent 2 2" xfId="5296" xr:uid="{16918B61-002D-4A38-B796-695FCA855833}"/>
    <cellStyle name="Гиперссылка 2" xfId="4" xr:uid="{49BAA0F8-B3D3-41B5-87DD-435502328B29}"/>
    <cellStyle name="Гиперссылка 2 2" xfId="5297" xr:uid="{61F1A58F-308F-48BF-A947-4D78DABAF48E}"/>
    <cellStyle name="Обычный 2" xfId="1" xr:uid="{A3CD5D5E-4502-4158-8112-08CDD679ACF5}"/>
    <cellStyle name="Обычный 2 2" xfId="5" xr:uid="{D19F253E-EE9B-4476-9D91-2EE3A6D7A3DC}"/>
    <cellStyle name="Обычный 2 2 2" xfId="5299" xr:uid="{BF6499CB-7D4E-462A-A1CA-2C08D204FEEC}"/>
    <cellStyle name="Обычный 2 3" xfId="5298" xr:uid="{EEEF8361-6C5E-4830-A947-EDC958CFF553}"/>
    <cellStyle name="常规_Sheet1_1" xfId="4411" xr:uid="{30918DF9-D69D-4913-B658-BE1CD4A3E1DA}"/>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219"/>
  <sheetViews>
    <sheetView tabSelected="1" topLeftCell="A190" zoomScale="90" zoomScaleNormal="90" workbookViewId="0">
      <selection activeCell="T197" sqref="T19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710</v>
      </c>
      <c r="C10" s="120"/>
      <c r="D10" s="120"/>
      <c r="E10" s="120"/>
      <c r="F10" s="115"/>
      <c r="G10" s="116"/>
      <c r="H10" s="116" t="s">
        <v>710</v>
      </c>
      <c r="I10" s="120"/>
      <c r="J10" s="138">
        <v>51367</v>
      </c>
      <c r="K10" s="115"/>
    </row>
    <row r="11" spans="1:11">
      <c r="A11" s="114"/>
      <c r="B11" s="114" t="s">
        <v>711</v>
      </c>
      <c r="C11" s="120"/>
      <c r="D11" s="120"/>
      <c r="E11" s="120"/>
      <c r="F11" s="115"/>
      <c r="G11" s="116"/>
      <c r="H11" s="116" t="s">
        <v>711</v>
      </c>
      <c r="I11" s="120"/>
      <c r="J11" s="139"/>
      <c r="K11" s="115"/>
    </row>
    <row r="12" spans="1:11">
      <c r="A12" s="114"/>
      <c r="B12" s="114" t="s">
        <v>712</v>
      </c>
      <c r="C12" s="120"/>
      <c r="D12" s="120"/>
      <c r="E12" s="120"/>
      <c r="F12" s="115"/>
      <c r="G12" s="116"/>
      <c r="H12" s="116" t="s">
        <v>712</v>
      </c>
      <c r="I12" s="120"/>
      <c r="J12" s="120"/>
      <c r="K12" s="115"/>
    </row>
    <row r="13" spans="1:11">
      <c r="A13" s="114"/>
      <c r="B13" s="114" t="s">
        <v>898</v>
      </c>
      <c r="C13" s="120"/>
      <c r="D13" s="120"/>
      <c r="E13" s="120"/>
      <c r="F13" s="115"/>
      <c r="G13" s="116"/>
      <c r="H13" s="116" t="s">
        <v>898</v>
      </c>
      <c r="I13" s="120"/>
      <c r="J13" s="99" t="s">
        <v>11</v>
      </c>
      <c r="K13" s="115"/>
    </row>
    <row r="14" spans="1:11" ht="15" customHeight="1">
      <c r="A14" s="114"/>
      <c r="B14" s="114" t="s">
        <v>714</v>
      </c>
      <c r="C14" s="120"/>
      <c r="D14" s="120"/>
      <c r="E14" s="120"/>
      <c r="F14" s="115"/>
      <c r="G14" s="116"/>
      <c r="H14" s="116" t="s">
        <v>714</v>
      </c>
      <c r="I14" s="120"/>
      <c r="J14" s="140">
        <v>45178</v>
      </c>
      <c r="K14" s="115"/>
    </row>
    <row r="15" spans="1:11" ht="15" customHeight="1">
      <c r="A15" s="114"/>
      <c r="B15" s="6" t="s">
        <v>6</v>
      </c>
      <c r="C15" s="7"/>
      <c r="D15" s="7"/>
      <c r="E15" s="7"/>
      <c r="F15" s="8"/>
      <c r="G15" s="116"/>
      <c r="H15" s="9" t="s">
        <v>6</v>
      </c>
      <c r="I15" s="120"/>
      <c r="J15" s="141"/>
      <c r="K15" s="115"/>
    </row>
    <row r="16" spans="1:11" ht="15" customHeight="1">
      <c r="A16" s="114"/>
      <c r="B16" s="120"/>
      <c r="C16" s="120"/>
      <c r="D16" s="120"/>
      <c r="E16" s="120"/>
      <c r="F16" s="120"/>
      <c r="G16" s="120"/>
      <c r="H16" s="120"/>
      <c r="I16" s="123" t="s">
        <v>142</v>
      </c>
      <c r="J16" s="129">
        <v>39917</v>
      </c>
      <c r="K16" s="115"/>
    </row>
    <row r="17" spans="1:11">
      <c r="A17" s="114"/>
      <c r="B17" s="120" t="s">
        <v>715</v>
      </c>
      <c r="C17" s="120"/>
      <c r="D17" s="120"/>
      <c r="E17" s="120"/>
      <c r="F17" s="120"/>
      <c r="G17" s="120"/>
      <c r="H17" s="120"/>
      <c r="I17" s="123" t="s">
        <v>143</v>
      </c>
      <c r="J17" s="129" t="s">
        <v>894</v>
      </c>
      <c r="K17" s="115"/>
    </row>
    <row r="18" spans="1:11" ht="18">
      <c r="A18" s="114"/>
      <c r="B18" s="120" t="s">
        <v>716</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2" t="s">
        <v>201</v>
      </c>
      <c r="G20" s="143"/>
      <c r="H20" s="100" t="s">
        <v>169</v>
      </c>
      <c r="I20" s="100" t="s">
        <v>202</v>
      </c>
      <c r="J20" s="100" t="s">
        <v>21</v>
      </c>
      <c r="K20" s="115"/>
    </row>
    <row r="21" spans="1:11" ht="38.25">
      <c r="A21" s="114"/>
      <c r="B21" s="105"/>
      <c r="C21" s="105"/>
      <c r="D21" s="106"/>
      <c r="E21" s="106"/>
      <c r="F21" s="144"/>
      <c r="G21" s="145"/>
      <c r="H21" s="130" t="s">
        <v>900</v>
      </c>
      <c r="I21" s="105"/>
      <c r="J21" s="105"/>
      <c r="K21" s="115"/>
    </row>
    <row r="22" spans="1:11" ht="24">
      <c r="A22" s="114"/>
      <c r="B22" s="107">
        <v>2</v>
      </c>
      <c r="C22" s="10" t="s">
        <v>717</v>
      </c>
      <c r="D22" s="118" t="s">
        <v>826</v>
      </c>
      <c r="E22" s="118" t="s">
        <v>230</v>
      </c>
      <c r="F22" s="134" t="s">
        <v>212</v>
      </c>
      <c r="G22" s="135"/>
      <c r="H22" s="11" t="s">
        <v>718</v>
      </c>
      <c r="I22" s="14">
        <v>0.89</v>
      </c>
      <c r="J22" s="109">
        <f t="shared" ref="J22:J53" si="0">I22*B22</f>
        <v>1.78</v>
      </c>
      <c r="K22" s="115"/>
    </row>
    <row r="23" spans="1:11" ht="24">
      <c r="A23" s="114"/>
      <c r="B23" s="107">
        <v>2</v>
      </c>
      <c r="C23" s="10" t="s">
        <v>717</v>
      </c>
      <c r="D23" s="118" t="s">
        <v>826</v>
      </c>
      <c r="E23" s="118" t="s">
        <v>230</v>
      </c>
      <c r="F23" s="134" t="s">
        <v>213</v>
      </c>
      <c r="G23" s="135"/>
      <c r="H23" s="11" t="s">
        <v>718</v>
      </c>
      <c r="I23" s="14">
        <v>0.89</v>
      </c>
      <c r="J23" s="109">
        <f t="shared" si="0"/>
        <v>1.78</v>
      </c>
      <c r="K23" s="115"/>
    </row>
    <row r="24" spans="1:11" ht="24">
      <c r="A24" s="114"/>
      <c r="B24" s="107">
        <v>2</v>
      </c>
      <c r="C24" s="10" t="s">
        <v>717</v>
      </c>
      <c r="D24" s="118" t="s">
        <v>826</v>
      </c>
      <c r="E24" s="118" t="s">
        <v>230</v>
      </c>
      <c r="F24" s="134" t="s">
        <v>270</v>
      </c>
      <c r="G24" s="135"/>
      <c r="H24" s="11" t="s">
        <v>718</v>
      </c>
      <c r="I24" s="14">
        <v>0.89</v>
      </c>
      <c r="J24" s="109">
        <f t="shared" si="0"/>
        <v>1.78</v>
      </c>
      <c r="K24" s="115"/>
    </row>
    <row r="25" spans="1:11" ht="24">
      <c r="A25" s="114"/>
      <c r="B25" s="107">
        <v>2</v>
      </c>
      <c r="C25" s="10" t="s">
        <v>717</v>
      </c>
      <c r="D25" s="118" t="s">
        <v>826</v>
      </c>
      <c r="E25" s="118" t="s">
        <v>231</v>
      </c>
      <c r="F25" s="134" t="s">
        <v>212</v>
      </c>
      <c r="G25" s="135"/>
      <c r="H25" s="11" t="s">
        <v>718</v>
      </c>
      <c r="I25" s="14">
        <v>0.89</v>
      </c>
      <c r="J25" s="109">
        <f t="shared" si="0"/>
        <v>1.78</v>
      </c>
      <c r="K25" s="115"/>
    </row>
    <row r="26" spans="1:11" ht="24">
      <c r="A26" s="114"/>
      <c r="B26" s="107">
        <v>2</v>
      </c>
      <c r="C26" s="10" t="s">
        <v>717</v>
      </c>
      <c r="D26" s="118" t="s">
        <v>826</v>
      </c>
      <c r="E26" s="118" t="s">
        <v>231</v>
      </c>
      <c r="F26" s="134" t="s">
        <v>213</v>
      </c>
      <c r="G26" s="135"/>
      <c r="H26" s="11" t="s">
        <v>718</v>
      </c>
      <c r="I26" s="14">
        <v>0.89</v>
      </c>
      <c r="J26" s="109">
        <f t="shared" si="0"/>
        <v>1.78</v>
      </c>
      <c r="K26" s="115"/>
    </row>
    <row r="27" spans="1:11" ht="24">
      <c r="A27" s="114"/>
      <c r="B27" s="107">
        <v>2</v>
      </c>
      <c r="C27" s="10" t="s">
        <v>717</v>
      </c>
      <c r="D27" s="118" t="s">
        <v>826</v>
      </c>
      <c r="E27" s="118" t="s">
        <v>231</v>
      </c>
      <c r="F27" s="134" t="s">
        <v>270</v>
      </c>
      <c r="G27" s="135"/>
      <c r="H27" s="11" t="s">
        <v>718</v>
      </c>
      <c r="I27" s="14">
        <v>0.89</v>
      </c>
      <c r="J27" s="109">
        <f t="shared" si="0"/>
        <v>1.78</v>
      </c>
      <c r="K27" s="115"/>
    </row>
    <row r="28" spans="1:11" ht="24">
      <c r="A28" s="114"/>
      <c r="B28" s="107">
        <v>10</v>
      </c>
      <c r="C28" s="10" t="s">
        <v>717</v>
      </c>
      <c r="D28" s="118" t="s">
        <v>827</v>
      </c>
      <c r="E28" s="118" t="s">
        <v>233</v>
      </c>
      <c r="F28" s="134" t="s">
        <v>107</v>
      </c>
      <c r="G28" s="135"/>
      <c r="H28" s="11" t="s">
        <v>718</v>
      </c>
      <c r="I28" s="14">
        <v>0.94</v>
      </c>
      <c r="J28" s="109">
        <f t="shared" si="0"/>
        <v>9.3999999999999986</v>
      </c>
      <c r="K28" s="115"/>
    </row>
    <row r="29" spans="1:11" ht="24">
      <c r="A29" s="114"/>
      <c r="B29" s="107">
        <v>2</v>
      </c>
      <c r="C29" s="10" t="s">
        <v>717</v>
      </c>
      <c r="D29" s="118" t="s">
        <v>827</v>
      </c>
      <c r="E29" s="118" t="s">
        <v>233</v>
      </c>
      <c r="F29" s="134" t="s">
        <v>212</v>
      </c>
      <c r="G29" s="135"/>
      <c r="H29" s="11" t="s">
        <v>718</v>
      </c>
      <c r="I29" s="14">
        <v>0.94</v>
      </c>
      <c r="J29" s="109">
        <f t="shared" si="0"/>
        <v>1.88</v>
      </c>
      <c r="K29" s="115"/>
    </row>
    <row r="30" spans="1:11" ht="24">
      <c r="A30" s="114"/>
      <c r="B30" s="107">
        <v>2</v>
      </c>
      <c r="C30" s="10" t="s">
        <v>717</v>
      </c>
      <c r="D30" s="118" t="s">
        <v>827</v>
      </c>
      <c r="E30" s="118" t="s">
        <v>233</v>
      </c>
      <c r="F30" s="134" t="s">
        <v>213</v>
      </c>
      <c r="G30" s="135"/>
      <c r="H30" s="11" t="s">
        <v>718</v>
      </c>
      <c r="I30" s="14">
        <v>0.94</v>
      </c>
      <c r="J30" s="109">
        <f t="shared" si="0"/>
        <v>1.88</v>
      </c>
      <c r="K30" s="115"/>
    </row>
    <row r="31" spans="1:11" ht="24">
      <c r="A31" s="114"/>
      <c r="B31" s="107">
        <v>2</v>
      </c>
      <c r="C31" s="10" t="s">
        <v>717</v>
      </c>
      <c r="D31" s="118" t="s">
        <v>827</v>
      </c>
      <c r="E31" s="118" t="s">
        <v>233</v>
      </c>
      <c r="F31" s="134" t="s">
        <v>270</v>
      </c>
      <c r="G31" s="135"/>
      <c r="H31" s="11" t="s">
        <v>718</v>
      </c>
      <c r="I31" s="14">
        <v>0.94</v>
      </c>
      <c r="J31" s="109">
        <f t="shared" si="0"/>
        <v>1.88</v>
      </c>
      <c r="K31" s="115"/>
    </row>
    <row r="32" spans="1:11" ht="24">
      <c r="A32" s="114"/>
      <c r="B32" s="107">
        <v>10</v>
      </c>
      <c r="C32" s="10" t="s">
        <v>717</v>
      </c>
      <c r="D32" s="118" t="s">
        <v>827</v>
      </c>
      <c r="E32" s="118" t="s">
        <v>234</v>
      </c>
      <c r="F32" s="134" t="s">
        <v>107</v>
      </c>
      <c r="G32" s="135"/>
      <c r="H32" s="11" t="s">
        <v>718</v>
      </c>
      <c r="I32" s="14">
        <v>0.94</v>
      </c>
      <c r="J32" s="109">
        <f t="shared" si="0"/>
        <v>9.3999999999999986</v>
      </c>
      <c r="K32" s="115"/>
    </row>
    <row r="33" spans="1:11" ht="24">
      <c r="A33" s="114"/>
      <c r="B33" s="107">
        <v>2</v>
      </c>
      <c r="C33" s="10" t="s">
        <v>717</v>
      </c>
      <c r="D33" s="118" t="s">
        <v>827</v>
      </c>
      <c r="E33" s="118" t="s">
        <v>234</v>
      </c>
      <c r="F33" s="134" t="s">
        <v>212</v>
      </c>
      <c r="G33" s="135"/>
      <c r="H33" s="11" t="s">
        <v>718</v>
      </c>
      <c r="I33" s="14">
        <v>0.94</v>
      </c>
      <c r="J33" s="109">
        <f t="shared" si="0"/>
        <v>1.88</v>
      </c>
      <c r="K33" s="115"/>
    </row>
    <row r="34" spans="1:11" ht="24">
      <c r="A34" s="114"/>
      <c r="B34" s="107">
        <v>2</v>
      </c>
      <c r="C34" s="10" t="s">
        <v>717</v>
      </c>
      <c r="D34" s="118" t="s">
        <v>827</v>
      </c>
      <c r="E34" s="118" t="s">
        <v>234</v>
      </c>
      <c r="F34" s="134" t="s">
        <v>213</v>
      </c>
      <c r="G34" s="135"/>
      <c r="H34" s="11" t="s">
        <v>718</v>
      </c>
      <c r="I34" s="14">
        <v>0.94</v>
      </c>
      <c r="J34" s="109">
        <f t="shared" si="0"/>
        <v>1.88</v>
      </c>
      <c r="K34" s="115"/>
    </row>
    <row r="35" spans="1:11" ht="24">
      <c r="A35" s="114"/>
      <c r="B35" s="107">
        <v>2</v>
      </c>
      <c r="C35" s="10" t="s">
        <v>717</v>
      </c>
      <c r="D35" s="118" t="s">
        <v>827</v>
      </c>
      <c r="E35" s="118" t="s">
        <v>234</v>
      </c>
      <c r="F35" s="134" t="s">
        <v>270</v>
      </c>
      <c r="G35" s="135"/>
      <c r="H35" s="11" t="s">
        <v>718</v>
      </c>
      <c r="I35" s="14">
        <v>0.94</v>
      </c>
      <c r="J35" s="109">
        <f t="shared" si="0"/>
        <v>1.88</v>
      </c>
      <c r="K35" s="115"/>
    </row>
    <row r="36" spans="1:11" ht="24">
      <c r="A36" s="114"/>
      <c r="B36" s="107">
        <v>2</v>
      </c>
      <c r="C36" s="10" t="s">
        <v>717</v>
      </c>
      <c r="D36" s="118" t="s">
        <v>828</v>
      </c>
      <c r="E36" s="118" t="s">
        <v>719</v>
      </c>
      <c r="F36" s="134" t="s">
        <v>212</v>
      </c>
      <c r="G36" s="135"/>
      <c r="H36" s="11" t="s">
        <v>718</v>
      </c>
      <c r="I36" s="14">
        <v>0.99</v>
      </c>
      <c r="J36" s="109">
        <f t="shared" si="0"/>
        <v>1.98</v>
      </c>
      <c r="K36" s="115"/>
    </row>
    <row r="37" spans="1:11" ht="24">
      <c r="A37" s="114"/>
      <c r="B37" s="107">
        <v>2</v>
      </c>
      <c r="C37" s="10" t="s">
        <v>717</v>
      </c>
      <c r="D37" s="118" t="s">
        <v>828</v>
      </c>
      <c r="E37" s="118" t="s">
        <v>719</v>
      </c>
      <c r="F37" s="134" t="s">
        <v>213</v>
      </c>
      <c r="G37" s="135"/>
      <c r="H37" s="11" t="s">
        <v>718</v>
      </c>
      <c r="I37" s="14">
        <v>0.99</v>
      </c>
      <c r="J37" s="109">
        <f t="shared" si="0"/>
        <v>1.98</v>
      </c>
      <c r="K37" s="115"/>
    </row>
    <row r="38" spans="1:11" ht="24">
      <c r="A38" s="114"/>
      <c r="B38" s="107">
        <v>2</v>
      </c>
      <c r="C38" s="10" t="s">
        <v>717</v>
      </c>
      <c r="D38" s="118" t="s">
        <v>828</v>
      </c>
      <c r="E38" s="118" t="s">
        <v>719</v>
      </c>
      <c r="F38" s="134" t="s">
        <v>270</v>
      </c>
      <c r="G38" s="135"/>
      <c r="H38" s="11" t="s">
        <v>718</v>
      </c>
      <c r="I38" s="14">
        <v>0.99</v>
      </c>
      <c r="J38" s="109">
        <f t="shared" si="0"/>
        <v>1.98</v>
      </c>
      <c r="K38" s="115"/>
    </row>
    <row r="39" spans="1:11" ht="24">
      <c r="A39" s="114"/>
      <c r="B39" s="107">
        <v>10</v>
      </c>
      <c r="C39" s="10" t="s">
        <v>717</v>
      </c>
      <c r="D39" s="118" t="s">
        <v>828</v>
      </c>
      <c r="E39" s="118" t="s">
        <v>720</v>
      </c>
      <c r="F39" s="134" t="s">
        <v>107</v>
      </c>
      <c r="G39" s="135"/>
      <c r="H39" s="11" t="s">
        <v>718</v>
      </c>
      <c r="I39" s="14">
        <v>0.99</v>
      </c>
      <c r="J39" s="109">
        <f t="shared" si="0"/>
        <v>9.9</v>
      </c>
      <c r="K39" s="115"/>
    </row>
    <row r="40" spans="1:11" ht="24">
      <c r="A40" s="114"/>
      <c r="B40" s="107">
        <v>2</v>
      </c>
      <c r="C40" s="10" t="s">
        <v>717</v>
      </c>
      <c r="D40" s="118" t="s">
        <v>828</v>
      </c>
      <c r="E40" s="118" t="s">
        <v>720</v>
      </c>
      <c r="F40" s="134" t="s">
        <v>212</v>
      </c>
      <c r="G40" s="135"/>
      <c r="H40" s="11" t="s">
        <v>718</v>
      </c>
      <c r="I40" s="14">
        <v>0.99</v>
      </c>
      <c r="J40" s="109">
        <f t="shared" si="0"/>
        <v>1.98</v>
      </c>
      <c r="K40" s="115"/>
    </row>
    <row r="41" spans="1:11" ht="24">
      <c r="A41" s="114"/>
      <c r="B41" s="107">
        <v>2</v>
      </c>
      <c r="C41" s="10" t="s">
        <v>717</v>
      </c>
      <c r="D41" s="118" t="s">
        <v>828</v>
      </c>
      <c r="E41" s="118" t="s">
        <v>720</v>
      </c>
      <c r="F41" s="134" t="s">
        <v>213</v>
      </c>
      <c r="G41" s="135"/>
      <c r="H41" s="11" t="s">
        <v>718</v>
      </c>
      <c r="I41" s="14">
        <v>0.99</v>
      </c>
      <c r="J41" s="109">
        <f t="shared" si="0"/>
        <v>1.98</v>
      </c>
      <c r="K41" s="115"/>
    </row>
    <row r="42" spans="1:11" ht="24">
      <c r="A42" s="114"/>
      <c r="B42" s="107">
        <v>2</v>
      </c>
      <c r="C42" s="10" t="s">
        <v>717</v>
      </c>
      <c r="D42" s="118" t="s">
        <v>828</v>
      </c>
      <c r="E42" s="118" t="s">
        <v>720</v>
      </c>
      <c r="F42" s="134" t="s">
        <v>270</v>
      </c>
      <c r="G42" s="135"/>
      <c r="H42" s="11" t="s">
        <v>718</v>
      </c>
      <c r="I42" s="14">
        <v>0.99</v>
      </c>
      <c r="J42" s="109">
        <f t="shared" si="0"/>
        <v>1.98</v>
      </c>
      <c r="K42" s="115"/>
    </row>
    <row r="43" spans="1:11" ht="24">
      <c r="A43" s="114"/>
      <c r="B43" s="107">
        <v>4</v>
      </c>
      <c r="C43" s="10" t="s">
        <v>100</v>
      </c>
      <c r="D43" s="118" t="s">
        <v>829</v>
      </c>
      <c r="E43" s="118" t="s">
        <v>721</v>
      </c>
      <c r="F43" s="134" t="s">
        <v>107</v>
      </c>
      <c r="G43" s="135"/>
      <c r="H43" s="11" t="s">
        <v>722</v>
      </c>
      <c r="I43" s="14">
        <v>1.04</v>
      </c>
      <c r="J43" s="109">
        <f t="shared" si="0"/>
        <v>4.16</v>
      </c>
      <c r="K43" s="115"/>
    </row>
    <row r="44" spans="1:11" ht="24">
      <c r="A44" s="114"/>
      <c r="B44" s="107">
        <v>2</v>
      </c>
      <c r="C44" s="10" t="s">
        <v>100</v>
      </c>
      <c r="D44" s="118" t="s">
        <v>829</v>
      </c>
      <c r="E44" s="118" t="s">
        <v>721</v>
      </c>
      <c r="F44" s="134" t="s">
        <v>210</v>
      </c>
      <c r="G44" s="135"/>
      <c r="H44" s="11" t="s">
        <v>722</v>
      </c>
      <c r="I44" s="14">
        <v>1.04</v>
      </c>
      <c r="J44" s="109">
        <f t="shared" si="0"/>
        <v>2.08</v>
      </c>
      <c r="K44" s="115"/>
    </row>
    <row r="45" spans="1:11" ht="24">
      <c r="A45" s="114"/>
      <c r="B45" s="107">
        <v>2</v>
      </c>
      <c r="C45" s="10" t="s">
        <v>100</v>
      </c>
      <c r="D45" s="118" t="s">
        <v>829</v>
      </c>
      <c r="E45" s="118" t="s">
        <v>721</v>
      </c>
      <c r="F45" s="134" t="s">
        <v>212</v>
      </c>
      <c r="G45" s="135"/>
      <c r="H45" s="11" t="s">
        <v>722</v>
      </c>
      <c r="I45" s="14">
        <v>1.04</v>
      </c>
      <c r="J45" s="109">
        <f t="shared" si="0"/>
        <v>2.08</v>
      </c>
      <c r="K45" s="115"/>
    </row>
    <row r="46" spans="1:11" ht="24">
      <c r="A46" s="114"/>
      <c r="B46" s="107">
        <v>2</v>
      </c>
      <c r="C46" s="10" t="s">
        <v>100</v>
      </c>
      <c r="D46" s="118" t="s">
        <v>829</v>
      </c>
      <c r="E46" s="118" t="s">
        <v>721</v>
      </c>
      <c r="F46" s="134" t="s">
        <v>213</v>
      </c>
      <c r="G46" s="135"/>
      <c r="H46" s="11" t="s">
        <v>722</v>
      </c>
      <c r="I46" s="14">
        <v>1.04</v>
      </c>
      <c r="J46" s="109">
        <f t="shared" si="0"/>
        <v>2.08</v>
      </c>
      <c r="K46" s="115"/>
    </row>
    <row r="47" spans="1:11" ht="24">
      <c r="A47" s="114"/>
      <c r="B47" s="107">
        <v>4</v>
      </c>
      <c r="C47" s="10" t="s">
        <v>100</v>
      </c>
      <c r="D47" s="118" t="s">
        <v>829</v>
      </c>
      <c r="E47" s="118" t="s">
        <v>723</v>
      </c>
      <c r="F47" s="134" t="s">
        <v>107</v>
      </c>
      <c r="G47" s="135"/>
      <c r="H47" s="11" t="s">
        <v>722</v>
      </c>
      <c r="I47" s="14">
        <v>1.04</v>
      </c>
      <c r="J47" s="109">
        <f t="shared" si="0"/>
        <v>4.16</v>
      </c>
      <c r="K47" s="115"/>
    </row>
    <row r="48" spans="1:11" ht="24">
      <c r="A48" s="114"/>
      <c r="B48" s="107">
        <v>2</v>
      </c>
      <c r="C48" s="10" t="s">
        <v>100</v>
      </c>
      <c r="D48" s="118" t="s">
        <v>829</v>
      </c>
      <c r="E48" s="118" t="s">
        <v>723</v>
      </c>
      <c r="F48" s="134" t="s">
        <v>213</v>
      </c>
      <c r="G48" s="135"/>
      <c r="H48" s="11" t="s">
        <v>722</v>
      </c>
      <c r="I48" s="14">
        <v>1.04</v>
      </c>
      <c r="J48" s="109">
        <f t="shared" si="0"/>
        <v>2.08</v>
      </c>
      <c r="K48" s="115"/>
    </row>
    <row r="49" spans="1:11" ht="24">
      <c r="A49" s="114"/>
      <c r="B49" s="107">
        <v>4</v>
      </c>
      <c r="C49" s="10" t="s">
        <v>100</v>
      </c>
      <c r="D49" s="118" t="s">
        <v>829</v>
      </c>
      <c r="E49" s="118" t="s">
        <v>724</v>
      </c>
      <c r="F49" s="134" t="s">
        <v>107</v>
      </c>
      <c r="G49" s="135"/>
      <c r="H49" s="11" t="s">
        <v>722</v>
      </c>
      <c r="I49" s="14">
        <v>1.04</v>
      </c>
      <c r="J49" s="109">
        <f t="shared" si="0"/>
        <v>4.16</v>
      </c>
      <c r="K49" s="115"/>
    </row>
    <row r="50" spans="1:11" ht="24">
      <c r="A50" s="114"/>
      <c r="B50" s="107">
        <v>2</v>
      </c>
      <c r="C50" s="10" t="s">
        <v>100</v>
      </c>
      <c r="D50" s="118" t="s">
        <v>829</v>
      </c>
      <c r="E50" s="118" t="s">
        <v>724</v>
      </c>
      <c r="F50" s="134" t="s">
        <v>212</v>
      </c>
      <c r="G50" s="135"/>
      <c r="H50" s="11" t="s">
        <v>722</v>
      </c>
      <c r="I50" s="14">
        <v>1.04</v>
      </c>
      <c r="J50" s="109">
        <f t="shared" si="0"/>
        <v>2.08</v>
      </c>
      <c r="K50" s="115"/>
    </row>
    <row r="51" spans="1:11" ht="24">
      <c r="A51" s="114"/>
      <c r="B51" s="107">
        <v>2</v>
      </c>
      <c r="C51" s="10" t="s">
        <v>100</v>
      </c>
      <c r="D51" s="118" t="s">
        <v>829</v>
      </c>
      <c r="E51" s="118" t="s">
        <v>724</v>
      </c>
      <c r="F51" s="134" t="s">
        <v>213</v>
      </c>
      <c r="G51" s="135"/>
      <c r="H51" s="11" t="s">
        <v>722</v>
      </c>
      <c r="I51" s="14">
        <v>1.04</v>
      </c>
      <c r="J51" s="109">
        <f t="shared" si="0"/>
        <v>2.08</v>
      </c>
      <c r="K51" s="115"/>
    </row>
    <row r="52" spans="1:11" ht="24">
      <c r="A52" s="114"/>
      <c r="B52" s="107">
        <v>2</v>
      </c>
      <c r="C52" s="10" t="s">
        <v>725</v>
      </c>
      <c r="D52" s="118" t="s">
        <v>725</v>
      </c>
      <c r="E52" s="118" t="s">
        <v>27</v>
      </c>
      <c r="F52" s="134" t="s">
        <v>272</v>
      </c>
      <c r="G52" s="135"/>
      <c r="H52" s="11" t="s">
        <v>726</v>
      </c>
      <c r="I52" s="14">
        <v>1.49</v>
      </c>
      <c r="J52" s="109">
        <f t="shared" si="0"/>
        <v>2.98</v>
      </c>
      <c r="K52" s="115"/>
    </row>
    <row r="53" spans="1:11" ht="24">
      <c r="A53" s="114"/>
      <c r="B53" s="107">
        <v>3</v>
      </c>
      <c r="C53" s="10" t="s">
        <v>725</v>
      </c>
      <c r="D53" s="118" t="s">
        <v>725</v>
      </c>
      <c r="E53" s="118" t="s">
        <v>27</v>
      </c>
      <c r="F53" s="134" t="s">
        <v>727</v>
      </c>
      <c r="G53" s="135"/>
      <c r="H53" s="11" t="s">
        <v>726</v>
      </c>
      <c r="I53" s="14">
        <v>1.49</v>
      </c>
      <c r="J53" s="109">
        <f t="shared" si="0"/>
        <v>4.47</v>
      </c>
      <c r="K53" s="115"/>
    </row>
    <row r="54" spans="1:11" ht="24">
      <c r="A54" s="114"/>
      <c r="B54" s="107">
        <v>2</v>
      </c>
      <c r="C54" s="10" t="s">
        <v>725</v>
      </c>
      <c r="D54" s="118" t="s">
        <v>725</v>
      </c>
      <c r="E54" s="118" t="s">
        <v>28</v>
      </c>
      <c r="F54" s="134" t="s">
        <v>272</v>
      </c>
      <c r="G54" s="135"/>
      <c r="H54" s="11" t="s">
        <v>726</v>
      </c>
      <c r="I54" s="14">
        <v>1.49</v>
      </c>
      <c r="J54" s="109">
        <f t="shared" ref="J54:J85" si="1">I54*B54</f>
        <v>2.98</v>
      </c>
      <c r="K54" s="115"/>
    </row>
    <row r="55" spans="1:11" ht="24">
      <c r="A55" s="114"/>
      <c r="B55" s="107">
        <v>3</v>
      </c>
      <c r="C55" s="10" t="s">
        <v>725</v>
      </c>
      <c r="D55" s="118" t="s">
        <v>725</v>
      </c>
      <c r="E55" s="118" t="s">
        <v>28</v>
      </c>
      <c r="F55" s="134" t="s">
        <v>727</v>
      </c>
      <c r="G55" s="135"/>
      <c r="H55" s="11" t="s">
        <v>726</v>
      </c>
      <c r="I55" s="14">
        <v>1.49</v>
      </c>
      <c r="J55" s="109">
        <f t="shared" si="1"/>
        <v>4.47</v>
      </c>
      <c r="K55" s="115"/>
    </row>
    <row r="56" spans="1:11" ht="24">
      <c r="A56" s="114"/>
      <c r="B56" s="107">
        <v>2</v>
      </c>
      <c r="C56" s="10" t="s">
        <v>725</v>
      </c>
      <c r="D56" s="118" t="s">
        <v>725</v>
      </c>
      <c r="E56" s="118" t="s">
        <v>29</v>
      </c>
      <c r="F56" s="134" t="s">
        <v>272</v>
      </c>
      <c r="G56" s="135"/>
      <c r="H56" s="11" t="s">
        <v>726</v>
      </c>
      <c r="I56" s="14">
        <v>1.49</v>
      </c>
      <c r="J56" s="109">
        <f t="shared" si="1"/>
        <v>2.98</v>
      </c>
      <c r="K56" s="115"/>
    </row>
    <row r="57" spans="1:11" ht="24">
      <c r="A57" s="114"/>
      <c r="B57" s="107">
        <v>3</v>
      </c>
      <c r="C57" s="10" t="s">
        <v>725</v>
      </c>
      <c r="D57" s="118" t="s">
        <v>725</v>
      </c>
      <c r="E57" s="118" t="s">
        <v>29</v>
      </c>
      <c r="F57" s="134" t="s">
        <v>727</v>
      </c>
      <c r="G57" s="135"/>
      <c r="H57" s="11" t="s">
        <v>726</v>
      </c>
      <c r="I57" s="14">
        <v>1.49</v>
      </c>
      <c r="J57" s="109">
        <f t="shared" si="1"/>
        <v>4.47</v>
      </c>
      <c r="K57" s="115"/>
    </row>
    <row r="58" spans="1:11" ht="24">
      <c r="A58" s="114"/>
      <c r="B58" s="107">
        <v>2</v>
      </c>
      <c r="C58" s="10" t="s">
        <v>728</v>
      </c>
      <c r="D58" s="118" t="s">
        <v>728</v>
      </c>
      <c r="E58" s="118" t="s">
        <v>25</v>
      </c>
      <c r="F58" s="134" t="s">
        <v>239</v>
      </c>
      <c r="G58" s="135"/>
      <c r="H58" s="11" t="s">
        <v>729</v>
      </c>
      <c r="I58" s="14">
        <v>1.41</v>
      </c>
      <c r="J58" s="109">
        <f t="shared" si="1"/>
        <v>2.82</v>
      </c>
      <c r="K58" s="115"/>
    </row>
    <row r="59" spans="1:11" ht="24">
      <c r="A59" s="114"/>
      <c r="B59" s="107">
        <v>2</v>
      </c>
      <c r="C59" s="10" t="s">
        <v>728</v>
      </c>
      <c r="D59" s="118" t="s">
        <v>728</v>
      </c>
      <c r="E59" s="118" t="s">
        <v>25</v>
      </c>
      <c r="F59" s="134" t="s">
        <v>348</v>
      </c>
      <c r="G59" s="135"/>
      <c r="H59" s="11" t="s">
        <v>729</v>
      </c>
      <c r="I59" s="14">
        <v>1.41</v>
      </c>
      <c r="J59" s="109">
        <f t="shared" si="1"/>
        <v>2.82</v>
      </c>
      <c r="K59" s="115"/>
    </row>
    <row r="60" spans="1:11" ht="24">
      <c r="A60" s="114"/>
      <c r="B60" s="107">
        <v>2</v>
      </c>
      <c r="C60" s="10" t="s">
        <v>728</v>
      </c>
      <c r="D60" s="118" t="s">
        <v>728</v>
      </c>
      <c r="E60" s="118" t="s">
        <v>25</v>
      </c>
      <c r="F60" s="134" t="s">
        <v>528</v>
      </c>
      <c r="G60" s="135"/>
      <c r="H60" s="11" t="s">
        <v>729</v>
      </c>
      <c r="I60" s="14">
        <v>1.41</v>
      </c>
      <c r="J60" s="109">
        <f t="shared" si="1"/>
        <v>2.82</v>
      </c>
      <c r="K60" s="115"/>
    </row>
    <row r="61" spans="1:11" ht="24">
      <c r="A61" s="114"/>
      <c r="B61" s="107">
        <v>1</v>
      </c>
      <c r="C61" s="10" t="s">
        <v>728</v>
      </c>
      <c r="D61" s="118" t="s">
        <v>728</v>
      </c>
      <c r="E61" s="118" t="s">
        <v>26</v>
      </c>
      <c r="F61" s="134" t="s">
        <v>239</v>
      </c>
      <c r="G61" s="135"/>
      <c r="H61" s="11" t="s">
        <v>729</v>
      </c>
      <c r="I61" s="14">
        <v>1.41</v>
      </c>
      <c r="J61" s="109">
        <f t="shared" si="1"/>
        <v>1.41</v>
      </c>
      <c r="K61" s="115"/>
    </row>
    <row r="62" spans="1:11" ht="24">
      <c r="A62" s="114"/>
      <c r="B62" s="107">
        <v>1</v>
      </c>
      <c r="C62" s="10" t="s">
        <v>728</v>
      </c>
      <c r="D62" s="118" t="s">
        <v>728</v>
      </c>
      <c r="E62" s="118" t="s">
        <v>26</v>
      </c>
      <c r="F62" s="134" t="s">
        <v>348</v>
      </c>
      <c r="G62" s="135"/>
      <c r="H62" s="11" t="s">
        <v>729</v>
      </c>
      <c r="I62" s="14">
        <v>1.41</v>
      </c>
      <c r="J62" s="109">
        <f t="shared" si="1"/>
        <v>1.41</v>
      </c>
      <c r="K62" s="115"/>
    </row>
    <row r="63" spans="1:11" ht="24">
      <c r="A63" s="114"/>
      <c r="B63" s="107">
        <v>2</v>
      </c>
      <c r="C63" s="10" t="s">
        <v>728</v>
      </c>
      <c r="D63" s="118" t="s">
        <v>728</v>
      </c>
      <c r="E63" s="118" t="s">
        <v>26</v>
      </c>
      <c r="F63" s="134" t="s">
        <v>528</v>
      </c>
      <c r="G63" s="135"/>
      <c r="H63" s="11" t="s">
        <v>729</v>
      </c>
      <c r="I63" s="14">
        <v>1.41</v>
      </c>
      <c r="J63" s="109">
        <f t="shared" si="1"/>
        <v>2.82</v>
      </c>
      <c r="K63" s="115"/>
    </row>
    <row r="64" spans="1:11" ht="24">
      <c r="A64" s="114"/>
      <c r="B64" s="107">
        <v>5</v>
      </c>
      <c r="C64" s="10" t="s">
        <v>730</v>
      </c>
      <c r="D64" s="118" t="s">
        <v>730</v>
      </c>
      <c r="E64" s="118" t="s">
        <v>25</v>
      </c>
      <c r="F64" s="134" t="s">
        <v>273</v>
      </c>
      <c r="G64" s="135"/>
      <c r="H64" s="11" t="s">
        <v>731</v>
      </c>
      <c r="I64" s="14">
        <v>0.59</v>
      </c>
      <c r="J64" s="109">
        <f t="shared" si="1"/>
        <v>2.9499999999999997</v>
      </c>
      <c r="K64" s="115"/>
    </row>
    <row r="65" spans="1:11" ht="24">
      <c r="A65" s="114"/>
      <c r="B65" s="107">
        <v>5</v>
      </c>
      <c r="C65" s="10" t="s">
        <v>730</v>
      </c>
      <c r="D65" s="118" t="s">
        <v>730</v>
      </c>
      <c r="E65" s="118" t="s">
        <v>26</v>
      </c>
      <c r="F65" s="134" t="s">
        <v>273</v>
      </c>
      <c r="G65" s="135"/>
      <c r="H65" s="11" t="s">
        <v>731</v>
      </c>
      <c r="I65" s="14">
        <v>0.59</v>
      </c>
      <c r="J65" s="109">
        <f t="shared" si="1"/>
        <v>2.9499999999999997</v>
      </c>
      <c r="K65" s="115"/>
    </row>
    <row r="66" spans="1:11" ht="24">
      <c r="A66" s="114"/>
      <c r="B66" s="107">
        <v>3</v>
      </c>
      <c r="C66" s="10" t="s">
        <v>732</v>
      </c>
      <c r="D66" s="118" t="s">
        <v>732</v>
      </c>
      <c r="E66" s="118" t="s">
        <v>25</v>
      </c>
      <c r="F66" s="134" t="s">
        <v>733</v>
      </c>
      <c r="G66" s="135"/>
      <c r="H66" s="11" t="s">
        <v>734</v>
      </c>
      <c r="I66" s="14">
        <v>1.33</v>
      </c>
      <c r="J66" s="109">
        <f t="shared" si="1"/>
        <v>3.99</v>
      </c>
      <c r="K66" s="115"/>
    </row>
    <row r="67" spans="1:11" ht="24">
      <c r="A67" s="114"/>
      <c r="B67" s="107">
        <v>3</v>
      </c>
      <c r="C67" s="10" t="s">
        <v>732</v>
      </c>
      <c r="D67" s="118" t="s">
        <v>732</v>
      </c>
      <c r="E67" s="118" t="s">
        <v>26</v>
      </c>
      <c r="F67" s="134" t="s">
        <v>733</v>
      </c>
      <c r="G67" s="135"/>
      <c r="H67" s="11" t="s">
        <v>734</v>
      </c>
      <c r="I67" s="14">
        <v>1.33</v>
      </c>
      <c r="J67" s="109">
        <f t="shared" si="1"/>
        <v>3.99</v>
      </c>
      <c r="K67" s="115"/>
    </row>
    <row r="68" spans="1:11" ht="24">
      <c r="A68" s="114"/>
      <c r="B68" s="107">
        <v>3</v>
      </c>
      <c r="C68" s="10" t="s">
        <v>732</v>
      </c>
      <c r="D68" s="118" t="s">
        <v>732</v>
      </c>
      <c r="E68" s="118" t="s">
        <v>27</v>
      </c>
      <c r="F68" s="134" t="s">
        <v>733</v>
      </c>
      <c r="G68" s="135"/>
      <c r="H68" s="11" t="s">
        <v>734</v>
      </c>
      <c r="I68" s="14">
        <v>1.33</v>
      </c>
      <c r="J68" s="109">
        <f t="shared" si="1"/>
        <v>3.99</v>
      </c>
      <c r="K68" s="115"/>
    </row>
    <row r="69" spans="1:11" ht="24">
      <c r="A69" s="114"/>
      <c r="B69" s="107">
        <v>3</v>
      </c>
      <c r="C69" s="10" t="s">
        <v>735</v>
      </c>
      <c r="D69" s="118" t="s">
        <v>735</v>
      </c>
      <c r="E69" s="118" t="s">
        <v>26</v>
      </c>
      <c r="F69" s="134" t="s">
        <v>239</v>
      </c>
      <c r="G69" s="135"/>
      <c r="H69" s="11" t="s">
        <v>736</v>
      </c>
      <c r="I69" s="14">
        <v>1.69</v>
      </c>
      <c r="J69" s="109">
        <f t="shared" si="1"/>
        <v>5.07</v>
      </c>
      <c r="K69" s="115"/>
    </row>
    <row r="70" spans="1:11" ht="36">
      <c r="A70" s="114"/>
      <c r="B70" s="107">
        <v>3</v>
      </c>
      <c r="C70" s="10" t="s">
        <v>737</v>
      </c>
      <c r="D70" s="118" t="s">
        <v>737</v>
      </c>
      <c r="E70" s="118" t="s">
        <v>25</v>
      </c>
      <c r="F70" s="134" t="s">
        <v>239</v>
      </c>
      <c r="G70" s="135"/>
      <c r="H70" s="11" t="s">
        <v>738</v>
      </c>
      <c r="I70" s="14">
        <v>1.85</v>
      </c>
      <c r="J70" s="109">
        <f t="shared" si="1"/>
        <v>5.5500000000000007</v>
      </c>
      <c r="K70" s="115"/>
    </row>
    <row r="71" spans="1:11" ht="36">
      <c r="A71" s="114"/>
      <c r="B71" s="107">
        <v>6</v>
      </c>
      <c r="C71" s="10" t="s">
        <v>737</v>
      </c>
      <c r="D71" s="118" t="s">
        <v>737</v>
      </c>
      <c r="E71" s="118" t="s">
        <v>26</v>
      </c>
      <c r="F71" s="134" t="s">
        <v>239</v>
      </c>
      <c r="G71" s="135"/>
      <c r="H71" s="11" t="s">
        <v>738</v>
      </c>
      <c r="I71" s="14">
        <v>1.85</v>
      </c>
      <c r="J71" s="109">
        <f t="shared" si="1"/>
        <v>11.100000000000001</v>
      </c>
      <c r="K71" s="115"/>
    </row>
    <row r="72" spans="1:11" ht="36">
      <c r="A72" s="114"/>
      <c r="B72" s="107">
        <v>3</v>
      </c>
      <c r="C72" s="10" t="s">
        <v>739</v>
      </c>
      <c r="D72" s="118" t="s">
        <v>739</v>
      </c>
      <c r="E72" s="118" t="s">
        <v>271</v>
      </c>
      <c r="F72" s="134" t="s">
        <v>26</v>
      </c>
      <c r="G72" s="135"/>
      <c r="H72" s="11" t="s">
        <v>887</v>
      </c>
      <c r="I72" s="14">
        <v>2.4900000000000002</v>
      </c>
      <c r="J72" s="109">
        <f t="shared" si="1"/>
        <v>7.4700000000000006</v>
      </c>
      <c r="K72" s="115"/>
    </row>
    <row r="73" spans="1:11" ht="36">
      <c r="A73" s="114"/>
      <c r="B73" s="107">
        <v>4</v>
      </c>
      <c r="C73" s="10" t="s">
        <v>739</v>
      </c>
      <c r="D73" s="118" t="s">
        <v>739</v>
      </c>
      <c r="E73" s="118" t="s">
        <v>727</v>
      </c>
      <c r="F73" s="134" t="s">
        <v>26</v>
      </c>
      <c r="G73" s="135"/>
      <c r="H73" s="11" t="s">
        <v>887</v>
      </c>
      <c r="I73" s="14">
        <v>2.4900000000000002</v>
      </c>
      <c r="J73" s="109">
        <f t="shared" si="1"/>
        <v>9.9600000000000009</v>
      </c>
      <c r="K73" s="115"/>
    </row>
    <row r="74" spans="1:11" ht="36">
      <c r="A74" s="114"/>
      <c r="B74" s="107">
        <v>2</v>
      </c>
      <c r="C74" s="10" t="s">
        <v>740</v>
      </c>
      <c r="D74" s="118" t="s">
        <v>740</v>
      </c>
      <c r="E74" s="118" t="s">
        <v>271</v>
      </c>
      <c r="F74" s="134" t="s">
        <v>26</v>
      </c>
      <c r="G74" s="135"/>
      <c r="H74" s="11" t="s">
        <v>888</v>
      </c>
      <c r="I74" s="14">
        <v>2.29</v>
      </c>
      <c r="J74" s="109">
        <f t="shared" si="1"/>
        <v>4.58</v>
      </c>
      <c r="K74" s="115"/>
    </row>
    <row r="75" spans="1:11" ht="36">
      <c r="A75" s="114"/>
      <c r="B75" s="107">
        <v>3</v>
      </c>
      <c r="C75" s="10" t="s">
        <v>740</v>
      </c>
      <c r="D75" s="118" t="s">
        <v>740</v>
      </c>
      <c r="E75" s="118" t="s">
        <v>727</v>
      </c>
      <c r="F75" s="134" t="s">
        <v>26</v>
      </c>
      <c r="G75" s="135"/>
      <c r="H75" s="11" t="s">
        <v>888</v>
      </c>
      <c r="I75" s="14">
        <v>2.29</v>
      </c>
      <c r="J75" s="109">
        <f t="shared" si="1"/>
        <v>6.87</v>
      </c>
      <c r="K75" s="115"/>
    </row>
    <row r="76" spans="1:11" ht="24">
      <c r="A76" s="114"/>
      <c r="B76" s="107">
        <v>1</v>
      </c>
      <c r="C76" s="10" t="s">
        <v>741</v>
      </c>
      <c r="D76" s="118" t="s">
        <v>741</v>
      </c>
      <c r="E76" s="118"/>
      <c r="F76" s="134"/>
      <c r="G76" s="135"/>
      <c r="H76" s="11" t="s">
        <v>742</v>
      </c>
      <c r="I76" s="14">
        <v>8.2799999999999994</v>
      </c>
      <c r="J76" s="109">
        <f t="shared" si="1"/>
        <v>8.2799999999999994</v>
      </c>
      <c r="K76" s="115"/>
    </row>
    <row r="77" spans="1:11" ht="24">
      <c r="A77" s="114"/>
      <c r="B77" s="107">
        <v>2</v>
      </c>
      <c r="C77" s="10" t="s">
        <v>743</v>
      </c>
      <c r="D77" s="118" t="s">
        <v>743</v>
      </c>
      <c r="E77" s="118" t="s">
        <v>23</v>
      </c>
      <c r="F77" s="134" t="s">
        <v>733</v>
      </c>
      <c r="G77" s="135"/>
      <c r="H77" s="11" t="s">
        <v>744</v>
      </c>
      <c r="I77" s="14">
        <v>1.35</v>
      </c>
      <c r="J77" s="109">
        <f t="shared" si="1"/>
        <v>2.7</v>
      </c>
      <c r="K77" s="115"/>
    </row>
    <row r="78" spans="1:11" ht="24">
      <c r="A78" s="114"/>
      <c r="B78" s="107">
        <v>4</v>
      </c>
      <c r="C78" s="10" t="s">
        <v>743</v>
      </c>
      <c r="D78" s="118" t="s">
        <v>743</v>
      </c>
      <c r="E78" s="118" t="s">
        <v>25</v>
      </c>
      <c r="F78" s="134" t="s">
        <v>733</v>
      </c>
      <c r="G78" s="135"/>
      <c r="H78" s="11" t="s">
        <v>744</v>
      </c>
      <c r="I78" s="14">
        <v>1.35</v>
      </c>
      <c r="J78" s="109">
        <f t="shared" si="1"/>
        <v>5.4</v>
      </c>
      <c r="K78" s="115"/>
    </row>
    <row r="79" spans="1:11" ht="24">
      <c r="A79" s="114"/>
      <c r="B79" s="107">
        <v>2</v>
      </c>
      <c r="C79" s="10" t="s">
        <v>743</v>
      </c>
      <c r="D79" s="118" t="s">
        <v>743</v>
      </c>
      <c r="E79" s="118" t="s">
        <v>26</v>
      </c>
      <c r="F79" s="134" t="s">
        <v>733</v>
      </c>
      <c r="G79" s="135"/>
      <c r="H79" s="11" t="s">
        <v>744</v>
      </c>
      <c r="I79" s="14">
        <v>1.35</v>
      </c>
      <c r="J79" s="109">
        <f t="shared" si="1"/>
        <v>2.7</v>
      </c>
      <c r="K79" s="115"/>
    </row>
    <row r="80" spans="1:11" ht="24">
      <c r="A80" s="114"/>
      <c r="B80" s="107">
        <v>2</v>
      </c>
      <c r="C80" s="10" t="s">
        <v>745</v>
      </c>
      <c r="D80" s="118" t="s">
        <v>745</v>
      </c>
      <c r="E80" s="118"/>
      <c r="F80" s="134"/>
      <c r="G80" s="135"/>
      <c r="H80" s="11" t="s">
        <v>746</v>
      </c>
      <c r="I80" s="14">
        <v>1.59</v>
      </c>
      <c r="J80" s="109">
        <f t="shared" si="1"/>
        <v>3.18</v>
      </c>
      <c r="K80" s="115"/>
    </row>
    <row r="81" spans="1:11" ht="24">
      <c r="A81" s="114"/>
      <c r="B81" s="107">
        <v>4</v>
      </c>
      <c r="C81" s="10" t="s">
        <v>747</v>
      </c>
      <c r="D81" s="118" t="s">
        <v>747</v>
      </c>
      <c r="E81" s="118"/>
      <c r="F81" s="134"/>
      <c r="G81" s="135"/>
      <c r="H81" s="11" t="s">
        <v>748</v>
      </c>
      <c r="I81" s="14">
        <v>1.99</v>
      </c>
      <c r="J81" s="109">
        <f t="shared" si="1"/>
        <v>7.96</v>
      </c>
      <c r="K81" s="115"/>
    </row>
    <row r="82" spans="1:11" ht="24">
      <c r="A82" s="114"/>
      <c r="B82" s="107">
        <v>3</v>
      </c>
      <c r="C82" s="10" t="s">
        <v>749</v>
      </c>
      <c r="D82" s="118" t="s">
        <v>749</v>
      </c>
      <c r="E82" s="118"/>
      <c r="F82" s="134"/>
      <c r="G82" s="135"/>
      <c r="H82" s="11" t="s">
        <v>750</v>
      </c>
      <c r="I82" s="14">
        <v>0.87</v>
      </c>
      <c r="J82" s="109">
        <f t="shared" si="1"/>
        <v>2.61</v>
      </c>
      <c r="K82" s="115"/>
    </row>
    <row r="83" spans="1:11">
      <c r="A83" s="114"/>
      <c r="B83" s="107">
        <v>5</v>
      </c>
      <c r="C83" s="10" t="s">
        <v>751</v>
      </c>
      <c r="D83" s="118" t="s">
        <v>830</v>
      </c>
      <c r="E83" s="118" t="s">
        <v>572</v>
      </c>
      <c r="F83" s="134"/>
      <c r="G83" s="135"/>
      <c r="H83" s="11" t="s">
        <v>752</v>
      </c>
      <c r="I83" s="14">
        <v>0.45</v>
      </c>
      <c r="J83" s="109">
        <f t="shared" si="1"/>
        <v>2.25</v>
      </c>
      <c r="K83" s="115"/>
    </row>
    <row r="84" spans="1:11">
      <c r="A84" s="114"/>
      <c r="B84" s="107">
        <v>5</v>
      </c>
      <c r="C84" s="10" t="s">
        <v>751</v>
      </c>
      <c r="D84" s="118" t="s">
        <v>831</v>
      </c>
      <c r="E84" s="118" t="s">
        <v>753</v>
      </c>
      <c r="F84" s="134"/>
      <c r="G84" s="135"/>
      <c r="H84" s="11" t="s">
        <v>752</v>
      </c>
      <c r="I84" s="14">
        <v>0.47</v>
      </c>
      <c r="J84" s="109">
        <f t="shared" si="1"/>
        <v>2.3499999999999996</v>
      </c>
      <c r="K84" s="115"/>
    </row>
    <row r="85" spans="1:11">
      <c r="A85" s="114"/>
      <c r="B85" s="107">
        <v>5</v>
      </c>
      <c r="C85" s="10" t="s">
        <v>751</v>
      </c>
      <c r="D85" s="118" t="s">
        <v>832</v>
      </c>
      <c r="E85" s="118" t="s">
        <v>754</v>
      </c>
      <c r="F85" s="134"/>
      <c r="G85" s="135"/>
      <c r="H85" s="11" t="s">
        <v>752</v>
      </c>
      <c r="I85" s="14">
        <v>0.48</v>
      </c>
      <c r="J85" s="109">
        <f t="shared" si="1"/>
        <v>2.4</v>
      </c>
      <c r="K85" s="115"/>
    </row>
    <row r="86" spans="1:11">
      <c r="A86" s="114"/>
      <c r="B86" s="107">
        <v>5</v>
      </c>
      <c r="C86" s="10" t="s">
        <v>751</v>
      </c>
      <c r="D86" s="118" t="s">
        <v>833</v>
      </c>
      <c r="E86" s="118" t="s">
        <v>298</v>
      </c>
      <c r="F86" s="134"/>
      <c r="G86" s="135"/>
      <c r="H86" s="11" t="s">
        <v>752</v>
      </c>
      <c r="I86" s="14">
        <v>0.55000000000000004</v>
      </c>
      <c r="J86" s="109">
        <f t="shared" ref="J86:J117" si="2">I86*B86</f>
        <v>2.75</v>
      </c>
      <c r="K86" s="115"/>
    </row>
    <row r="87" spans="1:11">
      <c r="A87" s="114"/>
      <c r="B87" s="107">
        <v>5</v>
      </c>
      <c r="C87" s="10" t="s">
        <v>751</v>
      </c>
      <c r="D87" s="118" t="s">
        <v>834</v>
      </c>
      <c r="E87" s="118" t="s">
        <v>294</v>
      </c>
      <c r="F87" s="134"/>
      <c r="G87" s="135"/>
      <c r="H87" s="11" t="s">
        <v>752</v>
      </c>
      <c r="I87" s="14">
        <v>0.61</v>
      </c>
      <c r="J87" s="109">
        <f t="shared" si="2"/>
        <v>3.05</v>
      </c>
      <c r="K87" s="115"/>
    </row>
    <row r="88" spans="1:11">
      <c r="A88" s="114"/>
      <c r="B88" s="107">
        <v>3</v>
      </c>
      <c r="C88" s="10" t="s">
        <v>755</v>
      </c>
      <c r="D88" s="118" t="s">
        <v>835</v>
      </c>
      <c r="E88" s="118" t="s">
        <v>753</v>
      </c>
      <c r="F88" s="134" t="s">
        <v>273</v>
      </c>
      <c r="G88" s="135"/>
      <c r="H88" s="11" t="s">
        <v>756</v>
      </c>
      <c r="I88" s="14">
        <v>0.73</v>
      </c>
      <c r="J88" s="109">
        <f t="shared" si="2"/>
        <v>2.19</v>
      </c>
      <c r="K88" s="115"/>
    </row>
    <row r="89" spans="1:11">
      <c r="A89" s="114"/>
      <c r="B89" s="107">
        <v>5</v>
      </c>
      <c r="C89" s="10" t="s">
        <v>755</v>
      </c>
      <c r="D89" s="118" t="s">
        <v>835</v>
      </c>
      <c r="E89" s="118" t="s">
        <v>753</v>
      </c>
      <c r="F89" s="134" t="s">
        <v>272</v>
      </c>
      <c r="G89" s="135"/>
      <c r="H89" s="11" t="s">
        <v>756</v>
      </c>
      <c r="I89" s="14">
        <v>0.73</v>
      </c>
      <c r="J89" s="109">
        <f t="shared" si="2"/>
        <v>3.65</v>
      </c>
      <c r="K89" s="115"/>
    </row>
    <row r="90" spans="1:11">
      <c r="A90" s="114"/>
      <c r="B90" s="107">
        <v>3</v>
      </c>
      <c r="C90" s="10" t="s">
        <v>755</v>
      </c>
      <c r="D90" s="118" t="s">
        <v>836</v>
      </c>
      <c r="E90" s="118" t="s">
        <v>754</v>
      </c>
      <c r="F90" s="134" t="s">
        <v>273</v>
      </c>
      <c r="G90" s="135"/>
      <c r="H90" s="11" t="s">
        <v>756</v>
      </c>
      <c r="I90" s="14">
        <v>0.8</v>
      </c>
      <c r="J90" s="109">
        <f t="shared" si="2"/>
        <v>2.4000000000000004</v>
      </c>
      <c r="K90" s="115"/>
    </row>
    <row r="91" spans="1:11">
      <c r="A91" s="114"/>
      <c r="B91" s="107">
        <v>5</v>
      </c>
      <c r="C91" s="10" t="s">
        <v>755</v>
      </c>
      <c r="D91" s="118" t="s">
        <v>836</v>
      </c>
      <c r="E91" s="118" t="s">
        <v>754</v>
      </c>
      <c r="F91" s="134" t="s">
        <v>272</v>
      </c>
      <c r="G91" s="135"/>
      <c r="H91" s="11" t="s">
        <v>756</v>
      </c>
      <c r="I91" s="14">
        <v>0.8</v>
      </c>
      <c r="J91" s="109">
        <f t="shared" si="2"/>
        <v>4</v>
      </c>
      <c r="K91" s="115"/>
    </row>
    <row r="92" spans="1:11">
      <c r="A92" s="114"/>
      <c r="B92" s="107">
        <v>5</v>
      </c>
      <c r="C92" s="10" t="s">
        <v>755</v>
      </c>
      <c r="D92" s="118" t="s">
        <v>837</v>
      </c>
      <c r="E92" s="118" t="s">
        <v>298</v>
      </c>
      <c r="F92" s="134" t="s">
        <v>272</v>
      </c>
      <c r="G92" s="135"/>
      <c r="H92" s="11" t="s">
        <v>756</v>
      </c>
      <c r="I92" s="14">
        <v>0.82</v>
      </c>
      <c r="J92" s="109">
        <f t="shared" si="2"/>
        <v>4.0999999999999996</v>
      </c>
      <c r="K92" s="115"/>
    </row>
    <row r="93" spans="1:11">
      <c r="A93" s="114"/>
      <c r="B93" s="107">
        <v>3</v>
      </c>
      <c r="C93" s="10" t="s">
        <v>755</v>
      </c>
      <c r="D93" s="118" t="s">
        <v>838</v>
      </c>
      <c r="E93" s="118" t="s">
        <v>294</v>
      </c>
      <c r="F93" s="134" t="s">
        <v>273</v>
      </c>
      <c r="G93" s="135"/>
      <c r="H93" s="11" t="s">
        <v>756</v>
      </c>
      <c r="I93" s="14">
        <v>0.89</v>
      </c>
      <c r="J93" s="109">
        <f t="shared" si="2"/>
        <v>2.67</v>
      </c>
      <c r="K93" s="115"/>
    </row>
    <row r="94" spans="1:11">
      <c r="A94" s="114"/>
      <c r="B94" s="107">
        <v>5</v>
      </c>
      <c r="C94" s="10" t="s">
        <v>755</v>
      </c>
      <c r="D94" s="118" t="s">
        <v>838</v>
      </c>
      <c r="E94" s="118" t="s">
        <v>294</v>
      </c>
      <c r="F94" s="134" t="s">
        <v>272</v>
      </c>
      <c r="G94" s="135"/>
      <c r="H94" s="11" t="s">
        <v>756</v>
      </c>
      <c r="I94" s="14">
        <v>0.89</v>
      </c>
      <c r="J94" s="109">
        <f t="shared" si="2"/>
        <v>4.45</v>
      </c>
      <c r="K94" s="115"/>
    </row>
    <row r="95" spans="1:11" ht="24">
      <c r="A95" s="114"/>
      <c r="B95" s="107">
        <v>3</v>
      </c>
      <c r="C95" s="10" t="s">
        <v>757</v>
      </c>
      <c r="D95" s="118" t="s">
        <v>757</v>
      </c>
      <c r="E95" s="118" t="s">
        <v>758</v>
      </c>
      <c r="F95" s="134" t="s">
        <v>210</v>
      </c>
      <c r="G95" s="135"/>
      <c r="H95" s="11" t="s">
        <v>759</v>
      </c>
      <c r="I95" s="14">
        <v>0.89</v>
      </c>
      <c r="J95" s="109">
        <f t="shared" si="2"/>
        <v>2.67</v>
      </c>
      <c r="K95" s="115"/>
    </row>
    <row r="96" spans="1:11" ht="24">
      <c r="A96" s="114"/>
      <c r="B96" s="107">
        <v>3</v>
      </c>
      <c r="C96" s="10" t="s">
        <v>757</v>
      </c>
      <c r="D96" s="118" t="s">
        <v>757</v>
      </c>
      <c r="E96" s="118" t="s">
        <v>758</v>
      </c>
      <c r="F96" s="134" t="s">
        <v>212</v>
      </c>
      <c r="G96" s="135"/>
      <c r="H96" s="11" t="s">
        <v>759</v>
      </c>
      <c r="I96" s="14">
        <v>0.89</v>
      </c>
      <c r="J96" s="109">
        <f t="shared" si="2"/>
        <v>2.67</v>
      </c>
      <c r="K96" s="115"/>
    </row>
    <row r="97" spans="1:11" ht="24">
      <c r="A97" s="114"/>
      <c r="B97" s="107">
        <v>3</v>
      </c>
      <c r="C97" s="10" t="s">
        <v>760</v>
      </c>
      <c r="D97" s="118" t="s">
        <v>839</v>
      </c>
      <c r="E97" s="118" t="s">
        <v>761</v>
      </c>
      <c r="F97" s="134"/>
      <c r="G97" s="135"/>
      <c r="H97" s="11" t="s">
        <v>762</v>
      </c>
      <c r="I97" s="14">
        <v>1.79</v>
      </c>
      <c r="J97" s="109">
        <f t="shared" si="2"/>
        <v>5.37</v>
      </c>
      <c r="K97" s="115"/>
    </row>
    <row r="98" spans="1:11" ht="24">
      <c r="A98" s="114"/>
      <c r="B98" s="107">
        <v>3</v>
      </c>
      <c r="C98" s="10" t="s">
        <v>760</v>
      </c>
      <c r="D98" s="118" t="s">
        <v>840</v>
      </c>
      <c r="E98" s="118" t="s">
        <v>763</v>
      </c>
      <c r="F98" s="134"/>
      <c r="G98" s="135"/>
      <c r="H98" s="11" t="s">
        <v>762</v>
      </c>
      <c r="I98" s="14">
        <v>2.04</v>
      </c>
      <c r="J98" s="109">
        <f t="shared" si="2"/>
        <v>6.12</v>
      </c>
      <c r="K98" s="115"/>
    </row>
    <row r="99" spans="1:11" ht="24">
      <c r="A99" s="114"/>
      <c r="B99" s="107">
        <v>2</v>
      </c>
      <c r="C99" s="10" t="s">
        <v>764</v>
      </c>
      <c r="D99" s="118" t="s">
        <v>841</v>
      </c>
      <c r="E99" s="118" t="s">
        <v>25</v>
      </c>
      <c r="F99" s="134"/>
      <c r="G99" s="135"/>
      <c r="H99" s="11" t="s">
        <v>765</v>
      </c>
      <c r="I99" s="14">
        <v>18.07</v>
      </c>
      <c r="J99" s="109">
        <f t="shared" si="2"/>
        <v>36.14</v>
      </c>
      <c r="K99" s="115"/>
    </row>
    <row r="100" spans="1:11" ht="24">
      <c r="A100" s="114"/>
      <c r="B100" s="107">
        <v>2</v>
      </c>
      <c r="C100" s="10" t="s">
        <v>764</v>
      </c>
      <c r="D100" s="118" t="s">
        <v>842</v>
      </c>
      <c r="E100" s="118" t="s">
        <v>26</v>
      </c>
      <c r="F100" s="134"/>
      <c r="G100" s="135"/>
      <c r="H100" s="11" t="s">
        <v>765</v>
      </c>
      <c r="I100" s="14">
        <v>21.48</v>
      </c>
      <c r="J100" s="109">
        <f t="shared" si="2"/>
        <v>42.96</v>
      </c>
      <c r="K100" s="115"/>
    </row>
    <row r="101" spans="1:11" ht="24">
      <c r="A101" s="114"/>
      <c r="B101" s="107">
        <v>4</v>
      </c>
      <c r="C101" s="10" t="s">
        <v>766</v>
      </c>
      <c r="D101" s="118" t="s">
        <v>766</v>
      </c>
      <c r="E101" s="118" t="s">
        <v>107</v>
      </c>
      <c r="F101" s="134"/>
      <c r="G101" s="135"/>
      <c r="H101" s="11" t="s">
        <v>767</v>
      </c>
      <c r="I101" s="14">
        <v>0.54</v>
      </c>
      <c r="J101" s="109">
        <f t="shared" si="2"/>
        <v>2.16</v>
      </c>
      <c r="K101" s="115"/>
    </row>
    <row r="102" spans="1:11" ht="24">
      <c r="A102" s="114"/>
      <c r="B102" s="107">
        <v>2</v>
      </c>
      <c r="C102" s="10" t="s">
        <v>766</v>
      </c>
      <c r="D102" s="118" t="s">
        <v>766</v>
      </c>
      <c r="E102" s="118" t="s">
        <v>210</v>
      </c>
      <c r="F102" s="134"/>
      <c r="G102" s="135"/>
      <c r="H102" s="11" t="s">
        <v>767</v>
      </c>
      <c r="I102" s="14">
        <v>0.54</v>
      </c>
      <c r="J102" s="109">
        <f t="shared" si="2"/>
        <v>1.08</v>
      </c>
      <c r="K102" s="115"/>
    </row>
    <row r="103" spans="1:11" ht="24">
      <c r="A103" s="114"/>
      <c r="B103" s="107">
        <v>2</v>
      </c>
      <c r="C103" s="10" t="s">
        <v>766</v>
      </c>
      <c r="D103" s="118" t="s">
        <v>766</v>
      </c>
      <c r="E103" s="118" t="s">
        <v>212</v>
      </c>
      <c r="F103" s="134"/>
      <c r="G103" s="135"/>
      <c r="H103" s="11" t="s">
        <v>767</v>
      </c>
      <c r="I103" s="14">
        <v>0.54</v>
      </c>
      <c r="J103" s="109">
        <f t="shared" si="2"/>
        <v>1.08</v>
      </c>
      <c r="K103" s="115"/>
    </row>
    <row r="104" spans="1:11" ht="24">
      <c r="A104" s="114"/>
      <c r="B104" s="107">
        <v>6</v>
      </c>
      <c r="C104" s="10" t="s">
        <v>567</v>
      </c>
      <c r="D104" s="118" t="s">
        <v>567</v>
      </c>
      <c r="E104" s="118" t="s">
        <v>107</v>
      </c>
      <c r="F104" s="134"/>
      <c r="G104" s="135"/>
      <c r="H104" s="11" t="s">
        <v>768</v>
      </c>
      <c r="I104" s="14">
        <v>0.59</v>
      </c>
      <c r="J104" s="109">
        <f t="shared" si="2"/>
        <v>3.54</v>
      </c>
      <c r="K104" s="115"/>
    </row>
    <row r="105" spans="1:11" ht="24">
      <c r="A105" s="114"/>
      <c r="B105" s="107">
        <v>4</v>
      </c>
      <c r="C105" s="10" t="s">
        <v>769</v>
      </c>
      <c r="D105" s="118" t="s">
        <v>843</v>
      </c>
      <c r="E105" s="118" t="s">
        <v>298</v>
      </c>
      <c r="F105" s="134" t="s">
        <v>107</v>
      </c>
      <c r="G105" s="135"/>
      <c r="H105" s="11" t="s">
        <v>770</v>
      </c>
      <c r="I105" s="14">
        <v>0.99</v>
      </c>
      <c r="J105" s="109">
        <f t="shared" si="2"/>
        <v>3.96</v>
      </c>
      <c r="K105" s="115"/>
    </row>
    <row r="106" spans="1:11" ht="24">
      <c r="A106" s="114"/>
      <c r="B106" s="107">
        <v>4</v>
      </c>
      <c r="C106" s="10" t="s">
        <v>769</v>
      </c>
      <c r="D106" s="118" t="s">
        <v>843</v>
      </c>
      <c r="E106" s="118" t="s">
        <v>298</v>
      </c>
      <c r="F106" s="134" t="s">
        <v>268</v>
      </c>
      <c r="G106" s="135"/>
      <c r="H106" s="11" t="s">
        <v>770</v>
      </c>
      <c r="I106" s="14">
        <v>0.99</v>
      </c>
      <c r="J106" s="109">
        <f t="shared" si="2"/>
        <v>3.96</v>
      </c>
      <c r="K106" s="115"/>
    </row>
    <row r="107" spans="1:11" ht="24">
      <c r="A107" s="114"/>
      <c r="B107" s="107">
        <v>4</v>
      </c>
      <c r="C107" s="10" t="s">
        <v>769</v>
      </c>
      <c r="D107" s="118" t="s">
        <v>844</v>
      </c>
      <c r="E107" s="118" t="s">
        <v>294</v>
      </c>
      <c r="F107" s="134" t="s">
        <v>107</v>
      </c>
      <c r="G107" s="135"/>
      <c r="H107" s="11" t="s">
        <v>770</v>
      </c>
      <c r="I107" s="14">
        <v>1.39</v>
      </c>
      <c r="J107" s="109">
        <f t="shared" si="2"/>
        <v>5.56</v>
      </c>
      <c r="K107" s="115"/>
    </row>
    <row r="108" spans="1:11" ht="24">
      <c r="A108" s="114"/>
      <c r="B108" s="107">
        <v>4</v>
      </c>
      <c r="C108" s="10" t="s">
        <v>769</v>
      </c>
      <c r="D108" s="118" t="s">
        <v>844</v>
      </c>
      <c r="E108" s="118" t="s">
        <v>294</v>
      </c>
      <c r="F108" s="134" t="s">
        <v>268</v>
      </c>
      <c r="G108" s="135"/>
      <c r="H108" s="11" t="s">
        <v>770</v>
      </c>
      <c r="I108" s="14">
        <v>1.39</v>
      </c>
      <c r="J108" s="109">
        <f t="shared" si="2"/>
        <v>5.56</v>
      </c>
      <c r="K108" s="115"/>
    </row>
    <row r="109" spans="1:11" ht="24">
      <c r="A109" s="114"/>
      <c r="B109" s="107">
        <v>4</v>
      </c>
      <c r="C109" s="10" t="s">
        <v>769</v>
      </c>
      <c r="D109" s="118" t="s">
        <v>845</v>
      </c>
      <c r="E109" s="118" t="s">
        <v>314</v>
      </c>
      <c r="F109" s="134" t="s">
        <v>107</v>
      </c>
      <c r="G109" s="135"/>
      <c r="H109" s="11" t="s">
        <v>770</v>
      </c>
      <c r="I109" s="14">
        <v>1.89</v>
      </c>
      <c r="J109" s="109">
        <f t="shared" si="2"/>
        <v>7.56</v>
      </c>
      <c r="K109" s="115"/>
    </row>
    <row r="110" spans="1:11" ht="24">
      <c r="A110" s="114"/>
      <c r="B110" s="107">
        <v>4</v>
      </c>
      <c r="C110" s="10" t="s">
        <v>769</v>
      </c>
      <c r="D110" s="118" t="s">
        <v>845</v>
      </c>
      <c r="E110" s="118" t="s">
        <v>314</v>
      </c>
      <c r="F110" s="134" t="s">
        <v>268</v>
      </c>
      <c r="G110" s="135"/>
      <c r="H110" s="11" t="s">
        <v>770</v>
      </c>
      <c r="I110" s="14">
        <v>1.89</v>
      </c>
      <c r="J110" s="109">
        <f t="shared" si="2"/>
        <v>7.56</v>
      </c>
      <c r="K110" s="115"/>
    </row>
    <row r="111" spans="1:11" ht="36">
      <c r="A111" s="114"/>
      <c r="B111" s="107">
        <v>5</v>
      </c>
      <c r="C111" s="10" t="s">
        <v>771</v>
      </c>
      <c r="D111" s="118" t="s">
        <v>846</v>
      </c>
      <c r="E111" s="118" t="s">
        <v>572</v>
      </c>
      <c r="F111" s="134" t="s">
        <v>273</v>
      </c>
      <c r="G111" s="135"/>
      <c r="H111" s="11" t="s">
        <v>772</v>
      </c>
      <c r="I111" s="14">
        <v>0.54</v>
      </c>
      <c r="J111" s="109">
        <f t="shared" si="2"/>
        <v>2.7</v>
      </c>
      <c r="K111" s="115"/>
    </row>
    <row r="112" spans="1:11" ht="36">
      <c r="A112" s="114"/>
      <c r="B112" s="107">
        <v>5</v>
      </c>
      <c r="C112" s="10" t="s">
        <v>771</v>
      </c>
      <c r="D112" s="118" t="s">
        <v>846</v>
      </c>
      <c r="E112" s="118" t="s">
        <v>572</v>
      </c>
      <c r="F112" s="134" t="s">
        <v>272</v>
      </c>
      <c r="G112" s="135"/>
      <c r="H112" s="11" t="s">
        <v>772</v>
      </c>
      <c r="I112" s="14">
        <v>0.54</v>
      </c>
      <c r="J112" s="109">
        <f t="shared" si="2"/>
        <v>2.7</v>
      </c>
      <c r="K112" s="115"/>
    </row>
    <row r="113" spans="1:11" ht="36">
      <c r="A113" s="114"/>
      <c r="B113" s="107">
        <v>5</v>
      </c>
      <c r="C113" s="10" t="s">
        <v>771</v>
      </c>
      <c r="D113" s="118" t="s">
        <v>847</v>
      </c>
      <c r="E113" s="118" t="s">
        <v>753</v>
      </c>
      <c r="F113" s="134" t="s">
        <v>273</v>
      </c>
      <c r="G113" s="135"/>
      <c r="H113" s="11" t="s">
        <v>772</v>
      </c>
      <c r="I113" s="14">
        <v>0.54</v>
      </c>
      <c r="J113" s="109">
        <f t="shared" si="2"/>
        <v>2.7</v>
      </c>
      <c r="K113" s="115"/>
    </row>
    <row r="114" spans="1:11" ht="36">
      <c r="A114" s="114"/>
      <c r="B114" s="107">
        <v>5</v>
      </c>
      <c r="C114" s="10" t="s">
        <v>771</v>
      </c>
      <c r="D114" s="118" t="s">
        <v>847</v>
      </c>
      <c r="E114" s="118" t="s">
        <v>753</v>
      </c>
      <c r="F114" s="134" t="s">
        <v>272</v>
      </c>
      <c r="G114" s="135"/>
      <c r="H114" s="11" t="s">
        <v>772</v>
      </c>
      <c r="I114" s="14">
        <v>0.54</v>
      </c>
      <c r="J114" s="109">
        <f t="shared" si="2"/>
        <v>2.7</v>
      </c>
      <c r="K114" s="115"/>
    </row>
    <row r="115" spans="1:11" ht="36">
      <c r="A115" s="114"/>
      <c r="B115" s="107">
        <v>5</v>
      </c>
      <c r="C115" s="10" t="s">
        <v>771</v>
      </c>
      <c r="D115" s="118" t="s">
        <v>848</v>
      </c>
      <c r="E115" s="118" t="s">
        <v>754</v>
      </c>
      <c r="F115" s="134" t="s">
        <v>273</v>
      </c>
      <c r="G115" s="135"/>
      <c r="H115" s="11" t="s">
        <v>772</v>
      </c>
      <c r="I115" s="14">
        <v>0.54</v>
      </c>
      <c r="J115" s="109">
        <f t="shared" si="2"/>
        <v>2.7</v>
      </c>
      <c r="K115" s="115"/>
    </row>
    <row r="116" spans="1:11" ht="36">
      <c r="A116" s="114"/>
      <c r="B116" s="107">
        <v>5</v>
      </c>
      <c r="C116" s="10" t="s">
        <v>771</v>
      </c>
      <c r="D116" s="118" t="s">
        <v>848</v>
      </c>
      <c r="E116" s="118" t="s">
        <v>754</v>
      </c>
      <c r="F116" s="134" t="s">
        <v>272</v>
      </c>
      <c r="G116" s="135"/>
      <c r="H116" s="11" t="s">
        <v>772</v>
      </c>
      <c r="I116" s="14">
        <v>0.54</v>
      </c>
      <c r="J116" s="109">
        <f t="shared" si="2"/>
        <v>2.7</v>
      </c>
      <c r="K116" s="115"/>
    </row>
    <row r="117" spans="1:11" ht="48">
      <c r="A117" s="114"/>
      <c r="B117" s="107">
        <v>4</v>
      </c>
      <c r="C117" s="10" t="s">
        <v>773</v>
      </c>
      <c r="D117" s="118" t="s">
        <v>849</v>
      </c>
      <c r="E117" s="118" t="s">
        <v>572</v>
      </c>
      <c r="F117" s="134" t="s">
        <v>273</v>
      </c>
      <c r="G117" s="135"/>
      <c r="H117" s="11" t="s">
        <v>774</v>
      </c>
      <c r="I117" s="14">
        <v>0.54</v>
      </c>
      <c r="J117" s="109">
        <f t="shared" si="2"/>
        <v>2.16</v>
      </c>
      <c r="K117" s="115"/>
    </row>
    <row r="118" spans="1:11" ht="48">
      <c r="A118" s="114"/>
      <c r="B118" s="107">
        <v>3</v>
      </c>
      <c r="C118" s="10" t="s">
        <v>773</v>
      </c>
      <c r="D118" s="118" t="s">
        <v>849</v>
      </c>
      <c r="E118" s="118" t="s">
        <v>572</v>
      </c>
      <c r="F118" s="134" t="s">
        <v>272</v>
      </c>
      <c r="G118" s="135"/>
      <c r="H118" s="11" t="s">
        <v>774</v>
      </c>
      <c r="I118" s="14">
        <v>0.54</v>
      </c>
      <c r="J118" s="109">
        <f t="shared" ref="J118:J149" si="3">I118*B118</f>
        <v>1.62</v>
      </c>
      <c r="K118" s="115"/>
    </row>
    <row r="119" spans="1:11" ht="48">
      <c r="A119" s="114"/>
      <c r="B119" s="107">
        <v>4</v>
      </c>
      <c r="C119" s="10" t="s">
        <v>773</v>
      </c>
      <c r="D119" s="118" t="s">
        <v>850</v>
      </c>
      <c r="E119" s="118" t="s">
        <v>753</v>
      </c>
      <c r="F119" s="134" t="s">
        <v>273</v>
      </c>
      <c r="G119" s="135"/>
      <c r="H119" s="11" t="s">
        <v>774</v>
      </c>
      <c r="I119" s="14">
        <v>0.54</v>
      </c>
      <c r="J119" s="109">
        <f t="shared" si="3"/>
        <v>2.16</v>
      </c>
      <c r="K119" s="115"/>
    </row>
    <row r="120" spans="1:11" ht="48">
      <c r="A120" s="114"/>
      <c r="B120" s="107">
        <v>3</v>
      </c>
      <c r="C120" s="10" t="s">
        <v>773</v>
      </c>
      <c r="D120" s="118" t="s">
        <v>850</v>
      </c>
      <c r="E120" s="118" t="s">
        <v>753</v>
      </c>
      <c r="F120" s="134" t="s">
        <v>272</v>
      </c>
      <c r="G120" s="135"/>
      <c r="H120" s="11" t="s">
        <v>774</v>
      </c>
      <c r="I120" s="14">
        <v>0.54</v>
      </c>
      <c r="J120" s="109">
        <f t="shared" si="3"/>
        <v>1.62</v>
      </c>
      <c r="K120" s="115"/>
    </row>
    <row r="121" spans="1:11" ht="48">
      <c r="A121" s="114"/>
      <c r="B121" s="107">
        <v>4</v>
      </c>
      <c r="C121" s="10" t="s">
        <v>773</v>
      </c>
      <c r="D121" s="118" t="s">
        <v>851</v>
      </c>
      <c r="E121" s="118" t="s">
        <v>754</v>
      </c>
      <c r="F121" s="134" t="s">
        <v>273</v>
      </c>
      <c r="G121" s="135"/>
      <c r="H121" s="11" t="s">
        <v>774</v>
      </c>
      <c r="I121" s="14">
        <v>0.54</v>
      </c>
      <c r="J121" s="109">
        <f t="shared" si="3"/>
        <v>2.16</v>
      </c>
      <c r="K121" s="115"/>
    </row>
    <row r="122" spans="1:11" ht="48">
      <c r="A122" s="114"/>
      <c r="B122" s="107">
        <v>3</v>
      </c>
      <c r="C122" s="10" t="s">
        <v>773</v>
      </c>
      <c r="D122" s="118" t="s">
        <v>851</v>
      </c>
      <c r="E122" s="118" t="s">
        <v>754</v>
      </c>
      <c r="F122" s="134" t="s">
        <v>272</v>
      </c>
      <c r="G122" s="135"/>
      <c r="H122" s="11" t="s">
        <v>774</v>
      </c>
      <c r="I122" s="14">
        <v>0.54</v>
      </c>
      <c r="J122" s="109">
        <f t="shared" si="3"/>
        <v>1.62</v>
      </c>
      <c r="K122" s="115"/>
    </row>
    <row r="123" spans="1:11" ht="60">
      <c r="A123" s="114"/>
      <c r="B123" s="107">
        <v>4</v>
      </c>
      <c r="C123" s="10" t="s">
        <v>775</v>
      </c>
      <c r="D123" s="118" t="s">
        <v>775</v>
      </c>
      <c r="E123" s="118" t="s">
        <v>272</v>
      </c>
      <c r="F123" s="134"/>
      <c r="G123" s="135"/>
      <c r="H123" s="11" t="s">
        <v>776</v>
      </c>
      <c r="I123" s="14">
        <v>0.79</v>
      </c>
      <c r="J123" s="109">
        <f t="shared" si="3"/>
        <v>3.16</v>
      </c>
      <c r="K123" s="115"/>
    </row>
    <row r="124" spans="1:11" ht="24">
      <c r="A124" s="114"/>
      <c r="B124" s="107">
        <v>3</v>
      </c>
      <c r="C124" s="10" t="s">
        <v>777</v>
      </c>
      <c r="D124" s="118" t="s">
        <v>852</v>
      </c>
      <c r="E124" s="118" t="s">
        <v>230</v>
      </c>
      <c r="F124" s="134" t="s">
        <v>107</v>
      </c>
      <c r="G124" s="135"/>
      <c r="H124" s="11" t="s">
        <v>778</v>
      </c>
      <c r="I124" s="14">
        <v>0.94</v>
      </c>
      <c r="J124" s="109">
        <f t="shared" si="3"/>
        <v>2.82</v>
      </c>
      <c r="K124" s="115"/>
    </row>
    <row r="125" spans="1:11" ht="24">
      <c r="A125" s="114"/>
      <c r="B125" s="107">
        <v>3</v>
      </c>
      <c r="C125" s="10" t="s">
        <v>777</v>
      </c>
      <c r="D125" s="118" t="s">
        <v>852</v>
      </c>
      <c r="E125" s="118" t="s">
        <v>230</v>
      </c>
      <c r="F125" s="134" t="s">
        <v>263</v>
      </c>
      <c r="G125" s="135"/>
      <c r="H125" s="11" t="s">
        <v>778</v>
      </c>
      <c r="I125" s="14">
        <v>0.94</v>
      </c>
      <c r="J125" s="109">
        <f t="shared" si="3"/>
        <v>2.82</v>
      </c>
      <c r="K125" s="115"/>
    </row>
    <row r="126" spans="1:11" ht="24">
      <c r="A126" s="114"/>
      <c r="B126" s="107">
        <v>2</v>
      </c>
      <c r="C126" s="10" t="s">
        <v>777</v>
      </c>
      <c r="D126" s="118" t="s">
        <v>852</v>
      </c>
      <c r="E126" s="118" t="s">
        <v>230</v>
      </c>
      <c r="F126" s="134" t="s">
        <v>310</v>
      </c>
      <c r="G126" s="135"/>
      <c r="H126" s="11" t="s">
        <v>778</v>
      </c>
      <c r="I126" s="14">
        <v>0.94</v>
      </c>
      <c r="J126" s="109">
        <f t="shared" si="3"/>
        <v>1.88</v>
      </c>
      <c r="K126" s="115"/>
    </row>
    <row r="127" spans="1:11" ht="24">
      <c r="A127" s="114"/>
      <c r="B127" s="107">
        <v>3</v>
      </c>
      <c r="C127" s="10" t="s">
        <v>777</v>
      </c>
      <c r="D127" s="118" t="s">
        <v>852</v>
      </c>
      <c r="E127" s="118" t="s">
        <v>231</v>
      </c>
      <c r="F127" s="134" t="s">
        <v>107</v>
      </c>
      <c r="G127" s="135"/>
      <c r="H127" s="11" t="s">
        <v>778</v>
      </c>
      <c r="I127" s="14">
        <v>0.94</v>
      </c>
      <c r="J127" s="109">
        <f t="shared" si="3"/>
        <v>2.82</v>
      </c>
      <c r="K127" s="115"/>
    </row>
    <row r="128" spans="1:11" ht="24">
      <c r="A128" s="114"/>
      <c r="B128" s="107">
        <v>3</v>
      </c>
      <c r="C128" s="10" t="s">
        <v>777</v>
      </c>
      <c r="D128" s="118" t="s">
        <v>852</v>
      </c>
      <c r="E128" s="118" t="s">
        <v>231</v>
      </c>
      <c r="F128" s="134" t="s">
        <v>265</v>
      </c>
      <c r="G128" s="135"/>
      <c r="H128" s="11" t="s">
        <v>778</v>
      </c>
      <c r="I128" s="14">
        <v>0.94</v>
      </c>
      <c r="J128" s="109">
        <f t="shared" si="3"/>
        <v>2.82</v>
      </c>
      <c r="K128" s="115"/>
    </row>
    <row r="129" spans="1:11" ht="24">
      <c r="A129" s="114"/>
      <c r="B129" s="107">
        <v>1</v>
      </c>
      <c r="C129" s="10" t="s">
        <v>777</v>
      </c>
      <c r="D129" s="118" t="s">
        <v>852</v>
      </c>
      <c r="E129" s="118" t="s">
        <v>231</v>
      </c>
      <c r="F129" s="134" t="s">
        <v>310</v>
      </c>
      <c r="G129" s="135"/>
      <c r="H129" s="11" t="s">
        <v>778</v>
      </c>
      <c r="I129" s="14">
        <v>0.94</v>
      </c>
      <c r="J129" s="109">
        <f t="shared" si="3"/>
        <v>0.94</v>
      </c>
      <c r="K129" s="115"/>
    </row>
    <row r="130" spans="1:11" ht="24">
      <c r="A130" s="114"/>
      <c r="B130" s="107">
        <v>1</v>
      </c>
      <c r="C130" s="10" t="s">
        <v>777</v>
      </c>
      <c r="D130" s="118" t="s">
        <v>852</v>
      </c>
      <c r="E130" s="118" t="s">
        <v>231</v>
      </c>
      <c r="F130" s="134" t="s">
        <v>664</v>
      </c>
      <c r="G130" s="135"/>
      <c r="H130" s="11" t="s">
        <v>778</v>
      </c>
      <c r="I130" s="14">
        <v>0.94</v>
      </c>
      <c r="J130" s="109">
        <f t="shared" si="3"/>
        <v>0.94</v>
      </c>
      <c r="K130" s="115"/>
    </row>
    <row r="131" spans="1:11" ht="24">
      <c r="A131" s="114"/>
      <c r="B131" s="107">
        <v>3</v>
      </c>
      <c r="C131" s="10" t="s">
        <v>777</v>
      </c>
      <c r="D131" s="118" t="s">
        <v>852</v>
      </c>
      <c r="E131" s="118" t="s">
        <v>232</v>
      </c>
      <c r="F131" s="134" t="s">
        <v>263</v>
      </c>
      <c r="G131" s="135"/>
      <c r="H131" s="11" t="s">
        <v>778</v>
      </c>
      <c r="I131" s="14">
        <v>0.94</v>
      </c>
      <c r="J131" s="109">
        <f t="shared" si="3"/>
        <v>2.82</v>
      </c>
      <c r="K131" s="115"/>
    </row>
    <row r="132" spans="1:11" ht="24">
      <c r="A132" s="114"/>
      <c r="B132" s="107">
        <v>2</v>
      </c>
      <c r="C132" s="10" t="s">
        <v>777</v>
      </c>
      <c r="D132" s="118" t="s">
        <v>852</v>
      </c>
      <c r="E132" s="118" t="s">
        <v>232</v>
      </c>
      <c r="F132" s="134" t="s">
        <v>664</v>
      </c>
      <c r="G132" s="135"/>
      <c r="H132" s="11" t="s">
        <v>778</v>
      </c>
      <c r="I132" s="14">
        <v>0.94</v>
      </c>
      <c r="J132" s="109">
        <f t="shared" si="3"/>
        <v>1.88</v>
      </c>
      <c r="K132" s="115"/>
    </row>
    <row r="133" spans="1:11" ht="24">
      <c r="A133" s="114"/>
      <c r="B133" s="107">
        <v>3</v>
      </c>
      <c r="C133" s="10" t="s">
        <v>777</v>
      </c>
      <c r="D133" s="118" t="s">
        <v>853</v>
      </c>
      <c r="E133" s="118" t="s">
        <v>233</v>
      </c>
      <c r="F133" s="134" t="s">
        <v>107</v>
      </c>
      <c r="G133" s="135"/>
      <c r="H133" s="11" t="s">
        <v>778</v>
      </c>
      <c r="I133" s="14">
        <v>0.99</v>
      </c>
      <c r="J133" s="109">
        <f t="shared" si="3"/>
        <v>2.9699999999999998</v>
      </c>
      <c r="K133" s="115"/>
    </row>
    <row r="134" spans="1:11" ht="24">
      <c r="A134" s="114"/>
      <c r="B134" s="107">
        <v>3</v>
      </c>
      <c r="C134" s="10" t="s">
        <v>777</v>
      </c>
      <c r="D134" s="118" t="s">
        <v>853</v>
      </c>
      <c r="E134" s="118" t="s">
        <v>233</v>
      </c>
      <c r="F134" s="134" t="s">
        <v>265</v>
      </c>
      <c r="G134" s="135"/>
      <c r="H134" s="11" t="s">
        <v>778</v>
      </c>
      <c r="I134" s="14">
        <v>0.99</v>
      </c>
      <c r="J134" s="109">
        <f t="shared" si="3"/>
        <v>2.9699999999999998</v>
      </c>
      <c r="K134" s="115"/>
    </row>
    <row r="135" spans="1:11" ht="24">
      <c r="A135" s="114"/>
      <c r="B135" s="107">
        <v>2</v>
      </c>
      <c r="C135" s="10" t="s">
        <v>777</v>
      </c>
      <c r="D135" s="118" t="s">
        <v>853</v>
      </c>
      <c r="E135" s="118" t="s">
        <v>233</v>
      </c>
      <c r="F135" s="134" t="s">
        <v>310</v>
      </c>
      <c r="G135" s="135"/>
      <c r="H135" s="11" t="s">
        <v>778</v>
      </c>
      <c r="I135" s="14">
        <v>0.99</v>
      </c>
      <c r="J135" s="109">
        <f t="shared" si="3"/>
        <v>1.98</v>
      </c>
      <c r="K135" s="115"/>
    </row>
    <row r="136" spans="1:11" ht="24">
      <c r="A136" s="114"/>
      <c r="B136" s="107">
        <v>2</v>
      </c>
      <c r="C136" s="10" t="s">
        <v>777</v>
      </c>
      <c r="D136" s="118" t="s">
        <v>853</v>
      </c>
      <c r="E136" s="118" t="s">
        <v>233</v>
      </c>
      <c r="F136" s="134" t="s">
        <v>311</v>
      </c>
      <c r="G136" s="135"/>
      <c r="H136" s="11" t="s">
        <v>778</v>
      </c>
      <c r="I136" s="14">
        <v>0.99</v>
      </c>
      <c r="J136" s="109">
        <f t="shared" si="3"/>
        <v>1.98</v>
      </c>
      <c r="K136" s="115"/>
    </row>
    <row r="137" spans="1:11" ht="24">
      <c r="A137" s="114"/>
      <c r="B137" s="107">
        <v>3</v>
      </c>
      <c r="C137" s="10" t="s">
        <v>777</v>
      </c>
      <c r="D137" s="118" t="s">
        <v>853</v>
      </c>
      <c r="E137" s="118" t="s">
        <v>234</v>
      </c>
      <c r="F137" s="134" t="s">
        <v>263</v>
      </c>
      <c r="G137" s="135"/>
      <c r="H137" s="11" t="s">
        <v>778</v>
      </c>
      <c r="I137" s="14">
        <v>0.99</v>
      </c>
      <c r="J137" s="109">
        <f t="shared" si="3"/>
        <v>2.9699999999999998</v>
      </c>
      <c r="K137" s="115"/>
    </row>
    <row r="138" spans="1:11" ht="24">
      <c r="A138" s="114"/>
      <c r="B138" s="107">
        <v>1</v>
      </c>
      <c r="C138" s="10" t="s">
        <v>777</v>
      </c>
      <c r="D138" s="118" t="s">
        <v>853</v>
      </c>
      <c r="E138" s="118" t="s">
        <v>234</v>
      </c>
      <c r="F138" s="134" t="s">
        <v>265</v>
      </c>
      <c r="G138" s="135"/>
      <c r="H138" s="11" t="s">
        <v>778</v>
      </c>
      <c r="I138" s="14">
        <v>0.99</v>
      </c>
      <c r="J138" s="109">
        <f t="shared" si="3"/>
        <v>0.99</v>
      </c>
      <c r="K138" s="115"/>
    </row>
    <row r="139" spans="1:11" ht="24">
      <c r="A139" s="114"/>
      <c r="B139" s="107">
        <v>3</v>
      </c>
      <c r="C139" s="10" t="s">
        <v>777</v>
      </c>
      <c r="D139" s="118" t="s">
        <v>854</v>
      </c>
      <c r="E139" s="118" t="s">
        <v>719</v>
      </c>
      <c r="F139" s="134" t="s">
        <v>107</v>
      </c>
      <c r="G139" s="135"/>
      <c r="H139" s="11" t="s">
        <v>778</v>
      </c>
      <c r="I139" s="14">
        <v>1.04</v>
      </c>
      <c r="J139" s="109">
        <f t="shared" si="3"/>
        <v>3.12</v>
      </c>
      <c r="K139" s="115"/>
    </row>
    <row r="140" spans="1:11" ht="24">
      <c r="A140" s="114"/>
      <c r="B140" s="107">
        <v>2</v>
      </c>
      <c r="C140" s="10" t="s">
        <v>777</v>
      </c>
      <c r="D140" s="118" t="s">
        <v>854</v>
      </c>
      <c r="E140" s="118" t="s">
        <v>719</v>
      </c>
      <c r="F140" s="134" t="s">
        <v>310</v>
      </c>
      <c r="G140" s="135"/>
      <c r="H140" s="11" t="s">
        <v>778</v>
      </c>
      <c r="I140" s="14">
        <v>1.04</v>
      </c>
      <c r="J140" s="109">
        <f t="shared" si="3"/>
        <v>2.08</v>
      </c>
      <c r="K140" s="115"/>
    </row>
    <row r="141" spans="1:11" ht="24">
      <c r="A141" s="114"/>
      <c r="B141" s="107">
        <v>2</v>
      </c>
      <c r="C141" s="10" t="s">
        <v>777</v>
      </c>
      <c r="D141" s="118" t="s">
        <v>854</v>
      </c>
      <c r="E141" s="118" t="s">
        <v>720</v>
      </c>
      <c r="F141" s="134" t="s">
        <v>265</v>
      </c>
      <c r="G141" s="135"/>
      <c r="H141" s="11" t="s">
        <v>778</v>
      </c>
      <c r="I141" s="14">
        <v>1.04</v>
      </c>
      <c r="J141" s="109">
        <f t="shared" si="3"/>
        <v>2.08</v>
      </c>
      <c r="K141" s="115"/>
    </row>
    <row r="142" spans="1:11" ht="24">
      <c r="A142" s="114"/>
      <c r="B142" s="107">
        <v>3</v>
      </c>
      <c r="C142" s="10" t="s">
        <v>777</v>
      </c>
      <c r="D142" s="118" t="s">
        <v>853</v>
      </c>
      <c r="E142" s="118" t="s">
        <v>235</v>
      </c>
      <c r="F142" s="134" t="s">
        <v>263</v>
      </c>
      <c r="G142" s="135"/>
      <c r="H142" s="11" t="s">
        <v>778</v>
      </c>
      <c r="I142" s="14">
        <v>0.99</v>
      </c>
      <c r="J142" s="109">
        <f t="shared" si="3"/>
        <v>2.9699999999999998</v>
      </c>
      <c r="K142" s="115"/>
    </row>
    <row r="143" spans="1:11" ht="24">
      <c r="A143" s="114"/>
      <c r="B143" s="107">
        <v>1</v>
      </c>
      <c r="C143" s="10" t="s">
        <v>777</v>
      </c>
      <c r="D143" s="118" t="s">
        <v>853</v>
      </c>
      <c r="E143" s="118" t="s">
        <v>235</v>
      </c>
      <c r="F143" s="134" t="s">
        <v>265</v>
      </c>
      <c r="G143" s="135"/>
      <c r="H143" s="11" t="s">
        <v>778</v>
      </c>
      <c r="I143" s="14">
        <v>0.99</v>
      </c>
      <c r="J143" s="109">
        <f t="shared" si="3"/>
        <v>0.99</v>
      </c>
      <c r="K143" s="115"/>
    </row>
    <row r="144" spans="1:11" ht="24">
      <c r="A144" s="114"/>
      <c r="B144" s="107">
        <v>2</v>
      </c>
      <c r="C144" s="10" t="s">
        <v>777</v>
      </c>
      <c r="D144" s="118" t="s">
        <v>853</v>
      </c>
      <c r="E144" s="118" t="s">
        <v>235</v>
      </c>
      <c r="F144" s="134" t="s">
        <v>310</v>
      </c>
      <c r="G144" s="135"/>
      <c r="H144" s="11" t="s">
        <v>778</v>
      </c>
      <c r="I144" s="14">
        <v>0.99</v>
      </c>
      <c r="J144" s="109">
        <f t="shared" si="3"/>
        <v>1.98</v>
      </c>
      <c r="K144" s="115"/>
    </row>
    <row r="145" spans="1:11" ht="24">
      <c r="A145" s="114"/>
      <c r="B145" s="107">
        <v>2</v>
      </c>
      <c r="C145" s="10" t="s">
        <v>777</v>
      </c>
      <c r="D145" s="118" t="s">
        <v>853</v>
      </c>
      <c r="E145" s="118" t="s">
        <v>235</v>
      </c>
      <c r="F145" s="134" t="s">
        <v>664</v>
      </c>
      <c r="G145" s="135"/>
      <c r="H145" s="11" t="s">
        <v>778</v>
      </c>
      <c r="I145" s="14">
        <v>0.99</v>
      </c>
      <c r="J145" s="109">
        <f t="shared" si="3"/>
        <v>1.98</v>
      </c>
      <c r="K145" s="115"/>
    </row>
    <row r="146" spans="1:11" ht="24">
      <c r="A146" s="114"/>
      <c r="B146" s="107">
        <v>2</v>
      </c>
      <c r="C146" s="10" t="s">
        <v>777</v>
      </c>
      <c r="D146" s="118" t="s">
        <v>854</v>
      </c>
      <c r="E146" s="118" t="s">
        <v>779</v>
      </c>
      <c r="F146" s="134" t="s">
        <v>664</v>
      </c>
      <c r="G146" s="135"/>
      <c r="H146" s="11" t="s">
        <v>778</v>
      </c>
      <c r="I146" s="14">
        <v>1.04</v>
      </c>
      <c r="J146" s="109">
        <f t="shared" si="3"/>
        <v>2.08</v>
      </c>
      <c r="K146" s="115"/>
    </row>
    <row r="147" spans="1:11" ht="24">
      <c r="A147" s="114"/>
      <c r="B147" s="107">
        <v>4</v>
      </c>
      <c r="C147" s="10" t="s">
        <v>780</v>
      </c>
      <c r="D147" s="118" t="s">
        <v>780</v>
      </c>
      <c r="E147" s="118" t="s">
        <v>23</v>
      </c>
      <c r="F147" s="134" t="s">
        <v>733</v>
      </c>
      <c r="G147" s="135"/>
      <c r="H147" s="11" t="s">
        <v>781</v>
      </c>
      <c r="I147" s="14">
        <v>0.8</v>
      </c>
      <c r="J147" s="109">
        <f t="shared" si="3"/>
        <v>3.2</v>
      </c>
      <c r="K147" s="115"/>
    </row>
    <row r="148" spans="1:11" ht="24">
      <c r="A148" s="114"/>
      <c r="B148" s="107">
        <v>4</v>
      </c>
      <c r="C148" s="10" t="s">
        <v>780</v>
      </c>
      <c r="D148" s="118" t="s">
        <v>780</v>
      </c>
      <c r="E148" s="118" t="s">
        <v>23</v>
      </c>
      <c r="F148" s="134" t="s">
        <v>782</v>
      </c>
      <c r="G148" s="135"/>
      <c r="H148" s="11" t="s">
        <v>781</v>
      </c>
      <c r="I148" s="14">
        <v>0.8</v>
      </c>
      <c r="J148" s="109">
        <f t="shared" si="3"/>
        <v>3.2</v>
      </c>
      <c r="K148" s="115"/>
    </row>
    <row r="149" spans="1:11" ht="24">
      <c r="A149" s="114"/>
      <c r="B149" s="107">
        <v>4</v>
      </c>
      <c r="C149" s="10" t="s">
        <v>780</v>
      </c>
      <c r="D149" s="118" t="s">
        <v>780</v>
      </c>
      <c r="E149" s="118" t="s">
        <v>25</v>
      </c>
      <c r="F149" s="134" t="s">
        <v>733</v>
      </c>
      <c r="G149" s="135"/>
      <c r="H149" s="11" t="s">
        <v>781</v>
      </c>
      <c r="I149" s="14">
        <v>0.8</v>
      </c>
      <c r="J149" s="109">
        <f t="shared" si="3"/>
        <v>3.2</v>
      </c>
      <c r="K149" s="115"/>
    </row>
    <row r="150" spans="1:11" ht="24">
      <c r="A150" s="114"/>
      <c r="B150" s="107">
        <v>4</v>
      </c>
      <c r="C150" s="10" t="s">
        <v>780</v>
      </c>
      <c r="D150" s="118" t="s">
        <v>780</v>
      </c>
      <c r="E150" s="118" t="s">
        <v>25</v>
      </c>
      <c r="F150" s="134" t="s">
        <v>782</v>
      </c>
      <c r="G150" s="135"/>
      <c r="H150" s="11" t="s">
        <v>781</v>
      </c>
      <c r="I150" s="14">
        <v>0.8</v>
      </c>
      <c r="J150" s="109">
        <f t="shared" ref="J150:J181" si="4">I150*B150</f>
        <v>3.2</v>
      </c>
      <c r="K150" s="115"/>
    </row>
    <row r="151" spans="1:11" ht="24">
      <c r="A151" s="114"/>
      <c r="B151" s="107">
        <v>4</v>
      </c>
      <c r="C151" s="10" t="s">
        <v>780</v>
      </c>
      <c r="D151" s="118" t="s">
        <v>780</v>
      </c>
      <c r="E151" s="118" t="s">
        <v>26</v>
      </c>
      <c r="F151" s="134" t="s">
        <v>782</v>
      </c>
      <c r="G151" s="135"/>
      <c r="H151" s="11" t="s">
        <v>781</v>
      </c>
      <c r="I151" s="14">
        <v>0.8</v>
      </c>
      <c r="J151" s="109">
        <f t="shared" si="4"/>
        <v>3.2</v>
      </c>
      <c r="K151" s="115"/>
    </row>
    <row r="152" spans="1:11" ht="24">
      <c r="A152" s="114"/>
      <c r="B152" s="107">
        <v>3</v>
      </c>
      <c r="C152" s="10" t="s">
        <v>783</v>
      </c>
      <c r="D152" s="118" t="s">
        <v>783</v>
      </c>
      <c r="E152" s="118" t="s">
        <v>784</v>
      </c>
      <c r="F152" s="134" t="s">
        <v>107</v>
      </c>
      <c r="G152" s="135"/>
      <c r="H152" s="11" t="s">
        <v>785</v>
      </c>
      <c r="I152" s="14">
        <v>0.59</v>
      </c>
      <c r="J152" s="109">
        <f t="shared" si="4"/>
        <v>1.77</v>
      </c>
      <c r="K152" s="115"/>
    </row>
    <row r="153" spans="1:11" ht="24">
      <c r="A153" s="114"/>
      <c r="B153" s="107">
        <v>3</v>
      </c>
      <c r="C153" s="10" t="s">
        <v>783</v>
      </c>
      <c r="D153" s="118" t="s">
        <v>783</v>
      </c>
      <c r="E153" s="118" t="s">
        <v>784</v>
      </c>
      <c r="F153" s="134" t="s">
        <v>210</v>
      </c>
      <c r="G153" s="135"/>
      <c r="H153" s="11" t="s">
        <v>785</v>
      </c>
      <c r="I153" s="14">
        <v>0.59</v>
      </c>
      <c r="J153" s="109">
        <f t="shared" si="4"/>
        <v>1.77</v>
      </c>
      <c r="K153" s="115"/>
    </row>
    <row r="154" spans="1:11" ht="24">
      <c r="A154" s="114"/>
      <c r="B154" s="107">
        <v>2</v>
      </c>
      <c r="C154" s="10" t="s">
        <v>783</v>
      </c>
      <c r="D154" s="118" t="s">
        <v>783</v>
      </c>
      <c r="E154" s="118" t="s">
        <v>784</v>
      </c>
      <c r="F154" s="134" t="s">
        <v>212</v>
      </c>
      <c r="G154" s="135"/>
      <c r="H154" s="11" t="s">
        <v>785</v>
      </c>
      <c r="I154" s="14">
        <v>0.59</v>
      </c>
      <c r="J154" s="109">
        <f t="shared" si="4"/>
        <v>1.18</v>
      </c>
      <c r="K154" s="115"/>
    </row>
    <row r="155" spans="1:11" ht="24">
      <c r="A155" s="114"/>
      <c r="B155" s="107">
        <v>10</v>
      </c>
      <c r="C155" s="10" t="s">
        <v>786</v>
      </c>
      <c r="D155" s="118" t="s">
        <v>855</v>
      </c>
      <c r="E155" s="118" t="s">
        <v>787</v>
      </c>
      <c r="F155" s="134"/>
      <c r="G155" s="135"/>
      <c r="H155" s="11" t="s">
        <v>788</v>
      </c>
      <c r="I155" s="14">
        <v>0.16</v>
      </c>
      <c r="J155" s="109">
        <f t="shared" si="4"/>
        <v>1.6</v>
      </c>
      <c r="K155" s="115"/>
    </row>
    <row r="156" spans="1:11" ht="24">
      <c r="A156" s="114"/>
      <c r="B156" s="107">
        <v>10</v>
      </c>
      <c r="C156" s="10" t="s">
        <v>786</v>
      </c>
      <c r="D156" s="118" t="s">
        <v>856</v>
      </c>
      <c r="E156" s="118" t="s">
        <v>614</v>
      </c>
      <c r="F156" s="134"/>
      <c r="G156" s="135"/>
      <c r="H156" s="11" t="s">
        <v>788</v>
      </c>
      <c r="I156" s="14">
        <v>0.16</v>
      </c>
      <c r="J156" s="109">
        <f t="shared" si="4"/>
        <v>1.6</v>
      </c>
      <c r="K156" s="115"/>
    </row>
    <row r="157" spans="1:11" ht="24">
      <c r="A157" s="114"/>
      <c r="B157" s="107">
        <v>20</v>
      </c>
      <c r="C157" s="10" t="s">
        <v>789</v>
      </c>
      <c r="D157" s="118" t="s">
        <v>789</v>
      </c>
      <c r="E157" s="118"/>
      <c r="F157" s="134"/>
      <c r="G157" s="135"/>
      <c r="H157" s="11" t="s">
        <v>889</v>
      </c>
      <c r="I157" s="14">
        <v>0.66</v>
      </c>
      <c r="J157" s="109">
        <f t="shared" si="4"/>
        <v>13.200000000000001</v>
      </c>
      <c r="K157" s="115"/>
    </row>
    <row r="158" spans="1:11" ht="24">
      <c r="A158" s="114"/>
      <c r="B158" s="107">
        <v>20</v>
      </c>
      <c r="C158" s="10" t="s">
        <v>790</v>
      </c>
      <c r="D158" s="118" t="s">
        <v>790</v>
      </c>
      <c r="E158" s="118"/>
      <c r="F158" s="134"/>
      <c r="G158" s="135"/>
      <c r="H158" s="11" t="s">
        <v>890</v>
      </c>
      <c r="I158" s="14">
        <v>0.66</v>
      </c>
      <c r="J158" s="109">
        <f t="shared" si="4"/>
        <v>13.200000000000001</v>
      </c>
      <c r="K158" s="115"/>
    </row>
    <row r="159" spans="1:11" ht="24">
      <c r="A159" s="114"/>
      <c r="B159" s="107">
        <v>40</v>
      </c>
      <c r="C159" s="10" t="s">
        <v>791</v>
      </c>
      <c r="D159" s="118" t="s">
        <v>791</v>
      </c>
      <c r="E159" s="118"/>
      <c r="F159" s="134"/>
      <c r="G159" s="135"/>
      <c r="H159" s="11" t="s">
        <v>891</v>
      </c>
      <c r="I159" s="14">
        <v>0.5</v>
      </c>
      <c r="J159" s="109">
        <f t="shared" si="4"/>
        <v>20</v>
      </c>
      <c r="K159" s="115"/>
    </row>
    <row r="160" spans="1:11" ht="24">
      <c r="A160" s="114"/>
      <c r="B160" s="107">
        <v>20</v>
      </c>
      <c r="C160" s="10" t="s">
        <v>792</v>
      </c>
      <c r="D160" s="118" t="s">
        <v>792</v>
      </c>
      <c r="E160" s="118"/>
      <c r="F160" s="134"/>
      <c r="G160" s="135"/>
      <c r="H160" s="11" t="s">
        <v>892</v>
      </c>
      <c r="I160" s="14">
        <v>0.72</v>
      </c>
      <c r="J160" s="109">
        <f t="shared" si="4"/>
        <v>14.399999999999999</v>
      </c>
      <c r="K160" s="115"/>
    </row>
    <row r="161" spans="1:11" ht="24">
      <c r="A161" s="114"/>
      <c r="B161" s="107">
        <v>10</v>
      </c>
      <c r="C161" s="10" t="s">
        <v>793</v>
      </c>
      <c r="D161" s="118" t="s">
        <v>793</v>
      </c>
      <c r="E161" s="118"/>
      <c r="F161" s="134"/>
      <c r="G161" s="135"/>
      <c r="H161" s="11" t="s">
        <v>893</v>
      </c>
      <c r="I161" s="14">
        <v>0.72</v>
      </c>
      <c r="J161" s="109">
        <f t="shared" si="4"/>
        <v>7.1999999999999993</v>
      </c>
      <c r="K161" s="115"/>
    </row>
    <row r="162" spans="1:11" ht="48">
      <c r="A162" s="114"/>
      <c r="B162" s="107">
        <v>2</v>
      </c>
      <c r="C162" s="10" t="s">
        <v>794</v>
      </c>
      <c r="D162" s="118" t="s">
        <v>857</v>
      </c>
      <c r="E162" s="118" t="s">
        <v>795</v>
      </c>
      <c r="F162" s="134" t="s">
        <v>107</v>
      </c>
      <c r="G162" s="135"/>
      <c r="H162" s="11" t="s">
        <v>796</v>
      </c>
      <c r="I162" s="14">
        <v>2</v>
      </c>
      <c r="J162" s="109">
        <f t="shared" si="4"/>
        <v>4</v>
      </c>
      <c r="K162" s="115"/>
    </row>
    <row r="163" spans="1:11" ht="48">
      <c r="A163" s="114"/>
      <c r="B163" s="107">
        <v>2</v>
      </c>
      <c r="C163" s="10" t="s">
        <v>794</v>
      </c>
      <c r="D163" s="118" t="s">
        <v>858</v>
      </c>
      <c r="E163" s="118" t="s">
        <v>797</v>
      </c>
      <c r="F163" s="134" t="s">
        <v>107</v>
      </c>
      <c r="G163" s="135"/>
      <c r="H163" s="11" t="s">
        <v>796</v>
      </c>
      <c r="I163" s="14">
        <v>2.25</v>
      </c>
      <c r="J163" s="109">
        <f t="shared" si="4"/>
        <v>4.5</v>
      </c>
      <c r="K163" s="115"/>
    </row>
    <row r="164" spans="1:11" ht="48">
      <c r="A164" s="114"/>
      <c r="B164" s="107">
        <v>2</v>
      </c>
      <c r="C164" s="10" t="s">
        <v>794</v>
      </c>
      <c r="D164" s="118" t="s">
        <v>859</v>
      </c>
      <c r="E164" s="118" t="s">
        <v>798</v>
      </c>
      <c r="F164" s="134" t="s">
        <v>107</v>
      </c>
      <c r="G164" s="135"/>
      <c r="H164" s="11" t="s">
        <v>796</v>
      </c>
      <c r="I164" s="14">
        <v>2.5499999999999998</v>
      </c>
      <c r="J164" s="109">
        <f t="shared" si="4"/>
        <v>5.0999999999999996</v>
      </c>
      <c r="K164" s="115"/>
    </row>
    <row r="165" spans="1:11" ht="48">
      <c r="A165" s="114"/>
      <c r="B165" s="107">
        <v>2</v>
      </c>
      <c r="C165" s="10" t="s">
        <v>794</v>
      </c>
      <c r="D165" s="118" t="s">
        <v>860</v>
      </c>
      <c r="E165" s="118" t="s">
        <v>799</v>
      </c>
      <c r="F165" s="134" t="s">
        <v>107</v>
      </c>
      <c r="G165" s="135"/>
      <c r="H165" s="11" t="s">
        <v>796</v>
      </c>
      <c r="I165" s="14">
        <v>2.85</v>
      </c>
      <c r="J165" s="109">
        <f t="shared" si="4"/>
        <v>5.7</v>
      </c>
      <c r="K165" s="115"/>
    </row>
    <row r="166" spans="1:11" ht="48">
      <c r="A166" s="114"/>
      <c r="B166" s="107">
        <v>2</v>
      </c>
      <c r="C166" s="10" t="s">
        <v>800</v>
      </c>
      <c r="D166" s="118" t="s">
        <v>861</v>
      </c>
      <c r="E166" s="118" t="s">
        <v>801</v>
      </c>
      <c r="F166" s="134" t="s">
        <v>572</v>
      </c>
      <c r="G166" s="135"/>
      <c r="H166" s="11" t="s">
        <v>802</v>
      </c>
      <c r="I166" s="14">
        <v>1.59</v>
      </c>
      <c r="J166" s="109">
        <f t="shared" si="4"/>
        <v>3.18</v>
      </c>
      <c r="K166" s="115"/>
    </row>
    <row r="167" spans="1:11" ht="48">
      <c r="A167" s="114"/>
      <c r="B167" s="107">
        <v>2</v>
      </c>
      <c r="C167" s="10" t="s">
        <v>800</v>
      </c>
      <c r="D167" s="118" t="s">
        <v>862</v>
      </c>
      <c r="E167" s="118" t="s">
        <v>801</v>
      </c>
      <c r="F167" s="134" t="s">
        <v>753</v>
      </c>
      <c r="G167" s="135"/>
      <c r="H167" s="11" t="s">
        <v>802</v>
      </c>
      <c r="I167" s="14">
        <v>1.79</v>
      </c>
      <c r="J167" s="109">
        <f t="shared" si="4"/>
        <v>3.58</v>
      </c>
      <c r="K167" s="115"/>
    </row>
    <row r="168" spans="1:11" ht="48">
      <c r="A168" s="114"/>
      <c r="B168" s="107">
        <v>2</v>
      </c>
      <c r="C168" s="10" t="s">
        <v>800</v>
      </c>
      <c r="D168" s="118" t="s">
        <v>863</v>
      </c>
      <c r="E168" s="118" t="s">
        <v>801</v>
      </c>
      <c r="F168" s="134" t="s">
        <v>754</v>
      </c>
      <c r="G168" s="135"/>
      <c r="H168" s="11" t="s">
        <v>802</v>
      </c>
      <c r="I168" s="14">
        <v>2.09</v>
      </c>
      <c r="J168" s="109">
        <f t="shared" si="4"/>
        <v>4.18</v>
      </c>
      <c r="K168" s="115"/>
    </row>
    <row r="169" spans="1:11" ht="48">
      <c r="A169" s="114"/>
      <c r="B169" s="107">
        <v>2</v>
      </c>
      <c r="C169" s="10" t="s">
        <v>800</v>
      </c>
      <c r="D169" s="118" t="s">
        <v>864</v>
      </c>
      <c r="E169" s="118" t="s">
        <v>801</v>
      </c>
      <c r="F169" s="134" t="s">
        <v>298</v>
      </c>
      <c r="G169" s="135"/>
      <c r="H169" s="11" t="s">
        <v>802</v>
      </c>
      <c r="I169" s="14">
        <v>2.4900000000000002</v>
      </c>
      <c r="J169" s="109">
        <f t="shared" si="4"/>
        <v>4.9800000000000004</v>
      </c>
      <c r="K169" s="115"/>
    </row>
    <row r="170" spans="1:11" ht="48">
      <c r="A170" s="114"/>
      <c r="B170" s="107">
        <v>2</v>
      </c>
      <c r="C170" s="10" t="s">
        <v>800</v>
      </c>
      <c r="D170" s="118" t="s">
        <v>865</v>
      </c>
      <c r="E170" s="118" t="s">
        <v>801</v>
      </c>
      <c r="F170" s="134" t="s">
        <v>803</v>
      </c>
      <c r="G170" s="135"/>
      <c r="H170" s="11" t="s">
        <v>802</v>
      </c>
      <c r="I170" s="14">
        <v>2.79</v>
      </c>
      <c r="J170" s="109">
        <f t="shared" si="4"/>
        <v>5.58</v>
      </c>
      <c r="K170" s="115"/>
    </row>
    <row r="171" spans="1:11" ht="24">
      <c r="A171" s="114"/>
      <c r="B171" s="107">
        <v>4</v>
      </c>
      <c r="C171" s="10" t="s">
        <v>804</v>
      </c>
      <c r="D171" s="118" t="s">
        <v>804</v>
      </c>
      <c r="E171" s="118" t="s">
        <v>25</v>
      </c>
      <c r="F171" s="134" t="s">
        <v>107</v>
      </c>
      <c r="G171" s="135"/>
      <c r="H171" s="11" t="s">
        <v>805</v>
      </c>
      <c r="I171" s="14">
        <v>0.69</v>
      </c>
      <c r="J171" s="109">
        <f t="shared" si="4"/>
        <v>2.76</v>
      </c>
      <c r="K171" s="115"/>
    </row>
    <row r="172" spans="1:11" ht="24">
      <c r="A172" s="114"/>
      <c r="B172" s="107">
        <v>4</v>
      </c>
      <c r="C172" s="10" t="s">
        <v>804</v>
      </c>
      <c r="D172" s="118" t="s">
        <v>804</v>
      </c>
      <c r="E172" s="118" t="s">
        <v>26</v>
      </c>
      <c r="F172" s="134" t="s">
        <v>107</v>
      </c>
      <c r="G172" s="135"/>
      <c r="H172" s="11" t="s">
        <v>805</v>
      </c>
      <c r="I172" s="14">
        <v>0.69</v>
      </c>
      <c r="J172" s="109">
        <f t="shared" si="4"/>
        <v>2.76</v>
      </c>
      <c r="K172" s="115"/>
    </row>
    <row r="173" spans="1:11" ht="24" customHeight="1">
      <c r="A173" s="114"/>
      <c r="B173" s="107">
        <v>2</v>
      </c>
      <c r="C173" s="10" t="s">
        <v>806</v>
      </c>
      <c r="D173" s="118" t="s">
        <v>866</v>
      </c>
      <c r="E173" s="118" t="s">
        <v>590</v>
      </c>
      <c r="F173" s="134"/>
      <c r="G173" s="135"/>
      <c r="H173" s="11" t="s">
        <v>807</v>
      </c>
      <c r="I173" s="14">
        <v>1.83</v>
      </c>
      <c r="J173" s="109">
        <f t="shared" si="4"/>
        <v>3.66</v>
      </c>
      <c r="K173" s="115"/>
    </row>
    <row r="174" spans="1:11" ht="24" customHeight="1">
      <c r="A174" s="114"/>
      <c r="B174" s="107">
        <v>2</v>
      </c>
      <c r="C174" s="10" t="s">
        <v>806</v>
      </c>
      <c r="D174" s="118" t="s">
        <v>867</v>
      </c>
      <c r="E174" s="118" t="s">
        <v>572</v>
      </c>
      <c r="F174" s="134"/>
      <c r="G174" s="135"/>
      <c r="H174" s="11" t="s">
        <v>807</v>
      </c>
      <c r="I174" s="14">
        <v>2.04</v>
      </c>
      <c r="J174" s="109">
        <f t="shared" si="4"/>
        <v>4.08</v>
      </c>
      <c r="K174" s="115"/>
    </row>
    <row r="175" spans="1:11" ht="24" customHeight="1">
      <c r="A175" s="114"/>
      <c r="B175" s="107">
        <v>2</v>
      </c>
      <c r="C175" s="10" t="s">
        <v>806</v>
      </c>
      <c r="D175" s="118" t="s">
        <v>868</v>
      </c>
      <c r="E175" s="118" t="s">
        <v>753</v>
      </c>
      <c r="F175" s="134"/>
      <c r="G175" s="135"/>
      <c r="H175" s="11" t="s">
        <v>807</v>
      </c>
      <c r="I175" s="14">
        <v>2.14</v>
      </c>
      <c r="J175" s="109">
        <f t="shared" si="4"/>
        <v>4.28</v>
      </c>
      <c r="K175" s="115"/>
    </row>
    <row r="176" spans="1:11" ht="24" customHeight="1">
      <c r="A176" s="114"/>
      <c r="B176" s="107">
        <v>2</v>
      </c>
      <c r="C176" s="10" t="s">
        <v>806</v>
      </c>
      <c r="D176" s="118" t="s">
        <v>869</v>
      </c>
      <c r="E176" s="118" t="s">
        <v>754</v>
      </c>
      <c r="F176" s="134"/>
      <c r="G176" s="135"/>
      <c r="H176" s="11" t="s">
        <v>807</v>
      </c>
      <c r="I176" s="14">
        <v>2.4300000000000002</v>
      </c>
      <c r="J176" s="109">
        <f t="shared" si="4"/>
        <v>4.8600000000000003</v>
      </c>
      <c r="K176" s="115"/>
    </row>
    <row r="177" spans="1:11" ht="24" customHeight="1">
      <c r="A177" s="114"/>
      <c r="B177" s="107">
        <v>2</v>
      </c>
      <c r="C177" s="10" t="s">
        <v>806</v>
      </c>
      <c r="D177" s="118" t="s">
        <v>870</v>
      </c>
      <c r="E177" s="118" t="s">
        <v>298</v>
      </c>
      <c r="F177" s="134"/>
      <c r="G177" s="135"/>
      <c r="H177" s="11" t="s">
        <v>807</v>
      </c>
      <c r="I177" s="14">
        <v>2.88</v>
      </c>
      <c r="J177" s="109">
        <f t="shared" si="4"/>
        <v>5.76</v>
      </c>
      <c r="K177" s="115"/>
    </row>
    <row r="178" spans="1:11" ht="24" customHeight="1">
      <c r="A178" s="114"/>
      <c r="B178" s="107">
        <v>2</v>
      </c>
      <c r="C178" s="10" t="s">
        <v>806</v>
      </c>
      <c r="D178" s="118" t="s">
        <v>871</v>
      </c>
      <c r="E178" s="118" t="s">
        <v>803</v>
      </c>
      <c r="F178" s="134"/>
      <c r="G178" s="135"/>
      <c r="H178" s="11" t="s">
        <v>807</v>
      </c>
      <c r="I178" s="14">
        <v>3.13</v>
      </c>
      <c r="J178" s="109">
        <f t="shared" si="4"/>
        <v>6.26</v>
      </c>
      <c r="K178" s="115"/>
    </row>
    <row r="179" spans="1:11" ht="24" customHeight="1">
      <c r="A179" s="114"/>
      <c r="B179" s="107">
        <v>2</v>
      </c>
      <c r="C179" s="10" t="s">
        <v>806</v>
      </c>
      <c r="D179" s="118" t="s">
        <v>872</v>
      </c>
      <c r="E179" s="118" t="s">
        <v>294</v>
      </c>
      <c r="F179" s="134"/>
      <c r="G179" s="135"/>
      <c r="H179" s="11" t="s">
        <v>807</v>
      </c>
      <c r="I179" s="14">
        <v>3.67</v>
      </c>
      <c r="J179" s="109">
        <f t="shared" si="4"/>
        <v>7.34</v>
      </c>
      <c r="K179" s="115"/>
    </row>
    <row r="180" spans="1:11" ht="24">
      <c r="A180" s="114"/>
      <c r="B180" s="107">
        <v>2</v>
      </c>
      <c r="C180" s="10" t="s">
        <v>808</v>
      </c>
      <c r="D180" s="118" t="s">
        <v>873</v>
      </c>
      <c r="E180" s="118" t="s">
        <v>590</v>
      </c>
      <c r="F180" s="134"/>
      <c r="G180" s="135"/>
      <c r="H180" s="11" t="s">
        <v>809</v>
      </c>
      <c r="I180" s="14">
        <v>1.77</v>
      </c>
      <c r="J180" s="109">
        <f t="shared" si="4"/>
        <v>3.54</v>
      </c>
      <c r="K180" s="115"/>
    </row>
    <row r="181" spans="1:11" ht="24">
      <c r="A181" s="114"/>
      <c r="B181" s="107">
        <v>2</v>
      </c>
      <c r="C181" s="10" t="s">
        <v>808</v>
      </c>
      <c r="D181" s="118" t="s">
        <v>874</v>
      </c>
      <c r="E181" s="118" t="s">
        <v>572</v>
      </c>
      <c r="F181" s="134"/>
      <c r="G181" s="135"/>
      <c r="H181" s="11" t="s">
        <v>809</v>
      </c>
      <c r="I181" s="14">
        <v>1.85</v>
      </c>
      <c r="J181" s="109">
        <f t="shared" si="4"/>
        <v>3.7</v>
      </c>
      <c r="K181" s="115"/>
    </row>
    <row r="182" spans="1:11" ht="24">
      <c r="A182" s="114"/>
      <c r="B182" s="107">
        <v>2</v>
      </c>
      <c r="C182" s="10" t="s">
        <v>808</v>
      </c>
      <c r="D182" s="118" t="s">
        <v>875</v>
      </c>
      <c r="E182" s="118" t="s">
        <v>753</v>
      </c>
      <c r="F182" s="134"/>
      <c r="G182" s="135"/>
      <c r="H182" s="11" t="s">
        <v>809</v>
      </c>
      <c r="I182" s="14">
        <v>2</v>
      </c>
      <c r="J182" s="109">
        <f t="shared" ref="J182:J206" si="5">I182*B182</f>
        <v>4</v>
      </c>
      <c r="K182" s="115"/>
    </row>
    <row r="183" spans="1:11" ht="24">
      <c r="A183" s="114"/>
      <c r="B183" s="107">
        <v>2</v>
      </c>
      <c r="C183" s="10" t="s">
        <v>808</v>
      </c>
      <c r="D183" s="118" t="s">
        <v>876</v>
      </c>
      <c r="E183" s="118" t="s">
        <v>754</v>
      </c>
      <c r="F183" s="134"/>
      <c r="G183" s="135"/>
      <c r="H183" s="11" t="s">
        <v>809</v>
      </c>
      <c r="I183" s="14">
        <v>2.16</v>
      </c>
      <c r="J183" s="109">
        <f t="shared" si="5"/>
        <v>4.32</v>
      </c>
      <c r="K183" s="115"/>
    </row>
    <row r="184" spans="1:11" ht="24">
      <c r="A184" s="114"/>
      <c r="B184" s="107">
        <v>2</v>
      </c>
      <c r="C184" s="10" t="s">
        <v>808</v>
      </c>
      <c r="D184" s="118" t="s">
        <v>877</v>
      </c>
      <c r="E184" s="118" t="s">
        <v>298</v>
      </c>
      <c r="F184" s="134"/>
      <c r="G184" s="135"/>
      <c r="H184" s="11" t="s">
        <v>809</v>
      </c>
      <c r="I184" s="14">
        <v>2.54</v>
      </c>
      <c r="J184" s="109">
        <f t="shared" si="5"/>
        <v>5.08</v>
      </c>
      <c r="K184" s="115"/>
    </row>
    <row r="185" spans="1:11" ht="24">
      <c r="A185" s="114"/>
      <c r="B185" s="107">
        <v>2</v>
      </c>
      <c r="C185" s="10" t="s">
        <v>808</v>
      </c>
      <c r="D185" s="118" t="s">
        <v>878</v>
      </c>
      <c r="E185" s="118" t="s">
        <v>803</v>
      </c>
      <c r="F185" s="134"/>
      <c r="G185" s="135"/>
      <c r="H185" s="11" t="s">
        <v>809</v>
      </c>
      <c r="I185" s="14">
        <v>2.81</v>
      </c>
      <c r="J185" s="109">
        <f t="shared" si="5"/>
        <v>5.62</v>
      </c>
      <c r="K185" s="115"/>
    </row>
    <row r="186" spans="1:11" ht="24">
      <c r="A186" s="114"/>
      <c r="B186" s="107">
        <v>2</v>
      </c>
      <c r="C186" s="10" t="s">
        <v>808</v>
      </c>
      <c r="D186" s="118" t="s">
        <v>879</v>
      </c>
      <c r="E186" s="118" t="s">
        <v>294</v>
      </c>
      <c r="F186" s="134"/>
      <c r="G186" s="135"/>
      <c r="H186" s="11" t="s">
        <v>809</v>
      </c>
      <c r="I186" s="14">
        <v>3.06</v>
      </c>
      <c r="J186" s="109">
        <f t="shared" si="5"/>
        <v>6.12</v>
      </c>
      <c r="K186" s="115"/>
    </row>
    <row r="187" spans="1:11" ht="24">
      <c r="A187" s="114"/>
      <c r="B187" s="107">
        <v>2</v>
      </c>
      <c r="C187" s="10" t="s">
        <v>810</v>
      </c>
      <c r="D187" s="118" t="s">
        <v>880</v>
      </c>
      <c r="E187" s="118" t="s">
        <v>811</v>
      </c>
      <c r="F187" s="134" t="s">
        <v>272</v>
      </c>
      <c r="G187" s="135"/>
      <c r="H187" s="11" t="s">
        <v>812</v>
      </c>
      <c r="I187" s="14">
        <v>3.29</v>
      </c>
      <c r="J187" s="109">
        <f t="shared" si="5"/>
        <v>6.58</v>
      </c>
      <c r="K187" s="115"/>
    </row>
    <row r="188" spans="1:11" ht="24">
      <c r="A188" s="114"/>
      <c r="B188" s="107">
        <v>2</v>
      </c>
      <c r="C188" s="10" t="s">
        <v>810</v>
      </c>
      <c r="D188" s="118" t="s">
        <v>881</v>
      </c>
      <c r="E188" s="118" t="s">
        <v>813</v>
      </c>
      <c r="F188" s="134" t="s">
        <v>272</v>
      </c>
      <c r="G188" s="135"/>
      <c r="H188" s="11" t="s">
        <v>812</v>
      </c>
      <c r="I188" s="14">
        <v>3.54</v>
      </c>
      <c r="J188" s="109">
        <f t="shared" si="5"/>
        <v>7.08</v>
      </c>
      <c r="K188" s="115"/>
    </row>
    <row r="189" spans="1:11" ht="24">
      <c r="A189" s="114"/>
      <c r="B189" s="107">
        <v>2</v>
      </c>
      <c r="C189" s="10" t="s">
        <v>810</v>
      </c>
      <c r="D189" s="118" t="s">
        <v>882</v>
      </c>
      <c r="E189" s="118" t="s">
        <v>814</v>
      </c>
      <c r="F189" s="134" t="s">
        <v>272</v>
      </c>
      <c r="G189" s="135"/>
      <c r="H189" s="11" t="s">
        <v>812</v>
      </c>
      <c r="I189" s="14">
        <v>3.79</v>
      </c>
      <c r="J189" s="109">
        <f t="shared" si="5"/>
        <v>7.58</v>
      </c>
      <c r="K189" s="115"/>
    </row>
    <row r="190" spans="1:11" ht="24">
      <c r="A190" s="114"/>
      <c r="B190" s="107">
        <v>3</v>
      </c>
      <c r="C190" s="10" t="s">
        <v>810</v>
      </c>
      <c r="D190" s="118" t="s">
        <v>883</v>
      </c>
      <c r="E190" s="118" t="s">
        <v>815</v>
      </c>
      <c r="F190" s="134" t="s">
        <v>272</v>
      </c>
      <c r="G190" s="135"/>
      <c r="H190" s="11" t="s">
        <v>812</v>
      </c>
      <c r="I190" s="14">
        <v>4.04</v>
      </c>
      <c r="J190" s="109">
        <f t="shared" si="5"/>
        <v>12.120000000000001</v>
      </c>
      <c r="K190" s="115"/>
    </row>
    <row r="191" spans="1:11" ht="24">
      <c r="A191" s="114"/>
      <c r="B191" s="107">
        <v>3</v>
      </c>
      <c r="C191" s="10" t="s">
        <v>810</v>
      </c>
      <c r="D191" s="118" t="s">
        <v>884</v>
      </c>
      <c r="E191" s="118" t="s">
        <v>816</v>
      </c>
      <c r="F191" s="134" t="s">
        <v>272</v>
      </c>
      <c r="G191" s="135"/>
      <c r="H191" s="11" t="s">
        <v>812</v>
      </c>
      <c r="I191" s="14">
        <v>4.4400000000000004</v>
      </c>
      <c r="J191" s="109">
        <f t="shared" si="5"/>
        <v>13.32</v>
      </c>
      <c r="K191" s="115"/>
    </row>
    <row r="192" spans="1:11" ht="24">
      <c r="A192" s="114"/>
      <c r="B192" s="107">
        <v>3</v>
      </c>
      <c r="C192" s="10" t="s">
        <v>810</v>
      </c>
      <c r="D192" s="118" t="s">
        <v>885</v>
      </c>
      <c r="E192" s="118" t="s">
        <v>817</v>
      </c>
      <c r="F192" s="134" t="s">
        <v>272</v>
      </c>
      <c r="G192" s="135"/>
      <c r="H192" s="11" t="s">
        <v>812</v>
      </c>
      <c r="I192" s="14">
        <v>4.6900000000000004</v>
      </c>
      <c r="J192" s="109">
        <f t="shared" si="5"/>
        <v>14.07</v>
      </c>
      <c r="K192" s="115"/>
    </row>
    <row r="193" spans="1:11" ht="36">
      <c r="A193" s="114"/>
      <c r="B193" s="107">
        <v>2</v>
      </c>
      <c r="C193" s="10" t="s">
        <v>818</v>
      </c>
      <c r="D193" s="118" t="s">
        <v>818</v>
      </c>
      <c r="E193" s="118" t="s">
        <v>239</v>
      </c>
      <c r="F193" s="134" t="s">
        <v>23</v>
      </c>
      <c r="G193" s="135"/>
      <c r="H193" s="11" t="s">
        <v>819</v>
      </c>
      <c r="I193" s="14">
        <v>3.45</v>
      </c>
      <c r="J193" s="109">
        <f t="shared" si="5"/>
        <v>6.9</v>
      </c>
      <c r="K193" s="115"/>
    </row>
    <row r="194" spans="1:11" ht="36">
      <c r="A194" s="114"/>
      <c r="B194" s="107">
        <v>2</v>
      </c>
      <c r="C194" s="10" t="s">
        <v>818</v>
      </c>
      <c r="D194" s="118" t="s">
        <v>818</v>
      </c>
      <c r="E194" s="118" t="s">
        <v>239</v>
      </c>
      <c r="F194" s="134" t="s">
        <v>651</v>
      </c>
      <c r="G194" s="135"/>
      <c r="H194" s="11" t="s">
        <v>819</v>
      </c>
      <c r="I194" s="14">
        <v>3.45</v>
      </c>
      <c r="J194" s="109">
        <f t="shared" si="5"/>
        <v>6.9</v>
      </c>
      <c r="K194" s="115"/>
    </row>
    <row r="195" spans="1:11" ht="36">
      <c r="A195" s="114"/>
      <c r="B195" s="107">
        <v>2</v>
      </c>
      <c r="C195" s="10" t="s">
        <v>818</v>
      </c>
      <c r="D195" s="118" t="s">
        <v>818</v>
      </c>
      <c r="E195" s="118" t="s">
        <v>239</v>
      </c>
      <c r="F195" s="134" t="s">
        <v>25</v>
      </c>
      <c r="G195" s="135"/>
      <c r="H195" s="11" t="s">
        <v>819</v>
      </c>
      <c r="I195" s="14">
        <v>3.45</v>
      </c>
      <c r="J195" s="109">
        <f t="shared" si="5"/>
        <v>6.9</v>
      </c>
      <c r="K195" s="115"/>
    </row>
    <row r="196" spans="1:11" ht="24">
      <c r="A196" s="114"/>
      <c r="B196" s="107">
        <v>3</v>
      </c>
      <c r="C196" s="10" t="s">
        <v>820</v>
      </c>
      <c r="D196" s="118" t="s">
        <v>820</v>
      </c>
      <c r="E196" s="118" t="s">
        <v>33</v>
      </c>
      <c r="F196" s="134"/>
      <c r="G196" s="135"/>
      <c r="H196" s="11" t="s">
        <v>821</v>
      </c>
      <c r="I196" s="14">
        <v>0.73</v>
      </c>
      <c r="J196" s="109">
        <f t="shared" si="5"/>
        <v>2.19</v>
      </c>
      <c r="K196" s="115"/>
    </row>
    <row r="197" spans="1:11" ht="24">
      <c r="A197" s="114"/>
      <c r="B197" s="107">
        <v>3</v>
      </c>
      <c r="C197" s="10" t="s">
        <v>820</v>
      </c>
      <c r="D197" s="118" t="s">
        <v>820</v>
      </c>
      <c r="E197" s="118" t="s">
        <v>34</v>
      </c>
      <c r="F197" s="134"/>
      <c r="G197" s="135"/>
      <c r="H197" s="11" t="s">
        <v>821</v>
      </c>
      <c r="I197" s="14">
        <v>0.73</v>
      </c>
      <c r="J197" s="109">
        <f t="shared" si="5"/>
        <v>2.19</v>
      </c>
      <c r="K197" s="115"/>
    </row>
    <row r="198" spans="1:11" ht="24">
      <c r="A198" s="114"/>
      <c r="B198" s="107">
        <v>3</v>
      </c>
      <c r="C198" s="10" t="s">
        <v>820</v>
      </c>
      <c r="D198" s="118" t="s">
        <v>820</v>
      </c>
      <c r="E198" s="118" t="s">
        <v>35</v>
      </c>
      <c r="F198" s="134"/>
      <c r="G198" s="135"/>
      <c r="H198" s="11" t="s">
        <v>821</v>
      </c>
      <c r="I198" s="14">
        <v>0.73</v>
      </c>
      <c r="J198" s="109">
        <f t="shared" si="5"/>
        <v>2.19</v>
      </c>
      <c r="K198" s="115"/>
    </row>
    <row r="199" spans="1:11" ht="24">
      <c r="A199" s="114"/>
      <c r="B199" s="107">
        <v>3</v>
      </c>
      <c r="C199" s="10" t="s">
        <v>820</v>
      </c>
      <c r="D199" s="118" t="s">
        <v>820</v>
      </c>
      <c r="E199" s="118" t="s">
        <v>37</v>
      </c>
      <c r="F199" s="134"/>
      <c r="G199" s="135"/>
      <c r="H199" s="11" t="s">
        <v>821</v>
      </c>
      <c r="I199" s="14">
        <v>0.73</v>
      </c>
      <c r="J199" s="109">
        <f t="shared" si="5"/>
        <v>2.19</v>
      </c>
      <c r="K199" s="115"/>
    </row>
    <row r="200" spans="1:11" ht="24">
      <c r="A200" s="114"/>
      <c r="B200" s="107">
        <v>3</v>
      </c>
      <c r="C200" s="10" t="s">
        <v>820</v>
      </c>
      <c r="D200" s="118" t="s">
        <v>820</v>
      </c>
      <c r="E200" s="118" t="s">
        <v>38</v>
      </c>
      <c r="F200" s="134"/>
      <c r="G200" s="135"/>
      <c r="H200" s="11" t="s">
        <v>821</v>
      </c>
      <c r="I200" s="14">
        <v>0.73</v>
      </c>
      <c r="J200" s="109">
        <f t="shared" si="5"/>
        <v>2.19</v>
      </c>
      <c r="K200" s="115"/>
    </row>
    <row r="201" spans="1:11" ht="24">
      <c r="A201" s="114"/>
      <c r="B201" s="107">
        <v>4</v>
      </c>
      <c r="C201" s="10" t="s">
        <v>822</v>
      </c>
      <c r="D201" s="118" t="s">
        <v>822</v>
      </c>
      <c r="E201" s="118" t="s">
        <v>273</v>
      </c>
      <c r="F201" s="134" t="s">
        <v>26</v>
      </c>
      <c r="G201" s="135"/>
      <c r="H201" s="11" t="s">
        <v>823</v>
      </c>
      <c r="I201" s="14">
        <v>1.0900000000000001</v>
      </c>
      <c r="J201" s="109">
        <f t="shared" si="5"/>
        <v>4.3600000000000003</v>
      </c>
      <c r="K201" s="115"/>
    </row>
    <row r="202" spans="1:11" ht="24">
      <c r="A202" s="114"/>
      <c r="B202" s="107">
        <v>4</v>
      </c>
      <c r="C202" s="10" t="s">
        <v>822</v>
      </c>
      <c r="D202" s="118" t="s">
        <v>822</v>
      </c>
      <c r="E202" s="118" t="s">
        <v>273</v>
      </c>
      <c r="F202" s="134" t="s">
        <v>27</v>
      </c>
      <c r="G202" s="135"/>
      <c r="H202" s="11" t="s">
        <v>823</v>
      </c>
      <c r="I202" s="14">
        <v>1.0900000000000001</v>
      </c>
      <c r="J202" s="109">
        <f t="shared" si="5"/>
        <v>4.3600000000000003</v>
      </c>
      <c r="K202" s="115"/>
    </row>
    <row r="203" spans="1:11">
      <c r="A203" s="114"/>
      <c r="B203" s="107">
        <v>3</v>
      </c>
      <c r="C203" s="10" t="s">
        <v>824</v>
      </c>
      <c r="D203" s="118" t="s">
        <v>824</v>
      </c>
      <c r="E203" s="118" t="s">
        <v>25</v>
      </c>
      <c r="F203" s="134"/>
      <c r="G203" s="135"/>
      <c r="H203" s="11" t="s">
        <v>825</v>
      </c>
      <c r="I203" s="14">
        <v>2.19</v>
      </c>
      <c r="J203" s="109">
        <f t="shared" si="5"/>
        <v>6.57</v>
      </c>
      <c r="K203" s="115"/>
    </row>
    <row r="204" spans="1:11">
      <c r="A204" s="114"/>
      <c r="B204" s="107">
        <v>3</v>
      </c>
      <c r="C204" s="10" t="s">
        <v>824</v>
      </c>
      <c r="D204" s="118" t="s">
        <v>824</v>
      </c>
      <c r="E204" s="118" t="s">
        <v>67</v>
      </c>
      <c r="F204" s="134"/>
      <c r="G204" s="135"/>
      <c r="H204" s="11" t="s">
        <v>825</v>
      </c>
      <c r="I204" s="14">
        <v>2.19</v>
      </c>
      <c r="J204" s="109">
        <f t="shared" si="5"/>
        <v>6.57</v>
      </c>
      <c r="K204" s="115"/>
    </row>
    <row r="205" spans="1:11">
      <c r="A205" s="114"/>
      <c r="B205" s="107">
        <v>2</v>
      </c>
      <c r="C205" s="10" t="s">
        <v>824</v>
      </c>
      <c r="D205" s="118" t="s">
        <v>824</v>
      </c>
      <c r="E205" s="118" t="s">
        <v>26</v>
      </c>
      <c r="F205" s="134"/>
      <c r="G205" s="135"/>
      <c r="H205" s="11" t="s">
        <v>825</v>
      </c>
      <c r="I205" s="14">
        <v>2.19</v>
      </c>
      <c r="J205" s="109">
        <f t="shared" si="5"/>
        <v>4.38</v>
      </c>
      <c r="K205" s="115"/>
    </row>
    <row r="206" spans="1:11" ht="24">
      <c r="A206" s="114"/>
      <c r="B206" s="108">
        <v>5</v>
      </c>
      <c r="C206" s="12" t="s">
        <v>708</v>
      </c>
      <c r="D206" s="119" t="s">
        <v>708</v>
      </c>
      <c r="E206" s="119" t="s">
        <v>107</v>
      </c>
      <c r="F206" s="136"/>
      <c r="G206" s="137"/>
      <c r="H206" s="13" t="s">
        <v>709</v>
      </c>
      <c r="I206" s="15">
        <v>1.62</v>
      </c>
      <c r="J206" s="110">
        <f t="shared" si="5"/>
        <v>8.1000000000000014</v>
      </c>
      <c r="K206" s="115"/>
    </row>
    <row r="207" spans="1:11">
      <c r="A207" s="114"/>
      <c r="B207" s="126">
        <f>SUM(B22:B206)</f>
        <v>660</v>
      </c>
      <c r="C207" s="126" t="s">
        <v>144</v>
      </c>
      <c r="D207" s="126"/>
      <c r="E207" s="126"/>
      <c r="F207" s="126"/>
      <c r="G207" s="126"/>
      <c r="H207" s="126"/>
      <c r="I207" s="127" t="s">
        <v>255</v>
      </c>
      <c r="J207" s="128">
        <f>SUM(J22:J206)</f>
        <v>814.6400000000009</v>
      </c>
      <c r="K207" s="115"/>
    </row>
    <row r="208" spans="1:11">
      <c r="A208" s="114"/>
      <c r="B208" s="126"/>
      <c r="C208" s="126"/>
      <c r="D208" s="126"/>
      <c r="E208" s="126"/>
      <c r="F208" s="126"/>
      <c r="G208" s="126"/>
      <c r="H208" s="126"/>
      <c r="I208" s="131" t="s">
        <v>896</v>
      </c>
      <c r="J208" s="128">
        <f>J207*-0.03</f>
        <v>-24.439200000000024</v>
      </c>
      <c r="K208" s="115"/>
    </row>
    <row r="209" spans="1:11">
      <c r="A209" s="114"/>
      <c r="B209" s="126"/>
      <c r="C209" s="126"/>
      <c r="D209" s="126"/>
      <c r="E209" s="126"/>
      <c r="F209" s="126"/>
      <c r="G209" s="126"/>
      <c r="H209" s="126"/>
      <c r="I209" s="127" t="s">
        <v>897</v>
      </c>
      <c r="J209" s="128">
        <v>-74.651500000000084</v>
      </c>
      <c r="K209" s="115"/>
    </row>
    <row r="210" spans="1:11" outlineLevel="1">
      <c r="A210" s="114"/>
      <c r="B210" s="126"/>
      <c r="C210" s="126"/>
      <c r="D210" s="126"/>
      <c r="E210" s="126"/>
      <c r="F210" s="126"/>
      <c r="G210" s="126"/>
      <c r="H210" s="126"/>
      <c r="I210" s="132" t="s">
        <v>895</v>
      </c>
      <c r="J210" s="128">
        <v>0</v>
      </c>
      <c r="K210" s="115"/>
    </row>
    <row r="211" spans="1:11">
      <c r="A211" s="114"/>
      <c r="B211" s="126"/>
      <c r="C211" s="126"/>
      <c r="D211" s="126"/>
      <c r="E211" s="126"/>
      <c r="F211" s="126"/>
      <c r="G211" s="126"/>
      <c r="H211" s="126"/>
      <c r="I211" s="127" t="s">
        <v>257</v>
      </c>
      <c r="J211" s="128">
        <f>SUM(J207:J210)</f>
        <v>715.54930000000081</v>
      </c>
      <c r="K211" s="115"/>
    </row>
    <row r="212" spans="1:11">
      <c r="A212" s="6"/>
      <c r="B212" s="7"/>
      <c r="C212" s="7"/>
      <c r="D212" s="7"/>
      <c r="E212" s="7"/>
      <c r="F212" s="7"/>
      <c r="G212" s="7"/>
      <c r="H212" s="133" t="s">
        <v>899</v>
      </c>
      <c r="I212" s="7"/>
      <c r="J212" s="7"/>
      <c r="K212" s="8"/>
    </row>
    <row r="214" spans="1:11">
      <c r="H214" s="1" t="s">
        <v>705</v>
      </c>
      <c r="I214" s="91">
        <v>35.43</v>
      </c>
    </row>
    <row r="215" spans="1:11">
      <c r="H215" s="1" t="s">
        <v>706</v>
      </c>
      <c r="I215" s="91">
        <f>I214*J207</f>
        <v>28862.695200000031</v>
      </c>
    </row>
    <row r="216" spans="1:11">
      <c r="H216" s="1" t="s">
        <v>707</v>
      </c>
      <c r="I216" s="91">
        <f>I214*J211</f>
        <v>25351.911699000029</v>
      </c>
    </row>
    <row r="217" spans="1:11">
      <c r="H217" s="1"/>
      <c r="I217" s="91"/>
    </row>
    <row r="218" spans="1:11">
      <c r="H218" s="1"/>
      <c r="I218" s="91"/>
    </row>
    <row r="219" spans="1:11">
      <c r="H219" s="1"/>
      <c r="I219" s="91"/>
    </row>
  </sheetData>
  <mergeCells count="189">
    <mergeCell ref="F33:G33"/>
    <mergeCell ref="F34:G34"/>
    <mergeCell ref="F54:G54"/>
    <mergeCell ref="F55:G55"/>
    <mergeCell ref="F56:G56"/>
    <mergeCell ref="F45:G45"/>
    <mergeCell ref="F46:G46"/>
    <mergeCell ref="F47:G47"/>
    <mergeCell ref="F48:G48"/>
    <mergeCell ref="F49:G49"/>
    <mergeCell ref="F40:G40"/>
    <mergeCell ref="F41:G41"/>
    <mergeCell ref="F42:G42"/>
    <mergeCell ref="F43:G43"/>
    <mergeCell ref="F44:G44"/>
    <mergeCell ref="J10:J11"/>
    <mergeCell ref="J14:J15"/>
    <mergeCell ref="F20:G20"/>
    <mergeCell ref="F21:G21"/>
    <mergeCell ref="F22:G22"/>
    <mergeCell ref="F50:G50"/>
    <mergeCell ref="F51:G51"/>
    <mergeCell ref="F52:G52"/>
    <mergeCell ref="F53:G53"/>
    <mergeCell ref="F35:G35"/>
    <mergeCell ref="F36:G36"/>
    <mergeCell ref="F37:G37"/>
    <mergeCell ref="F38:G38"/>
    <mergeCell ref="F39:G39"/>
    <mergeCell ref="F23:G23"/>
    <mergeCell ref="F24:G24"/>
    <mergeCell ref="F25:G25"/>
    <mergeCell ref="F26:G26"/>
    <mergeCell ref="F27:G27"/>
    <mergeCell ref="F28:G28"/>
    <mergeCell ref="F29:G29"/>
    <mergeCell ref="F30:G30"/>
    <mergeCell ref="F31:G31"/>
    <mergeCell ref="F32:G32"/>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46:G146"/>
    <mergeCell ref="F137:G137"/>
    <mergeCell ref="F138:G138"/>
    <mergeCell ref="F139:G139"/>
    <mergeCell ref="F140:G140"/>
    <mergeCell ref="F141:G141"/>
    <mergeCell ref="F152:G152"/>
    <mergeCell ref="F153:G153"/>
    <mergeCell ref="F154:G154"/>
    <mergeCell ref="F155:G155"/>
    <mergeCell ref="F156:G156"/>
    <mergeCell ref="F147:G147"/>
    <mergeCell ref="F148:G148"/>
    <mergeCell ref="F149:G149"/>
    <mergeCell ref="F150:G150"/>
    <mergeCell ref="F151:G151"/>
    <mergeCell ref="F162:G162"/>
    <mergeCell ref="F163:G163"/>
    <mergeCell ref="F164:G164"/>
    <mergeCell ref="F165:G165"/>
    <mergeCell ref="F166:G166"/>
    <mergeCell ref="F157:G157"/>
    <mergeCell ref="F158:G158"/>
    <mergeCell ref="F159:G159"/>
    <mergeCell ref="F160:G160"/>
    <mergeCell ref="F161:G161"/>
    <mergeCell ref="F172:G172"/>
    <mergeCell ref="F173:G173"/>
    <mergeCell ref="F174:G174"/>
    <mergeCell ref="F175:G175"/>
    <mergeCell ref="F176:G176"/>
    <mergeCell ref="F167:G167"/>
    <mergeCell ref="F168:G168"/>
    <mergeCell ref="F169:G169"/>
    <mergeCell ref="F170:G170"/>
    <mergeCell ref="F171:G171"/>
    <mergeCell ref="F182:G182"/>
    <mergeCell ref="F183:G183"/>
    <mergeCell ref="F184:G184"/>
    <mergeCell ref="F185:G185"/>
    <mergeCell ref="F186:G186"/>
    <mergeCell ref="F177:G177"/>
    <mergeCell ref="F178:G178"/>
    <mergeCell ref="F179:G179"/>
    <mergeCell ref="F180:G180"/>
    <mergeCell ref="F181:G181"/>
    <mergeCell ref="F192:G192"/>
    <mergeCell ref="F193:G193"/>
    <mergeCell ref="F194:G194"/>
    <mergeCell ref="F195:G195"/>
    <mergeCell ref="F196:G196"/>
    <mergeCell ref="F187:G187"/>
    <mergeCell ref="F188:G188"/>
    <mergeCell ref="F189:G189"/>
    <mergeCell ref="F190:G190"/>
    <mergeCell ref="F191:G191"/>
    <mergeCell ref="F202:G202"/>
    <mergeCell ref="F203:G203"/>
    <mergeCell ref="F204:G204"/>
    <mergeCell ref="F205:G205"/>
    <mergeCell ref="F206:G206"/>
    <mergeCell ref="F197:G197"/>
    <mergeCell ref="F198:G198"/>
    <mergeCell ref="F199:G199"/>
    <mergeCell ref="F200:G200"/>
    <mergeCell ref="F201:G20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0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660</v>
      </c>
      <c r="O1" t="s">
        <v>144</v>
      </c>
      <c r="T1" t="s">
        <v>255</v>
      </c>
      <c r="U1">
        <v>814.6400000000009</v>
      </c>
    </row>
    <row r="2" spans="1:21" ht="15.75">
      <c r="A2" s="114"/>
      <c r="B2" s="124" t="s">
        <v>134</v>
      </c>
      <c r="C2" s="120"/>
      <c r="D2" s="120"/>
      <c r="E2" s="120"/>
      <c r="F2" s="120"/>
      <c r="G2" s="120"/>
      <c r="H2" s="120"/>
      <c r="I2" s="125" t="s">
        <v>140</v>
      </c>
      <c r="J2" s="115"/>
      <c r="T2" t="s">
        <v>184</v>
      </c>
      <c r="U2">
        <v>24.44</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839.08000000000095</v>
      </c>
    </row>
    <row r="5" spans="1:21">
      <c r="A5" s="114"/>
      <c r="B5" s="121" t="s">
        <v>137</v>
      </c>
      <c r="C5" s="120"/>
      <c r="D5" s="120"/>
      <c r="E5" s="120"/>
      <c r="F5" s="120"/>
      <c r="G5" s="120"/>
      <c r="H5" s="120"/>
      <c r="I5" s="120"/>
      <c r="J5" s="115"/>
      <c r="S5" t="s">
        <v>886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38"/>
      <c r="J10" s="115"/>
    </row>
    <row r="11" spans="1:21">
      <c r="A11" s="114"/>
      <c r="B11" s="114" t="s">
        <v>711</v>
      </c>
      <c r="C11" s="120"/>
      <c r="D11" s="120"/>
      <c r="E11" s="115"/>
      <c r="F11" s="116"/>
      <c r="G11" s="116" t="s">
        <v>711</v>
      </c>
      <c r="H11" s="120"/>
      <c r="I11" s="139"/>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714</v>
      </c>
      <c r="C14" s="120"/>
      <c r="D14" s="120"/>
      <c r="E14" s="115"/>
      <c r="F14" s="116"/>
      <c r="G14" s="116" t="s">
        <v>714</v>
      </c>
      <c r="H14" s="120"/>
      <c r="I14" s="140">
        <v>45177</v>
      </c>
      <c r="J14" s="115"/>
    </row>
    <row r="15" spans="1:21">
      <c r="A15" s="114"/>
      <c r="B15" s="6" t="s">
        <v>6</v>
      </c>
      <c r="C15" s="7"/>
      <c r="D15" s="7"/>
      <c r="E15" s="8"/>
      <c r="F15" s="116"/>
      <c r="G15" s="9" t="s">
        <v>6</v>
      </c>
      <c r="H15" s="120"/>
      <c r="I15" s="141"/>
      <c r="J15" s="115"/>
    </row>
    <row r="16" spans="1:21">
      <c r="A16" s="114"/>
      <c r="B16" s="120"/>
      <c r="C16" s="120"/>
      <c r="D16" s="120"/>
      <c r="E16" s="120"/>
      <c r="F16" s="120"/>
      <c r="G16" s="120"/>
      <c r="H16" s="123" t="s">
        <v>142</v>
      </c>
      <c r="I16" s="129">
        <v>39917</v>
      </c>
      <c r="J16" s="115"/>
    </row>
    <row r="17" spans="1:16">
      <c r="A17" s="114"/>
      <c r="B17" s="120" t="s">
        <v>715</v>
      </c>
      <c r="C17" s="120"/>
      <c r="D17" s="120"/>
      <c r="E17" s="120"/>
      <c r="F17" s="120"/>
      <c r="G17" s="120"/>
      <c r="H17" s="123" t="s">
        <v>143</v>
      </c>
      <c r="I17" s="129"/>
      <c r="J17" s="115"/>
    </row>
    <row r="18" spans="1:16" ht="18">
      <c r="A18" s="114"/>
      <c r="B18" s="120" t="s">
        <v>716</v>
      </c>
      <c r="C18" s="120"/>
      <c r="D18" s="120"/>
      <c r="E18" s="120"/>
      <c r="F18" s="120"/>
      <c r="G18" s="120"/>
      <c r="H18" s="122" t="s">
        <v>258</v>
      </c>
      <c r="I18" s="104" t="s">
        <v>159</v>
      </c>
      <c r="J18" s="115"/>
    </row>
    <row r="19" spans="1:16">
      <c r="A19" s="114"/>
      <c r="B19" s="120"/>
      <c r="C19" s="120"/>
      <c r="D19" s="120"/>
      <c r="E19" s="120"/>
      <c r="F19" s="120"/>
      <c r="G19" s="120"/>
      <c r="H19" s="120"/>
      <c r="I19" s="120"/>
      <c r="J19" s="115"/>
      <c r="P19">
        <v>45177</v>
      </c>
    </row>
    <row r="20" spans="1:16">
      <c r="A20" s="114"/>
      <c r="B20" s="100" t="s">
        <v>198</v>
      </c>
      <c r="C20" s="100" t="s">
        <v>199</v>
      </c>
      <c r="D20" s="117" t="s">
        <v>200</v>
      </c>
      <c r="E20" s="142" t="s">
        <v>201</v>
      </c>
      <c r="F20" s="143"/>
      <c r="G20" s="100" t="s">
        <v>169</v>
      </c>
      <c r="H20" s="100" t="s">
        <v>202</v>
      </c>
      <c r="I20" s="100" t="s">
        <v>21</v>
      </c>
      <c r="J20" s="115"/>
    </row>
    <row r="21" spans="1:16">
      <c r="A21" s="114"/>
      <c r="B21" s="105"/>
      <c r="C21" s="105"/>
      <c r="D21" s="106"/>
      <c r="E21" s="144"/>
      <c r="F21" s="145"/>
      <c r="G21" s="105" t="s">
        <v>141</v>
      </c>
      <c r="H21" s="105"/>
      <c r="I21" s="105"/>
      <c r="J21" s="115"/>
    </row>
    <row r="22" spans="1:16" ht="192">
      <c r="A22" s="114"/>
      <c r="B22" s="107">
        <v>2</v>
      </c>
      <c r="C22" s="10" t="s">
        <v>717</v>
      </c>
      <c r="D22" s="118" t="s">
        <v>230</v>
      </c>
      <c r="E22" s="134" t="s">
        <v>212</v>
      </c>
      <c r="F22" s="135"/>
      <c r="G22" s="11" t="s">
        <v>718</v>
      </c>
      <c r="H22" s="14">
        <v>0.89</v>
      </c>
      <c r="I22" s="109">
        <f t="shared" ref="I22:I53" si="0">H22*B22</f>
        <v>1.78</v>
      </c>
      <c r="J22" s="115"/>
    </row>
    <row r="23" spans="1:16" ht="192">
      <c r="A23" s="114"/>
      <c r="B23" s="107">
        <v>2</v>
      </c>
      <c r="C23" s="10" t="s">
        <v>717</v>
      </c>
      <c r="D23" s="118" t="s">
        <v>230</v>
      </c>
      <c r="E23" s="134" t="s">
        <v>213</v>
      </c>
      <c r="F23" s="135"/>
      <c r="G23" s="11" t="s">
        <v>718</v>
      </c>
      <c r="H23" s="14">
        <v>0.89</v>
      </c>
      <c r="I23" s="109">
        <f t="shared" si="0"/>
        <v>1.78</v>
      </c>
      <c r="J23" s="115"/>
    </row>
    <row r="24" spans="1:16" ht="192">
      <c r="A24" s="114"/>
      <c r="B24" s="107">
        <v>2</v>
      </c>
      <c r="C24" s="10" t="s">
        <v>717</v>
      </c>
      <c r="D24" s="118" t="s">
        <v>230</v>
      </c>
      <c r="E24" s="134" t="s">
        <v>270</v>
      </c>
      <c r="F24" s="135"/>
      <c r="G24" s="11" t="s">
        <v>718</v>
      </c>
      <c r="H24" s="14">
        <v>0.89</v>
      </c>
      <c r="I24" s="109">
        <f t="shared" si="0"/>
        <v>1.78</v>
      </c>
      <c r="J24" s="115"/>
    </row>
    <row r="25" spans="1:16" ht="192">
      <c r="A25" s="114"/>
      <c r="B25" s="107">
        <v>2</v>
      </c>
      <c r="C25" s="10" t="s">
        <v>717</v>
      </c>
      <c r="D25" s="118" t="s">
        <v>231</v>
      </c>
      <c r="E25" s="134" t="s">
        <v>212</v>
      </c>
      <c r="F25" s="135"/>
      <c r="G25" s="11" t="s">
        <v>718</v>
      </c>
      <c r="H25" s="14">
        <v>0.89</v>
      </c>
      <c r="I25" s="109">
        <f t="shared" si="0"/>
        <v>1.78</v>
      </c>
      <c r="J25" s="115"/>
    </row>
    <row r="26" spans="1:16" ht="192">
      <c r="A26" s="114"/>
      <c r="B26" s="107">
        <v>2</v>
      </c>
      <c r="C26" s="10" t="s">
        <v>717</v>
      </c>
      <c r="D26" s="118" t="s">
        <v>231</v>
      </c>
      <c r="E26" s="134" t="s">
        <v>213</v>
      </c>
      <c r="F26" s="135"/>
      <c r="G26" s="11" t="s">
        <v>718</v>
      </c>
      <c r="H26" s="14">
        <v>0.89</v>
      </c>
      <c r="I26" s="109">
        <f t="shared" si="0"/>
        <v>1.78</v>
      </c>
      <c r="J26" s="115"/>
    </row>
    <row r="27" spans="1:16" ht="192">
      <c r="A27" s="114"/>
      <c r="B27" s="107">
        <v>2</v>
      </c>
      <c r="C27" s="10" t="s">
        <v>717</v>
      </c>
      <c r="D27" s="118" t="s">
        <v>231</v>
      </c>
      <c r="E27" s="134" t="s">
        <v>270</v>
      </c>
      <c r="F27" s="135"/>
      <c r="G27" s="11" t="s">
        <v>718</v>
      </c>
      <c r="H27" s="14">
        <v>0.89</v>
      </c>
      <c r="I27" s="109">
        <f t="shared" si="0"/>
        <v>1.78</v>
      </c>
      <c r="J27" s="115"/>
    </row>
    <row r="28" spans="1:16" ht="192">
      <c r="A28" s="114"/>
      <c r="B28" s="107">
        <v>10</v>
      </c>
      <c r="C28" s="10" t="s">
        <v>717</v>
      </c>
      <c r="D28" s="118" t="s">
        <v>233</v>
      </c>
      <c r="E28" s="134" t="s">
        <v>107</v>
      </c>
      <c r="F28" s="135"/>
      <c r="G28" s="11" t="s">
        <v>718</v>
      </c>
      <c r="H28" s="14">
        <v>0.94</v>
      </c>
      <c r="I28" s="109">
        <f t="shared" si="0"/>
        <v>9.3999999999999986</v>
      </c>
      <c r="J28" s="115"/>
    </row>
    <row r="29" spans="1:16" ht="192">
      <c r="A29" s="114"/>
      <c r="B29" s="107">
        <v>2</v>
      </c>
      <c r="C29" s="10" t="s">
        <v>717</v>
      </c>
      <c r="D29" s="118" t="s">
        <v>233</v>
      </c>
      <c r="E29" s="134" t="s">
        <v>212</v>
      </c>
      <c r="F29" s="135"/>
      <c r="G29" s="11" t="s">
        <v>718</v>
      </c>
      <c r="H29" s="14">
        <v>0.94</v>
      </c>
      <c r="I29" s="109">
        <f t="shared" si="0"/>
        <v>1.88</v>
      </c>
      <c r="J29" s="115"/>
    </row>
    <row r="30" spans="1:16" ht="192">
      <c r="A30" s="114"/>
      <c r="B30" s="107">
        <v>2</v>
      </c>
      <c r="C30" s="10" t="s">
        <v>717</v>
      </c>
      <c r="D30" s="118" t="s">
        <v>233</v>
      </c>
      <c r="E30" s="134" t="s">
        <v>213</v>
      </c>
      <c r="F30" s="135"/>
      <c r="G30" s="11" t="s">
        <v>718</v>
      </c>
      <c r="H30" s="14">
        <v>0.94</v>
      </c>
      <c r="I30" s="109">
        <f t="shared" si="0"/>
        <v>1.88</v>
      </c>
      <c r="J30" s="115"/>
    </row>
    <row r="31" spans="1:16" ht="192">
      <c r="A31" s="114"/>
      <c r="B31" s="107">
        <v>2</v>
      </c>
      <c r="C31" s="10" t="s">
        <v>717</v>
      </c>
      <c r="D31" s="118" t="s">
        <v>233</v>
      </c>
      <c r="E31" s="134" t="s">
        <v>270</v>
      </c>
      <c r="F31" s="135"/>
      <c r="G31" s="11" t="s">
        <v>718</v>
      </c>
      <c r="H31" s="14">
        <v>0.94</v>
      </c>
      <c r="I31" s="109">
        <f t="shared" si="0"/>
        <v>1.88</v>
      </c>
      <c r="J31" s="115"/>
    </row>
    <row r="32" spans="1:16" ht="192">
      <c r="A32" s="114"/>
      <c r="B32" s="107">
        <v>10</v>
      </c>
      <c r="C32" s="10" t="s">
        <v>717</v>
      </c>
      <c r="D32" s="118" t="s">
        <v>234</v>
      </c>
      <c r="E32" s="134" t="s">
        <v>107</v>
      </c>
      <c r="F32" s="135"/>
      <c r="G32" s="11" t="s">
        <v>718</v>
      </c>
      <c r="H32" s="14">
        <v>0.94</v>
      </c>
      <c r="I32" s="109">
        <f t="shared" si="0"/>
        <v>9.3999999999999986</v>
      </c>
      <c r="J32" s="115"/>
    </row>
    <row r="33" spans="1:10" ht="192">
      <c r="A33" s="114"/>
      <c r="B33" s="107">
        <v>2</v>
      </c>
      <c r="C33" s="10" t="s">
        <v>717</v>
      </c>
      <c r="D33" s="118" t="s">
        <v>234</v>
      </c>
      <c r="E33" s="134" t="s">
        <v>212</v>
      </c>
      <c r="F33" s="135"/>
      <c r="G33" s="11" t="s">
        <v>718</v>
      </c>
      <c r="H33" s="14">
        <v>0.94</v>
      </c>
      <c r="I33" s="109">
        <f t="shared" si="0"/>
        <v>1.88</v>
      </c>
      <c r="J33" s="115"/>
    </row>
    <row r="34" spans="1:10" ht="192">
      <c r="A34" s="114"/>
      <c r="B34" s="107">
        <v>2</v>
      </c>
      <c r="C34" s="10" t="s">
        <v>717</v>
      </c>
      <c r="D34" s="118" t="s">
        <v>234</v>
      </c>
      <c r="E34" s="134" t="s">
        <v>213</v>
      </c>
      <c r="F34" s="135"/>
      <c r="G34" s="11" t="s">
        <v>718</v>
      </c>
      <c r="H34" s="14">
        <v>0.94</v>
      </c>
      <c r="I34" s="109">
        <f t="shared" si="0"/>
        <v>1.88</v>
      </c>
      <c r="J34" s="115"/>
    </row>
    <row r="35" spans="1:10" ht="192">
      <c r="A35" s="114"/>
      <c r="B35" s="107">
        <v>2</v>
      </c>
      <c r="C35" s="10" t="s">
        <v>717</v>
      </c>
      <c r="D35" s="118" t="s">
        <v>234</v>
      </c>
      <c r="E35" s="134" t="s">
        <v>270</v>
      </c>
      <c r="F35" s="135"/>
      <c r="G35" s="11" t="s">
        <v>718</v>
      </c>
      <c r="H35" s="14">
        <v>0.94</v>
      </c>
      <c r="I35" s="109">
        <f t="shared" si="0"/>
        <v>1.88</v>
      </c>
      <c r="J35" s="115"/>
    </row>
    <row r="36" spans="1:10" ht="192">
      <c r="A36" s="114"/>
      <c r="B36" s="107">
        <v>2</v>
      </c>
      <c r="C36" s="10" t="s">
        <v>717</v>
      </c>
      <c r="D36" s="118" t="s">
        <v>719</v>
      </c>
      <c r="E36" s="134" t="s">
        <v>212</v>
      </c>
      <c r="F36" s="135"/>
      <c r="G36" s="11" t="s">
        <v>718</v>
      </c>
      <c r="H36" s="14">
        <v>0.99</v>
      </c>
      <c r="I36" s="109">
        <f t="shared" si="0"/>
        <v>1.98</v>
      </c>
      <c r="J36" s="115"/>
    </row>
    <row r="37" spans="1:10" ht="192">
      <c r="A37" s="114"/>
      <c r="B37" s="107">
        <v>2</v>
      </c>
      <c r="C37" s="10" t="s">
        <v>717</v>
      </c>
      <c r="D37" s="118" t="s">
        <v>719</v>
      </c>
      <c r="E37" s="134" t="s">
        <v>213</v>
      </c>
      <c r="F37" s="135"/>
      <c r="G37" s="11" t="s">
        <v>718</v>
      </c>
      <c r="H37" s="14">
        <v>0.99</v>
      </c>
      <c r="I37" s="109">
        <f t="shared" si="0"/>
        <v>1.98</v>
      </c>
      <c r="J37" s="115"/>
    </row>
    <row r="38" spans="1:10" ht="192">
      <c r="A38" s="114"/>
      <c r="B38" s="107">
        <v>2</v>
      </c>
      <c r="C38" s="10" t="s">
        <v>717</v>
      </c>
      <c r="D38" s="118" t="s">
        <v>719</v>
      </c>
      <c r="E38" s="134" t="s">
        <v>270</v>
      </c>
      <c r="F38" s="135"/>
      <c r="G38" s="11" t="s">
        <v>718</v>
      </c>
      <c r="H38" s="14">
        <v>0.99</v>
      </c>
      <c r="I38" s="109">
        <f t="shared" si="0"/>
        <v>1.98</v>
      </c>
      <c r="J38" s="115"/>
    </row>
    <row r="39" spans="1:10" ht="192">
      <c r="A39" s="114"/>
      <c r="B39" s="107">
        <v>10</v>
      </c>
      <c r="C39" s="10" t="s">
        <v>717</v>
      </c>
      <c r="D39" s="118" t="s">
        <v>720</v>
      </c>
      <c r="E39" s="134" t="s">
        <v>107</v>
      </c>
      <c r="F39" s="135"/>
      <c r="G39" s="11" t="s">
        <v>718</v>
      </c>
      <c r="H39" s="14">
        <v>0.99</v>
      </c>
      <c r="I39" s="109">
        <f t="shared" si="0"/>
        <v>9.9</v>
      </c>
      <c r="J39" s="115"/>
    </row>
    <row r="40" spans="1:10" ht="192">
      <c r="A40" s="114"/>
      <c r="B40" s="107">
        <v>2</v>
      </c>
      <c r="C40" s="10" t="s">
        <v>717</v>
      </c>
      <c r="D40" s="118" t="s">
        <v>720</v>
      </c>
      <c r="E40" s="134" t="s">
        <v>212</v>
      </c>
      <c r="F40" s="135"/>
      <c r="G40" s="11" t="s">
        <v>718</v>
      </c>
      <c r="H40" s="14">
        <v>0.99</v>
      </c>
      <c r="I40" s="109">
        <f t="shared" si="0"/>
        <v>1.98</v>
      </c>
      <c r="J40" s="115"/>
    </row>
    <row r="41" spans="1:10" ht="192">
      <c r="A41" s="114"/>
      <c r="B41" s="107">
        <v>2</v>
      </c>
      <c r="C41" s="10" t="s">
        <v>717</v>
      </c>
      <c r="D41" s="118" t="s">
        <v>720</v>
      </c>
      <c r="E41" s="134" t="s">
        <v>213</v>
      </c>
      <c r="F41" s="135"/>
      <c r="G41" s="11" t="s">
        <v>718</v>
      </c>
      <c r="H41" s="14">
        <v>0.99</v>
      </c>
      <c r="I41" s="109">
        <f t="shared" si="0"/>
        <v>1.98</v>
      </c>
      <c r="J41" s="115"/>
    </row>
    <row r="42" spans="1:10" ht="192">
      <c r="A42" s="114"/>
      <c r="B42" s="107">
        <v>2</v>
      </c>
      <c r="C42" s="10" t="s">
        <v>717</v>
      </c>
      <c r="D42" s="118" t="s">
        <v>720</v>
      </c>
      <c r="E42" s="134" t="s">
        <v>270</v>
      </c>
      <c r="F42" s="135"/>
      <c r="G42" s="11" t="s">
        <v>718</v>
      </c>
      <c r="H42" s="14">
        <v>0.99</v>
      </c>
      <c r="I42" s="109">
        <f t="shared" si="0"/>
        <v>1.98</v>
      </c>
      <c r="J42" s="115"/>
    </row>
    <row r="43" spans="1:10" ht="156">
      <c r="A43" s="114"/>
      <c r="B43" s="107">
        <v>4</v>
      </c>
      <c r="C43" s="10" t="s">
        <v>100</v>
      </c>
      <c r="D43" s="118" t="s">
        <v>721</v>
      </c>
      <c r="E43" s="134" t="s">
        <v>107</v>
      </c>
      <c r="F43" s="135"/>
      <c r="G43" s="11" t="s">
        <v>722</v>
      </c>
      <c r="H43" s="14">
        <v>1.04</v>
      </c>
      <c r="I43" s="109">
        <f t="shared" si="0"/>
        <v>4.16</v>
      </c>
      <c r="J43" s="115"/>
    </row>
    <row r="44" spans="1:10" ht="156">
      <c r="A44" s="114"/>
      <c r="B44" s="107">
        <v>2</v>
      </c>
      <c r="C44" s="10" t="s">
        <v>100</v>
      </c>
      <c r="D44" s="118" t="s">
        <v>721</v>
      </c>
      <c r="E44" s="134" t="s">
        <v>210</v>
      </c>
      <c r="F44" s="135"/>
      <c r="G44" s="11" t="s">
        <v>722</v>
      </c>
      <c r="H44" s="14">
        <v>1.04</v>
      </c>
      <c r="I44" s="109">
        <f t="shared" si="0"/>
        <v>2.08</v>
      </c>
      <c r="J44" s="115"/>
    </row>
    <row r="45" spans="1:10" ht="156">
      <c r="A45" s="114"/>
      <c r="B45" s="107">
        <v>2</v>
      </c>
      <c r="C45" s="10" t="s">
        <v>100</v>
      </c>
      <c r="D45" s="118" t="s">
        <v>721</v>
      </c>
      <c r="E45" s="134" t="s">
        <v>212</v>
      </c>
      <c r="F45" s="135"/>
      <c r="G45" s="11" t="s">
        <v>722</v>
      </c>
      <c r="H45" s="14">
        <v>1.04</v>
      </c>
      <c r="I45" s="109">
        <f t="shared" si="0"/>
        <v>2.08</v>
      </c>
      <c r="J45" s="115"/>
    </row>
    <row r="46" spans="1:10" ht="156">
      <c r="A46" s="114"/>
      <c r="B46" s="107">
        <v>2</v>
      </c>
      <c r="C46" s="10" t="s">
        <v>100</v>
      </c>
      <c r="D46" s="118" t="s">
        <v>721</v>
      </c>
      <c r="E46" s="134" t="s">
        <v>213</v>
      </c>
      <c r="F46" s="135"/>
      <c r="G46" s="11" t="s">
        <v>722</v>
      </c>
      <c r="H46" s="14">
        <v>1.04</v>
      </c>
      <c r="I46" s="109">
        <f t="shared" si="0"/>
        <v>2.08</v>
      </c>
      <c r="J46" s="115"/>
    </row>
    <row r="47" spans="1:10" ht="156">
      <c r="A47" s="114"/>
      <c r="B47" s="107">
        <v>4</v>
      </c>
      <c r="C47" s="10" t="s">
        <v>100</v>
      </c>
      <c r="D47" s="118" t="s">
        <v>723</v>
      </c>
      <c r="E47" s="134" t="s">
        <v>107</v>
      </c>
      <c r="F47" s="135"/>
      <c r="G47" s="11" t="s">
        <v>722</v>
      </c>
      <c r="H47" s="14">
        <v>1.04</v>
      </c>
      <c r="I47" s="109">
        <f t="shared" si="0"/>
        <v>4.16</v>
      </c>
      <c r="J47" s="115"/>
    </row>
    <row r="48" spans="1:10" ht="156">
      <c r="A48" s="114"/>
      <c r="B48" s="107">
        <v>2</v>
      </c>
      <c r="C48" s="10" t="s">
        <v>100</v>
      </c>
      <c r="D48" s="118" t="s">
        <v>723</v>
      </c>
      <c r="E48" s="134" t="s">
        <v>213</v>
      </c>
      <c r="F48" s="135"/>
      <c r="G48" s="11" t="s">
        <v>722</v>
      </c>
      <c r="H48" s="14">
        <v>1.04</v>
      </c>
      <c r="I48" s="109">
        <f t="shared" si="0"/>
        <v>2.08</v>
      </c>
      <c r="J48" s="115"/>
    </row>
    <row r="49" spans="1:10" ht="156">
      <c r="A49" s="114"/>
      <c r="B49" s="107">
        <v>4</v>
      </c>
      <c r="C49" s="10" t="s">
        <v>100</v>
      </c>
      <c r="D49" s="118" t="s">
        <v>724</v>
      </c>
      <c r="E49" s="134" t="s">
        <v>107</v>
      </c>
      <c r="F49" s="135"/>
      <c r="G49" s="11" t="s">
        <v>722</v>
      </c>
      <c r="H49" s="14">
        <v>1.04</v>
      </c>
      <c r="I49" s="109">
        <f t="shared" si="0"/>
        <v>4.16</v>
      </c>
      <c r="J49" s="115"/>
    </row>
    <row r="50" spans="1:10" ht="156">
      <c r="A50" s="114"/>
      <c r="B50" s="107">
        <v>2</v>
      </c>
      <c r="C50" s="10" t="s">
        <v>100</v>
      </c>
      <c r="D50" s="118" t="s">
        <v>724</v>
      </c>
      <c r="E50" s="134" t="s">
        <v>212</v>
      </c>
      <c r="F50" s="135"/>
      <c r="G50" s="11" t="s">
        <v>722</v>
      </c>
      <c r="H50" s="14">
        <v>1.04</v>
      </c>
      <c r="I50" s="109">
        <f t="shared" si="0"/>
        <v>2.08</v>
      </c>
      <c r="J50" s="115"/>
    </row>
    <row r="51" spans="1:10" ht="156">
      <c r="A51" s="114"/>
      <c r="B51" s="107">
        <v>2</v>
      </c>
      <c r="C51" s="10" t="s">
        <v>100</v>
      </c>
      <c r="D51" s="118" t="s">
        <v>724</v>
      </c>
      <c r="E51" s="134" t="s">
        <v>213</v>
      </c>
      <c r="F51" s="135"/>
      <c r="G51" s="11" t="s">
        <v>722</v>
      </c>
      <c r="H51" s="14">
        <v>1.04</v>
      </c>
      <c r="I51" s="109">
        <f t="shared" si="0"/>
        <v>2.08</v>
      </c>
      <c r="J51" s="115"/>
    </row>
    <row r="52" spans="1:10" ht="144">
      <c r="A52" s="114"/>
      <c r="B52" s="107">
        <v>2</v>
      </c>
      <c r="C52" s="10" t="s">
        <v>725</v>
      </c>
      <c r="D52" s="118" t="s">
        <v>27</v>
      </c>
      <c r="E52" s="134" t="s">
        <v>272</v>
      </c>
      <c r="F52" s="135"/>
      <c r="G52" s="11" t="s">
        <v>726</v>
      </c>
      <c r="H52" s="14">
        <v>1.49</v>
      </c>
      <c r="I52" s="109">
        <f t="shared" si="0"/>
        <v>2.98</v>
      </c>
      <c r="J52" s="115"/>
    </row>
    <row r="53" spans="1:10" ht="144">
      <c r="A53" s="114"/>
      <c r="B53" s="107">
        <v>3</v>
      </c>
      <c r="C53" s="10" t="s">
        <v>725</v>
      </c>
      <c r="D53" s="118" t="s">
        <v>27</v>
      </c>
      <c r="E53" s="134" t="s">
        <v>727</v>
      </c>
      <c r="F53" s="135"/>
      <c r="G53" s="11" t="s">
        <v>726</v>
      </c>
      <c r="H53" s="14">
        <v>1.49</v>
      </c>
      <c r="I53" s="109">
        <f t="shared" si="0"/>
        <v>4.47</v>
      </c>
      <c r="J53" s="115"/>
    </row>
    <row r="54" spans="1:10" ht="144">
      <c r="A54" s="114"/>
      <c r="B54" s="107">
        <v>2</v>
      </c>
      <c r="C54" s="10" t="s">
        <v>725</v>
      </c>
      <c r="D54" s="118" t="s">
        <v>28</v>
      </c>
      <c r="E54" s="134" t="s">
        <v>272</v>
      </c>
      <c r="F54" s="135"/>
      <c r="G54" s="11" t="s">
        <v>726</v>
      </c>
      <c r="H54" s="14">
        <v>1.49</v>
      </c>
      <c r="I54" s="109">
        <f t="shared" ref="I54:I85" si="1">H54*B54</f>
        <v>2.98</v>
      </c>
      <c r="J54" s="115"/>
    </row>
    <row r="55" spans="1:10" ht="144">
      <c r="A55" s="114"/>
      <c r="B55" s="107">
        <v>3</v>
      </c>
      <c r="C55" s="10" t="s">
        <v>725</v>
      </c>
      <c r="D55" s="118" t="s">
        <v>28</v>
      </c>
      <c r="E55" s="134" t="s">
        <v>727</v>
      </c>
      <c r="F55" s="135"/>
      <c r="G55" s="11" t="s">
        <v>726</v>
      </c>
      <c r="H55" s="14">
        <v>1.49</v>
      </c>
      <c r="I55" s="109">
        <f t="shared" si="1"/>
        <v>4.47</v>
      </c>
      <c r="J55" s="115"/>
    </row>
    <row r="56" spans="1:10" ht="144">
      <c r="A56" s="114"/>
      <c r="B56" s="107">
        <v>2</v>
      </c>
      <c r="C56" s="10" t="s">
        <v>725</v>
      </c>
      <c r="D56" s="118" t="s">
        <v>29</v>
      </c>
      <c r="E56" s="134" t="s">
        <v>272</v>
      </c>
      <c r="F56" s="135"/>
      <c r="G56" s="11" t="s">
        <v>726</v>
      </c>
      <c r="H56" s="14">
        <v>1.49</v>
      </c>
      <c r="I56" s="109">
        <f t="shared" si="1"/>
        <v>2.98</v>
      </c>
      <c r="J56" s="115"/>
    </row>
    <row r="57" spans="1:10" ht="144">
      <c r="A57" s="114"/>
      <c r="B57" s="107">
        <v>3</v>
      </c>
      <c r="C57" s="10" t="s">
        <v>725</v>
      </c>
      <c r="D57" s="118" t="s">
        <v>29</v>
      </c>
      <c r="E57" s="134" t="s">
        <v>727</v>
      </c>
      <c r="F57" s="135"/>
      <c r="G57" s="11" t="s">
        <v>726</v>
      </c>
      <c r="H57" s="14">
        <v>1.49</v>
      </c>
      <c r="I57" s="109">
        <f t="shared" si="1"/>
        <v>4.47</v>
      </c>
      <c r="J57" s="115"/>
    </row>
    <row r="58" spans="1:10" ht="132">
      <c r="A58" s="114"/>
      <c r="B58" s="107">
        <v>2</v>
      </c>
      <c r="C58" s="10" t="s">
        <v>728</v>
      </c>
      <c r="D58" s="118" t="s">
        <v>25</v>
      </c>
      <c r="E58" s="134" t="s">
        <v>239</v>
      </c>
      <c r="F58" s="135"/>
      <c r="G58" s="11" t="s">
        <v>729</v>
      </c>
      <c r="H58" s="14">
        <v>1.41</v>
      </c>
      <c r="I58" s="109">
        <f t="shared" si="1"/>
        <v>2.82</v>
      </c>
      <c r="J58" s="115"/>
    </row>
    <row r="59" spans="1:10" ht="132">
      <c r="A59" s="114"/>
      <c r="B59" s="107">
        <v>2</v>
      </c>
      <c r="C59" s="10" t="s">
        <v>728</v>
      </c>
      <c r="D59" s="118" t="s">
        <v>25</v>
      </c>
      <c r="E59" s="134" t="s">
        <v>348</v>
      </c>
      <c r="F59" s="135"/>
      <c r="G59" s="11" t="s">
        <v>729</v>
      </c>
      <c r="H59" s="14">
        <v>1.41</v>
      </c>
      <c r="I59" s="109">
        <f t="shared" si="1"/>
        <v>2.82</v>
      </c>
      <c r="J59" s="115"/>
    </row>
    <row r="60" spans="1:10" ht="132">
      <c r="A60" s="114"/>
      <c r="B60" s="107">
        <v>2</v>
      </c>
      <c r="C60" s="10" t="s">
        <v>728</v>
      </c>
      <c r="D60" s="118" t="s">
        <v>25</v>
      </c>
      <c r="E60" s="134" t="s">
        <v>528</v>
      </c>
      <c r="F60" s="135"/>
      <c r="G60" s="11" t="s">
        <v>729</v>
      </c>
      <c r="H60" s="14">
        <v>1.41</v>
      </c>
      <c r="I60" s="109">
        <f t="shared" si="1"/>
        <v>2.82</v>
      </c>
      <c r="J60" s="115"/>
    </row>
    <row r="61" spans="1:10" ht="132">
      <c r="A61" s="114"/>
      <c r="B61" s="107">
        <v>1</v>
      </c>
      <c r="C61" s="10" t="s">
        <v>728</v>
      </c>
      <c r="D61" s="118" t="s">
        <v>26</v>
      </c>
      <c r="E61" s="134" t="s">
        <v>239</v>
      </c>
      <c r="F61" s="135"/>
      <c r="G61" s="11" t="s">
        <v>729</v>
      </c>
      <c r="H61" s="14">
        <v>1.41</v>
      </c>
      <c r="I61" s="109">
        <f t="shared" si="1"/>
        <v>1.41</v>
      </c>
      <c r="J61" s="115"/>
    </row>
    <row r="62" spans="1:10" ht="132">
      <c r="A62" s="114"/>
      <c r="B62" s="107">
        <v>1</v>
      </c>
      <c r="C62" s="10" t="s">
        <v>728</v>
      </c>
      <c r="D62" s="118" t="s">
        <v>26</v>
      </c>
      <c r="E62" s="134" t="s">
        <v>348</v>
      </c>
      <c r="F62" s="135"/>
      <c r="G62" s="11" t="s">
        <v>729</v>
      </c>
      <c r="H62" s="14">
        <v>1.41</v>
      </c>
      <c r="I62" s="109">
        <f t="shared" si="1"/>
        <v>1.41</v>
      </c>
      <c r="J62" s="115"/>
    </row>
    <row r="63" spans="1:10" ht="132">
      <c r="A63" s="114"/>
      <c r="B63" s="107">
        <v>2</v>
      </c>
      <c r="C63" s="10" t="s">
        <v>728</v>
      </c>
      <c r="D63" s="118" t="s">
        <v>26</v>
      </c>
      <c r="E63" s="134" t="s">
        <v>528</v>
      </c>
      <c r="F63" s="135"/>
      <c r="G63" s="11" t="s">
        <v>729</v>
      </c>
      <c r="H63" s="14">
        <v>1.41</v>
      </c>
      <c r="I63" s="109">
        <f t="shared" si="1"/>
        <v>2.82</v>
      </c>
      <c r="J63" s="115"/>
    </row>
    <row r="64" spans="1:10" ht="120">
      <c r="A64" s="114"/>
      <c r="B64" s="107">
        <v>5</v>
      </c>
      <c r="C64" s="10" t="s">
        <v>730</v>
      </c>
      <c r="D64" s="118" t="s">
        <v>25</v>
      </c>
      <c r="E64" s="134" t="s">
        <v>273</v>
      </c>
      <c r="F64" s="135"/>
      <c r="G64" s="11" t="s">
        <v>731</v>
      </c>
      <c r="H64" s="14">
        <v>0.59</v>
      </c>
      <c r="I64" s="109">
        <f t="shared" si="1"/>
        <v>2.9499999999999997</v>
      </c>
      <c r="J64" s="115"/>
    </row>
    <row r="65" spans="1:10" ht="120">
      <c r="A65" s="114"/>
      <c r="B65" s="107">
        <v>5</v>
      </c>
      <c r="C65" s="10" t="s">
        <v>730</v>
      </c>
      <c r="D65" s="118" t="s">
        <v>26</v>
      </c>
      <c r="E65" s="134" t="s">
        <v>273</v>
      </c>
      <c r="F65" s="135"/>
      <c r="G65" s="11" t="s">
        <v>731</v>
      </c>
      <c r="H65" s="14">
        <v>0.59</v>
      </c>
      <c r="I65" s="109">
        <f t="shared" si="1"/>
        <v>2.9499999999999997</v>
      </c>
      <c r="J65" s="115"/>
    </row>
    <row r="66" spans="1:10" ht="144">
      <c r="A66" s="114"/>
      <c r="B66" s="107">
        <v>3</v>
      </c>
      <c r="C66" s="10" t="s">
        <v>732</v>
      </c>
      <c r="D66" s="118" t="s">
        <v>25</v>
      </c>
      <c r="E66" s="134" t="s">
        <v>733</v>
      </c>
      <c r="F66" s="135"/>
      <c r="G66" s="11" t="s">
        <v>734</v>
      </c>
      <c r="H66" s="14">
        <v>1.33</v>
      </c>
      <c r="I66" s="109">
        <f t="shared" si="1"/>
        <v>3.99</v>
      </c>
      <c r="J66" s="115"/>
    </row>
    <row r="67" spans="1:10" ht="144">
      <c r="A67" s="114"/>
      <c r="B67" s="107">
        <v>3</v>
      </c>
      <c r="C67" s="10" t="s">
        <v>732</v>
      </c>
      <c r="D67" s="118" t="s">
        <v>26</v>
      </c>
      <c r="E67" s="134" t="s">
        <v>733</v>
      </c>
      <c r="F67" s="135"/>
      <c r="G67" s="11" t="s">
        <v>734</v>
      </c>
      <c r="H67" s="14">
        <v>1.33</v>
      </c>
      <c r="I67" s="109">
        <f t="shared" si="1"/>
        <v>3.99</v>
      </c>
      <c r="J67" s="115"/>
    </row>
    <row r="68" spans="1:10" ht="144">
      <c r="A68" s="114"/>
      <c r="B68" s="107">
        <v>3</v>
      </c>
      <c r="C68" s="10" t="s">
        <v>732</v>
      </c>
      <c r="D68" s="118" t="s">
        <v>27</v>
      </c>
      <c r="E68" s="134" t="s">
        <v>733</v>
      </c>
      <c r="F68" s="135"/>
      <c r="G68" s="11" t="s">
        <v>734</v>
      </c>
      <c r="H68" s="14">
        <v>1.33</v>
      </c>
      <c r="I68" s="109">
        <f t="shared" si="1"/>
        <v>3.99</v>
      </c>
      <c r="J68" s="115"/>
    </row>
    <row r="69" spans="1:10" ht="156">
      <c r="A69" s="114"/>
      <c r="B69" s="107">
        <v>3</v>
      </c>
      <c r="C69" s="10" t="s">
        <v>735</v>
      </c>
      <c r="D69" s="118" t="s">
        <v>26</v>
      </c>
      <c r="E69" s="134" t="s">
        <v>239</v>
      </c>
      <c r="F69" s="135"/>
      <c r="G69" s="11" t="s">
        <v>736</v>
      </c>
      <c r="H69" s="14">
        <v>1.69</v>
      </c>
      <c r="I69" s="109">
        <f t="shared" si="1"/>
        <v>5.07</v>
      </c>
      <c r="J69" s="115"/>
    </row>
    <row r="70" spans="1:10" ht="216">
      <c r="A70" s="114"/>
      <c r="B70" s="107">
        <v>3</v>
      </c>
      <c r="C70" s="10" t="s">
        <v>737</v>
      </c>
      <c r="D70" s="118" t="s">
        <v>25</v>
      </c>
      <c r="E70" s="134" t="s">
        <v>239</v>
      </c>
      <c r="F70" s="135"/>
      <c r="G70" s="11" t="s">
        <v>738</v>
      </c>
      <c r="H70" s="14">
        <v>1.85</v>
      </c>
      <c r="I70" s="109">
        <f t="shared" si="1"/>
        <v>5.5500000000000007</v>
      </c>
      <c r="J70" s="115"/>
    </row>
    <row r="71" spans="1:10" ht="216">
      <c r="A71" s="114"/>
      <c r="B71" s="107">
        <v>6</v>
      </c>
      <c r="C71" s="10" t="s">
        <v>737</v>
      </c>
      <c r="D71" s="118" t="s">
        <v>26</v>
      </c>
      <c r="E71" s="134" t="s">
        <v>239</v>
      </c>
      <c r="F71" s="135"/>
      <c r="G71" s="11" t="s">
        <v>738</v>
      </c>
      <c r="H71" s="14">
        <v>1.85</v>
      </c>
      <c r="I71" s="109">
        <f t="shared" si="1"/>
        <v>11.100000000000001</v>
      </c>
      <c r="J71" s="115"/>
    </row>
    <row r="72" spans="1:10" ht="288">
      <c r="A72" s="114"/>
      <c r="B72" s="107">
        <v>3</v>
      </c>
      <c r="C72" s="10" t="s">
        <v>739</v>
      </c>
      <c r="D72" s="118" t="s">
        <v>271</v>
      </c>
      <c r="E72" s="134" t="s">
        <v>26</v>
      </c>
      <c r="F72" s="135"/>
      <c r="G72" s="11" t="s">
        <v>887</v>
      </c>
      <c r="H72" s="14">
        <v>2.4900000000000002</v>
      </c>
      <c r="I72" s="109">
        <f t="shared" si="1"/>
        <v>7.4700000000000006</v>
      </c>
      <c r="J72" s="115"/>
    </row>
    <row r="73" spans="1:10" ht="288">
      <c r="A73" s="114"/>
      <c r="B73" s="107">
        <v>4</v>
      </c>
      <c r="C73" s="10" t="s">
        <v>739</v>
      </c>
      <c r="D73" s="118" t="s">
        <v>727</v>
      </c>
      <c r="E73" s="134" t="s">
        <v>26</v>
      </c>
      <c r="F73" s="135"/>
      <c r="G73" s="11" t="s">
        <v>887</v>
      </c>
      <c r="H73" s="14">
        <v>2.4900000000000002</v>
      </c>
      <c r="I73" s="109">
        <f t="shared" si="1"/>
        <v>9.9600000000000009</v>
      </c>
      <c r="J73" s="115"/>
    </row>
    <row r="74" spans="1:10" ht="264">
      <c r="A74" s="114"/>
      <c r="B74" s="107">
        <v>2</v>
      </c>
      <c r="C74" s="10" t="s">
        <v>740</v>
      </c>
      <c r="D74" s="118" t="s">
        <v>271</v>
      </c>
      <c r="E74" s="134" t="s">
        <v>26</v>
      </c>
      <c r="F74" s="135"/>
      <c r="G74" s="11" t="s">
        <v>888</v>
      </c>
      <c r="H74" s="14">
        <v>2.29</v>
      </c>
      <c r="I74" s="109">
        <f t="shared" si="1"/>
        <v>4.58</v>
      </c>
      <c r="J74" s="115"/>
    </row>
    <row r="75" spans="1:10" ht="264">
      <c r="A75" s="114"/>
      <c r="B75" s="107">
        <v>3</v>
      </c>
      <c r="C75" s="10" t="s">
        <v>740</v>
      </c>
      <c r="D75" s="118" t="s">
        <v>727</v>
      </c>
      <c r="E75" s="134" t="s">
        <v>26</v>
      </c>
      <c r="F75" s="135"/>
      <c r="G75" s="11" t="s">
        <v>888</v>
      </c>
      <c r="H75" s="14">
        <v>2.29</v>
      </c>
      <c r="I75" s="109">
        <f t="shared" si="1"/>
        <v>6.87</v>
      </c>
      <c r="J75" s="115"/>
    </row>
    <row r="76" spans="1:10" ht="156">
      <c r="A76" s="114"/>
      <c r="B76" s="107">
        <v>1</v>
      </c>
      <c r="C76" s="10" t="s">
        <v>741</v>
      </c>
      <c r="D76" s="118"/>
      <c r="E76" s="134"/>
      <c r="F76" s="135"/>
      <c r="G76" s="11" t="s">
        <v>742</v>
      </c>
      <c r="H76" s="14">
        <v>8.2799999999999994</v>
      </c>
      <c r="I76" s="109">
        <f t="shared" si="1"/>
        <v>8.2799999999999994</v>
      </c>
      <c r="J76" s="115"/>
    </row>
    <row r="77" spans="1:10" ht="156">
      <c r="A77" s="114"/>
      <c r="B77" s="107">
        <v>2</v>
      </c>
      <c r="C77" s="10" t="s">
        <v>743</v>
      </c>
      <c r="D77" s="118" t="s">
        <v>23</v>
      </c>
      <c r="E77" s="134" t="s">
        <v>733</v>
      </c>
      <c r="F77" s="135"/>
      <c r="G77" s="11" t="s">
        <v>744</v>
      </c>
      <c r="H77" s="14">
        <v>1.35</v>
      </c>
      <c r="I77" s="109">
        <f t="shared" si="1"/>
        <v>2.7</v>
      </c>
      <c r="J77" s="115"/>
    </row>
    <row r="78" spans="1:10" ht="156">
      <c r="A78" s="114"/>
      <c r="B78" s="107">
        <v>4</v>
      </c>
      <c r="C78" s="10" t="s">
        <v>743</v>
      </c>
      <c r="D78" s="118" t="s">
        <v>25</v>
      </c>
      <c r="E78" s="134" t="s">
        <v>733</v>
      </c>
      <c r="F78" s="135"/>
      <c r="G78" s="11" t="s">
        <v>744</v>
      </c>
      <c r="H78" s="14">
        <v>1.35</v>
      </c>
      <c r="I78" s="109">
        <f t="shared" si="1"/>
        <v>5.4</v>
      </c>
      <c r="J78" s="115"/>
    </row>
    <row r="79" spans="1:10" ht="156">
      <c r="A79" s="114"/>
      <c r="B79" s="107">
        <v>2</v>
      </c>
      <c r="C79" s="10" t="s">
        <v>743</v>
      </c>
      <c r="D79" s="118" t="s">
        <v>26</v>
      </c>
      <c r="E79" s="134" t="s">
        <v>733</v>
      </c>
      <c r="F79" s="135"/>
      <c r="G79" s="11" t="s">
        <v>744</v>
      </c>
      <c r="H79" s="14">
        <v>1.35</v>
      </c>
      <c r="I79" s="109">
        <f t="shared" si="1"/>
        <v>2.7</v>
      </c>
      <c r="J79" s="115"/>
    </row>
    <row r="80" spans="1:10" ht="108">
      <c r="A80" s="114"/>
      <c r="B80" s="107">
        <v>2</v>
      </c>
      <c r="C80" s="10" t="s">
        <v>745</v>
      </c>
      <c r="D80" s="118"/>
      <c r="E80" s="134"/>
      <c r="F80" s="135"/>
      <c r="G80" s="11" t="s">
        <v>746</v>
      </c>
      <c r="H80" s="14">
        <v>1.59</v>
      </c>
      <c r="I80" s="109">
        <f t="shared" si="1"/>
        <v>3.18</v>
      </c>
      <c r="J80" s="115"/>
    </row>
    <row r="81" spans="1:10" ht="120">
      <c r="A81" s="114"/>
      <c r="B81" s="107">
        <v>4</v>
      </c>
      <c r="C81" s="10" t="s">
        <v>747</v>
      </c>
      <c r="D81" s="118"/>
      <c r="E81" s="134"/>
      <c r="F81" s="135"/>
      <c r="G81" s="11" t="s">
        <v>748</v>
      </c>
      <c r="H81" s="14">
        <v>1.99</v>
      </c>
      <c r="I81" s="109">
        <f t="shared" si="1"/>
        <v>7.96</v>
      </c>
      <c r="J81" s="115"/>
    </row>
    <row r="82" spans="1:10" ht="156">
      <c r="A82" s="114"/>
      <c r="B82" s="107">
        <v>3</v>
      </c>
      <c r="C82" s="10" t="s">
        <v>749</v>
      </c>
      <c r="D82" s="118"/>
      <c r="E82" s="134"/>
      <c r="F82" s="135"/>
      <c r="G82" s="11" t="s">
        <v>750</v>
      </c>
      <c r="H82" s="14">
        <v>0.87</v>
      </c>
      <c r="I82" s="109">
        <f t="shared" si="1"/>
        <v>2.61</v>
      </c>
      <c r="J82" s="115"/>
    </row>
    <row r="83" spans="1:10" ht="96">
      <c r="A83" s="114"/>
      <c r="B83" s="107">
        <v>5</v>
      </c>
      <c r="C83" s="10" t="s">
        <v>751</v>
      </c>
      <c r="D83" s="118" t="s">
        <v>572</v>
      </c>
      <c r="E83" s="134"/>
      <c r="F83" s="135"/>
      <c r="G83" s="11" t="s">
        <v>752</v>
      </c>
      <c r="H83" s="14">
        <v>0.45</v>
      </c>
      <c r="I83" s="109">
        <f t="shared" si="1"/>
        <v>2.25</v>
      </c>
      <c r="J83" s="115"/>
    </row>
    <row r="84" spans="1:10" ht="96">
      <c r="A84" s="114"/>
      <c r="B84" s="107">
        <v>5</v>
      </c>
      <c r="C84" s="10" t="s">
        <v>751</v>
      </c>
      <c r="D84" s="118" t="s">
        <v>753</v>
      </c>
      <c r="E84" s="134"/>
      <c r="F84" s="135"/>
      <c r="G84" s="11" t="s">
        <v>752</v>
      </c>
      <c r="H84" s="14">
        <v>0.47</v>
      </c>
      <c r="I84" s="109">
        <f t="shared" si="1"/>
        <v>2.3499999999999996</v>
      </c>
      <c r="J84" s="115"/>
    </row>
    <row r="85" spans="1:10" ht="96">
      <c r="A85" s="114"/>
      <c r="B85" s="107">
        <v>5</v>
      </c>
      <c r="C85" s="10" t="s">
        <v>751</v>
      </c>
      <c r="D85" s="118" t="s">
        <v>754</v>
      </c>
      <c r="E85" s="134"/>
      <c r="F85" s="135"/>
      <c r="G85" s="11" t="s">
        <v>752</v>
      </c>
      <c r="H85" s="14">
        <v>0.48</v>
      </c>
      <c r="I85" s="109">
        <f t="shared" si="1"/>
        <v>2.4</v>
      </c>
      <c r="J85" s="115"/>
    </row>
    <row r="86" spans="1:10" ht="96">
      <c r="A86" s="114"/>
      <c r="B86" s="107">
        <v>5</v>
      </c>
      <c r="C86" s="10" t="s">
        <v>751</v>
      </c>
      <c r="D86" s="118" t="s">
        <v>298</v>
      </c>
      <c r="E86" s="134"/>
      <c r="F86" s="135"/>
      <c r="G86" s="11" t="s">
        <v>752</v>
      </c>
      <c r="H86" s="14">
        <v>0.55000000000000004</v>
      </c>
      <c r="I86" s="109">
        <f t="shared" ref="I86:I117" si="2">H86*B86</f>
        <v>2.75</v>
      </c>
      <c r="J86" s="115"/>
    </row>
    <row r="87" spans="1:10" ht="96">
      <c r="A87" s="114"/>
      <c r="B87" s="107">
        <v>5</v>
      </c>
      <c r="C87" s="10" t="s">
        <v>751</v>
      </c>
      <c r="D87" s="118" t="s">
        <v>294</v>
      </c>
      <c r="E87" s="134"/>
      <c r="F87" s="135"/>
      <c r="G87" s="11" t="s">
        <v>752</v>
      </c>
      <c r="H87" s="14">
        <v>0.61</v>
      </c>
      <c r="I87" s="109">
        <f t="shared" si="2"/>
        <v>3.05</v>
      </c>
      <c r="J87" s="115"/>
    </row>
    <row r="88" spans="1:10" ht="96">
      <c r="A88" s="114"/>
      <c r="B88" s="107">
        <v>3</v>
      </c>
      <c r="C88" s="10" t="s">
        <v>755</v>
      </c>
      <c r="D88" s="118" t="s">
        <v>753</v>
      </c>
      <c r="E88" s="134" t="s">
        <v>273</v>
      </c>
      <c r="F88" s="135"/>
      <c r="G88" s="11" t="s">
        <v>756</v>
      </c>
      <c r="H88" s="14">
        <v>0.73</v>
      </c>
      <c r="I88" s="109">
        <f t="shared" si="2"/>
        <v>2.19</v>
      </c>
      <c r="J88" s="115"/>
    </row>
    <row r="89" spans="1:10" ht="96">
      <c r="A89" s="114"/>
      <c r="B89" s="107">
        <v>5</v>
      </c>
      <c r="C89" s="10" t="s">
        <v>755</v>
      </c>
      <c r="D89" s="118" t="s">
        <v>753</v>
      </c>
      <c r="E89" s="134" t="s">
        <v>272</v>
      </c>
      <c r="F89" s="135"/>
      <c r="G89" s="11" t="s">
        <v>756</v>
      </c>
      <c r="H89" s="14">
        <v>0.73</v>
      </c>
      <c r="I89" s="109">
        <f t="shared" si="2"/>
        <v>3.65</v>
      </c>
      <c r="J89" s="115"/>
    </row>
    <row r="90" spans="1:10" ht="96">
      <c r="A90" s="114"/>
      <c r="B90" s="107">
        <v>3</v>
      </c>
      <c r="C90" s="10" t="s">
        <v>755</v>
      </c>
      <c r="D90" s="118" t="s">
        <v>754</v>
      </c>
      <c r="E90" s="134" t="s">
        <v>273</v>
      </c>
      <c r="F90" s="135"/>
      <c r="G90" s="11" t="s">
        <v>756</v>
      </c>
      <c r="H90" s="14">
        <v>0.8</v>
      </c>
      <c r="I90" s="109">
        <f t="shared" si="2"/>
        <v>2.4000000000000004</v>
      </c>
      <c r="J90" s="115"/>
    </row>
    <row r="91" spans="1:10" ht="96">
      <c r="A91" s="114"/>
      <c r="B91" s="107">
        <v>5</v>
      </c>
      <c r="C91" s="10" t="s">
        <v>755</v>
      </c>
      <c r="D91" s="118" t="s">
        <v>754</v>
      </c>
      <c r="E91" s="134" t="s">
        <v>272</v>
      </c>
      <c r="F91" s="135"/>
      <c r="G91" s="11" t="s">
        <v>756</v>
      </c>
      <c r="H91" s="14">
        <v>0.8</v>
      </c>
      <c r="I91" s="109">
        <f t="shared" si="2"/>
        <v>4</v>
      </c>
      <c r="J91" s="115"/>
    </row>
    <row r="92" spans="1:10" ht="96">
      <c r="A92" s="114"/>
      <c r="B92" s="107">
        <v>5</v>
      </c>
      <c r="C92" s="10" t="s">
        <v>755</v>
      </c>
      <c r="D92" s="118" t="s">
        <v>298</v>
      </c>
      <c r="E92" s="134" t="s">
        <v>272</v>
      </c>
      <c r="F92" s="135"/>
      <c r="G92" s="11" t="s">
        <v>756</v>
      </c>
      <c r="H92" s="14">
        <v>0.82</v>
      </c>
      <c r="I92" s="109">
        <f t="shared" si="2"/>
        <v>4.0999999999999996</v>
      </c>
      <c r="J92" s="115"/>
    </row>
    <row r="93" spans="1:10" ht="96">
      <c r="A93" s="114"/>
      <c r="B93" s="107">
        <v>3</v>
      </c>
      <c r="C93" s="10" t="s">
        <v>755</v>
      </c>
      <c r="D93" s="118" t="s">
        <v>294</v>
      </c>
      <c r="E93" s="134" t="s">
        <v>273</v>
      </c>
      <c r="F93" s="135"/>
      <c r="G93" s="11" t="s">
        <v>756</v>
      </c>
      <c r="H93" s="14">
        <v>0.89</v>
      </c>
      <c r="I93" s="109">
        <f t="shared" si="2"/>
        <v>2.67</v>
      </c>
      <c r="J93" s="115"/>
    </row>
    <row r="94" spans="1:10" ht="96">
      <c r="A94" s="114"/>
      <c r="B94" s="107">
        <v>5</v>
      </c>
      <c r="C94" s="10" t="s">
        <v>755</v>
      </c>
      <c r="D94" s="118" t="s">
        <v>294</v>
      </c>
      <c r="E94" s="134" t="s">
        <v>272</v>
      </c>
      <c r="F94" s="135"/>
      <c r="G94" s="11" t="s">
        <v>756</v>
      </c>
      <c r="H94" s="14">
        <v>0.89</v>
      </c>
      <c r="I94" s="109">
        <f t="shared" si="2"/>
        <v>4.45</v>
      </c>
      <c r="J94" s="115"/>
    </row>
    <row r="95" spans="1:10" ht="132">
      <c r="A95" s="114"/>
      <c r="B95" s="107">
        <v>3</v>
      </c>
      <c r="C95" s="10" t="s">
        <v>757</v>
      </c>
      <c r="D95" s="118" t="s">
        <v>758</v>
      </c>
      <c r="E95" s="134" t="s">
        <v>210</v>
      </c>
      <c r="F95" s="135"/>
      <c r="G95" s="11" t="s">
        <v>759</v>
      </c>
      <c r="H95" s="14">
        <v>0.89</v>
      </c>
      <c r="I95" s="109">
        <f t="shared" si="2"/>
        <v>2.67</v>
      </c>
      <c r="J95" s="115"/>
    </row>
    <row r="96" spans="1:10" ht="132">
      <c r="A96" s="114"/>
      <c r="B96" s="107">
        <v>3</v>
      </c>
      <c r="C96" s="10" t="s">
        <v>757</v>
      </c>
      <c r="D96" s="118" t="s">
        <v>758</v>
      </c>
      <c r="E96" s="134" t="s">
        <v>212</v>
      </c>
      <c r="F96" s="135"/>
      <c r="G96" s="11" t="s">
        <v>759</v>
      </c>
      <c r="H96" s="14">
        <v>0.89</v>
      </c>
      <c r="I96" s="109">
        <f t="shared" si="2"/>
        <v>2.67</v>
      </c>
      <c r="J96" s="115"/>
    </row>
    <row r="97" spans="1:10" ht="120">
      <c r="A97" s="114"/>
      <c r="B97" s="107">
        <v>3</v>
      </c>
      <c r="C97" s="10" t="s">
        <v>760</v>
      </c>
      <c r="D97" s="118" t="s">
        <v>761</v>
      </c>
      <c r="E97" s="134"/>
      <c r="F97" s="135"/>
      <c r="G97" s="11" t="s">
        <v>762</v>
      </c>
      <c r="H97" s="14">
        <v>1.79</v>
      </c>
      <c r="I97" s="109">
        <f t="shared" si="2"/>
        <v>5.37</v>
      </c>
      <c r="J97" s="115"/>
    </row>
    <row r="98" spans="1:10" ht="120">
      <c r="A98" s="114"/>
      <c r="B98" s="107">
        <v>3</v>
      </c>
      <c r="C98" s="10" t="s">
        <v>760</v>
      </c>
      <c r="D98" s="118" t="s">
        <v>763</v>
      </c>
      <c r="E98" s="134"/>
      <c r="F98" s="135"/>
      <c r="G98" s="11" t="s">
        <v>762</v>
      </c>
      <c r="H98" s="14">
        <v>2.04</v>
      </c>
      <c r="I98" s="109">
        <f t="shared" si="2"/>
        <v>6.12</v>
      </c>
      <c r="J98" s="115"/>
    </row>
    <row r="99" spans="1:10" ht="132">
      <c r="A99" s="114"/>
      <c r="B99" s="107">
        <v>2</v>
      </c>
      <c r="C99" s="10" t="s">
        <v>764</v>
      </c>
      <c r="D99" s="118" t="s">
        <v>25</v>
      </c>
      <c r="E99" s="134"/>
      <c r="F99" s="135"/>
      <c r="G99" s="11" t="s">
        <v>765</v>
      </c>
      <c r="H99" s="14">
        <v>18.07</v>
      </c>
      <c r="I99" s="109">
        <f t="shared" si="2"/>
        <v>36.14</v>
      </c>
      <c r="J99" s="115"/>
    </row>
    <row r="100" spans="1:10" ht="132">
      <c r="A100" s="114"/>
      <c r="B100" s="107">
        <v>2</v>
      </c>
      <c r="C100" s="10" t="s">
        <v>764</v>
      </c>
      <c r="D100" s="118" t="s">
        <v>26</v>
      </c>
      <c r="E100" s="134"/>
      <c r="F100" s="135"/>
      <c r="G100" s="11" t="s">
        <v>765</v>
      </c>
      <c r="H100" s="14">
        <v>21.48</v>
      </c>
      <c r="I100" s="109">
        <f t="shared" si="2"/>
        <v>42.96</v>
      </c>
      <c r="J100" s="115"/>
    </row>
    <row r="101" spans="1:10" ht="192">
      <c r="A101" s="114"/>
      <c r="B101" s="107">
        <v>4</v>
      </c>
      <c r="C101" s="10" t="s">
        <v>766</v>
      </c>
      <c r="D101" s="118" t="s">
        <v>107</v>
      </c>
      <c r="E101" s="134"/>
      <c r="F101" s="135"/>
      <c r="G101" s="11" t="s">
        <v>767</v>
      </c>
      <c r="H101" s="14">
        <v>0.54</v>
      </c>
      <c r="I101" s="109">
        <f t="shared" si="2"/>
        <v>2.16</v>
      </c>
      <c r="J101" s="115"/>
    </row>
    <row r="102" spans="1:10" ht="192">
      <c r="A102" s="114"/>
      <c r="B102" s="107">
        <v>2</v>
      </c>
      <c r="C102" s="10" t="s">
        <v>766</v>
      </c>
      <c r="D102" s="118" t="s">
        <v>210</v>
      </c>
      <c r="E102" s="134"/>
      <c r="F102" s="135"/>
      <c r="G102" s="11" t="s">
        <v>767</v>
      </c>
      <c r="H102" s="14">
        <v>0.54</v>
      </c>
      <c r="I102" s="109">
        <f t="shared" si="2"/>
        <v>1.08</v>
      </c>
      <c r="J102" s="115"/>
    </row>
    <row r="103" spans="1:10" ht="192">
      <c r="A103" s="114"/>
      <c r="B103" s="107">
        <v>2</v>
      </c>
      <c r="C103" s="10" t="s">
        <v>766</v>
      </c>
      <c r="D103" s="118" t="s">
        <v>212</v>
      </c>
      <c r="E103" s="134"/>
      <c r="F103" s="135"/>
      <c r="G103" s="11" t="s">
        <v>767</v>
      </c>
      <c r="H103" s="14">
        <v>0.54</v>
      </c>
      <c r="I103" s="109">
        <f t="shared" si="2"/>
        <v>1.08</v>
      </c>
      <c r="J103" s="115"/>
    </row>
    <row r="104" spans="1:10" ht="192">
      <c r="A104" s="114"/>
      <c r="B104" s="107">
        <v>6</v>
      </c>
      <c r="C104" s="10" t="s">
        <v>567</v>
      </c>
      <c r="D104" s="118" t="s">
        <v>107</v>
      </c>
      <c r="E104" s="134"/>
      <c r="F104" s="135"/>
      <c r="G104" s="11" t="s">
        <v>768</v>
      </c>
      <c r="H104" s="14">
        <v>0.59</v>
      </c>
      <c r="I104" s="109">
        <f t="shared" si="2"/>
        <v>3.54</v>
      </c>
      <c r="J104" s="115"/>
    </row>
    <row r="105" spans="1:10" ht="192">
      <c r="A105" s="114"/>
      <c r="B105" s="107">
        <v>4</v>
      </c>
      <c r="C105" s="10" t="s">
        <v>769</v>
      </c>
      <c r="D105" s="118" t="s">
        <v>298</v>
      </c>
      <c r="E105" s="134" t="s">
        <v>107</v>
      </c>
      <c r="F105" s="135"/>
      <c r="G105" s="11" t="s">
        <v>770</v>
      </c>
      <c r="H105" s="14">
        <v>0.99</v>
      </c>
      <c r="I105" s="109">
        <f t="shared" si="2"/>
        <v>3.96</v>
      </c>
      <c r="J105" s="115"/>
    </row>
    <row r="106" spans="1:10" ht="192">
      <c r="A106" s="114"/>
      <c r="B106" s="107">
        <v>4</v>
      </c>
      <c r="C106" s="10" t="s">
        <v>769</v>
      </c>
      <c r="D106" s="118" t="s">
        <v>298</v>
      </c>
      <c r="E106" s="134" t="s">
        <v>268</v>
      </c>
      <c r="F106" s="135"/>
      <c r="G106" s="11" t="s">
        <v>770</v>
      </c>
      <c r="H106" s="14">
        <v>0.99</v>
      </c>
      <c r="I106" s="109">
        <f t="shared" si="2"/>
        <v>3.96</v>
      </c>
      <c r="J106" s="115"/>
    </row>
    <row r="107" spans="1:10" ht="192">
      <c r="A107" s="114"/>
      <c r="B107" s="107">
        <v>4</v>
      </c>
      <c r="C107" s="10" t="s">
        <v>769</v>
      </c>
      <c r="D107" s="118" t="s">
        <v>294</v>
      </c>
      <c r="E107" s="134" t="s">
        <v>107</v>
      </c>
      <c r="F107" s="135"/>
      <c r="G107" s="11" t="s">
        <v>770</v>
      </c>
      <c r="H107" s="14">
        <v>1.39</v>
      </c>
      <c r="I107" s="109">
        <f t="shared" si="2"/>
        <v>5.56</v>
      </c>
      <c r="J107" s="115"/>
    </row>
    <row r="108" spans="1:10" ht="192">
      <c r="A108" s="114"/>
      <c r="B108" s="107">
        <v>4</v>
      </c>
      <c r="C108" s="10" t="s">
        <v>769</v>
      </c>
      <c r="D108" s="118" t="s">
        <v>294</v>
      </c>
      <c r="E108" s="134" t="s">
        <v>268</v>
      </c>
      <c r="F108" s="135"/>
      <c r="G108" s="11" t="s">
        <v>770</v>
      </c>
      <c r="H108" s="14">
        <v>1.39</v>
      </c>
      <c r="I108" s="109">
        <f t="shared" si="2"/>
        <v>5.56</v>
      </c>
      <c r="J108" s="115"/>
    </row>
    <row r="109" spans="1:10" ht="192">
      <c r="A109" s="114"/>
      <c r="B109" s="107">
        <v>4</v>
      </c>
      <c r="C109" s="10" t="s">
        <v>769</v>
      </c>
      <c r="D109" s="118" t="s">
        <v>314</v>
      </c>
      <c r="E109" s="134" t="s">
        <v>107</v>
      </c>
      <c r="F109" s="135"/>
      <c r="G109" s="11" t="s">
        <v>770</v>
      </c>
      <c r="H109" s="14">
        <v>1.89</v>
      </c>
      <c r="I109" s="109">
        <f t="shared" si="2"/>
        <v>7.56</v>
      </c>
      <c r="J109" s="115"/>
    </row>
    <row r="110" spans="1:10" ht="192">
      <c r="A110" s="114"/>
      <c r="B110" s="107">
        <v>4</v>
      </c>
      <c r="C110" s="10" t="s">
        <v>769</v>
      </c>
      <c r="D110" s="118" t="s">
        <v>314</v>
      </c>
      <c r="E110" s="134" t="s">
        <v>268</v>
      </c>
      <c r="F110" s="135"/>
      <c r="G110" s="11" t="s">
        <v>770</v>
      </c>
      <c r="H110" s="14">
        <v>1.89</v>
      </c>
      <c r="I110" s="109">
        <f t="shared" si="2"/>
        <v>7.56</v>
      </c>
      <c r="J110" s="115"/>
    </row>
    <row r="111" spans="1:10" ht="264">
      <c r="A111" s="114"/>
      <c r="B111" s="107">
        <v>5</v>
      </c>
      <c r="C111" s="10" t="s">
        <v>771</v>
      </c>
      <c r="D111" s="118" t="s">
        <v>572</v>
      </c>
      <c r="E111" s="134" t="s">
        <v>273</v>
      </c>
      <c r="F111" s="135"/>
      <c r="G111" s="11" t="s">
        <v>772</v>
      </c>
      <c r="H111" s="14">
        <v>0.54</v>
      </c>
      <c r="I111" s="109">
        <f t="shared" si="2"/>
        <v>2.7</v>
      </c>
      <c r="J111" s="115"/>
    </row>
    <row r="112" spans="1:10" ht="264">
      <c r="A112" s="114"/>
      <c r="B112" s="107">
        <v>5</v>
      </c>
      <c r="C112" s="10" t="s">
        <v>771</v>
      </c>
      <c r="D112" s="118" t="s">
        <v>572</v>
      </c>
      <c r="E112" s="134" t="s">
        <v>272</v>
      </c>
      <c r="F112" s="135"/>
      <c r="G112" s="11" t="s">
        <v>772</v>
      </c>
      <c r="H112" s="14">
        <v>0.54</v>
      </c>
      <c r="I112" s="109">
        <f t="shared" si="2"/>
        <v>2.7</v>
      </c>
      <c r="J112" s="115"/>
    </row>
    <row r="113" spans="1:10" ht="264">
      <c r="A113" s="114"/>
      <c r="B113" s="107">
        <v>5</v>
      </c>
      <c r="C113" s="10" t="s">
        <v>771</v>
      </c>
      <c r="D113" s="118" t="s">
        <v>753</v>
      </c>
      <c r="E113" s="134" t="s">
        <v>273</v>
      </c>
      <c r="F113" s="135"/>
      <c r="G113" s="11" t="s">
        <v>772</v>
      </c>
      <c r="H113" s="14">
        <v>0.54</v>
      </c>
      <c r="I113" s="109">
        <f t="shared" si="2"/>
        <v>2.7</v>
      </c>
      <c r="J113" s="115"/>
    </row>
    <row r="114" spans="1:10" ht="264">
      <c r="A114" s="114"/>
      <c r="B114" s="107">
        <v>5</v>
      </c>
      <c r="C114" s="10" t="s">
        <v>771</v>
      </c>
      <c r="D114" s="118" t="s">
        <v>753</v>
      </c>
      <c r="E114" s="134" t="s">
        <v>272</v>
      </c>
      <c r="F114" s="135"/>
      <c r="G114" s="11" t="s">
        <v>772</v>
      </c>
      <c r="H114" s="14">
        <v>0.54</v>
      </c>
      <c r="I114" s="109">
        <f t="shared" si="2"/>
        <v>2.7</v>
      </c>
      <c r="J114" s="115"/>
    </row>
    <row r="115" spans="1:10" ht="264">
      <c r="A115" s="114"/>
      <c r="B115" s="107">
        <v>5</v>
      </c>
      <c r="C115" s="10" t="s">
        <v>771</v>
      </c>
      <c r="D115" s="118" t="s">
        <v>754</v>
      </c>
      <c r="E115" s="134" t="s">
        <v>273</v>
      </c>
      <c r="F115" s="135"/>
      <c r="G115" s="11" t="s">
        <v>772</v>
      </c>
      <c r="H115" s="14">
        <v>0.54</v>
      </c>
      <c r="I115" s="109">
        <f t="shared" si="2"/>
        <v>2.7</v>
      </c>
      <c r="J115" s="115"/>
    </row>
    <row r="116" spans="1:10" ht="264">
      <c r="A116" s="114"/>
      <c r="B116" s="107">
        <v>5</v>
      </c>
      <c r="C116" s="10" t="s">
        <v>771</v>
      </c>
      <c r="D116" s="118" t="s">
        <v>754</v>
      </c>
      <c r="E116" s="134" t="s">
        <v>272</v>
      </c>
      <c r="F116" s="135"/>
      <c r="G116" s="11" t="s">
        <v>772</v>
      </c>
      <c r="H116" s="14">
        <v>0.54</v>
      </c>
      <c r="I116" s="109">
        <f t="shared" si="2"/>
        <v>2.7</v>
      </c>
      <c r="J116" s="115"/>
    </row>
    <row r="117" spans="1:10" ht="336">
      <c r="A117" s="114"/>
      <c r="B117" s="107">
        <v>4</v>
      </c>
      <c r="C117" s="10" t="s">
        <v>773</v>
      </c>
      <c r="D117" s="118" t="s">
        <v>572</v>
      </c>
      <c r="E117" s="134" t="s">
        <v>273</v>
      </c>
      <c r="F117" s="135"/>
      <c r="G117" s="11" t="s">
        <v>774</v>
      </c>
      <c r="H117" s="14">
        <v>0.54</v>
      </c>
      <c r="I117" s="109">
        <f t="shared" si="2"/>
        <v>2.16</v>
      </c>
      <c r="J117" s="115"/>
    </row>
    <row r="118" spans="1:10" ht="336">
      <c r="A118" s="114"/>
      <c r="B118" s="107">
        <v>3</v>
      </c>
      <c r="C118" s="10" t="s">
        <v>773</v>
      </c>
      <c r="D118" s="118" t="s">
        <v>572</v>
      </c>
      <c r="E118" s="134" t="s">
        <v>272</v>
      </c>
      <c r="F118" s="135"/>
      <c r="G118" s="11" t="s">
        <v>774</v>
      </c>
      <c r="H118" s="14">
        <v>0.54</v>
      </c>
      <c r="I118" s="109">
        <f t="shared" ref="I118:I149" si="3">H118*B118</f>
        <v>1.62</v>
      </c>
      <c r="J118" s="115"/>
    </row>
    <row r="119" spans="1:10" ht="336">
      <c r="A119" s="114"/>
      <c r="B119" s="107">
        <v>4</v>
      </c>
      <c r="C119" s="10" t="s">
        <v>773</v>
      </c>
      <c r="D119" s="118" t="s">
        <v>753</v>
      </c>
      <c r="E119" s="134" t="s">
        <v>273</v>
      </c>
      <c r="F119" s="135"/>
      <c r="G119" s="11" t="s">
        <v>774</v>
      </c>
      <c r="H119" s="14">
        <v>0.54</v>
      </c>
      <c r="I119" s="109">
        <f t="shared" si="3"/>
        <v>2.16</v>
      </c>
      <c r="J119" s="115"/>
    </row>
    <row r="120" spans="1:10" ht="336">
      <c r="A120" s="114"/>
      <c r="B120" s="107">
        <v>3</v>
      </c>
      <c r="C120" s="10" t="s">
        <v>773</v>
      </c>
      <c r="D120" s="118" t="s">
        <v>753</v>
      </c>
      <c r="E120" s="134" t="s">
        <v>272</v>
      </c>
      <c r="F120" s="135"/>
      <c r="G120" s="11" t="s">
        <v>774</v>
      </c>
      <c r="H120" s="14">
        <v>0.54</v>
      </c>
      <c r="I120" s="109">
        <f t="shared" si="3"/>
        <v>1.62</v>
      </c>
      <c r="J120" s="115"/>
    </row>
    <row r="121" spans="1:10" ht="336">
      <c r="A121" s="114"/>
      <c r="B121" s="107">
        <v>4</v>
      </c>
      <c r="C121" s="10" t="s">
        <v>773</v>
      </c>
      <c r="D121" s="118" t="s">
        <v>754</v>
      </c>
      <c r="E121" s="134" t="s">
        <v>273</v>
      </c>
      <c r="F121" s="135"/>
      <c r="G121" s="11" t="s">
        <v>774</v>
      </c>
      <c r="H121" s="14">
        <v>0.54</v>
      </c>
      <c r="I121" s="109">
        <f t="shared" si="3"/>
        <v>2.16</v>
      </c>
      <c r="J121" s="115"/>
    </row>
    <row r="122" spans="1:10" ht="336">
      <c r="A122" s="114"/>
      <c r="B122" s="107">
        <v>3</v>
      </c>
      <c r="C122" s="10" t="s">
        <v>773</v>
      </c>
      <c r="D122" s="118" t="s">
        <v>754</v>
      </c>
      <c r="E122" s="134" t="s">
        <v>272</v>
      </c>
      <c r="F122" s="135"/>
      <c r="G122" s="11" t="s">
        <v>774</v>
      </c>
      <c r="H122" s="14">
        <v>0.54</v>
      </c>
      <c r="I122" s="109">
        <f t="shared" si="3"/>
        <v>1.62</v>
      </c>
      <c r="J122" s="115"/>
    </row>
    <row r="123" spans="1:10" ht="384">
      <c r="A123" s="114"/>
      <c r="B123" s="107">
        <v>4</v>
      </c>
      <c r="C123" s="10" t="s">
        <v>775</v>
      </c>
      <c r="D123" s="118" t="s">
        <v>272</v>
      </c>
      <c r="E123" s="134"/>
      <c r="F123" s="135"/>
      <c r="G123" s="11" t="s">
        <v>776</v>
      </c>
      <c r="H123" s="14">
        <v>0.79</v>
      </c>
      <c r="I123" s="109">
        <f t="shared" si="3"/>
        <v>3.16</v>
      </c>
      <c r="J123" s="115"/>
    </row>
    <row r="124" spans="1:10" ht="192">
      <c r="A124" s="114"/>
      <c r="B124" s="107">
        <v>3</v>
      </c>
      <c r="C124" s="10" t="s">
        <v>777</v>
      </c>
      <c r="D124" s="118" t="s">
        <v>230</v>
      </c>
      <c r="E124" s="134" t="s">
        <v>107</v>
      </c>
      <c r="F124" s="135"/>
      <c r="G124" s="11" t="s">
        <v>778</v>
      </c>
      <c r="H124" s="14">
        <v>0.94</v>
      </c>
      <c r="I124" s="109">
        <f t="shared" si="3"/>
        <v>2.82</v>
      </c>
      <c r="J124" s="115"/>
    </row>
    <row r="125" spans="1:10" ht="192">
      <c r="A125" s="114"/>
      <c r="B125" s="107">
        <v>3</v>
      </c>
      <c r="C125" s="10" t="s">
        <v>777</v>
      </c>
      <c r="D125" s="118" t="s">
        <v>230</v>
      </c>
      <c r="E125" s="134" t="s">
        <v>263</v>
      </c>
      <c r="F125" s="135"/>
      <c r="G125" s="11" t="s">
        <v>778</v>
      </c>
      <c r="H125" s="14">
        <v>0.94</v>
      </c>
      <c r="I125" s="109">
        <f t="shared" si="3"/>
        <v>2.82</v>
      </c>
      <c r="J125" s="115"/>
    </row>
    <row r="126" spans="1:10" ht="192">
      <c r="A126" s="114"/>
      <c r="B126" s="107">
        <v>2</v>
      </c>
      <c r="C126" s="10" t="s">
        <v>777</v>
      </c>
      <c r="D126" s="118" t="s">
        <v>230</v>
      </c>
      <c r="E126" s="134" t="s">
        <v>310</v>
      </c>
      <c r="F126" s="135"/>
      <c r="G126" s="11" t="s">
        <v>778</v>
      </c>
      <c r="H126" s="14">
        <v>0.94</v>
      </c>
      <c r="I126" s="109">
        <f t="shared" si="3"/>
        <v>1.88</v>
      </c>
      <c r="J126" s="115"/>
    </row>
    <row r="127" spans="1:10" ht="192">
      <c r="A127" s="114"/>
      <c r="B127" s="107">
        <v>3</v>
      </c>
      <c r="C127" s="10" t="s">
        <v>777</v>
      </c>
      <c r="D127" s="118" t="s">
        <v>231</v>
      </c>
      <c r="E127" s="134" t="s">
        <v>107</v>
      </c>
      <c r="F127" s="135"/>
      <c r="G127" s="11" t="s">
        <v>778</v>
      </c>
      <c r="H127" s="14">
        <v>0.94</v>
      </c>
      <c r="I127" s="109">
        <f t="shared" si="3"/>
        <v>2.82</v>
      </c>
      <c r="J127" s="115"/>
    </row>
    <row r="128" spans="1:10" ht="192">
      <c r="A128" s="114"/>
      <c r="B128" s="107">
        <v>3</v>
      </c>
      <c r="C128" s="10" t="s">
        <v>777</v>
      </c>
      <c r="D128" s="118" t="s">
        <v>231</v>
      </c>
      <c r="E128" s="134" t="s">
        <v>265</v>
      </c>
      <c r="F128" s="135"/>
      <c r="G128" s="11" t="s">
        <v>778</v>
      </c>
      <c r="H128" s="14">
        <v>0.94</v>
      </c>
      <c r="I128" s="109">
        <f t="shared" si="3"/>
        <v>2.82</v>
      </c>
      <c r="J128" s="115"/>
    </row>
    <row r="129" spans="1:10" ht="192">
      <c r="A129" s="114"/>
      <c r="B129" s="107">
        <v>1</v>
      </c>
      <c r="C129" s="10" t="s">
        <v>777</v>
      </c>
      <c r="D129" s="118" t="s">
        <v>231</v>
      </c>
      <c r="E129" s="134" t="s">
        <v>310</v>
      </c>
      <c r="F129" s="135"/>
      <c r="G129" s="11" t="s">
        <v>778</v>
      </c>
      <c r="H129" s="14">
        <v>0.94</v>
      </c>
      <c r="I129" s="109">
        <f t="shared" si="3"/>
        <v>0.94</v>
      </c>
      <c r="J129" s="115"/>
    </row>
    <row r="130" spans="1:10" ht="192">
      <c r="A130" s="114"/>
      <c r="B130" s="107">
        <v>1</v>
      </c>
      <c r="C130" s="10" t="s">
        <v>777</v>
      </c>
      <c r="D130" s="118" t="s">
        <v>231</v>
      </c>
      <c r="E130" s="134" t="s">
        <v>664</v>
      </c>
      <c r="F130" s="135"/>
      <c r="G130" s="11" t="s">
        <v>778</v>
      </c>
      <c r="H130" s="14">
        <v>0.94</v>
      </c>
      <c r="I130" s="109">
        <f t="shared" si="3"/>
        <v>0.94</v>
      </c>
      <c r="J130" s="115"/>
    </row>
    <row r="131" spans="1:10" ht="192">
      <c r="A131" s="114"/>
      <c r="B131" s="107">
        <v>3</v>
      </c>
      <c r="C131" s="10" t="s">
        <v>777</v>
      </c>
      <c r="D131" s="118" t="s">
        <v>232</v>
      </c>
      <c r="E131" s="134" t="s">
        <v>263</v>
      </c>
      <c r="F131" s="135"/>
      <c r="G131" s="11" t="s">
        <v>778</v>
      </c>
      <c r="H131" s="14">
        <v>0.94</v>
      </c>
      <c r="I131" s="109">
        <f t="shared" si="3"/>
        <v>2.82</v>
      </c>
      <c r="J131" s="115"/>
    </row>
    <row r="132" spans="1:10" ht="192">
      <c r="A132" s="114"/>
      <c r="B132" s="107">
        <v>2</v>
      </c>
      <c r="C132" s="10" t="s">
        <v>777</v>
      </c>
      <c r="D132" s="118" t="s">
        <v>232</v>
      </c>
      <c r="E132" s="134" t="s">
        <v>664</v>
      </c>
      <c r="F132" s="135"/>
      <c r="G132" s="11" t="s">
        <v>778</v>
      </c>
      <c r="H132" s="14">
        <v>0.94</v>
      </c>
      <c r="I132" s="109">
        <f t="shared" si="3"/>
        <v>1.88</v>
      </c>
      <c r="J132" s="115"/>
    </row>
    <row r="133" spans="1:10" ht="192">
      <c r="A133" s="114"/>
      <c r="B133" s="107">
        <v>3</v>
      </c>
      <c r="C133" s="10" t="s">
        <v>777</v>
      </c>
      <c r="D133" s="118" t="s">
        <v>233</v>
      </c>
      <c r="E133" s="134" t="s">
        <v>107</v>
      </c>
      <c r="F133" s="135"/>
      <c r="G133" s="11" t="s">
        <v>778</v>
      </c>
      <c r="H133" s="14">
        <v>0.99</v>
      </c>
      <c r="I133" s="109">
        <f t="shared" si="3"/>
        <v>2.9699999999999998</v>
      </c>
      <c r="J133" s="115"/>
    </row>
    <row r="134" spans="1:10" ht="192">
      <c r="A134" s="114"/>
      <c r="B134" s="107">
        <v>3</v>
      </c>
      <c r="C134" s="10" t="s">
        <v>777</v>
      </c>
      <c r="D134" s="118" t="s">
        <v>233</v>
      </c>
      <c r="E134" s="134" t="s">
        <v>265</v>
      </c>
      <c r="F134" s="135"/>
      <c r="G134" s="11" t="s">
        <v>778</v>
      </c>
      <c r="H134" s="14">
        <v>0.99</v>
      </c>
      <c r="I134" s="109">
        <f t="shared" si="3"/>
        <v>2.9699999999999998</v>
      </c>
      <c r="J134" s="115"/>
    </row>
    <row r="135" spans="1:10" ht="192">
      <c r="A135" s="114"/>
      <c r="B135" s="107">
        <v>2</v>
      </c>
      <c r="C135" s="10" t="s">
        <v>777</v>
      </c>
      <c r="D135" s="118" t="s">
        <v>233</v>
      </c>
      <c r="E135" s="134" t="s">
        <v>310</v>
      </c>
      <c r="F135" s="135"/>
      <c r="G135" s="11" t="s">
        <v>778</v>
      </c>
      <c r="H135" s="14">
        <v>0.99</v>
      </c>
      <c r="I135" s="109">
        <f t="shared" si="3"/>
        <v>1.98</v>
      </c>
      <c r="J135" s="115"/>
    </row>
    <row r="136" spans="1:10" ht="192">
      <c r="A136" s="114"/>
      <c r="B136" s="107">
        <v>2</v>
      </c>
      <c r="C136" s="10" t="s">
        <v>777</v>
      </c>
      <c r="D136" s="118" t="s">
        <v>233</v>
      </c>
      <c r="E136" s="134" t="s">
        <v>311</v>
      </c>
      <c r="F136" s="135"/>
      <c r="G136" s="11" t="s">
        <v>778</v>
      </c>
      <c r="H136" s="14">
        <v>0.99</v>
      </c>
      <c r="I136" s="109">
        <f t="shared" si="3"/>
        <v>1.98</v>
      </c>
      <c r="J136" s="115"/>
    </row>
    <row r="137" spans="1:10" ht="192">
      <c r="A137" s="114"/>
      <c r="B137" s="107">
        <v>3</v>
      </c>
      <c r="C137" s="10" t="s">
        <v>777</v>
      </c>
      <c r="D137" s="118" t="s">
        <v>234</v>
      </c>
      <c r="E137" s="134" t="s">
        <v>263</v>
      </c>
      <c r="F137" s="135"/>
      <c r="G137" s="11" t="s">
        <v>778</v>
      </c>
      <c r="H137" s="14">
        <v>0.99</v>
      </c>
      <c r="I137" s="109">
        <f t="shared" si="3"/>
        <v>2.9699999999999998</v>
      </c>
      <c r="J137" s="115"/>
    </row>
    <row r="138" spans="1:10" ht="192">
      <c r="A138" s="114"/>
      <c r="B138" s="107">
        <v>1</v>
      </c>
      <c r="C138" s="10" t="s">
        <v>777</v>
      </c>
      <c r="D138" s="118" t="s">
        <v>234</v>
      </c>
      <c r="E138" s="134" t="s">
        <v>265</v>
      </c>
      <c r="F138" s="135"/>
      <c r="G138" s="11" t="s">
        <v>778</v>
      </c>
      <c r="H138" s="14">
        <v>0.99</v>
      </c>
      <c r="I138" s="109">
        <f t="shared" si="3"/>
        <v>0.99</v>
      </c>
      <c r="J138" s="115"/>
    </row>
    <row r="139" spans="1:10" ht="192">
      <c r="A139" s="114"/>
      <c r="B139" s="107">
        <v>3</v>
      </c>
      <c r="C139" s="10" t="s">
        <v>777</v>
      </c>
      <c r="D139" s="118" t="s">
        <v>719</v>
      </c>
      <c r="E139" s="134" t="s">
        <v>107</v>
      </c>
      <c r="F139" s="135"/>
      <c r="G139" s="11" t="s">
        <v>778</v>
      </c>
      <c r="H139" s="14">
        <v>1.04</v>
      </c>
      <c r="I139" s="109">
        <f t="shared" si="3"/>
        <v>3.12</v>
      </c>
      <c r="J139" s="115"/>
    </row>
    <row r="140" spans="1:10" ht="192">
      <c r="A140" s="114"/>
      <c r="B140" s="107">
        <v>2</v>
      </c>
      <c r="C140" s="10" t="s">
        <v>777</v>
      </c>
      <c r="D140" s="118" t="s">
        <v>719</v>
      </c>
      <c r="E140" s="134" t="s">
        <v>310</v>
      </c>
      <c r="F140" s="135"/>
      <c r="G140" s="11" t="s">
        <v>778</v>
      </c>
      <c r="H140" s="14">
        <v>1.04</v>
      </c>
      <c r="I140" s="109">
        <f t="shared" si="3"/>
        <v>2.08</v>
      </c>
      <c r="J140" s="115"/>
    </row>
    <row r="141" spans="1:10" ht="192">
      <c r="A141" s="114"/>
      <c r="B141" s="107">
        <v>2</v>
      </c>
      <c r="C141" s="10" t="s">
        <v>777</v>
      </c>
      <c r="D141" s="118" t="s">
        <v>720</v>
      </c>
      <c r="E141" s="134" t="s">
        <v>265</v>
      </c>
      <c r="F141" s="135"/>
      <c r="G141" s="11" t="s">
        <v>778</v>
      </c>
      <c r="H141" s="14">
        <v>1.04</v>
      </c>
      <c r="I141" s="109">
        <f t="shared" si="3"/>
        <v>2.08</v>
      </c>
      <c r="J141" s="115"/>
    </row>
    <row r="142" spans="1:10" ht="192">
      <c r="A142" s="114"/>
      <c r="B142" s="107">
        <v>3</v>
      </c>
      <c r="C142" s="10" t="s">
        <v>777</v>
      </c>
      <c r="D142" s="118" t="s">
        <v>235</v>
      </c>
      <c r="E142" s="134" t="s">
        <v>263</v>
      </c>
      <c r="F142" s="135"/>
      <c r="G142" s="11" t="s">
        <v>778</v>
      </c>
      <c r="H142" s="14">
        <v>0.99</v>
      </c>
      <c r="I142" s="109">
        <f t="shared" si="3"/>
        <v>2.9699999999999998</v>
      </c>
      <c r="J142" s="115"/>
    </row>
    <row r="143" spans="1:10" ht="192">
      <c r="A143" s="114"/>
      <c r="B143" s="107">
        <v>1</v>
      </c>
      <c r="C143" s="10" t="s">
        <v>777</v>
      </c>
      <c r="D143" s="118" t="s">
        <v>235</v>
      </c>
      <c r="E143" s="134" t="s">
        <v>265</v>
      </c>
      <c r="F143" s="135"/>
      <c r="G143" s="11" t="s">
        <v>778</v>
      </c>
      <c r="H143" s="14">
        <v>0.99</v>
      </c>
      <c r="I143" s="109">
        <f t="shared" si="3"/>
        <v>0.99</v>
      </c>
      <c r="J143" s="115"/>
    </row>
    <row r="144" spans="1:10" ht="192">
      <c r="A144" s="114"/>
      <c r="B144" s="107">
        <v>2</v>
      </c>
      <c r="C144" s="10" t="s">
        <v>777</v>
      </c>
      <c r="D144" s="118" t="s">
        <v>235</v>
      </c>
      <c r="E144" s="134" t="s">
        <v>310</v>
      </c>
      <c r="F144" s="135"/>
      <c r="G144" s="11" t="s">
        <v>778</v>
      </c>
      <c r="H144" s="14">
        <v>0.99</v>
      </c>
      <c r="I144" s="109">
        <f t="shared" si="3"/>
        <v>1.98</v>
      </c>
      <c r="J144" s="115"/>
    </row>
    <row r="145" spans="1:10" ht="192">
      <c r="A145" s="114"/>
      <c r="B145" s="107">
        <v>2</v>
      </c>
      <c r="C145" s="10" t="s">
        <v>777</v>
      </c>
      <c r="D145" s="118" t="s">
        <v>235</v>
      </c>
      <c r="E145" s="134" t="s">
        <v>664</v>
      </c>
      <c r="F145" s="135"/>
      <c r="G145" s="11" t="s">
        <v>778</v>
      </c>
      <c r="H145" s="14">
        <v>0.99</v>
      </c>
      <c r="I145" s="109">
        <f t="shared" si="3"/>
        <v>1.98</v>
      </c>
      <c r="J145" s="115"/>
    </row>
    <row r="146" spans="1:10" ht="192">
      <c r="A146" s="114"/>
      <c r="B146" s="107">
        <v>2</v>
      </c>
      <c r="C146" s="10" t="s">
        <v>777</v>
      </c>
      <c r="D146" s="118" t="s">
        <v>779</v>
      </c>
      <c r="E146" s="134" t="s">
        <v>664</v>
      </c>
      <c r="F146" s="135"/>
      <c r="G146" s="11" t="s">
        <v>778</v>
      </c>
      <c r="H146" s="14">
        <v>1.04</v>
      </c>
      <c r="I146" s="109">
        <f t="shared" si="3"/>
        <v>2.08</v>
      </c>
      <c r="J146" s="115"/>
    </row>
    <row r="147" spans="1:10" ht="120">
      <c r="A147" s="114"/>
      <c r="B147" s="107">
        <v>4</v>
      </c>
      <c r="C147" s="10" t="s">
        <v>780</v>
      </c>
      <c r="D147" s="118" t="s">
        <v>23</v>
      </c>
      <c r="E147" s="134" t="s">
        <v>733</v>
      </c>
      <c r="F147" s="135"/>
      <c r="G147" s="11" t="s">
        <v>781</v>
      </c>
      <c r="H147" s="14">
        <v>0.8</v>
      </c>
      <c r="I147" s="109">
        <f t="shared" si="3"/>
        <v>3.2</v>
      </c>
      <c r="J147" s="115"/>
    </row>
    <row r="148" spans="1:10" ht="120">
      <c r="A148" s="114"/>
      <c r="B148" s="107">
        <v>4</v>
      </c>
      <c r="C148" s="10" t="s">
        <v>780</v>
      </c>
      <c r="D148" s="118" t="s">
        <v>23</v>
      </c>
      <c r="E148" s="134" t="s">
        <v>782</v>
      </c>
      <c r="F148" s="135"/>
      <c r="G148" s="11" t="s">
        <v>781</v>
      </c>
      <c r="H148" s="14">
        <v>0.8</v>
      </c>
      <c r="I148" s="109">
        <f t="shared" si="3"/>
        <v>3.2</v>
      </c>
      <c r="J148" s="115"/>
    </row>
    <row r="149" spans="1:10" ht="120">
      <c r="A149" s="114"/>
      <c r="B149" s="107">
        <v>4</v>
      </c>
      <c r="C149" s="10" t="s">
        <v>780</v>
      </c>
      <c r="D149" s="118" t="s">
        <v>25</v>
      </c>
      <c r="E149" s="134" t="s">
        <v>733</v>
      </c>
      <c r="F149" s="135"/>
      <c r="G149" s="11" t="s">
        <v>781</v>
      </c>
      <c r="H149" s="14">
        <v>0.8</v>
      </c>
      <c r="I149" s="109">
        <f t="shared" si="3"/>
        <v>3.2</v>
      </c>
      <c r="J149" s="115"/>
    </row>
    <row r="150" spans="1:10" ht="120">
      <c r="A150" s="114"/>
      <c r="B150" s="107">
        <v>4</v>
      </c>
      <c r="C150" s="10" t="s">
        <v>780</v>
      </c>
      <c r="D150" s="118" t="s">
        <v>25</v>
      </c>
      <c r="E150" s="134" t="s">
        <v>782</v>
      </c>
      <c r="F150" s="135"/>
      <c r="G150" s="11" t="s">
        <v>781</v>
      </c>
      <c r="H150" s="14">
        <v>0.8</v>
      </c>
      <c r="I150" s="109">
        <f t="shared" ref="I150:I181" si="4">H150*B150</f>
        <v>3.2</v>
      </c>
      <c r="J150" s="115"/>
    </row>
    <row r="151" spans="1:10" ht="120">
      <c r="A151" s="114"/>
      <c r="B151" s="107">
        <v>4</v>
      </c>
      <c r="C151" s="10" t="s">
        <v>780</v>
      </c>
      <c r="D151" s="118" t="s">
        <v>26</v>
      </c>
      <c r="E151" s="134" t="s">
        <v>782</v>
      </c>
      <c r="F151" s="135"/>
      <c r="G151" s="11" t="s">
        <v>781</v>
      </c>
      <c r="H151" s="14">
        <v>0.8</v>
      </c>
      <c r="I151" s="109">
        <f t="shared" si="4"/>
        <v>3.2</v>
      </c>
      <c r="J151" s="115"/>
    </row>
    <row r="152" spans="1:10" ht="120">
      <c r="A152" s="114"/>
      <c r="B152" s="107">
        <v>3</v>
      </c>
      <c r="C152" s="10" t="s">
        <v>783</v>
      </c>
      <c r="D152" s="118" t="s">
        <v>784</v>
      </c>
      <c r="E152" s="134" t="s">
        <v>107</v>
      </c>
      <c r="F152" s="135"/>
      <c r="G152" s="11" t="s">
        <v>785</v>
      </c>
      <c r="H152" s="14">
        <v>0.59</v>
      </c>
      <c r="I152" s="109">
        <f t="shared" si="4"/>
        <v>1.77</v>
      </c>
      <c r="J152" s="115"/>
    </row>
    <row r="153" spans="1:10" ht="120">
      <c r="A153" s="114"/>
      <c r="B153" s="107">
        <v>3</v>
      </c>
      <c r="C153" s="10" t="s">
        <v>783</v>
      </c>
      <c r="D153" s="118" t="s">
        <v>784</v>
      </c>
      <c r="E153" s="134" t="s">
        <v>210</v>
      </c>
      <c r="F153" s="135"/>
      <c r="G153" s="11" t="s">
        <v>785</v>
      </c>
      <c r="H153" s="14">
        <v>0.59</v>
      </c>
      <c r="I153" s="109">
        <f t="shared" si="4"/>
        <v>1.77</v>
      </c>
      <c r="J153" s="115"/>
    </row>
    <row r="154" spans="1:10" ht="120">
      <c r="A154" s="114"/>
      <c r="B154" s="107">
        <v>2</v>
      </c>
      <c r="C154" s="10" t="s">
        <v>783</v>
      </c>
      <c r="D154" s="118" t="s">
        <v>784</v>
      </c>
      <c r="E154" s="134" t="s">
        <v>212</v>
      </c>
      <c r="F154" s="135"/>
      <c r="G154" s="11" t="s">
        <v>785</v>
      </c>
      <c r="H154" s="14">
        <v>0.59</v>
      </c>
      <c r="I154" s="109">
        <f t="shared" si="4"/>
        <v>1.18</v>
      </c>
      <c r="J154" s="115"/>
    </row>
    <row r="155" spans="1:10" ht="132">
      <c r="A155" s="114"/>
      <c r="B155" s="107">
        <v>10</v>
      </c>
      <c r="C155" s="10" t="s">
        <v>786</v>
      </c>
      <c r="D155" s="118" t="s">
        <v>787</v>
      </c>
      <c r="E155" s="134"/>
      <c r="F155" s="135"/>
      <c r="G155" s="11" t="s">
        <v>788</v>
      </c>
      <c r="H155" s="14">
        <v>0.16</v>
      </c>
      <c r="I155" s="109">
        <f t="shared" si="4"/>
        <v>1.6</v>
      </c>
      <c r="J155" s="115"/>
    </row>
    <row r="156" spans="1:10" ht="132">
      <c r="A156" s="114"/>
      <c r="B156" s="107">
        <v>10</v>
      </c>
      <c r="C156" s="10" t="s">
        <v>786</v>
      </c>
      <c r="D156" s="118" t="s">
        <v>614</v>
      </c>
      <c r="E156" s="134"/>
      <c r="F156" s="135"/>
      <c r="G156" s="11" t="s">
        <v>788</v>
      </c>
      <c r="H156" s="14">
        <v>0.16</v>
      </c>
      <c r="I156" s="109">
        <f t="shared" si="4"/>
        <v>1.6</v>
      </c>
      <c r="J156" s="115"/>
    </row>
    <row r="157" spans="1:10" ht="180">
      <c r="A157" s="114"/>
      <c r="B157" s="107">
        <v>20</v>
      </c>
      <c r="C157" s="10" t="s">
        <v>789</v>
      </c>
      <c r="D157" s="118"/>
      <c r="E157" s="134"/>
      <c r="F157" s="135"/>
      <c r="G157" s="11" t="s">
        <v>889</v>
      </c>
      <c r="H157" s="14">
        <v>0.66</v>
      </c>
      <c r="I157" s="109">
        <f t="shared" si="4"/>
        <v>13.200000000000001</v>
      </c>
      <c r="J157" s="115"/>
    </row>
    <row r="158" spans="1:10" ht="192">
      <c r="A158" s="114"/>
      <c r="B158" s="107">
        <v>20</v>
      </c>
      <c r="C158" s="10" t="s">
        <v>790</v>
      </c>
      <c r="D158" s="118"/>
      <c r="E158" s="134"/>
      <c r="F158" s="135"/>
      <c r="G158" s="11" t="s">
        <v>890</v>
      </c>
      <c r="H158" s="14">
        <v>0.66</v>
      </c>
      <c r="I158" s="109">
        <f t="shared" si="4"/>
        <v>13.200000000000001</v>
      </c>
      <c r="J158" s="115"/>
    </row>
    <row r="159" spans="1:10" ht="144">
      <c r="A159" s="114"/>
      <c r="B159" s="107">
        <v>40</v>
      </c>
      <c r="C159" s="10" t="s">
        <v>791</v>
      </c>
      <c r="D159" s="118"/>
      <c r="E159" s="134"/>
      <c r="F159" s="135"/>
      <c r="G159" s="11" t="s">
        <v>891</v>
      </c>
      <c r="H159" s="14">
        <v>0.5</v>
      </c>
      <c r="I159" s="109">
        <f t="shared" si="4"/>
        <v>20</v>
      </c>
      <c r="J159" s="115"/>
    </row>
    <row r="160" spans="1:10" ht="180">
      <c r="A160" s="114"/>
      <c r="B160" s="107">
        <v>20</v>
      </c>
      <c r="C160" s="10" t="s">
        <v>792</v>
      </c>
      <c r="D160" s="118"/>
      <c r="E160" s="134"/>
      <c r="F160" s="135"/>
      <c r="G160" s="11" t="s">
        <v>892</v>
      </c>
      <c r="H160" s="14">
        <v>0.72</v>
      </c>
      <c r="I160" s="109">
        <f t="shared" si="4"/>
        <v>14.399999999999999</v>
      </c>
      <c r="J160" s="115"/>
    </row>
    <row r="161" spans="1:10" ht="192">
      <c r="A161" s="114"/>
      <c r="B161" s="107">
        <v>10</v>
      </c>
      <c r="C161" s="10" t="s">
        <v>793</v>
      </c>
      <c r="D161" s="118"/>
      <c r="E161" s="134"/>
      <c r="F161" s="135"/>
      <c r="G161" s="11" t="s">
        <v>893</v>
      </c>
      <c r="H161" s="14">
        <v>0.72</v>
      </c>
      <c r="I161" s="109">
        <f t="shared" si="4"/>
        <v>7.1999999999999993</v>
      </c>
      <c r="J161" s="115"/>
    </row>
    <row r="162" spans="1:10" ht="264">
      <c r="A162" s="114"/>
      <c r="B162" s="107">
        <v>2</v>
      </c>
      <c r="C162" s="10" t="s">
        <v>794</v>
      </c>
      <c r="D162" s="118" t="s">
        <v>795</v>
      </c>
      <c r="E162" s="134" t="s">
        <v>107</v>
      </c>
      <c r="F162" s="135"/>
      <c r="G162" s="11" t="s">
        <v>796</v>
      </c>
      <c r="H162" s="14">
        <v>2</v>
      </c>
      <c r="I162" s="109">
        <f t="shared" si="4"/>
        <v>4</v>
      </c>
      <c r="J162" s="115"/>
    </row>
    <row r="163" spans="1:10" ht="264">
      <c r="A163" s="114"/>
      <c r="B163" s="107">
        <v>2</v>
      </c>
      <c r="C163" s="10" t="s">
        <v>794</v>
      </c>
      <c r="D163" s="118" t="s">
        <v>797</v>
      </c>
      <c r="E163" s="134" t="s">
        <v>107</v>
      </c>
      <c r="F163" s="135"/>
      <c r="G163" s="11" t="s">
        <v>796</v>
      </c>
      <c r="H163" s="14">
        <v>2.25</v>
      </c>
      <c r="I163" s="109">
        <f t="shared" si="4"/>
        <v>4.5</v>
      </c>
      <c r="J163" s="115"/>
    </row>
    <row r="164" spans="1:10" ht="264">
      <c r="A164" s="114"/>
      <c r="B164" s="107">
        <v>2</v>
      </c>
      <c r="C164" s="10" t="s">
        <v>794</v>
      </c>
      <c r="D164" s="118" t="s">
        <v>798</v>
      </c>
      <c r="E164" s="134" t="s">
        <v>107</v>
      </c>
      <c r="F164" s="135"/>
      <c r="G164" s="11" t="s">
        <v>796</v>
      </c>
      <c r="H164" s="14">
        <v>2.5499999999999998</v>
      </c>
      <c r="I164" s="109">
        <f t="shared" si="4"/>
        <v>5.0999999999999996</v>
      </c>
      <c r="J164" s="115"/>
    </row>
    <row r="165" spans="1:10" ht="264">
      <c r="A165" s="114"/>
      <c r="B165" s="107">
        <v>2</v>
      </c>
      <c r="C165" s="10" t="s">
        <v>794</v>
      </c>
      <c r="D165" s="118" t="s">
        <v>799</v>
      </c>
      <c r="E165" s="134" t="s">
        <v>107</v>
      </c>
      <c r="F165" s="135"/>
      <c r="G165" s="11" t="s">
        <v>796</v>
      </c>
      <c r="H165" s="14">
        <v>2.85</v>
      </c>
      <c r="I165" s="109">
        <f t="shared" si="4"/>
        <v>5.7</v>
      </c>
      <c r="J165" s="115"/>
    </row>
    <row r="166" spans="1:10" ht="252">
      <c r="A166" s="114"/>
      <c r="B166" s="107">
        <v>2</v>
      </c>
      <c r="C166" s="10" t="s">
        <v>800</v>
      </c>
      <c r="D166" s="118" t="s">
        <v>801</v>
      </c>
      <c r="E166" s="134" t="s">
        <v>572</v>
      </c>
      <c r="F166" s="135"/>
      <c r="G166" s="11" t="s">
        <v>802</v>
      </c>
      <c r="H166" s="14">
        <v>1.59</v>
      </c>
      <c r="I166" s="109">
        <f t="shared" si="4"/>
        <v>3.18</v>
      </c>
      <c r="J166" s="115"/>
    </row>
    <row r="167" spans="1:10" ht="252">
      <c r="A167" s="114"/>
      <c r="B167" s="107">
        <v>2</v>
      </c>
      <c r="C167" s="10" t="s">
        <v>800</v>
      </c>
      <c r="D167" s="118" t="s">
        <v>801</v>
      </c>
      <c r="E167" s="134" t="s">
        <v>753</v>
      </c>
      <c r="F167" s="135"/>
      <c r="G167" s="11" t="s">
        <v>802</v>
      </c>
      <c r="H167" s="14">
        <v>1.79</v>
      </c>
      <c r="I167" s="109">
        <f t="shared" si="4"/>
        <v>3.58</v>
      </c>
      <c r="J167" s="115"/>
    </row>
    <row r="168" spans="1:10" ht="252">
      <c r="A168" s="114"/>
      <c r="B168" s="107">
        <v>2</v>
      </c>
      <c r="C168" s="10" t="s">
        <v>800</v>
      </c>
      <c r="D168" s="118" t="s">
        <v>801</v>
      </c>
      <c r="E168" s="134" t="s">
        <v>754</v>
      </c>
      <c r="F168" s="135"/>
      <c r="G168" s="11" t="s">
        <v>802</v>
      </c>
      <c r="H168" s="14">
        <v>2.09</v>
      </c>
      <c r="I168" s="109">
        <f t="shared" si="4"/>
        <v>4.18</v>
      </c>
      <c r="J168" s="115"/>
    </row>
    <row r="169" spans="1:10" ht="252">
      <c r="A169" s="114"/>
      <c r="B169" s="107">
        <v>2</v>
      </c>
      <c r="C169" s="10" t="s">
        <v>800</v>
      </c>
      <c r="D169" s="118" t="s">
        <v>801</v>
      </c>
      <c r="E169" s="134" t="s">
        <v>298</v>
      </c>
      <c r="F169" s="135"/>
      <c r="G169" s="11" t="s">
        <v>802</v>
      </c>
      <c r="H169" s="14">
        <v>2.4900000000000002</v>
      </c>
      <c r="I169" s="109">
        <f t="shared" si="4"/>
        <v>4.9800000000000004</v>
      </c>
      <c r="J169" s="115"/>
    </row>
    <row r="170" spans="1:10" ht="252">
      <c r="A170" s="114"/>
      <c r="B170" s="107">
        <v>2</v>
      </c>
      <c r="C170" s="10" t="s">
        <v>800</v>
      </c>
      <c r="D170" s="118" t="s">
        <v>801</v>
      </c>
      <c r="E170" s="134" t="s">
        <v>803</v>
      </c>
      <c r="F170" s="135"/>
      <c r="G170" s="11" t="s">
        <v>802</v>
      </c>
      <c r="H170" s="14">
        <v>2.79</v>
      </c>
      <c r="I170" s="109">
        <f t="shared" si="4"/>
        <v>5.58</v>
      </c>
      <c r="J170" s="115"/>
    </row>
    <row r="171" spans="1:10" ht="144">
      <c r="A171" s="114"/>
      <c r="B171" s="107">
        <v>4</v>
      </c>
      <c r="C171" s="10" t="s">
        <v>804</v>
      </c>
      <c r="D171" s="118" t="s">
        <v>25</v>
      </c>
      <c r="E171" s="134" t="s">
        <v>107</v>
      </c>
      <c r="F171" s="135"/>
      <c r="G171" s="11" t="s">
        <v>805</v>
      </c>
      <c r="H171" s="14">
        <v>0.69</v>
      </c>
      <c r="I171" s="109">
        <f t="shared" si="4"/>
        <v>2.76</v>
      </c>
      <c r="J171" s="115"/>
    </row>
    <row r="172" spans="1:10" ht="144">
      <c r="A172" s="114"/>
      <c r="B172" s="107">
        <v>4</v>
      </c>
      <c r="C172" s="10" t="s">
        <v>804</v>
      </c>
      <c r="D172" s="118" t="s">
        <v>26</v>
      </c>
      <c r="E172" s="134" t="s">
        <v>107</v>
      </c>
      <c r="F172" s="135"/>
      <c r="G172" s="11" t="s">
        <v>805</v>
      </c>
      <c r="H172" s="14">
        <v>0.69</v>
      </c>
      <c r="I172" s="109">
        <f t="shared" si="4"/>
        <v>2.76</v>
      </c>
      <c r="J172" s="115"/>
    </row>
    <row r="173" spans="1:10" ht="204">
      <c r="A173" s="114"/>
      <c r="B173" s="107">
        <v>2</v>
      </c>
      <c r="C173" s="10" t="s">
        <v>806</v>
      </c>
      <c r="D173" s="118" t="s">
        <v>590</v>
      </c>
      <c r="E173" s="134"/>
      <c r="F173" s="135"/>
      <c r="G173" s="11" t="s">
        <v>807</v>
      </c>
      <c r="H173" s="14">
        <v>1.83</v>
      </c>
      <c r="I173" s="109">
        <f t="shared" si="4"/>
        <v>3.66</v>
      </c>
      <c r="J173" s="115"/>
    </row>
    <row r="174" spans="1:10" ht="204">
      <c r="A174" s="114"/>
      <c r="B174" s="107">
        <v>2</v>
      </c>
      <c r="C174" s="10" t="s">
        <v>806</v>
      </c>
      <c r="D174" s="118" t="s">
        <v>572</v>
      </c>
      <c r="E174" s="134"/>
      <c r="F174" s="135"/>
      <c r="G174" s="11" t="s">
        <v>807</v>
      </c>
      <c r="H174" s="14">
        <v>2.04</v>
      </c>
      <c r="I174" s="109">
        <f t="shared" si="4"/>
        <v>4.08</v>
      </c>
      <c r="J174" s="115"/>
    </row>
    <row r="175" spans="1:10" ht="204">
      <c r="A175" s="114"/>
      <c r="B175" s="107">
        <v>2</v>
      </c>
      <c r="C175" s="10" t="s">
        <v>806</v>
      </c>
      <c r="D175" s="118" t="s">
        <v>753</v>
      </c>
      <c r="E175" s="134"/>
      <c r="F175" s="135"/>
      <c r="G175" s="11" t="s">
        <v>807</v>
      </c>
      <c r="H175" s="14">
        <v>2.14</v>
      </c>
      <c r="I175" s="109">
        <f t="shared" si="4"/>
        <v>4.28</v>
      </c>
      <c r="J175" s="115"/>
    </row>
    <row r="176" spans="1:10" ht="204">
      <c r="A176" s="114"/>
      <c r="B176" s="107">
        <v>2</v>
      </c>
      <c r="C176" s="10" t="s">
        <v>806</v>
      </c>
      <c r="D176" s="118" t="s">
        <v>754</v>
      </c>
      <c r="E176" s="134"/>
      <c r="F176" s="135"/>
      <c r="G176" s="11" t="s">
        <v>807</v>
      </c>
      <c r="H176" s="14">
        <v>2.4300000000000002</v>
      </c>
      <c r="I176" s="109">
        <f t="shared" si="4"/>
        <v>4.8600000000000003</v>
      </c>
      <c r="J176" s="115"/>
    </row>
    <row r="177" spans="1:10" ht="204">
      <c r="A177" s="114"/>
      <c r="B177" s="107">
        <v>2</v>
      </c>
      <c r="C177" s="10" t="s">
        <v>806</v>
      </c>
      <c r="D177" s="118" t="s">
        <v>298</v>
      </c>
      <c r="E177" s="134"/>
      <c r="F177" s="135"/>
      <c r="G177" s="11" t="s">
        <v>807</v>
      </c>
      <c r="H177" s="14">
        <v>2.88</v>
      </c>
      <c r="I177" s="109">
        <f t="shared" si="4"/>
        <v>5.76</v>
      </c>
      <c r="J177" s="115"/>
    </row>
    <row r="178" spans="1:10" ht="204">
      <c r="A178" s="114"/>
      <c r="B178" s="107">
        <v>2</v>
      </c>
      <c r="C178" s="10" t="s">
        <v>806</v>
      </c>
      <c r="D178" s="118" t="s">
        <v>803</v>
      </c>
      <c r="E178" s="134"/>
      <c r="F178" s="135"/>
      <c r="G178" s="11" t="s">
        <v>807</v>
      </c>
      <c r="H178" s="14">
        <v>3.13</v>
      </c>
      <c r="I178" s="109">
        <f t="shared" si="4"/>
        <v>6.26</v>
      </c>
      <c r="J178" s="115"/>
    </row>
    <row r="179" spans="1:10" ht="204">
      <c r="A179" s="114"/>
      <c r="B179" s="107">
        <v>2</v>
      </c>
      <c r="C179" s="10" t="s">
        <v>806</v>
      </c>
      <c r="D179" s="118" t="s">
        <v>294</v>
      </c>
      <c r="E179" s="134"/>
      <c r="F179" s="135"/>
      <c r="G179" s="11" t="s">
        <v>807</v>
      </c>
      <c r="H179" s="14">
        <v>3.67</v>
      </c>
      <c r="I179" s="109">
        <f t="shared" si="4"/>
        <v>7.34</v>
      </c>
      <c r="J179" s="115"/>
    </row>
    <row r="180" spans="1:10" ht="204">
      <c r="A180" s="114"/>
      <c r="B180" s="107">
        <v>2</v>
      </c>
      <c r="C180" s="10" t="s">
        <v>808</v>
      </c>
      <c r="D180" s="118" t="s">
        <v>590</v>
      </c>
      <c r="E180" s="134"/>
      <c r="F180" s="135"/>
      <c r="G180" s="11" t="s">
        <v>809</v>
      </c>
      <c r="H180" s="14">
        <v>1.77</v>
      </c>
      <c r="I180" s="109">
        <f t="shared" si="4"/>
        <v>3.54</v>
      </c>
      <c r="J180" s="115"/>
    </row>
    <row r="181" spans="1:10" ht="204">
      <c r="A181" s="114"/>
      <c r="B181" s="107">
        <v>2</v>
      </c>
      <c r="C181" s="10" t="s">
        <v>808</v>
      </c>
      <c r="D181" s="118" t="s">
        <v>572</v>
      </c>
      <c r="E181" s="134"/>
      <c r="F181" s="135"/>
      <c r="G181" s="11" t="s">
        <v>809</v>
      </c>
      <c r="H181" s="14">
        <v>1.85</v>
      </c>
      <c r="I181" s="109">
        <f t="shared" si="4"/>
        <v>3.7</v>
      </c>
      <c r="J181" s="115"/>
    </row>
    <row r="182" spans="1:10" ht="204">
      <c r="A182" s="114"/>
      <c r="B182" s="107">
        <v>2</v>
      </c>
      <c r="C182" s="10" t="s">
        <v>808</v>
      </c>
      <c r="D182" s="118" t="s">
        <v>753</v>
      </c>
      <c r="E182" s="134"/>
      <c r="F182" s="135"/>
      <c r="G182" s="11" t="s">
        <v>809</v>
      </c>
      <c r="H182" s="14">
        <v>2</v>
      </c>
      <c r="I182" s="109">
        <f t="shared" ref="I182:I206" si="5">H182*B182</f>
        <v>4</v>
      </c>
      <c r="J182" s="115"/>
    </row>
    <row r="183" spans="1:10" ht="204">
      <c r="A183" s="114"/>
      <c r="B183" s="107">
        <v>2</v>
      </c>
      <c r="C183" s="10" t="s">
        <v>808</v>
      </c>
      <c r="D183" s="118" t="s">
        <v>754</v>
      </c>
      <c r="E183" s="134"/>
      <c r="F183" s="135"/>
      <c r="G183" s="11" t="s">
        <v>809</v>
      </c>
      <c r="H183" s="14">
        <v>2.16</v>
      </c>
      <c r="I183" s="109">
        <f t="shared" si="5"/>
        <v>4.32</v>
      </c>
      <c r="J183" s="115"/>
    </row>
    <row r="184" spans="1:10" ht="204">
      <c r="A184" s="114"/>
      <c r="B184" s="107">
        <v>2</v>
      </c>
      <c r="C184" s="10" t="s">
        <v>808</v>
      </c>
      <c r="D184" s="118" t="s">
        <v>298</v>
      </c>
      <c r="E184" s="134"/>
      <c r="F184" s="135"/>
      <c r="G184" s="11" t="s">
        <v>809</v>
      </c>
      <c r="H184" s="14">
        <v>2.54</v>
      </c>
      <c r="I184" s="109">
        <f t="shared" si="5"/>
        <v>5.08</v>
      </c>
      <c r="J184" s="115"/>
    </row>
    <row r="185" spans="1:10" ht="204">
      <c r="A185" s="114"/>
      <c r="B185" s="107">
        <v>2</v>
      </c>
      <c r="C185" s="10" t="s">
        <v>808</v>
      </c>
      <c r="D185" s="118" t="s">
        <v>803</v>
      </c>
      <c r="E185" s="134"/>
      <c r="F185" s="135"/>
      <c r="G185" s="11" t="s">
        <v>809</v>
      </c>
      <c r="H185" s="14">
        <v>2.81</v>
      </c>
      <c r="I185" s="109">
        <f t="shared" si="5"/>
        <v>5.62</v>
      </c>
      <c r="J185" s="115"/>
    </row>
    <row r="186" spans="1:10" ht="204">
      <c r="A186" s="114"/>
      <c r="B186" s="107">
        <v>2</v>
      </c>
      <c r="C186" s="10" t="s">
        <v>808</v>
      </c>
      <c r="D186" s="118" t="s">
        <v>294</v>
      </c>
      <c r="E186" s="134"/>
      <c r="F186" s="135"/>
      <c r="G186" s="11" t="s">
        <v>809</v>
      </c>
      <c r="H186" s="14">
        <v>3.06</v>
      </c>
      <c r="I186" s="109">
        <f t="shared" si="5"/>
        <v>6.12</v>
      </c>
      <c r="J186" s="115"/>
    </row>
    <row r="187" spans="1:10" ht="108">
      <c r="A187" s="114"/>
      <c r="B187" s="107">
        <v>2</v>
      </c>
      <c r="C187" s="10" t="s">
        <v>810</v>
      </c>
      <c r="D187" s="118" t="s">
        <v>811</v>
      </c>
      <c r="E187" s="134" t="s">
        <v>272</v>
      </c>
      <c r="F187" s="135"/>
      <c r="G187" s="11" t="s">
        <v>812</v>
      </c>
      <c r="H187" s="14">
        <v>3.29</v>
      </c>
      <c r="I187" s="109">
        <f t="shared" si="5"/>
        <v>6.58</v>
      </c>
      <c r="J187" s="115"/>
    </row>
    <row r="188" spans="1:10" ht="108">
      <c r="A188" s="114"/>
      <c r="B188" s="107">
        <v>2</v>
      </c>
      <c r="C188" s="10" t="s">
        <v>810</v>
      </c>
      <c r="D188" s="118" t="s">
        <v>813</v>
      </c>
      <c r="E188" s="134" t="s">
        <v>272</v>
      </c>
      <c r="F188" s="135"/>
      <c r="G188" s="11" t="s">
        <v>812</v>
      </c>
      <c r="H188" s="14">
        <v>3.54</v>
      </c>
      <c r="I188" s="109">
        <f t="shared" si="5"/>
        <v>7.08</v>
      </c>
      <c r="J188" s="115"/>
    </row>
    <row r="189" spans="1:10" ht="108">
      <c r="A189" s="114"/>
      <c r="B189" s="107">
        <v>2</v>
      </c>
      <c r="C189" s="10" t="s">
        <v>810</v>
      </c>
      <c r="D189" s="118" t="s">
        <v>814</v>
      </c>
      <c r="E189" s="134" t="s">
        <v>272</v>
      </c>
      <c r="F189" s="135"/>
      <c r="G189" s="11" t="s">
        <v>812</v>
      </c>
      <c r="H189" s="14">
        <v>3.79</v>
      </c>
      <c r="I189" s="109">
        <f t="shared" si="5"/>
        <v>7.58</v>
      </c>
      <c r="J189" s="115"/>
    </row>
    <row r="190" spans="1:10" ht="108">
      <c r="A190" s="114"/>
      <c r="B190" s="107">
        <v>3</v>
      </c>
      <c r="C190" s="10" t="s">
        <v>810</v>
      </c>
      <c r="D190" s="118" t="s">
        <v>815</v>
      </c>
      <c r="E190" s="134" t="s">
        <v>272</v>
      </c>
      <c r="F190" s="135"/>
      <c r="G190" s="11" t="s">
        <v>812</v>
      </c>
      <c r="H190" s="14">
        <v>4.04</v>
      </c>
      <c r="I190" s="109">
        <f t="shared" si="5"/>
        <v>12.120000000000001</v>
      </c>
      <c r="J190" s="115"/>
    </row>
    <row r="191" spans="1:10" ht="108">
      <c r="A191" s="114"/>
      <c r="B191" s="107">
        <v>3</v>
      </c>
      <c r="C191" s="10" t="s">
        <v>810</v>
      </c>
      <c r="D191" s="118" t="s">
        <v>816</v>
      </c>
      <c r="E191" s="134" t="s">
        <v>272</v>
      </c>
      <c r="F191" s="135"/>
      <c r="G191" s="11" t="s">
        <v>812</v>
      </c>
      <c r="H191" s="14">
        <v>4.4400000000000004</v>
      </c>
      <c r="I191" s="109">
        <f t="shared" si="5"/>
        <v>13.32</v>
      </c>
      <c r="J191" s="115"/>
    </row>
    <row r="192" spans="1:10" ht="108">
      <c r="A192" s="114"/>
      <c r="B192" s="107">
        <v>3</v>
      </c>
      <c r="C192" s="10" t="s">
        <v>810</v>
      </c>
      <c r="D192" s="118" t="s">
        <v>817</v>
      </c>
      <c r="E192" s="134" t="s">
        <v>272</v>
      </c>
      <c r="F192" s="135"/>
      <c r="G192" s="11" t="s">
        <v>812</v>
      </c>
      <c r="H192" s="14">
        <v>4.6900000000000004</v>
      </c>
      <c r="I192" s="109">
        <f t="shared" si="5"/>
        <v>14.07</v>
      </c>
      <c r="J192" s="115"/>
    </row>
    <row r="193" spans="1:10" ht="204">
      <c r="A193" s="114"/>
      <c r="B193" s="107">
        <v>2</v>
      </c>
      <c r="C193" s="10" t="s">
        <v>818</v>
      </c>
      <c r="D193" s="118" t="s">
        <v>239</v>
      </c>
      <c r="E193" s="134" t="s">
        <v>23</v>
      </c>
      <c r="F193" s="135"/>
      <c r="G193" s="11" t="s">
        <v>819</v>
      </c>
      <c r="H193" s="14">
        <v>3.45</v>
      </c>
      <c r="I193" s="109">
        <f t="shared" si="5"/>
        <v>6.9</v>
      </c>
      <c r="J193" s="115"/>
    </row>
    <row r="194" spans="1:10" ht="204">
      <c r="A194" s="114"/>
      <c r="B194" s="107">
        <v>2</v>
      </c>
      <c r="C194" s="10" t="s">
        <v>818</v>
      </c>
      <c r="D194" s="118" t="s">
        <v>239</v>
      </c>
      <c r="E194" s="134" t="s">
        <v>651</v>
      </c>
      <c r="F194" s="135"/>
      <c r="G194" s="11" t="s">
        <v>819</v>
      </c>
      <c r="H194" s="14">
        <v>3.45</v>
      </c>
      <c r="I194" s="109">
        <f t="shared" si="5"/>
        <v>6.9</v>
      </c>
      <c r="J194" s="115"/>
    </row>
    <row r="195" spans="1:10" ht="204">
      <c r="A195" s="114"/>
      <c r="B195" s="107">
        <v>2</v>
      </c>
      <c r="C195" s="10" t="s">
        <v>818</v>
      </c>
      <c r="D195" s="118" t="s">
        <v>239</v>
      </c>
      <c r="E195" s="134" t="s">
        <v>25</v>
      </c>
      <c r="F195" s="135"/>
      <c r="G195" s="11" t="s">
        <v>819</v>
      </c>
      <c r="H195" s="14">
        <v>3.45</v>
      </c>
      <c r="I195" s="109">
        <f t="shared" si="5"/>
        <v>6.9</v>
      </c>
      <c r="J195" s="115"/>
    </row>
    <row r="196" spans="1:10" ht="132">
      <c r="A196" s="114"/>
      <c r="B196" s="107">
        <v>3</v>
      </c>
      <c r="C196" s="10" t="s">
        <v>820</v>
      </c>
      <c r="D196" s="118" t="s">
        <v>33</v>
      </c>
      <c r="E196" s="134"/>
      <c r="F196" s="135"/>
      <c r="G196" s="11" t="s">
        <v>821</v>
      </c>
      <c r="H196" s="14">
        <v>0.73</v>
      </c>
      <c r="I196" s="109">
        <f t="shared" si="5"/>
        <v>2.19</v>
      </c>
      <c r="J196" s="115"/>
    </row>
    <row r="197" spans="1:10" ht="132">
      <c r="A197" s="114"/>
      <c r="B197" s="107">
        <v>3</v>
      </c>
      <c r="C197" s="10" t="s">
        <v>820</v>
      </c>
      <c r="D197" s="118" t="s">
        <v>34</v>
      </c>
      <c r="E197" s="134"/>
      <c r="F197" s="135"/>
      <c r="G197" s="11" t="s">
        <v>821</v>
      </c>
      <c r="H197" s="14">
        <v>0.73</v>
      </c>
      <c r="I197" s="109">
        <f t="shared" si="5"/>
        <v>2.19</v>
      </c>
      <c r="J197" s="115"/>
    </row>
    <row r="198" spans="1:10" ht="132">
      <c r="A198" s="114"/>
      <c r="B198" s="107">
        <v>3</v>
      </c>
      <c r="C198" s="10" t="s">
        <v>820</v>
      </c>
      <c r="D198" s="118" t="s">
        <v>35</v>
      </c>
      <c r="E198" s="134"/>
      <c r="F198" s="135"/>
      <c r="G198" s="11" t="s">
        <v>821</v>
      </c>
      <c r="H198" s="14">
        <v>0.73</v>
      </c>
      <c r="I198" s="109">
        <f t="shared" si="5"/>
        <v>2.19</v>
      </c>
      <c r="J198" s="115"/>
    </row>
    <row r="199" spans="1:10" ht="132">
      <c r="A199" s="114"/>
      <c r="B199" s="107">
        <v>3</v>
      </c>
      <c r="C199" s="10" t="s">
        <v>820</v>
      </c>
      <c r="D199" s="118" t="s">
        <v>37</v>
      </c>
      <c r="E199" s="134"/>
      <c r="F199" s="135"/>
      <c r="G199" s="11" t="s">
        <v>821</v>
      </c>
      <c r="H199" s="14">
        <v>0.73</v>
      </c>
      <c r="I199" s="109">
        <f t="shared" si="5"/>
        <v>2.19</v>
      </c>
      <c r="J199" s="115"/>
    </row>
    <row r="200" spans="1:10" ht="132">
      <c r="A200" s="114"/>
      <c r="B200" s="107">
        <v>3</v>
      </c>
      <c r="C200" s="10" t="s">
        <v>820</v>
      </c>
      <c r="D200" s="118" t="s">
        <v>38</v>
      </c>
      <c r="E200" s="134"/>
      <c r="F200" s="135"/>
      <c r="G200" s="11" t="s">
        <v>821</v>
      </c>
      <c r="H200" s="14">
        <v>0.73</v>
      </c>
      <c r="I200" s="109">
        <f t="shared" si="5"/>
        <v>2.19</v>
      </c>
      <c r="J200" s="115"/>
    </row>
    <row r="201" spans="1:10" ht="144">
      <c r="A201" s="114"/>
      <c r="B201" s="107">
        <v>4</v>
      </c>
      <c r="C201" s="10" t="s">
        <v>822</v>
      </c>
      <c r="D201" s="118" t="s">
        <v>273</v>
      </c>
      <c r="E201" s="134" t="s">
        <v>26</v>
      </c>
      <c r="F201" s="135"/>
      <c r="G201" s="11" t="s">
        <v>823</v>
      </c>
      <c r="H201" s="14">
        <v>1.0900000000000001</v>
      </c>
      <c r="I201" s="109">
        <f t="shared" si="5"/>
        <v>4.3600000000000003</v>
      </c>
      <c r="J201" s="115"/>
    </row>
    <row r="202" spans="1:10" ht="144">
      <c r="A202" s="114"/>
      <c r="B202" s="107">
        <v>4</v>
      </c>
      <c r="C202" s="10" t="s">
        <v>822</v>
      </c>
      <c r="D202" s="118" t="s">
        <v>273</v>
      </c>
      <c r="E202" s="134" t="s">
        <v>27</v>
      </c>
      <c r="F202" s="135"/>
      <c r="G202" s="11" t="s">
        <v>823</v>
      </c>
      <c r="H202" s="14">
        <v>1.0900000000000001</v>
      </c>
      <c r="I202" s="109">
        <f t="shared" si="5"/>
        <v>4.3600000000000003</v>
      </c>
      <c r="J202" s="115"/>
    </row>
    <row r="203" spans="1:10" ht="108">
      <c r="A203" s="114"/>
      <c r="B203" s="107">
        <v>3</v>
      </c>
      <c r="C203" s="10" t="s">
        <v>824</v>
      </c>
      <c r="D203" s="118" t="s">
        <v>25</v>
      </c>
      <c r="E203" s="134"/>
      <c r="F203" s="135"/>
      <c r="G203" s="11" t="s">
        <v>825</v>
      </c>
      <c r="H203" s="14">
        <v>2.19</v>
      </c>
      <c r="I203" s="109">
        <f t="shared" si="5"/>
        <v>6.57</v>
      </c>
      <c r="J203" s="115"/>
    </row>
    <row r="204" spans="1:10" ht="108">
      <c r="A204" s="114"/>
      <c r="B204" s="107">
        <v>3</v>
      </c>
      <c r="C204" s="10" t="s">
        <v>824</v>
      </c>
      <c r="D204" s="118" t="s">
        <v>67</v>
      </c>
      <c r="E204" s="134"/>
      <c r="F204" s="135"/>
      <c r="G204" s="11" t="s">
        <v>825</v>
      </c>
      <c r="H204" s="14">
        <v>2.19</v>
      </c>
      <c r="I204" s="109">
        <f t="shared" si="5"/>
        <v>6.57</v>
      </c>
      <c r="J204" s="115"/>
    </row>
    <row r="205" spans="1:10" ht="108">
      <c r="A205" s="114"/>
      <c r="B205" s="107">
        <v>2</v>
      </c>
      <c r="C205" s="10" t="s">
        <v>824</v>
      </c>
      <c r="D205" s="118" t="s">
        <v>26</v>
      </c>
      <c r="E205" s="134"/>
      <c r="F205" s="135"/>
      <c r="G205" s="11" t="s">
        <v>825</v>
      </c>
      <c r="H205" s="14">
        <v>2.19</v>
      </c>
      <c r="I205" s="109">
        <f t="shared" si="5"/>
        <v>4.38</v>
      </c>
      <c r="J205" s="115"/>
    </row>
    <row r="206" spans="1:10" ht="144">
      <c r="A206" s="114"/>
      <c r="B206" s="108">
        <v>5</v>
      </c>
      <c r="C206" s="12" t="s">
        <v>708</v>
      </c>
      <c r="D206" s="119" t="s">
        <v>107</v>
      </c>
      <c r="E206" s="136"/>
      <c r="F206" s="137"/>
      <c r="G206" s="13" t="s">
        <v>709</v>
      </c>
      <c r="H206" s="15">
        <v>1.62</v>
      </c>
      <c r="I206" s="110">
        <f t="shared" si="5"/>
        <v>8.1000000000000014</v>
      </c>
      <c r="J206" s="115"/>
    </row>
  </sheetData>
  <mergeCells count="189">
    <mergeCell ref="I10:I11"/>
    <mergeCell ref="I14:I15"/>
    <mergeCell ref="E20:F20"/>
    <mergeCell ref="E21:F21"/>
    <mergeCell ref="E22:F22"/>
    <mergeCell ref="E23:F23"/>
    <mergeCell ref="E30:F30"/>
    <mergeCell ref="E31:F31"/>
    <mergeCell ref="E32:F32"/>
    <mergeCell ref="E33:F33"/>
    <mergeCell ref="E34:F34"/>
    <mergeCell ref="E24:F24"/>
    <mergeCell ref="E25:F25"/>
    <mergeCell ref="E26:F26"/>
    <mergeCell ref="E27:F27"/>
    <mergeCell ref="E28:F28"/>
    <mergeCell ref="E29:F29"/>
    <mergeCell ref="E40:F40"/>
    <mergeCell ref="E41:F41"/>
    <mergeCell ref="E42:F42"/>
    <mergeCell ref="E43:F43"/>
    <mergeCell ref="E44:F44"/>
    <mergeCell ref="E35:F35"/>
    <mergeCell ref="E36:F36"/>
    <mergeCell ref="E37:F37"/>
    <mergeCell ref="E38:F38"/>
    <mergeCell ref="E39:F39"/>
    <mergeCell ref="E50:F50"/>
    <mergeCell ref="E51:F51"/>
    <mergeCell ref="E52:F52"/>
    <mergeCell ref="E53:F53"/>
    <mergeCell ref="E54:F54"/>
    <mergeCell ref="E45:F45"/>
    <mergeCell ref="E46:F46"/>
    <mergeCell ref="E47:F47"/>
    <mergeCell ref="E48:F48"/>
    <mergeCell ref="E49:F49"/>
    <mergeCell ref="E59:F59"/>
    <mergeCell ref="E60:F60"/>
    <mergeCell ref="E61:F61"/>
    <mergeCell ref="E62:F62"/>
    <mergeCell ref="E63:F63"/>
    <mergeCell ref="E55:F55"/>
    <mergeCell ref="E56:F56"/>
    <mergeCell ref="E57:F57"/>
    <mergeCell ref="E58:F58"/>
    <mergeCell ref="E69:F69"/>
    <mergeCell ref="E70:F70"/>
    <mergeCell ref="E71:F71"/>
    <mergeCell ref="E72:F72"/>
    <mergeCell ref="E73:F73"/>
    <mergeCell ref="E64:F64"/>
    <mergeCell ref="E65:F65"/>
    <mergeCell ref="E66:F66"/>
    <mergeCell ref="E67:F67"/>
    <mergeCell ref="E68:F68"/>
    <mergeCell ref="E79:F79"/>
    <mergeCell ref="E80:F80"/>
    <mergeCell ref="E81:F81"/>
    <mergeCell ref="E82:F82"/>
    <mergeCell ref="E83:F83"/>
    <mergeCell ref="E74:F74"/>
    <mergeCell ref="E75:F75"/>
    <mergeCell ref="E76:F76"/>
    <mergeCell ref="E77:F77"/>
    <mergeCell ref="E78:F78"/>
    <mergeCell ref="E89:F89"/>
    <mergeCell ref="E90:F90"/>
    <mergeCell ref="E91:F91"/>
    <mergeCell ref="E92:F92"/>
    <mergeCell ref="E93:F93"/>
    <mergeCell ref="E84:F84"/>
    <mergeCell ref="E85:F85"/>
    <mergeCell ref="E86:F86"/>
    <mergeCell ref="E87:F87"/>
    <mergeCell ref="E88:F88"/>
    <mergeCell ref="E99:F99"/>
    <mergeCell ref="E100:F100"/>
    <mergeCell ref="E101:F101"/>
    <mergeCell ref="E102:F102"/>
    <mergeCell ref="E103:F103"/>
    <mergeCell ref="E94:F94"/>
    <mergeCell ref="E95:F95"/>
    <mergeCell ref="E96:F96"/>
    <mergeCell ref="E97:F97"/>
    <mergeCell ref="E98:F98"/>
    <mergeCell ref="E109:F109"/>
    <mergeCell ref="E110:F110"/>
    <mergeCell ref="E111:F111"/>
    <mergeCell ref="E112:F112"/>
    <mergeCell ref="E113:F113"/>
    <mergeCell ref="E104:F104"/>
    <mergeCell ref="E105:F105"/>
    <mergeCell ref="E106:F106"/>
    <mergeCell ref="E107:F107"/>
    <mergeCell ref="E108:F108"/>
    <mergeCell ref="E119:F119"/>
    <mergeCell ref="E120:F120"/>
    <mergeCell ref="E121:F121"/>
    <mergeCell ref="E122:F122"/>
    <mergeCell ref="E123:F123"/>
    <mergeCell ref="E114:F114"/>
    <mergeCell ref="E115:F115"/>
    <mergeCell ref="E116:F116"/>
    <mergeCell ref="E117:F117"/>
    <mergeCell ref="E118:F118"/>
    <mergeCell ref="E129:F129"/>
    <mergeCell ref="E130:F130"/>
    <mergeCell ref="E131:F131"/>
    <mergeCell ref="E132:F132"/>
    <mergeCell ref="E133:F133"/>
    <mergeCell ref="E124:F124"/>
    <mergeCell ref="E125:F125"/>
    <mergeCell ref="E126:F126"/>
    <mergeCell ref="E127:F127"/>
    <mergeCell ref="E128:F128"/>
    <mergeCell ref="E139:F139"/>
    <mergeCell ref="E140:F140"/>
    <mergeCell ref="E141:F141"/>
    <mergeCell ref="E142:F142"/>
    <mergeCell ref="E143:F143"/>
    <mergeCell ref="E134:F134"/>
    <mergeCell ref="E135:F135"/>
    <mergeCell ref="E136:F136"/>
    <mergeCell ref="E137:F137"/>
    <mergeCell ref="E138:F138"/>
    <mergeCell ref="E149:F149"/>
    <mergeCell ref="E150:F150"/>
    <mergeCell ref="E151:F151"/>
    <mergeCell ref="E152:F152"/>
    <mergeCell ref="E153:F153"/>
    <mergeCell ref="E144:F144"/>
    <mergeCell ref="E145:F145"/>
    <mergeCell ref="E146:F146"/>
    <mergeCell ref="E147:F147"/>
    <mergeCell ref="E148:F148"/>
    <mergeCell ref="E159:F159"/>
    <mergeCell ref="E160:F160"/>
    <mergeCell ref="E161:F161"/>
    <mergeCell ref="E162:F162"/>
    <mergeCell ref="E163:F163"/>
    <mergeCell ref="E154:F154"/>
    <mergeCell ref="E155:F155"/>
    <mergeCell ref="E156:F156"/>
    <mergeCell ref="E157:F157"/>
    <mergeCell ref="E158:F158"/>
    <mergeCell ref="E169:F169"/>
    <mergeCell ref="E170:F170"/>
    <mergeCell ref="E171:F171"/>
    <mergeCell ref="E172:F172"/>
    <mergeCell ref="E173:F173"/>
    <mergeCell ref="E164:F164"/>
    <mergeCell ref="E165:F165"/>
    <mergeCell ref="E166:F166"/>
    <mergeCell ref="E167:F167"/>
    <mergeCell ref="E168:F168"/>
    <mergeCell ref="E179:F179"/>
    <mergeCell ref="E180:F180"/>
    <mergeCell ref="E181:F181"/>
    <mergeCell ref="E182:F182"/>
    <mergeCell ref="E183:F183"/>
    <mergeCell ref="E174:F174"/>
    <mergeCell ref="E175:F175"/>
    <mergeCell ref="E176:F176"/>
    <mergeCell ref="E177:F177"/>
    <mergeCell ref="E178:F178"/>
    <mergeCell ref="E189:F189"/>
    <mergeCell ref="E190:F190"/>
    <mergeCell ref="E191:F191"/>
    <mergeCell ref="E192:F192"/>
    <mergeCell ref="E193:F193"/>
    <mergeCell ref="E184:F184"/>
    <mergeCell ref="E185:F185"/>
    <mergeCell ref="E186:F186"/>
    <mergeCell ref="E187:F187"/>
    <mergeCell ref="E188:F188"/>
    <mergeCell ref="E204:F204"/>
    <mergeCell ref="E205:F205"/>
    <mergeCell ref="E206:F206"/>
    <mergeCell ref="E199:F199"/>
    <mergeCell ref="E200:F200"/>
    <mergeCell ref="E201:F201"/>
    <mergeCell ref="E202:F202"/>
    <mergeCell ref="E203:F203"/>
    <mergeCell ref="E194:F194"/>
    <mergeCell ref="E195:F195"/>
    <mergeCell ref="E196:F196"/>
    <mergeCell ref="E197:F197"/>
    <mergeCell ref="E198:F19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218"/>
  <sheetViews>
    <sheetView topLeftCell="A187" zoomScale="90" zoomScaleNormal="90" workbookViewId="0">
      <selection activeCell="B207" sqref="B207:C207"/>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814.6400000000009</v>
      </c>
      <c r="O2" t="s">
        <v>182</v>
      </c>
    </row>
    <row r="3" spans="1:15" ht="12.75" customHeight="1">
      <c r="A3" s="114"/>
      <c r="B3" s="121" t="s">
        <v>135</v>
      </c>
      <c r="C3" s="120"/>
      <c r="D3" s="120"/>
      <c r="E3" s="120"/>
      <c r="F3" s="120"/>
      <c r="G3" s="120"/>
      <c r="H3" s="120"/>
      <c r="I3" s="120"/>
      <c r="J3" s="120"/>
      <c r="K3" s="120"/>
      <c r="L3" s="115"/>
      <c r="N3">
        <v>814.6400000000009</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38">
        <f>IF(Invoice!J10&lt;&gt;"",Invoice!J10,"")</f>
        <v>51367</v>
      </c>
      <c r="L10" s="115"/>
    </row>
    <row r="11" spans="1:15" ht="12.75" customHeight="1">
      <c r="A11" s="114"/>
      <c r="B11" s="114" t="s">
        <v>711</v>
      </c>
      <c r="C11" s="120"/>
      <c r="D11" s="120"/>
      <c r="E11" s="120"/>
      <c r="F11" s="115"/>
      <c r="G11" s="116"/>
      <c r="H11" s="116" t="s">
        <v>711</v>
      </c>
      <c r="I11" s="120"/>
      <c r="J11" s="120"/>
      <c r="K11" s="139"/>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898</v>
      </c>
      <c r="C13" s="120"/>
      <c r="D13" s="120"/>
      <c r="E13" s="120"/>
      <c r="F13" s="115"/>
      <c r="G13" s="116"/>
      <c r="H13" s="116" t="s">
        <v>898</v>
      </c>
      <c r="I13" s="120"/>
      <c r="J13" s="120"/>
      <c r="K13" s="99" t="s">
        <v>11</v>
      </c>
      <c r="L13" s="115"/>
    </row>
    <row r="14" spans="1:15" ht="15" customHeight="1">
      <c r="A14" s="114"/>
      <c r="B14" s="114" t="s">
        <v>714</v>
      </c>
      <c r="C14" s="120"/>
      <c r="D14" s="120"/>
      <c r="E14" s="120"/>
      <c r="F14" s="115"/>
      <c r="G14" s="116"/>
      <c r="H14" s="116" t="s">
        <v>714</v>
      </c>
      <c r="I14" s="120"/>
      <c r="J14" s="120"/>
      <c r="K14" s="140">
        <f>Invoice!J14</f>
        <v>45178</v>
      </c>
      <c r="L14" s="115"/>
    </row>
    <row r="15" spans="1:15" ht="15" customHeight="1">
      <c r="A15" s="114"/>
      <c r="B15" s="6" t="s">
        <v>6</v>
      </c>
      <c r="C15" s="7"/>
      <c r="D15" s="7"/>
      <c r="E15" s="7"/>
      <c r="F15" s="8"/>
      <c r="G15" s="116"/>
      <c r="H15" s="9" t="s">
        <v>6</v>
      </c>
      <c r="I15" s="120"/>
      <c r="J15" s="120"/>
      <c r="K15" s="141"/>
      <c r="L15" s="115"/>
    </row>
    <row r="16" spans="1:15" ht="15" customHeight="1">
      <c r="A16" s="114"/>
      <c r="B16" s="120"/>
      <c r="C16" s="120"/>
      <c r="D16" s="120"/>
      <c r="E16" s="120"/>
      <c r="F16" s="120"/>
      <c r="G16" s="120"/>
      <c r="H16" s="120"/>
      <c r="I16" s="123" t="s">
        <v>142</v>
      </c>
      <c r="J16" s="123" t="s">
        <v>142</v>
      </c>
      <c r="K16" s="129">
        <v>39917</v>
      </c>
      <c r="L16" s="115"/>
    </row>
    <row r="17" spans="1:12" ht="12.75" customHeight="1">
      <c r="A17" s="114"/>
      <c r="B17" s="120" t="s">
        <v>715</v>
      </c>
      <c r="C17" s="120"/>
      <c r="D17" s="120"/>
      <c r="E17" s="120"/>
      <c r="F17" s="120"/>
      <c r="G17" s="120"/>
      <c r="H17" s="120"/>
      <c r="I17" s="123" t="s">
        <v>143</v>
      </c>
      <c r="J17" s="123" t="s">
        <v>143</v>
      </c>
      <c r="K17" s="129" t="str">
        <f>IF(Invoice!J17&lt;&gt;"",Invoice!J17,"")</f>
        <v>Sunny</v>
      </c>
      <c r="L17" s="115"/>
    </row>
    <row r="18" spans="1:12" ht="18" customHeight="1">
      <c r="A18" s="114"/>
      <c r="B18" s="120" t="s">
        <v>716</v>
      </c>
      <c r="C18" s="120"/>
      <c r="D18" s="120"/>
      <c r="E18" s="120"/>
      <c r="F18" s="120"/>
      <c r="G18" s="120"/>
      <c r="H18" s="120"/>
      <c r="I18" s="122" t="s">
        <v>258</v>
      </c>
      <c r="J18" s="122" t="s">
        <v>258</v>
      </c>
      <c r="K18" s="104" t="s">
        <v>159</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2" t="s">
        <v>201</v>
      </c>
      <c r="G20" s="143"/>
      <c r="H20" s="100" t="s">
        <v>169</v>
      </c>
      <c r="I20" s="100" t="s">
        <v>202</v>
      </c>
      <c r="J20" s="100" t="s">
        <v>202</v>
      </c>
      <c r="K20" s="100" t="s">
        <v>21</v>
      </c>
      <c r="L20" s="115"/>
    </row>
    <row r="21" spans="1:12" ht="12.75" customHeight="1">
      <c r="A21" s="114"/>
      <c r="B21" s="105"/>
      <c r="C21" s="105"/>
      <c r="D21" s="105"/>
      <c r="E21" s="106"/>
      <c r="F21" s="144"/>
      <c r="G21" s="145"/>
      <c r="H21" s="105" t="s">
        <v>141</v>
      </c>
      <c r="I21" s="105"/>
      <c r="J21" s="105"/>
      <c r="K21" s="105"/>
      <c r="L21" s="115"/>
    </row>
    <row r="22" spans="1:12" ht="24" customHeight="1">
      <c r="A22" s="114"/>
      <c r="B22" s="107">
        <f>'Tax Invoice'!D18</f>
        <v>2</v>
      </c>
      <c r="C22" s="10" t="s">
        <v>717</v>
      </c>
      <c r="D22" s="10" t="s">
        <v>826</v>
      </c>
      <c r="E22" s="118" t="s">
        <v>230</v>
      </c>
      <c r="F22" s="134" t="s">
        <v>212</v>
      </c>
      <c r="G22" s="135"/>
      <c r="H22" s="11" t="s">
        <v>718</v>
      </c>
      <c r="I22" s="14">
        <f t="shared" ref="I22:I53" si="0">ROUNDUP(J22*$N$1,2)</f>
        <v>0.89</v>
      </c>
      <c r="J22" s="14">
        <v>0.89</v>
      </c>
      <c r="K22" s="109">
        <f t="shared" ref="K22:K53" si="1">I22*B22</f>
        <v>1.78</v>
      </c>
      <c r="L22" s="115"/>
    </row>
    <row r="23" spans="1:12" ht="24" customHeight="1">
      <c r="A23" s="114"/>
      <c r="B23" s="107">
        <f>'Tax Invoice'!D19</f>
        <v>2</v>
      </c>
      <c r="C23" s="10" t="s">
        <v>717</v>
      </c>
      <c r="D23" s="10" t="s">
        <v>826</v>
      </c>
      <c r="E23" s="118" t="s">
        <v>230</v>
      </c>
      <c r="F23" s="134" t="s">
        <v>213</v>
      </c>
      <c r="G23" s="135"/>
      <c r="H23" s="11" t="s">
        <v>718</v>
      </c>
      <c r="I23" s="14">
        <f t="shared" si="0"/>
        <v>0.89</v>
      </c>
      <c r="J23" s="14">
        <v>0.89</v>
      </c>
      <c r="K23" s="109">
        <f t="shared" si="1"/>
        <v>1.78</v>
      </c>
      <c r="L23" s="115"/>
    </row>
    <row r="24" spans="1:12" ht="24" customHeight="1">
      <c r="A24" s="114"/>
      <c r="B24" s="107">
        <f>'Tax Invoice'!D20</f>
        <v>2</v>
      </c>
      <c r="C24" s="10" t="s">
        <v>717</v>
      </c>
      <c r="D24" s="10" t="s">
        <v>826</v>
      </c>
      <c r="E24" s="118" t="s">
        <v>230</v>
      </c>
      <c r="F24" s="134" t="s">
        <v>270</v>
      </c>
      <c r="G24" s="135"/>
      <c r="H24" s="11" t="s">
        <v>718</v>
      </c>
      <c r="I24" s="14">
        <f t="shared" si="0"/>
        <v>0.89</v>
      </c>
      <c r="J24" s="14">
        <v>0.89</v>
      </c>
      <c r="K24" s="109">
        <f t="shared" si="1"/>
        <v>1.78</v>
      </c>
      <c r="L24" s="115"/>
    </row>
    <row r="25" spans="1:12" ht="24" customHeight="1">
      <c r="A25" s="114"/>
      <c r="B25" s="107">
        <f>'Tax Invoice'!D21</f>
        <v>2</v>
      </c>
      <c r="C25" s="10" t="s">
        <v>717</v>
      </c>
      <c r="D25" s="10" t="s">
        <v>826</v>
      </c>
      <c r="E25" s="118" t="s">
        <v>231</v>
      </c>
      <c r="F25" s="134" t="s">
        <v>212</v>
      </c>
      <c r="G25" s="135"/>
      <c r="H25" s="11" t="s">
        <v>718</v>
      </c>
      <c r="I25" s="14">
        <f t="shared" si="0"/>
        <v>0.89</v>
      </c>
      <c r="J25" s="14">
        <v>0.89</v>
      </c>
      <c r="K25" s="109">
        <f t="shared" si="1"/>
        <v>1.78</v>
      </c>
      <c r="L25" s="115"/>
    </row>
    <row r="26" spans="1:12" ht="24" customHeight="1">
      <c r="A26" s="114"/>
      <c r="B26" s="107">
        <f>'Tax Invoice'!D22</f>
        <v>2</v>
      </c>
      <c r="C26" s="10" t="s">
        <v>717</v>
      </c>
      <c r="D26" s="10" t="s">
        <v>826</v>
      </c>
      <c r="E26" s="118" t="s">
        <v>231</v>
      </c>
      <c r="F26" s="134" t="s">
        <v>213</v>
      </c>
      <c r="G26" s="135"/>
      <c r="H26" s="11" t="s">
        <v>718</v>
      </c>
      <c r="I26" s="14">
        <f t="shared" si="0"/>
        <v>0.89</v>
      </c>
      <c r="J26" s="14">
        <v>0.89</v>
      </c>
      <c r="K26" s="109">
        <f t="shared" si="1"/>
        <v>1.78</v>
      </c>
      <c r="L26" s="115"/>
    </row>
    <row r="27" spans="1:12" ht="24" customHeight="1">
      <c r="A27" s="114"/>
      <c r="B27" s="107">
        <f>'Tax Invoice'!D23</f>
        <v>2</v>
      </c>
      <c r="C27" s="10" t="s">
        <v>717</v>
      </c>
      <c r="D27" s="10" t="s">
        <v>826</v>
      </c>
      <c r="E27" s="118" t="s">
        <v>231</v>
      </c>
      <c r="F27" s="134" t="s">
        <v>270</v>
      </c>
      <c r="G27" s="135"/>
      <c r="H27" s="11" t="s">
        <v>718</v>
      </c>
      <c r="I27" s="14">
        <f t="shared" si="0"/>
        <v>0.89</v>
      </c>
      <c r="J27" s="14">
        <v>0.89</v>
      </c>
      <c r="K27" s="109">
        <f t="shared" si="1"/>
        <v>1.78</v>
      </c>
      <c r="L27" s="115"/>
    </row>
    <row r="28" spans="1:12" ht="24" customHeight="1">
      <c r="A28" s="114"/>
      <c r="B28" s="107">
        <f>'Tax Invoice'!D24</f>
        <v>10</v>
      </c>
      <c r="C28" s="10" t="s">
        <v>717</v>
      </c>
      <c r="D28" s="10" t="s">
        <v>827</v>
      </c>
      <c r="E28" s="118" t="s">
        <v>233</v>
      </c>
      <c r="F28" s="134" t="s">
        <v>107</v>
      </c>
      <c r="G28" s="135"/>
      <c r="H28" s="11" t="s">
        <v>718</v>
      </c>
      <c r="I28" s="14">
        <f t="shared" si="0"/>
        <v>0.94</v>
      </c>
      <c r="J28" s="14">
        <v>0.94</v>
      </c>
      <c r="K28" s="109">
        <f t="shared" si="1"/>
        <v>9.3999999999999986</v>
      </c>
      <c r="L28" s="115"/>
    </row>
    <row r="29" spans="1:12" ht="24" customHeight="1">
      <c r="A29" s="114"/>
      <c r="B29" s="107">
        <f>'Tax Invoice'!D25</f>
        <v>2</v>
      </c>
      <c r="C29" s="10" t="s">
        <v>717</v>
      </c>
      <c r="D29" s="10" t="s">
        <v>827</v>
      </c>
      <c r="E29" s="118" t="s">
        <v>233</v>
      </c>
      <c r="F29" s="134" t="s">
        <v>212</v>
      </c>
      <c r="G29" s="135"/>
      <c r="H29" s="11" t="s">
        <v>718</v>
      </c>
      <c r="I29" s="14">
        <f t="shared" si="0"/>
        <v>0.94</v>
      </c>
      <c r="J29" s="14">
        <v>0.94</v>
      </c>
      <c r="K29" s="109">
        <f t="shared" si="1"/>
        <v>1.88</v>
      </c>
      <c r="L29" s="115"/>
    </row>
    <row r="30" spans="1:12" ht="24" customHeight="1">
      <c r="A30" s="114"/>
      <c r="B30" s="107">
        <f>'Tax Invoice'!D26</f>
        <v>2</v>
      </c>
      <c r="C30" s="10" t="s">
        <v>717</v>
      </c>
      <c r="D30" s="10" t="s">
        <v>827</v>
      </c>
      <c r="E30" s="118" t="s">
        <v>233</v>
      </c>
      <c r="F30" s="134" t="s">
        <v>213</v>
      </c>
      <c r="G30" s="135"/>
      <c r="H30" s="11" t="s">
        <v>718</v>
      </c>
      <c r="I30" s="14">
        <f t="shared" si="0"/>
        <v>0.94</v>
      </c>
      <c r="J30" s="14">
        <v>0.94</v>
      </c>
      <c r="K30" s="109">
        <f t="shared" si="1"/>
        <v>1.88</v>
      </c>
      <c r="L30" s="115"/>
    </row>
    <row r="31" spans="1:12" ht="24" customHeight="1">
      <c r="A31" s="114"/>
      <c r="B31" s="107">
        <f>'Tax Invoice'!D27</f>
        <v>2</v>
      </c>
      <c r="C31" s="10" t="s">
        <v>717</v>
      </c>
      <c r="D31" s="10" t="s">
        <v>827</v>
      </c>
      <c r="E31" s="118" t="s">
        <v>233</v>
      </c>
      <c r="F31" s="134" t="s">
        <v>270</v>
      </c>
      <c r="G31" s="135"/>
      <c r="H31" s="11" t="s">
        <v>718</v>
      </c>
      <c r="I31" s="14">
        <f t="shared" si="0"/>
        <v>0.94</v>
      </c>
      <c r="J31" s="14">
        <v>0.94</v>
      </c>
      <c r="K31" s="109">
        <f t="shared" si="1"/>
        <v>1.88</v>
      </c>
      <c r="L31" s="115"/>
    </row>
    <row r="32" spans="1:12" ht="24" customHeight="1">
      <c r="A32" s="114"/>
      <c r="B32" s="107">
        <f>'Tax Invoice'!D28</f>
        <v>10</v>
      </c>
      <c r="C32" s="10" t="s">
        <v>717</v>
      </c>
      <c r="D32" s="10" t="s">
        <v>827</v>
      </c>
      <c r="E32" s="118" t="s">
        <v>234</v>
      </c>
      <c r="F32" s="134" t="s">
        <v>107</v>
      </c>
      <c r="G32" s="135"/>
      <c r="H32" s="11" t="s">
        <v>718</v>
      </c>
      <c r="I32" s="14">
        <f t="shared" si="0"/>
        <v>0.94</v>
      </c>
      <c r="J32" s="14">
        <v>0.94</v>
      </c>
      <c r="K32" s="109">
        <f t="shared" si="1"/>
        <v>9.3999999999999986</v>
      </c>
      <c r="L32" s="115"/>
    </row>
    <row r="33" spans="1:12" ht="24" customHeight="1">
      <c r="A33" s="114"/>
      <c r="B33" s="107">
        <f>'Tax Invoice'!D29</f>
        <v>2</v>
      </c>
      <c r="C33" s="10" t="s">
        <v>717</v>
      </c>
      <c r="D33" s="10" t="s">
        <v>827</v>
      </c>
      <c r="E33" s="118" t="s">
        <v>234</v>
      </c>
      <c r="F33" s="134" t="s">
        <v>212</v>
      </c>
      <c r="G33" s="135"/>
      <c r="H33" s="11" t="s">
        <v>718</v>
      </c>
      <c r="I33" s="14">
        <f t="shared" si="0"/>
        <v>0.94</v>
      </c>
      <c r="J33" s="14">
        <v>0.94</v>
      </c>
      <c r="K33" s="109">
        <f t="shared" si="1"/>
        <v>1.88</v>
      </c>
      <c r="L33" s="115"/>
    </row>
    <row r="34" spans="1:12" ht="24" customHeight="1">
      <c r="A34" s="114"/>
      <c r="B34" s="107">
        <f>'Tax Invoice'!D30</f>
        <v>2</v>
      </c>
      <c r="C34" s="10" t="s">
        <v>717</v>
      </c>
      <c r="D34" s="10" t="s">
        <v>827</v>
      </c>
      <c r="E34" s="118" t="s">
        <v>234</v>
      </c>
      <c r="F34" s="134" t="s">
        <v>213</v>
      </c>
      <c r="G34" s="135"/>
      <c r="H34" s="11" t="s">
        <v>718</v>
      </c>
      <c r="I34" s="14">
        <f t="shared" si="0"/>
        <v>0.94</v>
      </c>
      <c r="J34" s="14">
        <v>0.94</v>
      </c>
      <c r="K34" s="109">
        <f t="shared" si="1"/>
        <v>1.88</v>
      </c>
      <c r="L34" s="115"/>
    </row>
    <row r="35" spans="1:12" ht="24" customHeight="1">
      <c r="A35" s="114"/>
      <c r="B35" s="107">
        <f>'Tax Invoice'!D31</f>
        <v>2</v>
      </c>
      <c r="C35" s="10" t="s">
        <v>717</v>
      </c>
      <c r="D35" s="10" t="s">
        <v>827</v>
      </c>
      <c r="E35" s="118" t="s">
        <v>234</v>
      </c>
      <c r="F35" s="134" t="s">
        <v>270</v>
      </c>
      <c r="G35" s="135"/>
      <c r="H35" s="11" t="s">
        <v>718</v>
      </c>
      <c r="I35" s="14">
        <f t="shared" si="0"/>
        <v>0.94</v>
      </c>
      <c r="J35" s="14">
        <v>0.94</v>
      </c>
      <c r="K35" s="109">
        <f t="shared" si="1"/>
        <v>1.88</v>
      </c>
      <c r="L35" s="115"/>
    </row>
    <row r="36" spans="1:12" ht="24" customHeight="1">
      <c r="A36" s="114"/>
      <c r="B36" s="107">
        <f>'Tax Invoice'!D32</f>
        <v>2</v>
      </c>
      <c r="C36" s="10" t="s">
        <v>717</v>
      </c>
      <c r="D36" s="10" t="s">
        <v>828</v>
      </c>
      <c r="E36" s="118" t="s">
        <v>719</v>
      </c>
      <c r="F36" s="134" t="s">
        <v>212</v>
      </c>
      <c r="G36" s="135"/>
      <c r="H36" s="11" t="s">
        <v>718</v>
      </c>
      <c r="I36" s="14">
        <f t="shared" si="0"/>
        <v>0.99</v>
      </c>
      <c r="J36" s="14">
        <v>0.99</v>
      </c>
      <c r="K36" s="109">
        <f t="shared" si="1"/>
        <v>1.98</v>
      </c>
      <c r="L36" s="115"/>
    </row>
    <row r="37" spans="1:12" ht="24" customHeight="1">
      <c r="A37" s="114"/>
      <c r="B37" s="107">
        <f>'Tax Invoice'!D33</f>
        <v>2</v>
      </c>
      <c r="C37" s="10" t="s">
        <v>717</v>
      </c>
      <c r="D37" s="10" t="s">
        <v>828</v>
      </c>
      <c r="E37" s="118" t="s">
        <v>719</v>
      </c>
      <c r="F37" s="134" t="s">
        <v>213</v>
      </c>
      <c r="G37" s="135"/>
      <c r="H37" s="11" t="s">
        <v>718</v>
      </c>
      <c r="I37" s="14">
        <f t="shared" si="0"/>
        <v>0.99</v>
      </c>
      <c r="J37" s="14">
        <v>0.99</v>
      </c>
      <c r="K37" s="109">
        <f t="shared" si="1"/>
        <v>1.98</v>
      </c>
      <c r="L37" s="115"/>
    </row>
    <row r="38" spans="1:12" ht="24" customHeight="1">
      <c r="A38" s="114"/>
      <c r="B38" s="107">
        <f>'Tax Invoice'!D34</f>
        <v>2</v>
      </c>
      <c r="C38" s="10" t="s">
        <v>717</v>
      </c>
      <c r="D38" s="10" t="s">
        <v>828</v>
      </c>
      <c r="E38" s="118" t="s">
        <v>719</v>
      </c>
      <c r="F38" s="134" t="s">
        <v>270</v>
      </c>
      <c r="G38" s="135"/>
      <c r="H38" s="11" t="s">
        <v>718</v>
      </c>
      <c r="I38" s="14">
        <f t="shared" si="0"/>
        <v>0.99</v>
      </c>
      <c r="J38" s="14">
        <v>0.99</v>
      </c>
      <c r="K38" s="109">
        <f t="shared" si="1"/>
        <v>1.98</v>
      </c>
      <c r="L38" s="115"/>
    </row>
    <row r="39" spans="1:12" ht="24" customHeight="1">
      <c r="A39" s="114"/>
      <c r="B39" s="107">
        <f>'Tax Invoice'!D35</f>
        <v>10</v>
      </c>
      <c r="C39" s="10" t="s">
        <v>717</v>
      </c>
      <c r="D39" s="10" t="s">
        <v>828</v>
      </c>
      <c r="E39" s="118" t="s">
        <v>720</v>
      </c>
      <c r="F39" s="134" t="s">
        <v>107</v>
      </c>
      <c r="G39" s="135"/>
      <c r="H39" s="11" t="s">
        <v>718</v>
      </c>
      <c r="I39" s="14">
        <f t="shared" si="0"/>
        <v>0.99</v>
      </c>
      <c r="J39" s="14">
        <v>0.99</v>
      </c>
      <c r="K39" s="109">
        <f t="shared" si="1"/>
        <v>9.9</v>
      </c>
      <c r="L39" s="115"/>
    </row>
    <row r="40" spans="1:12" ht="24" customHeight="1">
      <c r="A40" s="114"/>
      <c r="B40" s="107">
        <f>'Tax Invoice'!D36</f>
        <v>2</v>
      </c>
      <c r="C40" s="10" t="s">
        <v>717</v>
      </c>
      <c r="D40" s="10" t="s">
        <v>828</v>
      </c>
      <c r="E40" s="118" t="s">
        <v>720</v>
      </c>
      <c r="F40" s="134" t="s">
        <v>212</v>
      </c>
      <c r="G40" s="135"/>
      <c r="H40" s="11" t="s">
        <v>718</v>
      </c>
      <c r="I40" s="14">
        <f t="shared" si="0"/>
        <v>0.99</v>
      </c>
      <c r="J40" s="14">
        <v>0.99</v>
      </c>
      <c r="K40" s="109">
        <f t="shared" si="1"/>
        <v>1.98</v>
      </c>
      <c r="L40" s="115"/>
    </row>
    <row r="41" spans="1:12" ht="24" customHeight="1">
      <c r="A41" s="114"/>
      <c r="B41" s="107">
        <f>'Tax Invoice'!D37</f>
        <v>2</v>
      </c>
      <c r="C41" s="10" t="s">
        <v>717</v>
      </c>
      <c r="D41" s="10" t="s">
        <v>828</v>
      </c>
      <c r="E41" s="118" t="s">
        <v>720</v>
      </c>
      <c r="F41" s="134" t="s">
        <v>213</v>
      </c>
      <c r="G41" s="135"/>
      <c r="H41" s="11" t="s">
        <v>718</v>
      </c>
      <c r="I41" s="14">
        <f t="shared" si="0"/>
        <v>0.99</v>
      </c>
      <c r="J41" s="14">
        <v>0.99</v>
      </c>
      <c r="K41" s="109">
        <f t="shared" si="1"/>
        <v>1.98</v>
      </c>
      <c r="L41" s="115"/>
    </row>
    <row r="42" spans="1:12" ht="24" customHeight="1">
      <c r="A42" s="114"/>
      <c r="B42" s="107">
        <f>'Tax Invoice'!D38</f>
        <v>2</v>
      </c>
      <c r="C42" s="10" t="s">
        <v>717</v>
      </c>
      <c r="D42" s="10" t="s">
        <v>828</v>
      </c>
      <c r="E42" s="118" t="s">
        <v>720</v>
      </c>
      <c r="F42" s="134" t="s">
        <v>270</v>
      </c>
      <c r="G42" s="135"/>
      <c r="H42" s="11" t="s">
        <v>718</v>
      </c>
      <c r="I42" s="14">
        <f t="shared" si="0"/>
        <v>0.99</v>
      </c>
      <c r="J42" s="14">
        <v>0.99</v>
      </c>
      <c r="K42" s="109">
        <f t="shared" si="1"/>
        <v>1.98</v>
      </c>
      <c r="L42" s="115"/>
    </row>
    <row r="43" spans="1:12" ht="24" customHeight="1">
      <c r="A43" s="114"/>
      <c r="B43" s="107">
        <f>'Tax Invoice'!D39</f>
        <v>4</v>
      </c>
      <c r="C43" s="10" t="s">
        <v>100</v>
      </c>
      <c r="D43" s="10" t="s">
        <v>829</v>
      </c>
      <c r="E43" s="118" t="s">
        <v>721</v>
      </c>
      <c r="F43" s="134" t="s">
        <v>107</v>
      </c>
      <c r="G43" s="135"/>
      <c r="H43" s="11" t="s">
        <v>722</v>
      </c>
      <c r="I43" s="14">
        <f t="shared" si="0"/>
        <v>1.04</v>
      </c>
      <c r="J43" s="14">
        <v>1.04</v>
      </c>
      <c r="K43" s="109">
        <f t="shared" si="1"/>
        <v>4.16</v>
      </c>
      <c r="L43" s="115"/>
    </row>
    <row r="44" spans="1:12" ht="24" customHeight="1">
      <c r="A44" s="114"/>
      <c r="B44" s="107">
        <f>'Tax Invoice'!D40</f>
        <v>2</v>
      </c>
      <c r="C44" s="10" t="s">
        <v>100</v>
      </c>
      <c r="D44" s="10" t="s">
        <v>829</v>
      </c>
      <c r="E44" s="118" t="s">
        <v>721</v>
      </c>
      <c r="F44" s="134" t="s">
        <v>210</v>
      </c>
      <c r="G44" s="135"/>
      <c r="H44" s="11" t="s">
        <v>722</v>
      </c>
      <c r="I44" s="14">
        <f t="shared" si="0"/>
        <v>1.04</v>
      </c>
      <c r="J44" s="14">
        <v>1.04</v>
      </c>
      <c r="K44" s="109">
        <f t="shared" si="1"/>
        <v>2.08</v>
      </c>
      <c r="L44" s="115"/>
    </row>
    <row r="45" spans="1:12" ht="24" customHeight="1">
      <c r="A45" s="114"/>
      <c r="B45" s="107">
        <f>'Tax Invoice'!D41</f>
        <v>2</v>
      </c>
      <c r="C45" s="10" t="s">
        <v>100</v>
      </c>
      <c r="D45" s="10" t="s">
        <v>829</v>
      </c>
      <c r="E45" s="118" t="s">
        <v>721</v>
      </c>
      <c r="F45" s="134" t="s">
        <v>212</v>
      </c>
      <c r="G45" s="135"/>
      <c r="H45" s="11" t="s">
        <v>722</v>
      </c>
      <c r="I45" s="14">
        <f t="shared" si="0"/>
        <v>1.04</v>
      </c>
      <c r="J45" s="14">
        <v>1.04</v>
      </c>
      <c r="K45" s="109">
        <f t="shared" si="1"/>
        <v>2.08</v>
      </c>
      <c r="L45" s="115"/>
    </row>
    <row r="46" spans="1:12" ht="24" customHeight="1">
      <c r="A46" s="114"/>
      <c r="B46" s="107">
        <f>'Tax Invoice'!D42</f>
        <v>2</v>
      </c>
      <c r="C46" s="10" t="s">
        <v>100</v>
      </c>
      <c r="D46" s="10" t="s">
        <v>829</v>
      </c>
      <c r="E46" s="118" t="s">
        <v>721</v>
      </c>
      <c r="F46" s="134" t="s">
        <v>213</v>
      </c>
      <c r="G46" s="135"/>
      <c r="H46" s="11" t="s">
        <v>722</v>
      </c>
      <c r="I46" s="14">
        <f t="shared" si="0"/>
        <v>1.04</v>
      </c>
      <c r="J46" s="14">
        <v>1.04</v>
      </c>
      <c r="K46" s="109">
        <f t="shared" si="1"/>
        <v>2.08</v>
      </c>
      <c r="L46" s="115"/>
    </row>
    <row r="47" spans="1:12" ht="24" customHeight="1">
      <c r="A47" s="114"/>
      <c r="B47" s="107">
        <f>'Tax Invoice'!D43</f>
        <v>4</v>
      </c>
      <c r="C47" s="10" t="s">
        <v>100</v>
      </c>
      <c r="D47" s="10" t="s">
        <v>829</v>
      </c>
      <c r="E47" s="118" t="s">
        <v>723</v>
      </c>
      <c r="F47" s="134" t="s">
        <v>107</v>
      </c>
      <c r="G47" s="135"/>
      <c r="H47" s="11" t="s">
        <v>722</v>
      </c>
      <c r="I47" s="14">
        <f t="shared" si="0"/>
        <v>1.04</v>
      </c>
      <c r="J47" s="14">
        <v>1.04</v>
      </c>
      <c r="K47" s="109">
        <f t="shared" si="1"/>
        <v>4.16</v>
      </c>
      <c r="L47" s="115"/>
    </row>
    <row r="48" spans="1:12" ht="24" customHeight="1">
      <c r="A48" s="114"/>
      <c r="B48" s="107">
        <f>'Tax Invoice'!D44</f>
        <v>2</v>
      </c>
      <c r="C48" s="10" t="s">
        <v>100</v>
      </c>
      <c r="D48" s="10" t="s">
        <v>829</v>
      </c>
      <c r="E48" s="118" t="s">
        <v>723</v>
      </c>
      <c r="F48" s="134" t="s">
        <v>213</v>
      </c>
      <c r="G48" s="135"/>
      <c r="H48" s="11" t="s">
        <v>722</v>
      </c>
      <c r="I48" s="14">
        <f t="shared" si="0"/>
        <v>1.04</v>
      </c>
      <c r="J48" s="14">
        <v>1.04</v>
      </c>
      <c r="K48" s="109">
        <f t="shared" si="1"/>
        <v>2.08</v>
      </c>
      <c r="L48" s="115"/>
    </row>
    <row r="49" spans="1:12" ht="24" customHeight="1">
      <c r="A49" s="114"/>
      <c r="B49" s="107">
        <f>'Tax Invoice'!D45</f>
        <v>4</v>
      </c>
      <c r="C49" s="10" t="s">
        <v>100</v>
      </c>
      <c r="D49" s="10" t="s">
        <v>829</v>
      </c>
      <c r="E49" s="118" t="s">
        <v>724</v>
      </c>
      <c r="F49" s="134" t="s">
        <v>107</v>
      </c>
      <c r="G49" s="135"/>
      <c r="H49" s="11" t="s">
        <v>722</v>
      </c>
      <c r="I49" s="14">
        <f t="shared" si="0"/>
        <v>1.04</v>
      </c>
      <c r="J49" s="14">
        <v>1.04</v>
      </c>
      <c r="K49" s="109">
        <f t="shared" si="1"/>
        <v>4.16</v>
      </c>
      <c r="L49" s="115"/>
    </row>
    <row r="50" spans="1:12" ht="24" customHeight="1">
      <c r="A50" s="114"/>
      <c r="B50" s="107">
        <f>'Tax Invoice'!D46</f>
        <v>2</v>
      </c>
      <c r="C50" s="10" t="s">
        <v>100</v>
      </c>
      <c r="D50" s="10" t="s">
        <v>829</v>
      </c>
      <c r="E50" s="118" t="s">
        <v>724</v>
      </c>
      <c r="F50" s="134" t="s">
        <v>212</v>
      </c>
      <c r="G50" s="135"/>
      <c r="H50" s="11" t="s">
        <v>722</v>
      </c>
      <c r="I50" s="14">
        <f t="shared" si="0"/>
        <v>1.04</v>
      </c>
      <c r="J50" s="14">
        <v>1.04</v>
      </c>
      <c r="K50" s="109">
        <f t="shared" si="1"/>
        <v>2.08</v>
      </c>
      <c r="L50" s="115"/>
    </row>
    <row r="51" spans="1:12" ht="24" customHeight="1">
      <c r="A51" s="114"/>
      <c r="B51" s="107">
        <f>'Tax Invoice'!D47</f>
        <v>2</v>
      </c>
      <c r="C51" s="10" t="s">
        <v>100</v>
      </c>
      <c r="D51" s="10" t="s">
        <v>829</v>
      </c>
      <c r="E51" s="118" t="s">
        <v>724</v>
      </c>
      <c r="F51" s="134" t="s">
        <v>213</v>
      </c>
      <c r="G51" s="135"/>
      <c r="H51" s="11" t="s">
        <v>722</v>
      </c>
      <c r="I51" s="14">
        <f t="shared" si="0"/>
        <v>1.04</v>
      </c>
      <c r="J51" s="14">
        <v>1.04</v>
      </c>
      <c r="K51" s="109">
        <f t="shared" si="1"/>
        <v>2.08</v>
      </c>
      <c r="L51" s="115"/>
    </row>
    <row r="52" spans="1:12" ht="24" customHeight="1">
      <c r="A52" s="114"/>
      <c r="B52" s="107">
        <f>'Tax Invoice'!D48</f>
        <v>2</v>
      </c>
      <c r="C52" s="10" t="s">
        <v>725</v>
      </c>
      <c r="D52" s="10" t="s">
        <v>725</v>
      </c>
      <c r="E52" s="118" t="s">
        <v>27</v>
      </c>
      <c r="F52" s="134" t="s">
        <v>272</v>
      </c>
      <c r="G52" s="135"/>
      <c r="H52" s="11" t="s">
        <v>726</v>
      </c>
      <c r="I52" s="14">
        <f t="shared" si="0"/>
        <v>1.49</v>
      </c>
      <c r="J52" s="14">
        <v>1.49</v>
      </c>
      <c r="K52" s="109">
        <f t="shared" si="1"/>
        <v>2.98</v>
      </c>
      <c r="L52" s="115"/>
    </row>
    <row r="53" spans="1:12" ht="24" customHeight="1">
      <c r="A53" s="114"/>
      <c r="B53" s="107">
        <f>'Tax Invoice'!D49</f>
        <v>3</v>
      </c>
      <c r="C53" s="10" t="s">
        <v>725</v>
      </c>
      <c r="D53" s="10" t="s">
        <v>725</v>
      </c>
      <c r="E53" s="118" t="s">
        <v>27</v>
      </c>
      <c r="F53" s="134" t="s">
        <v>727</v>
      </c>
      <c r="G53" s="135"/>
      <c r="H53" s="11" t="s">
        <v>726</v>
      </c>
      <c r="I53" s="14">
        <f t="shared" si="0"/>
        <v>1.49</v>
      </c>
      <c r="J53" s="14">
        <v>1.49</v>
      </c>
      <c r="K53" s="109">
        <f t="shared" si="1"/>
        <v>4.47</v>
      </c>
      <c r="L53" s="115"/>
    </row>
    <row r="54" spans="1:12" ht="24" customHeight="1">
      <c r="A54" s="114"/>
      <c r="B54" s="107">
        <f>'Tax Invoice'!D50</f>
        <v>2</v>
      </c>
      <c r="C54" s="10" t="s">
        <v>725</v>
      </c>
      <c r="D54" s="10" t="s">
        <v>725</v>
      </c>
      <c r="E54" s="118" t="s">
        <v>28</v>
      </c>
      <c r="F54" s="134" t="s">
        <v>272</v>
      </c>
      <c r="G54" s="135"/>
      <c r="H54" s="11" t="s">
        <v>726</v>
      </c>
      <c r="I54" s="14">
        <f t="shared" ref="I54:I85" si="2">ROUNDUP(J54*$N$1,2)</f>
        <v>1.49</v>
      </c>
      <c r="J54" s="14">
        <v>1.49</v>
      </c>
      <c r="K54" s="109">
        <f t="shared" ref="K54:K85" si="3">I54*B54</f>
        <v>2.98</v>
      </c>
      <c r="L54" s="115"/>
    </row>
    <row r="55" spans="1:12" ht="24" customHeight="1">
      <c r="A55" s="114"/>
      <c r="B55" s="107">
        <f>'Tax Invoice'!D51</f>
        <v>3</v>
      </c>
      <c r="C55" s="10" t="s">
        <v>725</v>
      </c>
      <c r="D55" s="10" t="s">
        <v>725</v>
      </c>
      <c r="E55" s="118" t="s">
        <v>28</v>
      </c>
      <c r="F55" s="134" t="s">
        <v>727</v>
      </c>
      <c r="G55" s="135"/>
      <c r="H55" s="11" t="s">
        <v>726</v>
      </c>
      <c r="I55" s="14">
        <f t="shared" si="2"/>
        <v>1.49</v>
      </c>
      <c r="J55" s="14">
        <v>1.49</v>
      </c>
      <c r="K55" s="109">
        <f t="shared" si="3"/>
        <v>4.47</v>
      </c>
      <c r="L55" s="115"/>
    </row>
    <row r="56" spans="1:12" ht="24" customHeight="1">
      <c r="A56" s="114"/>
      <c r="B56" s="107">
        <f>'Tax Invoice'!D52</f>
        <v>2</v>
      </c>
      <c r="C56" s="10" t="s">
        <v>725</v>
      </c>
      <c r="D56" s="10" t="s">
        <v>725</v>
      </c>
      <c r="E56" s="118" t="s">
        <v>29</v>
      </c>
      <c r="F56" s="134" t="s">
        <v>272</v>
      </c>
      <c r="G56" s="135"/>
      <c r="H56" s="11" t="s">
        <v>726</v>
      </c>
      <c r="I56" s="14">
        <f t="shared" si="2"/>
        <v>1.49</v>
      </c>
      <c r="J56" s="14">
        <v>1.49</v>
      </c>
      <c r="K56" s="109">
        <f t="shared" si="3"/>
        <v>2.98</v>
      </c>
      <c r="L56" s="115"/>
    </row>
    <row r="57" spans="1:12" ht="24" customHeight="1">
      <c r="A57" s="114"/>
      <c r="B57" s="107">
        <f>'Tax Invoice'!D53</f>
        <v>3</v>
      </c>
      <c r="C57" s="10" t="s">
        <v>725</v>
      </c>
      <c r="D57" s="10" t="s">
        <v>725</v>
      </c>
      <c r="E57" s="118" t="s">
        <v>29</v>
      </c>
      <c r="F57" s="134" t="s">
        <v>727</v>
      </c>
      <c r="G57" s="135"/>
      <c r="H57" s="11" t="s">
        <v>726</v>
      </c>
      <c r="I57" s="14">
        <f t="shared" si="2"/>
        <v>1.49</v>
      </c>
      <c r="J57" s="14">
        <v>1.49</v>
      </c>
      <c r="K57" s="109">
        <f t="shared" si="3"/>
        <v>4.47</v>
      </c>
      <c r="L57" s="115"/>
    </row>
    <row r="58" spans="1:12" ht="24" customHeight="1">
      <c r="A58" s="114"/>
      <c r="B58" s="107">
        <f>'Tax Invoice'!D54</f>
        <v>2</v>
      </c>
      <c r="C58" s="10" t="s">
        <v>728</v>
      </c>
      <c r="D58" s="10" t="s">
        <v>728</v>
      </c>
      <c r="E58" s="118" t="s">
        <v>25</v>
      </c>
      <c r="F58" s="134" t="s">
        <v>239</v>
      </c>
      <c r="G58" s="135"/>
      <c r="H58" s="11" t="s">
        <v>729</v>
      </c>
      <c r="I58" s="14">
        <f t="shared" si="2"/>
        <v>1.41</v>
      </c>
      <c r="J58" s="14">
        <v>1.41</v>
      </c>
      <c r="K58" s="109">
        <f t="shared" si="3"/>
        <v>2.82</v>
      </c>
      <c r="L58" s="115"/>
    </row>
    <row r="59" spans="1:12" ht="24" customHeight="1">
      <c r="A59" s="114"/>
      <c r="B59" s="107">
        <f>'Tax Invoice'!D55</f>
        <v>2</v>
      </c>
      <c r="C59" s="10" t="s">
        <v>728</v>
      </c>
      <c r="D59" s="10" t="s">
        <v>728</v>
      </c>
      <c r="E59" s="118" t="s">
        <v>25</v>
      </c>
      <c r="F59" s="134" t="s">
        <v>348</v>
      </c>
      <c r="G59" s="135"/>
      <c r="H59" s="11" t="s">
        <v>729</v>
      </c>
      <c r="I59" s="14">
        <f t="shared" si="2"/>
        <v>1.41</v>
      </c>
      <c r="J59" s="14">
        <v>1.41</v>
      </c>
      <c r="K59" s="109">
        <f t="shared" si="3"/>
        <v>2.82</v>
      </c>
      <c r="L59" s="115"/>
    </row>
    <row r="60" spans="1:12" ht="24" customHeight="1">
      <c r="A60" s="114"/>
      <c r="B60" s="107">
        <f>'Tax Invoice'!D56</f>
        <v>2</v>
      </c>
      <c r="C60" s="10" t="s">
        <v>728</v>
      </c>
      <c r="D60" s="10" t="s">
        <v>728</v>
      </c>
      <c r="E60" s="118" t="s">
        <v>25</v>
      </c>
      <c r="F60" s="134" t="s">
        <v>528</v>
      </c>
      <c r="G60" s="135"/>
      <c r="H60" s="11" t="s">
        <v>729</v>
      </c>
      <c r="I60" s="14">
        <f t="shared" si="2"/>
        <v>1.41</v>
      </c>
      <c r="J60" s="14">
        <v>1.41</v>
      </c>
      <c r="K60" s="109">
        <f t="shared" si="3"/>
        <v>2.82</v>
      </c>
      <c r="L60" s="115"/>
    </row>
    <row r="61" spans="1:12" ht="24" customHeight="1">
      <c r="A61" s="114"/>
      <c r="B61" s="107">
        <f>'Tax Invoice'!D57</f>
        <v>1</v>
      </c>
      <c r="C61" s="10" t="s">
        <v>728</v>
      </c>
      <c r="D61" s="10" t="s">
        <v>728</v>
      </c>
      <c r="E61" s="118" t="s">
        <v>26</v>
      </c>
      <c r="F61" s="134" t="s">
        <v>239</v>
      </c>
      <c r="G61" s="135"/>
      <c r="H61" s="11" t="s">
        <v>729</v>
      </c>
      <c r="I61" s="14">
        <f t="shared" si="2"/>
        <v>1.41</v>
      </c>
      <c r="J61" s="14">
        <v>1.41</v>
      </c>
      <c r="K61" s="109">
        <f t="shared" si="3"/>
        <v>1.41</v>
      </c>
      <c r="L61" s="115"/>
    </row>
    <row r="62" spans="1:12" ht="24" customHeight="1">
      <c r="A62" s="114"/>
      <c r="B62" s="107">
        <f>'Tax Invoice'!D58</f>
        <v>1</v>
      </c>
      <c r="C62" s="10" t="s">
        <v>728</v>
      </c>
      <c r="D62" s="10" t="s">
        <v>728</v>
      </c>
      <c r="E62" s="118" t="s">
        <v>26</v>
      </c>
      <c r="F62" s="134" t="s">
        <v>348</v>
      </c>
      <c r="G62" s="135"/>
      <c r="H62" s="11" t="s">
        <v>729</v>
      </c>
      <c r="I62" s="14">
        <f t="shared" si="2"/>
        <v>1.41</v>
      </c>
      <c r="J62" s="14">
        <v>1.41</v>
      </c>
      <c r="K62" s="109">
        <f t="shared" si="3"/>
        <v>1.41</v>
      </c>
      <c r="L62" s="115"/>
    </row>
    <row r="63" spans="1:12" ht="24" customHeight="1">
      <c r="A63" s="114"/>
      <c r="B63" s="107">
        <f>'Tax Invoice'!D59</f>
        <v>2</v>
      </c>
      <c r="C63" s="10" t="s">
        <v>728</v>
      </c>
      <c r="D63" s="10" t="s">
        <v>728</v>
      </c>
      <c r="E63" s="118" t="s">
        <v>26</v>
      </c>
      <c r="F63" s="134" t="s">
        <v>528</v>
      </c>
      <c r="G63" s="135"/>
      <c r="H63" s="11" t="s">
        <v>729</v>
      </c>
      <c r="I63" s="14">
        <f t="shared" si="2"/>
        <v>1.41</v>
      </c>
      <c r="J63" s="14">
        <v>1.41</v>
      </c>
      <c r="K63" s="109">
        <f t="shared" si="3"/>
        <v>2.82</v>
      </c>
      <c r="L63" s="115"/>
    </row>
    <row r="64" spans="1:12" ht="24" customHeight="1">
      <c r="A64" s="114"/>
      <c r="B64" s="107">
        <f>'Tax Invoice'!D60</f>
        <v>5</v>
      </c>
      <c r="C64" s="10" t="s">
        <v>730</v>
      </c>
      <c r="D64" s="10" t="s">
        <v>730</v>
      </c>
      <c r="E64" s="118" t="s">
        <v>25</v>
      </c>
      <c r="F64" s="134" t="s">
        <v>273</v>
      </c>
      <c r="G64" s="135"/>
      <c r="H64" s="11" t="s">
        <v>731</v>
      </c>
      <c r="I64" s="14">
        <f t="shared" si="2"/>
        <v>0.59</v>
      </c>
      <c r="J64" s="14">
        <v>0.59</v>
      </c>
      <c r="K64" s="109">
        <f t="shared" si="3"/>
        <v>2.9499999999999997</v>
      </c>
      <c r="L64" s="115"/>
    </row>
    <row r="65" spans="1:12" ht="24" customHeight="1">
      <c r="A65" s="114"/>
      <c r="B65" s="107">
        <f>'Tax Invoice'!D61</f>
        <v>5</v>
      </c>
      <c r="C65" s="10" t="s">
        <v>730</v>
      </c>
      <c r="D65" s="10" t="s">
        <v>730</v>
      </c>
      <c r="E65" s="118" t="s">
        <v>26</v>
      </c>
      <c r="F65" s="134" t="s">
        <v>273</v>
      </c>
      <c r="G65" s="135"/>
      <c r="H65" s="11" t="s">
        <v>731</v>
      </c>
      <c r="I65" s="14">
        <f t="shared" si="2"/>
        <v>0.59</v>
      </c>
      <c r="J65" s="14">
        <v>0.59</v>
      </c>
      <c r="K65" s="109">
        <f t="shared" si="3"/>
        <v>2.9499999999999997</v>
      </c>
      <c r="L65" s="115"/>
    </row>
    <row r="66" spans="1:12" ht="24" customHeight="1">
      <c r="A66" s="114"/>
      <c r="B66" s="107">
        <f>'Tax Invoice'!D62</f>
        <v>3</v>
      </c>
      <c r="C66" s="10" t="s">
        <v>732</v>
      </c>
      <c r="D66" s="10" t="s">
        <v>732</v>
      </c>
      <c r="E66" s="118" t="s">
        <v>25</v>
      </c>
      <c r="F66" s="134" t="s">
        <v>733</v>
      </c>
      <c r="G66" s="135"/>
      <c r="H66" s="11" t="s">
        <v>734</v>
      </c>
      <c r="I66" s="14">
        <f t="shared" si="2"/>
        <v>1.33</v>
      </c>
      <c r="J66" s="14">
        <v>1.33</v>
      </c>
      <c r="K66" s="109">
        <f t="shared" si="3"/>
        <v>3.99</v>
      </c>
      <c r="L66" s="115"/>
    </row>
    <row r="67" spans="1:12" ht="24" customHeight="1">
      <c r="A67" s="114"/>
      <c r="B67" s="107">
        <f>'Tax Invoice'!D63</f>
        <v>3</v>
      </c>
      <c r="C67" s="10" t="s">
        <v>732</v>
      </c>
      <c r="D67" s="10" t="s">
        <v>732</v>
      </c>
      <c r="E67" s="118" t="s">
        <v>26</v>
      </c>
      <c r="F67" s="134" t="s">
        <v>733</v>
      </c>
      <c r="G67" s="135"/>
      <c r="H67" s="11" t="s">
        <v>734</v>
      </c>
      <c r="I67" s="14">
        <f t="shared" si="2"/>
        <v>1.33</v>
      </c>
      <c r="J67" s="14">
        <v>1.33</v>
      </c>
      <c r="K67" s="109">
        <f t="shared" si="3"/>
        <v>3.99</v>
      </c>
      <c r="L67" s="115"/>
    </row>
    <row r="68" spans="1:12" ht="24" customHeight="1">
      <c r="A68" s="114"/>
      <c r="B68" s="107">
        <f>'Tax Invoice'!D64</f>
        <v>3</v>
      </c>
      <c r="C68" s="10" t="s">
        <v>732</v>
      </c>
      <c r="D68" s="10" t="s">
        <v>732</v>
      </c>
      <c r="E68" s="118" t="s">
        <v>27</v>
      </c>
      <c r="F68" s="134" t="s">
        <v>733</v>
      </c>
      <c r="G68" s="135"/>
      <c r="H68" s="11" t="s">
        <v>734</v>
      </c>
      <c r="I68" s="14">
        <f t="shared" si="2"/>
        <v>1.33</v>
      </c>
      <c r="J68" s="14">
        <v>1.33</v>
      </c>
      <c r="K68" s="109">
        <f t="shared" si="3"/>
        <v>3.99</v>
      </c>
      <c r="L68" s="115"/>
    </row>
    <row r="69" spans="1:12" ht="24" customHeight="1">
      <c r="A69" s="114"/>
      <c r="B69" s="107">
        <f>'Tax Invoice'!D65</f>
        <v>3</v>
      </c>
      <c r="C69" s="10" t="s">
        <v>735</v>
      </c>
      <c r="D69" s="10" t="s">
        <v>735</v>
      </c>
      <c r="E69" s="118" t="s">
        <v>26</v>
      </c>
      <c r="F69" s="134" t="s">
        <v>239</v>
      </c>
      <c r="G69" s="135"/>
      <c r="H69" s="11" t="s">
        <v>736</v>
      </c>
      <c r="I69" s="14">
        <f t="shared" si="2"/>
        <v>1.69</v>
      </c>
      <c r="J69" s="14">
        <v>1.69</v>
      </c>
      <c r="K69" s="109">
        <f t="shared" si="3"/>
        <v>5.07</v>
      </c>
      <c r="L69" s="115"/>
    </row>
    <row r="70" spans="1:12" ht="36" customHeight="1">
      <c r="A70" s="114"/>
      <c r="B70" s="107">
        <f>'Tax Invoice'!D66</f>
        <v>3</v>
      </c>
      <c r="C70" s="10" t="s">
        <v>737</v>
      </c>
      <c r="D70" s="10" t="s">
        <v>737</v>
      </c>
      <c r="E70" s="118" t="s">
        <v>25</v>
      </c>
      <c r="F70" s="134" t="s">
        <v>239</v>
      </c>
      <c r="G70" s="135"/>
      <c r="H70" s="11" t="s">
        <v>738</v>
      </c>
      <c r="I70" s="14">
        <f t="shared" si="2"/>
        <v>1.85</v>
      </c>
      <c r="J70" s="14">
        <v>1.85</v>
      </c>
      <c r="K70" s="109">
        <f t="shared" si="3"/>
        <v>5.5500000000000007</v>
      </c>
      <c r="L70" s="115"/>
    </row>
    <row r="71" spans="1:12" ht="36" customHeight="1">
      <c r="A71" s="114"/>
      <c r="B71" s="107">
        <f>'Tax Invoice'!D67</f>
        <v>6</v>
      </c>
      <c r="C71" s="10" t="s">
        <v>737</v>
      </c>
      <c r="D71" s="10" t="s">
        <v>737</v>
      </c>
      <c r="E71" s="118" t="s">
        <v>26</v>
      </c>
      <c r="F71" s="134" t="s">
        <v>239</v>
      </c>
      <c r="G71" s="135"/>
      <c r="H71" s="11" t="s">
        <v>738</v>
      </c>
      <c r="I71" s="14">
        <f t="shared" si="2"/>
        <v>1.85</v>
      </c>
      <c r="J71" s="14">
        <v>1.85</v>
      </c>
      <c r="K71" s="109">
        <f t="shared" si="3"/>
        <v>11.100000000000001</v>
      </c>
      <c r="L71" s="115"/>
    </row>
    <row r="72" spans="1:12" ht="36" customHeight="1">
      <c r="A72" s="114"/>
      <c r="B72" s="107">
        <f>'Tax Invoice'!D68</f>
        <v>3</v>
      </c>
      <c r="C72" s="10" t="s">
        <v>739</v>
      </c>
      <c r="D72" s="10" t="s">
        <v>739</v>
      </c>
      <c r="E72" s="118" t="s">
        <v>271</v>
      </c>
      <c r="F72" s="134" t="s">
        <v>26</v>
      </c>
      <c r="G72" s="135"/>
      <c r="H72" s="11" t="s">
        <v>887</v>
      </c>
      <c r="I72" s="14">
        <f t="shared" si="2"/>
        <v>2.4900000000000002</v>
      </c>
      <c r="J72" s="14">
        <v>2.4900000000000002</v>
      </c>
      <c r="K72" s="109">
        <f t="shared" si="3"/>
        <v>7.4700000000000006</v>
      </c>
      <c r="L72" s="115"/>
    </row>
    <row r="73" spans="1:12" ht="36" customHeight="1">
      <c r="A73" s="114"/>
      <c r="B73" s="107">
        <f>'Tax Invoice'!D69</f>
        <v>4</v>
      </c>
      <c r="C73" s="10" t="s">
        <v>739</v>
      </c>
      <c r="D73" s="10" t="s">
        <v>739</v>
      </c>
      <c r="E73" s="118" t="s">
        <v>727</v>
      </c>
      <c r="F73" s="134" t="s">
        <v>26</v>
      </c>
      <c r="G73" s="135"/>
      <c r="H73" s="11" t="s">
        <v>887</v>
      </c>
      <c r="I73" s="14">
        <f t="shared" si="2"/>
        <v>2.4900000000000002</v>
      </c>
      <c r="J73" s="14">
        <v>2.4900000000000002</v>
      </c>
      <c r="K73" s="109">
        <f t="shared" si="3"/>
        <v>9.9600000000000009</v>
      </c>
      <c r="L73" s="115"/>
    </row>
    <row r="74" spans="1:12" ht="36" customHeight="1">
      <c r="A74" s="114"/>
      <c r="B74" s="107">
        <f>'Tax Invoice'!D70</f>
        <v>2</v>
      </c>
      <c r="C74" s="10" t="s">
        <v>740</v>
      </c>
      <c r="D74" s="10" t="s">
        <v>740</v>
      </c>
      <c r="E74" s="118" t="s">
        <v>271</v>
      </c>
      <c r="F74" s="134" t="s">
        <v>26</v>
      </c>
      <c r="G74" s="135"/>
      <c r="H74" s="11" t="s">
        <v>888</v>
      </c>
      <c r="I74" s="14">
        <f t="shared" si="2"/>
        <v>2.29</v>
      </c>
      <c r="J74" s="14">
        <v>2.29</v>
      </c>
      <c r="K74" s="109">
        <f t="shared" si="3"/>
        <v>4.58</v>
      </c>
      <c r="L74" s="115"/>
    </row>
    <row r="75" spans="1:12" ht="36" customHeight="1">
      <c r="A75" s="114"/>
      <c r="B75" s="107">
        <f>'Tax Invoice'!D71</f>
        <v>3</v>
      </c>
      <c r="C75" s="10" t="s">
        <v>740</v>
      </c>
      <c r="D75" s="10" t="s">
        <v>740</v>
      </c>
      <c r="E75" s="118" t="s">
        <v>727</v>
      </c>
      <c r="F75" s="134" t="s">
        <v>26</v>
      </c>
      <c r="G75" s="135"/>
      <c r="H75" s="11" t="s">
        <v>888</v>
      </c>
      <c r="I75" s="14">
        <f t="shared" si="2"/>
        <v>2.29</v>
      </c>
      <c r="J75" s="14">
        <v>2.29</v>
      </c>
      <c r="K75" s="109">
        <f t="shared" si="3"/>
        <v>6.87</v>
      </c>
      <c r="L75" s="115"/>
    </row>
    <row r="76" spans="1:12" ht="24" customHeight="1">
      <c r="A76" s="114"/>
      <c r="B76" s="107">
        <f>'Tax Invoice'!D72</f>
        <v>1</v>
      </c>
      <c r="C76" s="10" t="s">
        <v>741</v>
      </c>
      <c r="D76" s="10" t="s">
        <v>741</v>
      </c>
      <c r="E76" s="118"/>
      <c r="F76" s="134"/>
      <c r="G76" s="135"/>
      <c r="H76" s="11" t="s">
        <v>742</v>
      </c>
      <c r="I76" s="14">
        <f t="shared" si="2"/>
        <v>8.2799999999999994</v>
      </c>
      <c r="J76" s="14">
        <v>8.2799999999999994</v>
      </c>
      <c r="K76" s="109">
        <f t="shared" si="3"/>
        <v>8.2799999999999994</v>
      </c>
      <c r="L76" s="115"/>
    </row>
    <row r="77" spans="1:12" ht="24" customHeight="1">
      <c r="A77" s="114"/>
      <c r="B77" s="107">
        <f>'Tax Invoice'!D73</f>
        <v>2</v>
      </c>
      <c r="C77" s="10" t="s">
        <v>743</v>
      </c>
      <c r="D77" s="10" t="s">
        <v>743</v>
      </c>
      <c r="E77" s="118" t="s">
        <v>23</v>
      </c>
      <c r="F77" s="134" t="s">
        <v>733</v>
      </c>
      <c r="G77" s="135"/>
      <c r="H77" s="11" t="s">
        <v>744</v>
      </c>
      <c r="I77" s="14">
        <f t="shared" si="2"/>
        <v>1.35</v>
      </c>
      <c r="J77" s="14">
        <v>1.35</v>
      </c>
      <c r="K77" s="109">
        <f t="shared" si="3"/>
        <v>2.7</v>
      </c>
      <c r="L77" s="115"/>
    </row>
    <row r="78" spans="1:12" ht="24" customHeight="1">
      <c r="A78" s="114"/>
      <c r="B78" s="107">
        <f>'Tax Invoice'!D74</f>
        <v>4</v>
      </c>
      <c r="C78" s="10" t="s">
        <v>743</v>
      </c>
      <c r="D78" s="10" t="s">
        <v>743</v>
      </c>
      <c r="E78" s="118" t="s">
        <v>25</v>
      </c>
      <c r="F78" s="134" t="s">
        <v>733</v>
      </c>
      <c r="G78" s="135"/>
      <c r="H78" s="11" t="s">
        <v>744</v>
      </c>
      <c r="I78" s="14">
        <f t="shared" si="2"/>
        <v>1.35</v>
      </c>
      <c r="J78" s="14">
        <v>1.35</v>
      </c>
      <c r="K78" s="109">
        <f t="shared" si="3"/>
        <v>5.4</v>
      </c>
      <c r="L78" s="115"/>
    </row>
    <row r="79" spans="1:12" ht="24" customHeight="1">
      <c r="A79" s="114"/>
      <c r="B79" s="107">
        <f>'Tax Invoice'!D75</f>
        <v>2</v>
      </c>
      <c r="C79" s="10" t="s">
        <v>743</v>
      </c>
      <c r="D79" s="10" t="s">
        <v>743</v>
      </c>
      <c r="E79" s="118" t="s">
        <v>26</v>
      </c>
      <c r="F79" s="134" t="s">
        <v>733</v>
      </c>
      <c r="G79" s="135"/>
      <c r="H79" s="11" t="s">
        <v>744</v>
      </c>
      <c r="I79" s="14">
        <f t="shared" si="2"/>
        <v>1.35</v>
      </c>
      <c r="J79" s="14">
        <v>1.35</v>
      </c>
      <c r="K79" s="109">
        <f t="shared" si="3"/>
        <v>2.7</v>
      </c>
      <c r="L79" s="115"/>
    </row>
    <row r="80" spans="1:12" ht="24" customHeight="1">
      <c r="A80" s="114"/>
      <c r="B80" s="107">
        <f>'Tax Invoice'!D76</f>
        <v>2</v>
      </c>
      <c r="C80" s="10" t="s">
        <v>745</v>
      </c>
      <c r="D80" s="10" t="s">
        <v>745</v>
      </c>
      <c r="E80" s="118"/>
      <c r="F80" s="134"/>
      <c r="G80" s="135"/>
      <c r="H80" s="11" t="s">
        <v>746</v>
      </c>
      <c r="I80" s="14">
        <f t="shared" si="2"/>
        <v>1.59</v>
      </c>
      <c r="J80" s="14">
        <v>1.59</v>
      </c>
      <c r="K80" s="109">
        <f t="shared" si="3"/>
        <v>3.18</v>
      </c>
      <c r="L80" s="115"/>
    </row>
    <row r="81" spans="1:12" ht="24" customHeight="1">
      <c r="A81" s="114"/>
      <c r="B81" s="107">
        <f>'Tax Invoice'!D77</f>
        <v>4</v>
      </c>
      <c r="C81" s="10" t="s">
        <v>747</v>
      </c>
      <c r="D81" s="10" t="s">
        <v>747</v>
      </c>
      <c r="E81" s="118"/>
      <c r="F81" s="134"/>
      <c r="G81" s="135"/>
      <c r="H81" s="11" t="s">
        <v>748</v>
      </c>
      <c r="I81" s="14">
        <f t="shared" si="2"/>
        <v>1.99</v>
      </c>
      <c r="J81" s="14">
        <v>1.99</v>
      </c>
      <c r="K81" s="109">
        <f t="shared" si="3"/>
        <v>7.96</v>
      </c>
      <c r="L81" s="115"/>
    </row>
    <row r="82" spans="1:12" ht="24" customHeight="1">
      <c r="A82" s="114"/>
      <c r="B82" s="107">
        <f>'Tax Invoice'!D78</f>
        <v>3</v>
      </c>
      <c r="C82" s="10" t="s">
        <v>749</v>
      </c>
      <c r="D82" s="10" t="s">
        <v>749</v>
      </c>
      <c r="E82" s="118"/>
      <c r="F82" s="134"/>
      <c r="G82" s="135"/>
      <c r="H82" s="11" t="s">
        <v>750</v>
      </c>
      <c r="I82" s="14">
        <f t="shared" si="2"/>
        <v>0.87</v>
      </c>
      <c r="J82" s="14">
        <v>0.87</v>
      </c>
      <c r="K82" s="109">
        <f t="shared" si="3"/>
        <v>2.61</v>
      </c>
      <c r="L82" s="115"/>
    </row>
    <row r="83" spans="1:12" ht="12.75" customHeight="1">
      <c r="A83" s="114"/>
      <c r="B83" s="107">
        <f>'Tax Invoice'!D79</f>
        <v>5</v>
      </c>
      <c r="C83" s="10" t="s">
        <v>751</v>
      </c>
      <c r="D83" s="10" t="s">
        <v>830</v>
      </c>
      <c r="E83" s="118" t="s">
        <v>572</v>
      </c>
      <c r="F83" s="134"/>
      <c r="G83" s="135"/>
      <c r="H83" s="11" t="s">
        <v>752</v>
      </c>
      <c r="I83" s="14">
        <f t="shared" si="2"/>
        <v>0.45</v>
      </c>
      <c r="J83" s="14">
        <v>0.45</v>
      </c>
      <c r="K83" s="109">
        <f t="shared" si="3"/>
        <v>2.25</v>
      </c>
      <c r="L83" s="115"/>
    </row>
    <row r="84" spans="1:12" ht="12.75" customHeight="1">
      <c r="A84" s="114"/>
      <c r="B84" s="107">
        <f>'Tax Invoice'!D80</f>
        <v>5</v>
      </c>
      <c r="C84" s="10" t="s">
        <v>751</v>
      </c>
      <c r="D84" s="10" t="s">
        <v>831</v>
      </c>
      <c r="E84" s="118" t="s">
        <v>753</v>
      </c>
      <c r="F84" s="134"/>
      <c r="G84" s="135"/>
      <c r="H84" s="11" t="s">
        <v>752</v>
      </c>
      <c r="I84" s="14">
        <f t="shared" si="2"/>
        <v>0.47</v>
      </c>
      <c r="J84" s="14">
        <v>0.47</v>
      </c>
      <c r="K84" s="109">
        <f t="shared" si="3"/>
        <v>2.3499999999999996</v>
      </c>
      <c r="L84" s="115"/>
    </row>
    <row r="85" spans="1:12" ht="12.75" customHeight="1">
      <c r="A85" s="114"/>
      <c r="B85" s="107">
        <f>'Tax Invoice'!D81</f>
        <v>5</v>
      </c>
      <c r="C85" s="10" t="s">
        <v>751</v>
      </c>
      <c r="D85" s="10" t="s">
        <v>832</v>
      </c>
      <c r="E85" s="118" t="s">
        <v>754</v>
      </c>
      <c r="F85" s="134"/>
      <c r="G85" s="135"/>
      <c r="H85" s="11" t="s">
        <v>752</v>
      </c>
      <c r="I85" s="14">
        <f t="shared" si="2"/>
        <v>0.48</v>
      </c>
      <c r="J85" s="14">
        <v>0.48</v>
      </c>
      <c r="K85" s="109">
        <f t="shared" si="3"/>
        <v>2.4</v>
      </c>
      <c r="L85" s="115"/>
    </row>
    <row r="86" spans="1:12" ht="12.75" customHeight="1">
      <c r="A86" s="114"/>
      <c r="B86" s="107">
        <f>'Tax Invoice'!D82</f>
        <v>5</v>
      </c>
      <c r="C86" s="10" t="s">
        <v>751</v>
      </c>
      <c r="D86" s="10" t="s">
        <v>833</v>
      </c>
      <c r="E86" s="118" t="s">
        <v>298</v>
      </c>
      <c r="F86" s="134"/>
      <c r="G86" s="135"/>
      <c r="H86" s="11" t="s">
        <v>752</v>
      </c>
      <c r="I86" s="14">
        <f t="shared" ref="I86:I117" si="4">ROUNDUP(J86*$N$1,2)</f>
        <v>0.55000000000000004</v>
      </c>
      <c r="J86" s="14">
        <v>0.55000000000000004</v>
      </c>
      <c r="K86" s="109">
        <f t="shared" ref="K86:K117" si="5">I86*B86</f>
        <v>2.75</v>
      </c>
      <c r="L86" s="115"/>
    </row>
    <row r="87" spans="1:12" ht="12.75" customHeight="1">
      <c r="A87" s="114"/>
      <c r="B87" s="107">
        <f>'Tax Invoice'!D83</f>
        <v>5</v>
      </c>
      <c r="C87" s="10" t="s">
        <v>751</v>
      </c>
      <c r="D87" s="10" t="s">
        <v>834</v>
      </c>
      <c r="E87" s="118" t="s">
        <v>294</v>
      </c>
      <c r="F87" s="134"/>
      <c r="G87" s="135"/>
      <c r="H87" s="11" t="s">
        <v>752</v>
      </c>
      <c r="I87" s="14">
        <f t="shared" si="4"/>
        <v>0.61</v>
      </c>
      <c r="J87" s="14">
        <v>0.61</v>
      </c>
      <c r="K87" s="109">
        <f t="shared" si="5"/>
        <v>3.05</v>
      </c>
      <c r="L87" s="115"/>
    </row>
    <row r="88" spans="1:12" ht="12.75" customHeight="1">
      <c r="A88" s="114"/>
      <c r="B88" s="107">
        <f>'Tax Invoice'!D84</f>
        <v>3</v>
      </c>
      <c r="C88" s="10" t="s">
        <v>755</v>
      </c>
      <c r="D88" s="10" t="s">
        <v>835</v>
      </c>
      <c r="E88" s="118" t="s">
        <v>753</v>
      </c>
      <c r="F88" s="134" t="s">
        <v>273</v>
      </c>
      <c r="G88" s="135"/>
      <c r="H88" s="11" t="s">
        <v>756</v>
      </c>
      <c r="I88" s="14">
        <f t="shared" si="4"/>
        <v>0.73</v>
      </c>
      <c r="J88" s="14">
        <v>0.73</v>
      </c>
      <c r="K88" s="109">
        <f t="shared" si="5"/>
        <v>2.19</v>
      </c>
      <c r="L88" s="115"/>
    </row>
    <row r="89" spans="1:12" ht="12.75" customHeight="1">
      <c r="A89" s="114"/>
      <c r="B89" s="107">
        <f>'Tax Invoice'!D85</f>
        <v>5</v>
      </c>
      <c r="C89" s="10" t="s">
        <v>755</v>
      </c>
      <c r="D89" s="10" t="s">
        <v>835</v>
      </c>
      <c r="E89" s="118" t="s">
        <v>753</v>
      </c>
      <c r="F89" s="134" t="s">
        <v>272</v>
      </c>
      <c r="G89" s="135"/>
      <c r="H89" s="11" t="s">
        <v>756</v>
      </c>
      <c r="I89" s="14">
        <f t="shared" si="4"/>
        <v>0.73</v>
      </c>
      <c r="J89" s="14">
        <v>0.73</v>
      </c>
      <c r="K89" s="109">
        <f t="shared" si="5"/>
        <v>3.65</v>
      </c>
      <c r="L89" s="115"/>
    </row>
    <row r="90" spans="1:12" ht="12.75" customHeight="1">
      <c r="A90" s="114"/>
      <c r="B90" s="107">
        <f>'Tax Invoice'!D86</f>
        <v>3</v>
      </c>
      <c r="C90" s="10" t="s">
        <v>755</v>
      </c>
      <c r="D90" s="10" t="s">
        <v>836</v>
      </c>
      <c r="E90" s="118" t="s">
        <v>754</v>
      </c>
      <c r="F90" s="134" t="s">
        <v>273</v>
      </c>
      <c r="G90" s="135"/>
      <c r="H90" s="11" t="s">
        <v>756</v>
      </c>
      <c r="I90" s="14">
        <f t="shared" si="4"/>
        <v>0.8</v>
      </c>
      <c r="J90" s="14">
        <v>0.8</v>
      </c>
      <c r="K90" s="109">
        <f t="shared" si="5"/>
        <v>2.4000000000000004</v>
      </c>
      <c r="L90" s="115"/>
    </row>
    <row r="91" spans="1:12" ht="12.75" customHeight="1">
      <c r="A91" s="114"/>
      <c r="B91" s="107">
        <f>'Tax Invoice'!D87</f>
        <v>5</v>
      </c>
      <c r="C91" s="10" t="s">
        <v>755</v>
      </c>
      <c r="D91" s="10" t="s">
        <v>836</v>
      </c>
      <c r="E91" s="118" t="s">
        <v>754</v>
      </c>
      <c r="F91" s="134" t="s">
        <v>272</v>
      </c>
      <c r="G91" s="135"/>
      <c r="H91" s="11" t="s">
        <v>756</v>
      </c>
      <c r="I91" s="14">
        <f t="shared" si="4"/>
        <v>0.8</v>
      </c>
      <c r="J91" s="14">
        <v>0.8</v>
      </c>
      <c r="K91" s="109">
        <f t="shared" si="5"/>
        <v>4</v>
      </c>
      <c r="L91" s="115"/>
    </row>
    <row r="92" spans="1:12" ht="12.75" customHeight="1">
      <c r="A92" s="114"/>
      <c r="B92" s="107">
        <f>'Tax Invoice'!D88</f>
        <v>5</v>
      </c>
      <c r="C92" s="10" t="s">
        <v>755</v>
      </c>
      <c r="D92" s="10" t="s">
        <v>837</v>
      </c>
      <c r="E92" s="118" t="s">
        <v>298</v>
      </c>
      <c r="F92" s="134" t="s">
        <v>272</v>
      </c>
      <c r="G92" s="135"/>
      <c r="H92" s="11" t="s">
        <v>756</v>
      </c>
      <c r="I92" s="14">
        <f t="shared" si="4"/>
        <v>0.82</v>
      </c>
      <c r="J92" s="14">
        <v>0.82</v>
      </c>
      <c r="K92" s="109">
        <f t="shared" si="5"/>
        <v>4.0999999999999996</v>
      </c>
      <c r="L92" s="115"/>
    </row>
    <row r="93" spans="1:12" ht="12.75" customHeight="1">
      <c r="A93" s="114"/>
      <c r="B93" s="107">
        <f>'Tax Invoice'!D89</f>
        <v>3</v>
      </c>
      <c r="C93" s="10" t="s">
        <v>755</v>
      </c>
      <c r="D93" s="10" t="s">
        <v>838</v>
      </c>
      <c r="E93" s="118" t="s">
        <v>294</v>
      </c>
      <c r="F93" s="134" t="s">
        <v>273</v>
      </c>
      <c r="G93" s="135"/>
      <c r="H93" s="11" t="s">
        <v>756</v>
      </c>
      <c r="I93" s="14">
        <f t="shared" si="4"/>
        <v>0.89</v>
      </c>
      <c r="J93" s="14">
        <v>0.89</v>
      </c>
      <c r="K93" s="109">
        <f t="shared" si="5"/>
        <v>2.67</v>
      </c>
      <c r="L93" s="115"/>
    </row>
    <row r="94" spans="1:12" ht="12.75" customHeight="1">
      <c r="A94" s="114"/>
      <c r="B94" s="107">
        <f>'Tax Invoice'!D90</f>
        <v>5</v>
      </c>
      <c r="C94" s="10" t="s">
        <v>755</v>
      </c>
      <c r="D94" s="10" t="s">
        <v>838</v>
      </c>
      <c r="E94" s="118" t="s">
        <v>294</v>
      </c>
      <c r="F94" s="134" t="s">
        <v>272</v>
      </c>
      <c r="G94" s="135"/>
      <c r="H94" s="11" t="s">
        <v>756</v>
      </c>
      <c r="I94" s="14">
        <f t="shared" si="4"/>
        <v>0.89</v>
      </c>
      <c r="J94" s="14">
        <v>0.89</v>
      </c>
      <c r="K94" s="109">
        <f t="shared" si="5"/>
        <v>4.45</v>
      </c>
      <c r="L94" s="115"/>
    </row>
    <row r="95" spans="1:12" ht="24" customHeight="1">
      <c r="A95" s="114"/>
      <c r="B95" s="107">
        <f>'Tax Invoice'!D91</f>
        <v>3</v>
      </c>
      <c r="C95" s="10" t="s">
        <v>757</v>
      </c>
      <c r="D95" s="10" t="s">
        <v>757</v>
      </c>
      <c r="E95" s="118" t="s">
        <v>758</v>
      </c>
      <c r="F95" s="134" t="s">
        <v>210</v>
      </c>
      <c r="G95" s="135"/>
      <c r="H95" s="11" t="s">
        <v>759</v>
      </c>
      <c r="I95" s="14">
        <f t="shared" si="4"/>
        <v>0.89</v>
      </c>
      <c r="J95" s="14">
        <v>0.89</v>
      </c>
      <c r="K95" s="109">
        <f t="shared" si="5"/>
        <v>2.67</v>
      </c>
      <c r="L95" s="115"/>
    </row>
    <row r="96" spans="1:12" ht="24" customHeight="1">
      <c r="A96" s="114"/>
      <c r="B96" s="107">
        <f>'Tax Invoice'!D92</f>
        <v>3</v>
      </c>
      <c r="C96" s="10" t="s">
        <v>757</v>
      </c>
      <c r="D96" s="10" t="s">
        <v>757</v>
      </c>
      <c r="E96" s="118" t="s">
        <v>758</v>
      </c>
      <c r="F96" s="134" t="s">
        <v>212</v>
      </c>
      <c r="G96" s="135"/>
      <c r="H96" s="11" t="s">
        <v>759</v>
      </c>
      <c r="I96" s="14">
        <f t="shared" si="4"/>
        <v>0.89</v>
      </c>
      <c r="J96" s="14">
        <v>0.89</v>
      </c>
      <c r="K96" s="109">
        <f t="shared" si="5"/>
        <v>2.67</v>
      </c>
      <c r="L96" s="115"/>
    </row>
    <row r="97" spans="1:12" ht="24" customHeight="1">
      <c r="A97" s="114"/>
      <c r="B97" s="107">
        <f>'Tax Invoice'!D93</f>
        <v>3</v>
      </c>
      <c r="C97" s="10" t="s">
        <v>760</v>
      </c>
      <c r="D97" s="10" t="s">
        <v>839</v>
      </c>
      <c r="E97" s="118" t="s">
        <v>761</v>
      </c>
      <c r="F97" s="134"/>
      <c r="G97" s="135"/>
      <c r="H97" s="11" t="s">
        <v>762</v>
      </c>
      <c r="I97" s="14">
        <f t="shared" si="4"/>
        <v>1.79</v>
      </c>
      <c r="J97" s="14">
        <v>1.79</v>
      </c>
      <c r="K97" s="109">
        <f t="shared" si="5"/>
        <v>5.37</v>
      </c>
      <c r="L97" s="115"/>
    </row>
    <row r="98" spans="1:12" ht="24" customHeight="1">
      <c r="A98" s="114"/>
      <c r="B98" s="107">
        <f>'Tax Invoice'!D94</f>
        <v>3</v>
      </c>
      <c r="C98" s="10" t="s">
        <v>760</v>
      </c>
      <c r="D98" s="10" t="s">
        <v>840</v>
      </c>
      <c r="E98" s="118" t="s">
        <v>763</v>
      </c>
      <c r="F98" s="134"/>
      <c r="G98" s="135"/>
      <c r="H98" s="11" t="s">
        <v>762</v>
      </c>
      <c r="I98" s="14">
        <f t="shared" si="4"/>
        <v>2.04</v>
      </c>
      <c r="J98" s="14">
        <v>2.04</v>
      </c>
      <c r="K98" s="109">
        <f t="shared" si="5"/>
        <v>6.12</v>
      </c>
      <c r="L98" s="115"/>
    </row>
    <row r="99" spans="1:12" ht="24" customHeight="1">
      <c r="A99" s="114"/>
      <c r="B99" s="107">
        <f>'Tax Invoice'!D95</f>
        <v>2</v>
      </c>
      <c r="C99" s="10" t="s">
        <v>764</v>
      </c>
      <c r="D99" s="10" t="s">
        <v>841</v>
      </c>
      <c r="E99" s="118" t="s">
        <v>25</v>
      </c>
      <c r="F99" s="134"/>
      <c r="G99" s="135"/>
      <c r="H99" s="11" t="s">
        <v>765</v>
      </c>
      <c r="I99" s="14">
        <f t="shared" si="4"/>
        <v>18.07</v>
      </c>
      <c r="J99" s="14">
        <v>18.07</v>
      </c>
      <c r="K99" s="109">
        <f t="shared" si="5"/>
        <v>36.14</v>
      </c>
      <c r="L99" s="115"/>
    </row>
    <row r="100" spans="1:12" ht="24" customHeight="1">
      <c r="A100" s="114"/>
      <c r="B100" s="107">
        <f>'Tax Invoice'!D96</f>
        <v>2</v>
      </c>
      <c r="C100" s="10" t="s">
        <v>764</v>
      </c>
      <c r="D100" s="10" t="s">
        <v>842</v>
      </c>
      <c r="E100" s="118" t="s">
        <v>26</v>
      </c>
      <c r="F100" s="134"/>
      <c r="G100" s="135"/>
      <c r="H100" s="11" t="s">
        <v>765</v>
      </c>
      <c r="I100" s="14">
        <f t="shared" si="4"/>
        <v>21.48</v>
      </c>
      <c r="J100" s="14">
        <v>21.48</v>
      </c>
      <c r="K100" s="109">
        <f t="shared" si="5"/>
        <v>42.96</v>
      </c>
      <c r="L100" s="115"/>
    </row>
    <row r="101" spans="1:12" ht="24" customHeight="1">
      <c r="A101" s="114"/>
      <c r="B101" s="107">
        <f>'Tax Invoice'!D97</f>
        <v>4</v>
      </c>
      <c r="C101" s="10" t="s">
        <v>766</v>
      </c>
      <c r="D101" s="10" t="s">
        <v>766</v>
      </c>
      <c r="E101" s="118" t="s">
        <v>107</v>
      </c>
      <c r="F101" s="134"/>
      <c r="G101" s="135"/>
      <c r="H101" s="11" t="s">
        <v>767</v>
      </c>
      <c r="I101" s="14">
        <f t="shared" si="4"/>
        <v>0.54</v>
      </c>
      <c r="J101" s="14">
        <v>0.54</v>
      </c>
      <c r="K101" s="109">
        <f t="shared" si="5"/>
        <v>2.16</v>
      </c>
      <c r="L101" s="115"/>
    </row>
    <row r="102" spans="1:12" ht="24" customHeight="1">
      <c r="A102" s="114"/>
      <c r="B102" s="107">
        <f>'Tax Invoice'!D98</f>
        <v>2</v>
      </c>
      <c r="C102" s="10" t="s">
        <v>766</v>
      </c>
      <c r="D102" s="10" t="s">
        <v>766</v>
      </c>
      <c r="E102" s="118" t="s">
        <v>210</v>
      </c>
      <c r="F102" s="134"/>
      <c r="G102" s="135"/>
      <c r="H102" s="11" t="s">
        <v>767</v>
      </c>
      <c r="I102" s="14">
        <f t="shared" si="4"/>
        <v>0.54</v>
      </c>
      <c r="J102" s="14">
        <v>0.54</v>
      </c>
      <c r="K102" s="109">
        <f t="shared" si="5"/>
        <v>1.08</v>
      </c>
      <c r="L102" s="115"/>
    </row>
    <row r="103" spans="1:12" ht="24" customHeight="1">
      <c r="A103" s="114"/>
      <c r="B103" s="107">
        <f>'Tax Invoice'!D99</f>
        <v>2</v>
      </c>
      <c r="C103" s="10" t="s">
        <v>766</v>
      </c>
      <c r="D103" s="10" t="s">
        <v>766</v>
      </c>
      <c r="E103" s="118" t="s">
        <v>212</v>
      </c>
      <c r="F103" s="134"/>
      <c r="G103" s="135"/>
      <c r="H103" s="11" t="s">
        <v>767</v>
      </c>
      <c r="I103" s="14">
        <f t="shared" si="4"/>
        <v>0.54</v>
      </c>
      <c r="J103" s="14">
        <v>0.54</v>
      </c>
      <c r="K103" s="109">
        <f t="shared" si="5"/>
        <v>1.08</v>
      </c>
      <c r="L103" s="115"/>
    </row>
    <row r="104" spans="1:12" ht="24" customHeight="1">
      <c r="A104" s="114"/>
      <c r="B104" s="107">
        <f>'Tax Invoice'!D100</f>
        <v>6</v>
      </c>
      <c r="C104" s="10" t="s">
        <v>567</v>
      </c>
      <c r="D104" s="10" t="s">
        <v>567</v>
      </c>
      <c r="E104" s="118" t="s">
        <v>107</v>
      </c>
      <c r="F104" s="134"/>
      <c r="G104" s="135"/>
      <c r="H104" s="11" t="s">
        <v>768</v>
      </c>
      <c r="I104" s="14">
        <f t="shared" si="4"/>
        <v>0.59</v>
      </c>
      <c r="J104" s="14">
        <v>0.59</v>
      </c>
      <c r="K104" s="109">
        <f t="shared" si="5"/>
        <v>3.54</v>
      </c>
      <c r="L104" s="115"/>
    </row>
    <row r="105" spans="1:12" ht="24" customHeight="1">
      <c r="A105" s="114"/>
      <c r="B105" s="107">
        <f>'Tax Invoice'!D101</f>
        <v>4</v>
      </c>
      <c r="C105" s="10" t="s">
        <v>769</v>
      </c>
      <c r="D105" s="10" t="s">
        <v>843</v>
      </c>
      <c r="E105" s="118" t="s">
        <v>298</v>
      </c>
      <c r="F105" s="134" t="s">
        <v>107</v>
      </c>
      <c r="G105" s="135"/>
      <c r="H105" s="11" t="s">
        <v>770</v>
      </c>
      <c r="I105" s="14">
        <f t="shared" si="4"/>
        <v>0.99</v>
      </c>
      <c r="J105" s="14">
        <v>0.99</v>
      </c>
      <c r="K105" s="109">
        <f t="shared" si="5"/>
        <v>3.96</v>
      </c>
      <c r="L105" s="115"/>
    </row>
    <row r="106" spans="1:12" ht="24" customHeight="1">
      <c r="A106" s="114"/>
      <c r="B106" s="107">
        <f>'Tax Invoice'!D102</f>
        <v>4</v>
      </c>
      <c r="C106" s="10" t="s">
        <v>769</v>
      </c>
      <c r="D106" s="10" t="s">
        <v>843</v>
      </c>
      <c r="E106" s="118" t="s">
        <v>298</v>
      </c>
      <c r="F106" s="134" t="s">
        <v>268</v>
      </c>
      <c r="G106" s="135"/>
      <c r="H106" s="11" t="s">
        <v>770</v>
      </c>
      <c r="I106" s="14">
        <f t="shared" si="4"/>
        <v>0.99</v>
      </c>
      <c r="J106" s="14">
        <v>0.99</v>
      </c>
      <c r="K106" s="109">
        <f t="shared" si="5"/>
        <v>3.96</v>
      </c>
      <c r="L106" s="115"/>
    </row>
    <row r="107" spans="1:12" ht="24" customHeight="1">
      <c r="A107" s="114"/>
      <c r="B107" s="107">
        <f>'Tax Invoice'!D103</f>
        <v>4</v>
      </c>
      <c r="C107" s="10" t="s">
        <v>769</v>
      </c>
      <c r="D107" s="10" t="s">
        <v>844</v>
      </c>
      <c r="E107" s="118" t="s">
        <v>294</v>
      </c>
      <c r="F107" s="134" t="s">
        <v>107</v>
      </c>
      <c r="G107" s="135"/>
      <c r="H107" s="11" t="s">
        <v>770</v>
      </c>
      <c r="I107" s="14">
        <f t="shared" si="4"/>
        <v>1.39</v>
      </c>
      <c r="J107" s="14">
        <v>1.39</v>
      </c>
      <c r="K107" s="109">
        <f t="shared" si="5"/>
        <v>5.56</v>
      </c>
      <c r="L107" s="115"/>
    </row>
    <row r="108" spans="1:12" ht="24" customHeight="1">
      <c r="A108" s="114"/>
      <c r="B108" s="107">
        <f>'Tax Invoice'!D104</f>
        <v>4</v>
      </c>
      <c r="C108" s="10" t="s">
        <v>769</v>
      </c>
      <c r="D108" s="10" t="s">
        <v>844</v>
      </c>
      <c r="E108" s="118" t="s">
        <v>294</v>
      </c>
      <c r="F108" s="134" t="s">
        <v>268</v>
      </c>
      <c r="G108" s="135"/>
      <c r="H108" s="11" t="s">
        <v>770</v>
      </c>
      <c r="I108" s="14">
        <f t="shared" si="4"/>
        <v>1.39</v>
      </c>
      <c r="J108" s="14">
        <v>1.39</v>
      </c>
      <c r="K108" s="109">
        <f t="shared" si="5"/>
        <v>5.56</v>
      </c>
      <c r="L108" s="115"/>
    </row>
    <row r="109" spans="1:12" ht="24" customHeight="1">
      <c r="A109" s="114"/>
      <c r="B109" s="107">
        <f>'Tax Invoice'!D105</f>
        <v>4</v>
      </c>
      <c r="C109" s="10" t="s">
        <v>769</v>
      </c>
      <c r="D109" s="10" t="s">
        <v>845</v>
      </c>
      <c r="E109" s="118" t="s">
        <v>314</v>
      </c>
      <c r="F109" s="134" t="s">
        <v>107</v>
      </c>
      <c r="G109" s="135"/>
      <c r="H109" s="11" t="s">
        <v>770</v>
      </c>
      <c r="I109" s="14">
        <f t="shared" si="4"/>
        <v>1.89</v>
      </c>
      <c r="J109" s="14">
        <v>1.89</v>
      </c>
      <c r="K109" s="109">
        <f t="shared" si="5"/>
        <v>7.56</v>
      </c>
      <c r="L109" s="115"/>
    </row>
    <row r="110" spans="1:12" ht="24" customHeight="1">
      <c r="A110" s="114"/>
      <c r="B110" s="107">
        <f>'Tax Invoice'!D106</f>
        <v>4</v>
      </c>
      <c r="C110" s="10" t="s">
        <v>769</v>
      </c>
      <c r="D110" s="10" t="s">
        <v>845</v>
      </c>
      <c r="E110" s="118" t="s">
        <v>314</v>
      </c>
      <c r="F110" s="134" t="s">
        <v>268</v>
      </c>
      <c r="G110" s="135"/>
      <c r="H110" s="11" t="s">
        <v>770</v>
      </c>
      <c r="I110" s="14">
        <f t="shared" si="4"/>
        <v>1.89</v>
      </c>
      <c r="J110" s="14">
        <v>1.89</v>
      </c>
      <c r="K110" s="109">
        <f t="shared" si="5"/>
        <v>7.56</v>
      </c>
      <c r="L110" s="115"/>
    </row>
    <row r="111" spans="1:12" ht="36" customHeight="1">
      <c r="A111" s="114"/>
      <c r="B111" s="107">
        <f>'Tax Invoice'!D107</f>
        <v>5</v>
      </c>
      <c r="C111" s="10" t="s">
        <v>771</v>
      </c>
      <c r="D111" s="10" t="s">
        <v>846</v>
      </c>
      <c r="E111" s="118" t="s">
        <v>572</v>
      </c>
      <c r="F111" s="134" t="s">
        <v>273</v>
      </c>
      <c r="G111" s="135"/>
      <c r="H111" s="11" t="s">
        <v>772</v>
      </c>
      <c r="I111" s="14">
        <f t="shared" si="4"/>
        <v>0.54</v>
      </c>
      <c r="J111" s="14">
        <v>0.54</v>
      </c>
      <c r="K111" s="109">
        <f t="shared" si="5"/>
        <v>2.7</v>
      </c>
      <c r="L111" s="115"/>
    </row>
    <row r="112" spans="1:12" ht="36" customHeight="1">
      <c r="A112" s="114"/>
      <c r="B112" s="107">
        <f>'Tax Invoice'!D108</f>
        <v>5</v>
      </c>
      <c r="C112" s="10" t="s">
        <v>771</v>
      </c>
      <c r="D112" s="10" t="s">
        <v>846</v>
      </c>
      <c r="E112" s="118" t="s">
        <v>572</v>
      </c>
      <c r="F112" s="134" t="s">
        <v>272</v>
      </c>
      <c r="G112" s="135"/>
      <c r="H112" s="11" t="s">
        <v>772</v>
      </c>
      <c r="I112" s="14">
        <f t="shared" si="4"/>
        <v>0.54</v>
      </c>
      <c r="J112" s="14">
        <v>0.54</v>
      </c>
      <c r="K112" s="109">
        <f t="shared" si="5"/>
        <v>2.7</v>
      </c>
      <c r="L112" s="115"/>
    </row>
    <row r="113" spans="1:12" ht="36" customHeight="1">
      <c r="A113" s="114"/>
      <c r="B113" s="107">
        <f>'Tax Invoice'!D109</f>
        <v>5</v>
      </c>
      <c r="C113" s="10" t="s">
        <v>771</v>
      </c>
      <c r="D113" s="10" t="s">
        <v>847</v>
      </c>
      <c r="E113" s="118" t="s">
        <v>753</v>
      </c>
      <c r="F113" s="134" t="s">
        <v>273</v>
      </c>
      <c r="G113" s="135"/>
      <c r="H113" s="11" t="s">
        <v>772</v>
      </c>
      <c r="I113" s="14">
        <f t="shared" si="4"/>
        <v>0.54</v>
      </c>
      <c r="J113" s="14">
        <v>0.54</v>
      </c>
      <c r="K113" s="109">
        <f t="shared" si="5"/>
        <v>2.7</v>
      </c>
      <c r="L113" s="115"/>
    </row>
    <row r="114" spans="1:12" ht="36" customHeight="1">
      <c r="A114" s="114"/>
      <c r="B114" s="107">
        <f>'Tax Invoice'!D110</f>
        <v>5</v>
      </c>
      <c r="C114" s="10" t="s">
        <v>771</v>
      </c>
      <c r="D114" s="10" t="s">
        <v>847</v>
      </c>
      <c r="E114" s="118" t="s">
        <v>753</v>
      </c>
      <c r="F114" s="134" t="s">
        <v>272</v>
      </c>
      <c r="G114" s="135"/>
      <c r="H114" s="11" t="s">
        <v>772</v>
      </c>
      <c r="I114" s="14">
        <f t="shared" si="4"/>
        <v>0.54</v>
      </c>
      <c r="J114" s="14">
        <v>0.54</v>
      </c>
      <c r="K114" s="109">
        <f t="shared" si="5"/>
        <v>2.7</v>
      </c>
      <c r="L114" s="115"/>
    </row>
    <row r="115" spans="1:12" ht="36" customHeight="1">
      <c r="A115" s="114"/>
      <c r="B115" s="107">
        <f>'Tax Invoice'!D111</f>
        <v>5</v>
      </c>
      <c r="C115" s="10" t="s">
        <v>771</v>
      </c>
      <c r="D115" s="10" t="s">
        <v>848</v>
      </c>
      <c r="E115" s="118" t="s">
        <v>754</v>
      </c>
      <c r="F115" s="134" t="s">
        <v>273</v>
      </c>
      <c r="G115" s="135"/>
      <c r="H115" s="11" t="s">
        <v>772</v>
      </c>
      <c r="I115" s="14">
        <f t="shared" si="4"/>
        <v>0.54</v>
      </c>
      <c r="J115" s="14">
        <v>0.54</v>
      </c>
      <c r="K115" s="109">
        <f t="shared" si="5"/>
        <v>2.7</v>
      </c>
      <c r="L115" s="115"/>
    </row>
    <row r="116" spans="1:12" ht="36" customHeight="1">
      <c r="A116" s="114"/>
      <c r="B116" s="107">
        <f>'Tax Invoice'!D112</f>
        <v>5</v>
      </c>
      <c r="C116" s="10" t="s">
        <v>771</v>
      </c>
      <c r="D116" s="10" t="s">
        <v>848</v>
      </c>
      <c r="E116" s="118" t="s">
        <v>754</v>
      </c>
      <c r="F116" s="134" t="s">
        <v>272</v>
      </c>
      <c r="G116" s="135"/>
      <c r="H116" s="11" t="s">
        <v>772</v>
      </c>
      <c r="I116" s="14">
        <f t="shared" si="4"/>
        <v>0.54</v>
      </c>
      <c r="J116" s="14">
        <v>0.54</v>
      </c>
      <c r="K116" s="109">
        <f t="shared" si="5"/>
        <v>2.7</v>
      </c>
      <c r="L116" s="115"/>
    </row>
    <row r="117" spans="1:12" ht="48" customHeight="1">
      <c r="A117" s="114"/>
      <c r="B117" s="107">
        <f>'Tax Invoice'!D113</f>
        <v>4</v>
      </c>
      <c r="C117" s="10" t="s">
        <v>773</v>
      </c>
      <c r="D117" s="10" t="s">
        <v>849</v>
      </c>
      <c r="E117" s="118" t="s">
        <v>572</v>
      </c>
      <c r="F117" s="134" t="s">
        <v>273</v>
      </c>
      <c r="G117" s="135"/>
      <c r="H117" s="11" t="s">
        <v>774</v>
      </c>
      <c r="I117" s="14">
        <f t="shared" si="4"/>
        <v>0.54</v>
      </c>
      <c r="J117" s="14">
        <v>0.54</v>
      </c>
      <c r="K117" s="109">
        <f t="shared" si="5"/>
        <v>2.16</v>
      </c>
      <c r="L117" s="115"/>
    </row>
    <row r="118" spans="1:12" ht="48" customHeight="1">
      <c r="A118" s="114"/>
      <c r="B118" s="107">
        <f>'Tax Invoice'!D114</f>
        <v>3</v>
      </c>
      <c r="C118" s="10" t="s">
        <v>773</v>
      </c>
      <c r="D118" s="10" t="s">
        <v>849</v>
      </c>
      <c r="E118" s="118" t="s">
        <v>572</v>
      </c>
      <c r="F118" s="134" t="s">
        <v>272</v>
      </c>
      <c r="G118" s="135"/>
      <c r="H118" s="11" t="s">
        <v>774</v>
      </c>
      <c r="I118" s="14">
        <f t="shared" ref="I118:I149" si="6">ROUNDUP(J118*$N$1,2)</f>
        <v>0.54</v>
      </c>
      <c r="J118" s="14">
        <v>0.54</v>
      </c>
      <c r="K118" s="109">
        <f t="shared" ref="K118:K149" si="7">I118*B118</f>
        <v>1.62</v>
      </c>
      <c r="L118" s="115"/>
    </row>
    <row r="119" spans="1:12" ht="48" customHeight="1">
      <c r="A119" s="114"/>
      <c r="B119" s="107">
        <f>'Tax Invoice'!D115</f>
        <v>4</v>
      </c>
      <c r="C119" s="10" t="s">
        <v>773</v>
      </c>
      <c r="D119" s="10" t="s">
        <v>850</v>
      </c>
      <c r="E119" s="118" t="s">
        <v>753</v>
      </c>
      <c r="F119" s="134" t="s">
        <v>273</v>
      </c>
      <c r="G119" s="135"/>
      <c r="H119" s="11" t="s">
        <v>774</v>
      </c>
      <c r="I119" s="14">
        <f t="shared" si="6"/>
        <v>0.54</v>
      </c>
      <c r="J119" s="14">
        <v>0.54</v>
      </c>
      <c r="K119" s="109">
        <f t="shared" si="7"/>
        <v>2.16</v>
      </c>
      <c r="L119" s="115"/>
    </row>
    <row r="120" spans="1:12" ht="48" customHeight="1">
      <c r="A120" s="114"/>
      <c r="B120" s="107">
        <f>'Tax Invoice'!D116</f>
        <v>3</v>
      </c>
      <c r="C120" s="10" t="s">
        <v>773</v>
      </c>
      <c r="D120" s="10" t="s">
        <v>850</v>
      </c>
      <c r="E120" s="118" t="s">
        <v>753</v>
      </c>
      <c r="F120" s="134" t="s">
        <v>272</v>
      </c>
      <c r="G120" s="135"/>
      <c r="H120" s="11" t="s">
        <v>774</v>
      </c>
      <c r="I120" s="14">
        <f t="shared" si="6"/>
        <v>0.54</v>
      </c>
      <c r="J120" s="14">
        <v>0.54</v>
      </c>
      <c r="K120" s="109">
        <f t="shared" si="7"/>
        <v>1.62</v>
      </c>
      <c r="L120" s="115"/>
    </row>
    <row r="121" spans="1:12" ht="48" customHeight="1">
      <c r="A121" s="114"/>
      <c r="B121" s="107">
        <f>'Tax Invoice'!D117</f>
        <v>4</v>
      </c>
      <c r="C121" s="10" t="s">
        <v>773</v>
      </c>
      <c r="D121" s="10" t="s">
        <v>851</v>
      </c>
      <c r="E121" s="118" t="s">
        <v>754</v>
      </c>
      <c r="F121" s="134" t="s">
        <v>273</v>
      </c>
      <c r="G121" s="135"/>
      <c r="H121" s="11" t="s">
        <v>774</v>
      </c>
      <c r="I121" s="14">
        <f t="shared" si="6"/>
        <v>0.54</v>
      </c>
      <c r="J121" s="14">
        <v>0.54</v>
      </c>
      <c r="K121" s="109">
        <f t="shared" si="7"/>
        <v>2.16</v>
      </c>
      <c r="L121" s="115"/>
    </row>
    <row r="122" spans="1:12" ht="48" customHeight="1">
      <c r="A122" s="114"/>
      <c r="B122" s="107">
        <f>'Tax Invoice'!D118</f>
        <v>3</v>
      </c>
      <c r="C122" s="10" t="s">
        <v>773</v>
      </c>
      <c r="D122" s="10" t="s">
        <v>851</v>
      </c>
      <c r="E122" s="118" t="s">
        <v>754</v>
      </c>
      <c r="F122" s="134" t="s">
        <v>272</v>
      </c>
      <c r="G122" s="135"/>
      <c r="H122" s="11" t="s">
        <v>774</v>
      </c>
      <c r="I122" s="14">
        <f t="shared" si="6"/>
        <v>0.54</v>
      </c>
      <c r="J122" s="14">
        <v>0.54</v>
      </c>
      <c r="K122" s="109">
        <f t="shared" si="7"/>
        <v>1.62</v>
      </c>
      <c r="L122" s="115"/>
    </row>
    <row r="123" spans="1:12" ht="60" customHeight="1">
      <c r="A123" s="114"/>
      <c r="B123" s="107">
        <f>'Tax Invoice'!D119</f>
        <v>4</v>
      </c>
      <c r="C123" s="10" t="s">
        <v>775</v>
      </c>
      <c r="D123" s="10" t="s">
        <v>775</v>
      </c>
      <c r="E123" s="118" t="s">
        <v>272</v>
      </c>
      <c r="F123" s="134"/>
      <c r="G123" s="135"/>
      <c r="H123" s="11" t="s">
        <v>776</v>
      </c>
      <c r="I123" s="14">
        <f t="shared" si="6"/>
        <v>0.79</v>
      </c>
      <c r="J123" s="14">
        <v>0.79</v>
      </c>
      <c r="K123" s="109">
        <f t="shared" si="7"/>
        <v>3.16</v>
      </c>
      <c r="L123" s="115"/>
    </row>
    <row r="124" spans="1:12" ht="24" customHeight="1">
      <c r="A124" s="114"/>
      <c r="B124" s="107">
        <f>'Tax Invoice'!D120</f>
        <v>3</v>
      </c>
      <c r="C124" s="10" t="s">
        <v>777</v>
      </c>
      <c r="D124" s="10" t="s">
        <v>852</v>
      </c>
      <c r="E124" s="118" t="s">
        <v>230</v>
      </c>
      <c r="F124" s="134" t="s">
        <v>107</v>
      </c>
      <c r="G124" s="135"/>
      <c r="H124" s="11" t="s">
        <v>778</v>
      </c>
      <c r="I124" s="14">
        <f t="shared" si="6"/>
        <v>0.94</v>
      </c>
      <c r="J124" s="14">
        <v>0.94</v>
      </c>
      <c r="K124" s="109">
        <f t="shared" si="7"/>
        <v>2.82</v>
      </c>
      <c r="L124" s="115"/>
    </row>
    <row r="125" spans="1:12" ht="24" customHeight="1">
      <c r="A125" s="114"/>
      <c r="B125" s="107">
        <f>'Tax Invoice'!D121</f>
        <v>3</v>
      </c>
      <c r="C125" s="10" t="s">
        <v>777</v>
      </c>
      <c r="D125" s="10" t="s">
        <v>852</v>
      </c>
      <c r="E125" s="118" t="s">
        <v>230</v>
      </c>
      <c r="F125" s="134" t="s">
        <v>263</v>
      </c>
      <c r="G125" s="135"/>
      <c r="H125" s="11" t="s">
        <v>778</v>
      </c>
      <c r="I125" s="14">
        <f t="shared" si="6"/>
        <v>0.94</v>
      </c>
      <c r="J125" s="14">
        <v>0.94</v>
      </c>
      <c r="K125" s="109">
        <f t="shared" si="7"/>
        <v>2.82</v>
      </c>
      <c r="L125" s="115"/>
    </row>
    <row r="126" spans="1:12" ht="24" customHeight="1">
      <c r="A126" s="114"/>
      <c r="B126" s="107">
        <f>'Tax Invoice'!D122</f>
        <v>2</v>
      </c>
      <c r="C126" s="10" t="s">
        <v>777</v>
      </c>
      <c r="D126" s="10" t="s">
        <v>852</v>
      </c>
      <c r="E126" s="118" t="s">
        <v>230</v>
      </c>
      <c r="F126" s="134" t="s">
        <v>310</v>
      </c>
      <c r="G126" s="135"/>
      <c r="H126" s="11" t="s">
        <v>778</v>
      </c>
      <c r="I126" s="14">
        <f t="shared" si="6"/>
        <v>0.94</v>
      </c>
      <c r="J126" s="14">
        <v>0.94</v>
      </c>
      <c r="K126" s="109">
        <f t="shared" si="7"/>
        <v>1.88</v>
      </c>
      <c r="L126" s="115"/>
    </row>
    <row r="127" spans="1:12" ht="24" customHeight="1">
      <c r="A127" s="114"/>
      <c r="B127" s="107">
        <f>'Tax Invoice'!D123</f>
        <v>3</v>
      </c>
      <c r="C127" s="10" t="s">
        <v>777</v>
      </c>
      <c r="D127" s="10" t="s">
        <v>852</v>
      </c>
      <c r="E127" s="118" t="s">
        <v>231</v>
      </c>
      <c r="F127" s="134" t="s">
        <v>107</v>
      </c>
      <c r="G127" s="135"/>
      <c r="H127" s="11" t="s">
        <v>778</v>
      </c>
      <c r="I127" s="14">
        <f t="shared" si="6"/>
        <v>0.94</v>
      </c>
      <c r="J127" s="14">
        <v>0.94</v>
      </c>
      <c r="K127" s="109">
        <f t="shared" si="7"/>
        <v>2.82</v>
      </c>
      <c r="L127" s="115"/>
    </row>
    <row r="128" spans="1:12" ht="24" customHeight="1">
      <c r="A128" s="114"/>
      <c r="B128" s="107">
        <f>'Tax Invoice'!D124</f>
        <v>3</v>
      </c>
      <c r="C128" s="10" t="s">
        <v>777</v>
      </c>
      <c r="D128" s="10" t="s">
        <v>852</v>
      </c>
      <c r="E128" s="118" t="s">
        <v>231</v>
      </c>
      <c r="F128" s="134" t="s">
        <v>265</v>
      </c>
      <c r="G128" s="135"/>
      <c r="H128" s="11" t="s">
        <v>778</v>
      </c>
      <c r="I128" s="14">
        <f t="shared" si="6"/>
        <v>0.94</v>
      </c>
      <c r="J128" s="14">
        <v>0.94</v>
      </c>
      <c r="K128" s="109">
        <f t="shared" si="7"/>
        <v>2.82</v>
      </c>
      <c r="L128" s="115"/>
    </row>
    <row r="129" spans="1:12" ht="24" customHeight="1">
      <c r="A129" s="114"/>
      <c r="B129" s="107">
        <f>'Tax Invoice'!D125</f>
        <v>1</v>
      </c>
      <c r="C129" s="10" t="s">
        <v>777</v>
      </c>
      <c r="D129" s="10" t="s">
        <v>852</v>
      </c>
      <c r="E129" s="118" t="s">
        <v>231</v>
      </c>
      <c r="F129" s="134" t="s">
        <v>310</v>
      </c>
      <c r="G129" s="135"/>
      <c r="H129" s="11" t="s">
        <v>778</v>
      </c>
      <c r="I129" s="14">
        <f t="shared" si="6"/>
        <v>0.94</v>
      </c>
      <c r="J129" s="14">
        <v>0.94</v>
      </c>
      <c r="K129" s="109">
        <f t="shared" si="7"/>
        <v>0.94</v>
      </c>
      <c r="L129" s="115"/>
    </row>
    <row r="130" spans="1:12" ht="24" customHeight="1">
      <c r="A130" s="114"/>
      <c r="B130" s="107">
        <f>'Tax Invoice'!D126</f>
        <v>1</v>
      </c>
      <c r="C130" s="10" t="s">
        <v>777</v>
      </c>
      <c r="D130" s="10" t="s">
        <v>852</v>
      </c>
      <c r="E130" s="118" t="s">
        <v>231</v>
      </c>
      <c r="F130" s="134" t="s">
        <v>664</v>
      </c>
      <c r="G130" s="135"/>
      <c r="H130" s="11" t="s">
        <v>778</v>
      </c>
      <c r="I130" s="14">
        <f t="shared" si="6"/>
        <v>0.94</v>
      </c>
      <c r="J130" s="14">
        <v>0.94</v>
      </c>
      <c r="K130" s="109">
        <f t="shared" si="7"/>
        <v>0.94</v>
      </c>
      <c r="L130" s="115"/>
    </row>
    <row r="131" spans="1:12" ht="24" customHeight="1">
      <c r="A131" s="114"/>
      <c r="B131" s="107">
        <f>'Tax Invoice'!D127</f>
        <v>3</v>
      </c>
      <c r="C131" s="10" t="s">
        <v>777</v>
      </c>
      <c r="D131" s="10" t="s">
        <v>852</v>
      </c>
      <c r="E131" s="118" t="s">
        <v>232</v>
      </c>
      <c r="F131" s="134" t="s">
        <v>263</v>
      </c>
      <c r="G131" s="135"/>
      <c r="H131" s="11" t="s">
        <v>778</v>
      </c>
      <c r="I131" s="14">
        <f t="shared" si="6"/>
        <v>0.94</v>
      </c>
      <c r="J131" s="14">
        <v>0.94</v>
      </c>
      <c r="K131" s="109">
        <f t="shared" si="7"/>
        <v>2.82</v>
      </c>
      <c r="L131" s="115"/>
    </row>
    <row r="132" spans="1:12" ht="24" customHeight="1">
      <c r="A132" s="114"/>
      <c r="B132" s="107">
        <f>'Tax Invoice'!D128</f>
        <v>2</v>
      </c>
      <c r="C132" s="10" t="s">
        <v>777</v>
      </c>
      <c r="D132" s="10" t="s">
        <v>852</v>
      </c>
      <c r="E132" s="118" t="s">
        <v>232</v>
      </c>
      <c r="F132" s="134" t="s">
        <v>664</v>
      </c>
      <c r="G132" s="135"/>
      <c r="H132" s="11" t="s">
        <v>778</v>
      </c>
      <c r="I132" s="14">
        <f t="shared" si="6"/>
        <v>0.94</v>
      </c>
      <c r="J132" s="14">
        <v>0.94</v>
      </c>
      <c r="K132" s="109">
        <f t="shared" si="7"/>
        <v>1.88</v>
      </c>
      <c r="L132" s="115"/>
    </row>
    <row r="133" spans="1:12" ht="24" customHeight="1">
      <c r="A133" s="114"/>
      <c r="B133" s="107">
        <f>'Tax Invoice'!D129</f>
        <v>3</v>
      </c>
      <c r="C133" s="10" t="s">
        <v>777</v>
      </c>
      <c r="D133" s="10" t="s">
        <v>853</v>
      </c>
      <c r="E133" s="118" t="s">
        <v>233</v>
      </c>
      <c r="F133" s="134" t="s">
        <v>107</v>
      </c>
      <c r="G133" s="135"/>
      <c r="H133" s="11" t="s">
        <v>778</v>
      </c>
      <c r="I133" s="14">
        <f t="shared" si="6"/>
        <v>0.99</v>
      </c>
      <c r="J133" s="14">
        <v>0.99</v>
      </c>
      <c r="K133" s="109">
        <f t="shared" si="7"/>
        <v>2.9699999999999998</v>
      </c>
      <c r="L133" s="115"/>
    </row>
    <row r="134" spans="1:12" ht="24" customHeight="1">
      <c r="A134" s="114"/>
      <c r="B134" s="107">
        <f>'Tax Invoice'!D130</f>
        <v>3</v>
      </c>
      <c r="C134" s="10" t="s">
        <v>777</v>
      </c>
      <c r="D134" s="10" t="s">
        <v>853</v>
      </c>
      <c r="E134" s="118" t="s">
        <v>233</v>
      </c>
      <c r="F134" s="134" t="s">
        <v>265</v>
      </c>
      <c r="G134" s="135"/>
      <c r="H134" s="11" t="s">
        <v>778</v>
      </c>
      <c r="I134" s="14">
        <f t="shared" si="6"/>
        <v>0.99</v>
      </c>
      <c r="J134" s="14">
        <v>0.99</v>
      </c>
      <c r="K134" s="109">
        <f t="shared" si="7"/>
        <v>2.9699999999999998</v>
      </c>
      <c r="L134" s="115"/>
    </row>
    <row r="135" spans="1:12" ht="24" customHeight="1">
      <c r="A135" s="114"/>
      <c r="B135" s="107">
        <f>'Tax Invoice'!D131</f>
        <v>2</v>
      </c>
      <c r="C135" s="10" t="s">
        <v>777</v>
      </c>
      <c r="D135" s="10" t="s">
        <v>853</v>
      </c>
      <c r="E135" s="118" t="s">
        <v>233</v>
      </c>
      <c r="F135" s="134" t="s">
        <v>310</v>
      </c>
      <c r="G135" s="135"/>
      <c r="H135" s="11" t="s">
        <v>778</v>
      </c>
      <c r="I135" s="14">
        <f t="shared" si="6"/>
        <v>0.99</v>
      </c>
      <c r="J135" s="14">
        <v>0.99</v>
      </c>
      <c r="K135" s="109">
        <f t="shared" si="7"/>
        <v>1.98</v>
      </c>
      <c r="L135" s="115"/>
    </row>
    <row r="136" spans="1:12" ht="24" customHeight="1">
      <c r="A136" s="114"/>
      <c r="B136" s="107">
        <f>'Tax Invoice'!D132</f>
        <v>2</v>
      </c>
      <c r="C136" s="10" t="s">
        <v>777</v>
      </c>
      <c r="D136" s="10" t="s">
        <v>853</v>
      </c>
      <c r="E136" s="118" t="s">
        <v>233</v>
      </c>
      <c r="F136" s="134" t="s">
        <v>311</v>
      </c>
      <c r="G136" s="135"/>
      <c r="H136" s="11" t="s">
        <v>778</v>
      </c>
      <c r="I136" s="14">
        <f t="shared" si="6"/>
        <v>0.99</v>
      </c>
      <c r="J136" s="14">
        <v>0.99</v>
      </c>
      <c r="K136" s="109">
        <f t="shared" si="7"/>
        <v>1.98</v>
      </c>
      <c r="L136" s="115"/>
    </row>
    <row r="137" spans="1:12" ht="24" customHeight="1">
      <c r="A137" s="114"/>
      <c r="B137" s="107">
        <f>'Tax Invoice'!D133</f>
        <v>3</v>
      </c>
      <c r="C137" s="10" t="s">
        <v>777</v>
      </c>
      <c r="D137" s="10" t="s">
        <v>853</v>
      </c>
      <c r="E137" s="118" t="s">
        <v>234</v>
      </c>
      <c r="F137" s="134" t="s">
        <v>263</v>
      </c>
      <c r="G137" s="135"/>
      <c r="H137" s="11" t="s">
        <v>778</v>
      </c>
      <c r="I137" s="14">
        <f t="shared" si="6"/>
        <v>0.99</v>
      </c>
      <c r="J137" s="14">
        <v>0.99</v>
      </c>
      <c r="K137" s="109">
        <f t="shared" si="7"/>
        <v>2.9699999999999998</v>
      </c>
      <c r="L137" s="115"/>
    </row>
    <row r="138" spans="1:12" ht="24" customHeight="1">
      <c r="A138" s="114"/>
      <c r="B138" s="107">
        <f>'Tax Invoice'!D134</f>
        <v>1</v>
      </c>
      <c r="C138" s="10" t="s">
        <v>777</v>
      </c>
      <c r="D138" s="10" t="s">
        <v>853</v>
      </c>
      <c r="E138" s="118" t="s">
        <v>234</v>
      </c>
      <c r="F138" s="134" t="s">
        <v>265</v>
      </c>
      <c r="G138" s="135"/>
      <c r="H138" s="11" t="s">
        <v>778</v>
      </c>
      <c r="I138" s="14">
        <f t="shared" si="6"/>
        <v>0.99</v>
      </c>
      <c r="J138" s="14">
        <v>0.99</v>
      </c>
      <c r="K138" s="109">
        <f t="shared" si="7"/>
        <v>0.99</v>
      </c>
      <c r="L138" s="115"/>
    </row>
    <row r="139" spans="1:12" ht="24" customHeight="1">
      <c r="A139" s="114"/>
      <c r="B139" s="107">
        <f>'Tax Invoice'!D135</f>
        <v>3</v>
      </c>
      <c r="C139" s="10" t="s">
        <v>777</v>
      </c>
      <c r="D139" s="10" t="s">
        <v>854</v>
      </c>
      <c r="E139" s="118" t="s">
        <v>719</v>
      </c>
      <c r="F139" s="134" t="s">
        <v>107</v>
      </c>
      <c r="G139" s="135"/>
      <c r="H139" s="11" t="s">
        <v>778</v>
      </c>
      <c r="I139" s="14">
        <f t="shared" si="6"/>
        <v>1.04</v>
      </c>
      <c r="J139" s="14">
        <v>1.04</v>
      </c>
      <c r="K139" s="109">
        <f t="shared" si="7"/>
        <v>3.12</v>
      </c>
      <c r="L139" s="115"/>
    </row>
    <row r="140" spans="1:12" ht="24" customHeight="1">
      <c r="A140" s="114"/>
      <c r="B140" s="107">
        <f>'Tax Invoice'!D136</f>
        <v>2</v>
      </c>
      <c r="C140" s="10" t="s">
        <v>777</v>
      </c>
      <c r="D140" s="10" t="s">
        <v>854</v>
      </c>
      <c r="E140" s="118" t="s">
        <v>719</v>
      </c>
      <c r="F140" s="134" t="s">
        <v>310</v>
      </c>
      <c r="G140" s="135"/>
      <c r="H140" s="11" t="s">
        <v>778</v>
      </c>
      <c r="I140" s="14">
        <f t="shared" si="6"/>
        <v>1.04</v>
      </c>
      <c r="J140" s="14">
        <v>1.04</v>
      </c>
      <c r="K140" s="109">
        <f t="shared" si="7"/>
        <v>2.08</v>
      </c>
      <c r="L140" s="115"/>
    </row>
    <row r="141" spans="1:12" ht="24" customHeight="1">
      <c r="A141" s="114"/>
      <c r="B141" s="107">
        <f>'Tax Invoice'!D137</f>
        <v>2</v>
      </c>
      <c r="C141" s="10" t="s">
        <v>777</v>
      </c>
      <c r="D141" s="10" t="s">
        <v>854</v>
      </c>
      <c r="E141" s="118" t="s">
        <v>720</v>
      </c>
      <c r="F141" s="134" t="s">
        <v>265</v>
      </c>
      <c r="G141" s="135"/>
      <c r="H141" s="11" t="s">
        <v>778</v>
      </c>
      <c r="I141" s="14">
        <f t="shared" si="6"/>
        <v>1.04</v>
      </c>
      <c r="J141" s="14">
        <v>1.04</v>
      </c>
      <c r="K141" s="109">
        <f t="shared" si="7"/>
        <v>2.08</v>
      </c>
      <c r="L141" s="115"/>
    </row>
    <row r="142" spans="1:12" ht="24" customHeight="1">
      <c r="A142" s="114"/>
      <c r="B142" s="107">
        <f>'Tax Invoice'!D138</f>
        <v>3</v>
      </c>
      <c r="C142" s="10" t="s">
        <v>777</v>
      </c>
      <c r="D142" s="10" t="s">
        <v>853</v>
      </c>
      <c r="E142" s="118" t="s">
        <v>235</v>
      </c>
      <c r="F142" s="134" t="s">
        <v>263</v>
      </c>
      <c r="G142" s="135"/>
      <c r="H142" s="11" t="s">
        <v>778</v>
      </c>
      <c r="I142" s="14">
        <f t="shared" si="6"/>
        <v>0.99</v>
      </c>
      <c r="J142" s="14">
        <v>0.99</v>
      </c>
      <c r="K142" s="109">
        <f t="shared" si="7"/>
        <v>2.9699999999999998</v>
      </c>
      <c r="L142" s="115"/>
    </row>
    <row r="143" spans="1:12" ht="24" customHeight="1">
      <c r="A143" s="114"/>
      <c r="B143" s="107">
        <f>'Tax Invoice'!D139</f>
        <v>1</v>
      </c>
      <c r="C143" s="10" t="s">
        <v>777</v>
      </c>
      <c r="D143" s="10" t="s">
        <v>853</v>
      </c>
      <c r="E143" s="118" t="s">
        <v>235</v>
      </c>
      <c r="F143" s="134" t="s">
        <v>265</v>
      </c>
      <c r="G143" s="135"/>
      <c r="H143" s="11" t="s">
        <v>778</v>
      </c>
      <c r="I143" s="14">
        <f t="shared" si="6"/>
        <v>0.99</v>
      </c>
      <c r="J143" s="14">
        <v>0.99</v>
      </c>
      <c r="K143" s="109">
        <f t="shared" si="7"/>
        <v>0.99</v>
      </c>
      <c r="L143" s="115"/>
    </row>
    <row r="144" spans="1:12" ht="24" customHeight="1">
      <c r="A144" s="114"/>
      <c r="B144" s="107">
        <f>'Tax Invoice'!D140</f>
        <v>2</v>
      </c>
      <c r="C144" s="10" t="s">
        <v>777</v>
      </c>
      <c r="D144" s="10" t="s">
        <v>853</v>
      </c>
      <c r="E144" s="118" t="s">
        <v>235</v>
      </c>
      <c r="F144" s="134" t="s">
        <v>310</v>
      </c>
      <c r="G144" s="135"/>
      <c r="H144" s="11" t="s">
        <v>778</v>
      </c>
      <c r="I144" s="14">
        <f t="shared" si="6"/>
        <v>0.99</v>
      </c>
      <c r="J144" s="14">
        <v>0.99</v>
      </c>
      <c r="K144" s="109">
        <f t="shared" si="7"/>
        <v>1.98</v>
      </c>
      <c r="L144" s="115"/>
    </row>
    <row r="145" spans="1:12" ht="24" customHeight="1">
      <c r="A145" s="114"/>
      <c r="B145" s="107">
        <f>'Tax Invoice'!D141</f>
        <v>2</v>
      </c>
      <c r="C145" s="10" t="s">
        <v>777</v>
      </c>
      <c r="D145" s="10" t="s">
        <v>853</v>
      </c>
      <c r="E145" s="118" t="s">
        <v>235</v>
      </c>
      <c r="F145" s="134" t="s">
        <v>664</v>
      </c>
      <c r="G145" s="135"/>
      <c r="H145" s="11" t="s">
        <v>778</v>
      </c>
      <c r="I145" s="14">
        <f t="shared" si="6"/>
        <v>0.99</v>
      </c>
      <c r="J145" s="14">
        <v>0.99</v>
      </c>
      <c r="K145" s="109">
        <f t="shared" si="7"/>
        <v>1.98</v>
      </c>
      <c r="L145" s="115"/>
    </row>
    <row r="146" spans="1:12" ht="24" customHeight="1">
      <c r="A146" s="114"/>
      <c r="B146" s="107">
        <f>'Tax Invoice'!D142</f>
        <v>2</v>
      </c>
      <c r="C146" s="10" t="s">
        <v>777</v>
      </c>
      <c r="D146" s="10" t="s">
        <v>854</v>
      </c>
      <c r="E146" s="118" t="s">
        <v>779</v>
      </c>
      <c r="F146" s="134" t="s">
        <v>664</v>
      </c>
      <c r="G146" s="135"/>
      <c r="H146" s="11" t="s">
        <v>778</v>
      </c>
      <c r="I146" s="14">
        <f t="shared" si="6"/>
        <v>1.04</v>
      </c>
      <c r="J146" s="14">
        <v>1.04</v>
      </c>
      <c r="K146" s="109">
        <f t="shared" si="7"/>
        <v>2.08</v>
      </c>
      <c r="L146" s="115"/>
    </row>
    <row r="147" spans="1:12" ht="24" customHeight="1">
      <c r="A147" s="114"/>
      <c r="B147" s="107">
        <f>'Tax Invoice'!D143</f>
        <v>4</v>
      </c>
      <c r="C147" s="10" t="s">
        <v>780</v>
      </c>
      <c r="D147" s="10" t="s">
        <v>780</v>
      </c>
      <c r="E147" s="118" t="s">
        <v>23</v>
      </c>
      <c r="F147" s="134" t="s">
        <v>733</v>
      </c>
      <c r="G147" s="135"/>
      <c r="H147" s="11" t="s">
        <v>781</v>
      </c>
      <c r="I147" s="14">
        <f t="shared" si="6"/>
        <v>0.8</v>
      </c>
      <c r="J147" s="14">
        <v>0.8</v>
      </c>
      <c r="K147" s="109">
        <f t="shared" si="7"/>
        <v>3.2</v>
      </c>
      <c r="L147" s="115"/>
    </row>
    <row r="148" spans="1:12" ht="24" customHeight="1">
      <c r="A148" s="114"/>
      <c r="B148" s="107">
        <f>'Tax Invoice'!D144</f>
        <v>4</v>
      </c>
      <c r="C148" s="10" t="s">
        <v>780</v>
      </c>
      <c r="D148" s="10" t="s">
        <v>780</v>
      </c>
      <c r="E148" s="118" t="s">
        <v>23</v>
      </c>
      <c r="F148" s="134" t="s">
        <v>782</v>
      </c>
      <c r="G148" s="135"/>
      <c r="H148" s="11" t="s">
        <v>781</v>
      </c>
      <c r="I148" s="14">
        <f t="shared" si="6"/>
        <v>0.8</v>
      </c>
      <c r="J148" s="14">
        <v>0.8</v>
      </c>
      <c r="K148" s="109">
        <f t="shared" si="7"/>
        <v>3.2</v>
      </c>
      <c r="L148" s="115"/>
    </row>
    <row r="149" spans="1:12" ht="24" customHeight="1">
      <c r="A149" s="114"/>
      <c r="B149" s="107">
        <f>'Tax Invoice'!D145</f>
        <v>4</v>
      </c>
      <c r="C149" s="10" t="s">
        <v>780</v>
      </c>
      <c r="D149" s="10" t="s">
        <v>780</v>
      </c>
      <c r="E149" s="118" t="s">
        <v>25</v>
      </c>
      <c r="F149" s="134" t="s">
        <v>733</v>
      </c>
      <c r="G149" s="135"/>
      <c r="H149" s="11" t="s">
        <v>781</v>
      </c>
      <c r="I149" s="14">
        <f t="shared" si="6"/>
        <v>0.8</v>
      </c>
      <c r="J149" s="14">
        <v>0.8</v>
      </c>
      <c r="K149" s="109">
        <f t="shared" si="7"/>
        <v>3.2</v>
      </c>
      <c r="L149" s="115"/>
    </row>
    <row r="150" spans="1:12" ht="24" customHeight="1">
      <c r="A150" s="114"/>
      <c r="B150" s="107">
        <f>'Tax Invoice'!D146</f>
        <v>4</v>
      </c>
      <c r="C150" s="10" t="s">
        <v>780</v>
      </c>
      <c r="D150" s="10" t="s">
        <v>780</v>
      </c>
      <c r="E150" s="118" t="s">
        <v>25</v>
      </c>
      <c r="F150" s="134" t="s">
        <v>782</v>
      </c>
      <c r="G150" s="135"/>
      <c r="H150" s="11" t="s">
        <v>781</v>
      </c>
      <c r="I150" s="14">
        <f t="shared" ref="I150:I181" si="8">ROUNDUP(J150*$N$1,2)</f>
        <v>0.8</v>
      </c>
      <c r="J150" s="14">
        <v>0.8</v>
      </c>
      <c r="K150" s="109">
        <f t="shared" ref="K150:K181" si="9">I150*B150</f>
        <v>3.2</v>
      </c>
      <c r="L150" s="115"/>
    </row>
    <row r="151" spans="1:12" ht="24" customHeight="1">
      <c r="A151" s="114"/>
      <c r="B151" s="107">
        <f>'Tax Invoice'!D147</f>
        <v>4</v>
      </c>
      <c r="C151" s="10" t="s">
        <v>780</v>
      </c>
      <c r="D151" s="10" t="s">
        <v>780</v>
      </c>
      <c r="E151" s="118" t="s">
        <v>26</v>
      </c>
      <c r="F151" s="134" t="s">
        <v>782</v>
      </c>
      <c r="G151" s="135"/>
      <c r="H151" s="11" t="s">
        <v>781</v>
      </c>
      <c r="I151" s="14">
        <f t="shared" si="8"/>
        <v>0.8</v>
      </c>
      <c r="J151" s="14">
        <v>0.8</v>
      </c>
      <c r="K151" s="109">
        <f t="shared" si="9"/>
        <v>3.2</v>
      </c>
      <c r="L151" s="115"/>
    </row>
    <row r="152" spans="1:12" ht="24" customHeight="1">
      <c r="A152" s="114"/>
      <c r="B152" s="107">
        <f>'Tax Invoice'!D148</f>
        <v>3</v>
      </c>
      <c r="C152" s="10" t="s">
        <v>783</v>
      </c>
      <c r="D152" s="10" t="s">
        <v>783</v>
      </c>
      <c r="E152" s="118" t="s">
        <v>784</v>
      </c>
      <c r="F152" s="134" t="s">
        <v>107</v>
      </c>
      <c r="G152" s="135"/>
      <c r="H152" s="11" t="s">
        <v>785</v>
      </c>
      <c r="I152" s="14">
        <f t="shared" si="8"/>
        <v>0.59</v>
      </c>
      <c r="J152" s="14">
        <v>0.59</v>
      </c>
      <c r="K152" s="109">
        <f t="shared" si="9"/>
        <v>1.77</v>
      </c>
      <c r="L152" s="115"/>
    </row>
    <row r="153" spans="1:12" ht="24" customHeight="1">
      <c r="A153" s="114"/>
      <c r="B153" s="107">
        <f>'Tax Invoice'!D149</f>
        <v>3</v>
      </c>
      <c r="C153" s="10" t="s">
        <v>783</v>
      </c>
      <c r="D153" s="10" t="s">
        <v>783</v>
      </c>
      <c r="E153" s="118" t="s">
        <v>784</v>
      </c>
      <c r="F153" s="134" t="s">
        <v>210</v>
      </c>
      <c r="G153" s="135"/>
      <c r="H153" s="11" t="s">
        <v>785</v>
      </c>
      <c r="I153" s="14">
        <f t="shared" si="8"/>
        <v>0.59</v>
      </c>
      <c r="J153" s="14">
        <v>0.59</v>
      </c>
      <c r="K153" s="109">
        <f t="shared" si="9"/>
        <v>1.77</v>
      </c>
      <c r="L153" s="115"/>
    </row>
    <row r="154" spans="1:12" ht="24" customHeight="1">
      <c r="A154" s="114"/>
      <c r="B154" s="107">
        <f>'Tax Invoice'!D150</f>
        <v>2</v>
      </c>
      <c r="C154" s="10" t="s">
        <v>783</v>
      </c>
      <c r="D154" s="10" t="s">
        <v>783</v>
      </c>
      <c r="E154" s="118" t="s">
        <v>784</v>
      </c>
      <c r="F154" s="134" t="s">
        <v>212</v>
      </c>
      <c r="G154" s="135"/>
      <c r="H154" s="11" t="s">
        <v>785</v>
      </c>
      <c r="I154" s="14">
        <f t="shared" si="8"/>
        <v>0.59</v>
      </c>
      <c r="J154" s="14">
        <v>0.59</v>
      </c>
      <c r="K154" s="109">
        <f t="shared" si="9"/>
        <v>1.18</v>
      </c>
      <c r="L154" s="115"/>
    </row>
    <row r="155" spans="1:12" ht="24" customHeight="1">
      <c r="A155" s="114"/>
      <c r="B155" s="107">
        <f>'Tax Invoice'!D151</f>
        <v>10</v>
      </c>
      <c r="C155" s="10" t="s">
        <v>786</v>
      </c>
      <c r="D155" s="10" t="s">
        <v>855</v>
      </c>
      <c r="E155" s="118" t="s">
        <v>787</v>
      </c>
      <c r="F155" s="134"/>
      <c r="G155" s="135"/>
      <c r="H155" s="11" t="s">
        <v>788</v>
      </c>
      <c r="I155" s="14">
        <f t="shared" si="8"/>
        <v>0.16</v>
      </c>
      <c r="J155" s="14">
        <v>0.16</v>
      </c>
      <c r="K155" s="109">
        <f t="shared" si="9"/>
        <v>1.6</v>
      </c>
      <c r="L155" s="115"/>
    </row>
    <row r="156" spans="1:12" ht="24" customHeight="1">
      <c r="A156" s="114"/>
      <c r="B156" s="107">
        <f>'Tax Invoice'!D152</f>
        <v>10</v>
      </c>
      <c r="C156" s="10" t="s">
        <v>786</v>
      </c>
      <c r="D156" s="10" t="s">
        <v>856</v>
      </c>
      <c r="E156" s="118" t="s">
        <v>614</v>
      </c>
      <c r="F156" s="134"/>
      <c r="G156" s="135"/>
      <c r="H156" s="11" t="s">
        <v>788</v>
      </c>
      <c r="I156" s="14">
        <f t="shared" si="8"/>
        <v>0.16</v>
      </c>
      <c r="J156" s="14">
        <v>0.16</v>
      </c>
      <c r="K156" s="109">
        <f t="shared" si="9"/>
        <v>1.6</v>
      </c>
      <c r="L156" s="115"/>
    </row>
    <row r="157" spans="1:12" ht="24" customHeight="1">
      <c r="A157" s="114"/>
      <c r="B157" s="107">
        <f>'Tax Invoice'!D153</f>
        <v>20</v>
      </c>
      <c r="C157" s="10" t="s">
        <v>789</v>
      </c>
      <c r="D157" s="10" t="s">
        <v>789</v>
      </c>
      <c r="E157" s="118"/>
      <c r="F157" s="134"/>
      <c r="G157" s="135"/>
      <c r="H157" s="11" t="s">
        <v>889</v>
      </c>
      <c r="I157" s="14">
        <f t="shared" si="8"/>
        <v>0.66</v>
      </c>
      <c r="J157" s="14">
        <v>0.66</v>
      </c>
      <c r="K157" s="109">
        <f t="shared" si="9"/>
        <v>13.200000000000001</v>
      </c>
      <c r="L157" s="115"/>
    </row>
    <row r="158" spans="1:12" ht="24" customHeight="1">
      <c r="A158" s="114"/>
      <c r="B158" s="107">
        <f>'Tax Invoice'!D154</f>
        <v>20</v>
      </c>
      <c r="C158" s="10" t="s">
        <v>790</v>
      </c>
      <c r="D158" s="10" t="s">
        <v>790</v>
      </c>
      <c r="E158" s="118"/>
      <c r="F158" s="134"/>
      <c r="G158" s="135"/>
      <c r="H158" s="11" t="s">
        <v>890</v>
      </c>
      <c r="I158" s="14">
        <f t="shared" si="8"/>
        <v>0.66</v>
      </c>
      <c r="J158" s="14">
        <v>0.66</v>
      </c>
      <c r="K158" s="109">
        <f t="shared" si="9"/>
        <v>13.200000000000001</v>
      </c>
      <c r="L158" s="115"/>
    </row>
    <row r="159" spans="1:12" ht="24" customHeight="1">
      <c r="A159" s="114"/>
      <c r="B159" s="107">
        <f>'Tax Invoice'!D155</f>
        <v>40</v>
      </c>
      <c r="C159" s="10" t="s">
        <v>791</v>
      </c>
      <c r="D159" s="10" t="s">
        <v>791</v>
      </c>
      <c r="E159" s="118"/>
      <c r="F159" s="134"/>
      <c r="G159" s="135"/>
      <c r="H159" s="11" t="s">
        <v>891</v>
      </c>
      <c r="I159" s="14">
        <f t="shared" si="8"/>
        <v>0.5</v>
      </c>
      <c r="J159" s="14">
        <v>0.5</v>
      </c>
      <c r="K159" s="109">
        <f t="shared" si="9"/>
        <v>20</v>
      </c>
      <c r="L159" s="115"/>
    </row>
    <row r="160" spans="1:12" ht="24" customHeight="1">
      <c r="A160" s="114"/>
      <c r="B160" s="107">
        <f>'Tax Invoice'!D156</f>
        <v>20</v>
      </c>
      <c r="C160" s="10" t="s">
        <v>792</v>
      </c>
      <c r="D160" s="10" t="s">
        <v>792</v>
      </c>
      <c r="E160" s="118"/>
      <c r="F160" s="134"/>
      <c r="G160" s="135"/>
      <c r="H160" s="11" t="s">
        <v>892</v>
      </c>
      <c r="I160" s="14">
        <f t="shared" si="8"/>
        <v>0.72</v>
      </c>
      <c r="J160" s="14">
        <v>0.72</v>
      </c>
      <c r="K160" s="109">
        <f t="shared" si="9"/>
        <v>14.399999999999999</v>
      </c>
      <c r="L160" s="115"/>
    </row>
    <row r="161" spans="1:12" ht="24" customHeight="1">
      <c r="A161" s="114"/>
      <c r="B161" s="107">
        <f>'Tax Invoice'!D157</f>
        <v>10</v>
      </c>
      <c r="C161" s="10" t="s">
        <v>793</v>
      </c>
      <c r="D161" s="10" t="s">
        <v>793</v>
      </c>
      <c r="E161" s="118"/>
      <c r="F161" s="134"/>
      <c r="G161" s="135"/>
      <c r="H161" s="11" t="s">
        <v>893</v>
      </c>
      <c r="I161" s="14">
        <f t="shared" si="8"/>
        <v>0.72</v>
      </c>
      <c r="J161" s="14">
        <v>0.72</v>
      </c>
      <c r="K161" s="109">
        <f t="shared" si="9"/>
        <v>7.1999999999999993</v>
      </c>
      <c r="L161" s="115"/>
    </row>
    <row r="162" spans="1:12" ht="48" customHeight="1">
      <c r="A162" s="114"/>
      <c r="B162" s="107">
        <f>'Tax Invoice'!D158</f>
        <v>2</v>
      </c>
      <c r="C162" s="10" t="s">
        <v>794</v>
      </c>
      <c r="D162" s="10" t="s">
        <v>857</v>
      </c>
      <c r="E162" s="118" t="s">
        <v>795</v>
      </c>
      <c r="F162" s="134" t="s">
        <v>107</v>
      </c>
      <c r="G162" s="135"/>
      <c r="H162" s="11" t="s">
        <v>796</v>
      </c>
      <c r="I162" s="14">
        <f t="shared" si="8"/>
        <v>2</v>
      </c>
      <c r="J162" s="14">
        <v>2</v>
      </c>
      <c r="K162" s="109">
        <f t="shared" si="9"/>
        <v>4</v>
      </c>
      <c r="L162" s="115"/>
    </row>
    <row r="163" spans="1:12" ht="48" customHeight="1">
      <c r="A163" s="114"/>
      <c r="B163" s="107">
        <f>'Tax Invoice'!D159</f>
        <v>2</v>
      </c>
      <c r="C163" s="10" t="s">
        <v>794</v>
      </c>
      <c r="D163" s="10" t="s">
        <v>858</v>
      </c>
      <c r="E163" s="118" t="s">
        <v>797</v>
      </c>
      <c r="F163" s="134" t="s">
        <v>107</v>
      </c>
      <c r="G163" s="135"/>
      <c r="H163" s="11" t="s">
        <v>796</v>
      </c>
      <c r="I163" s="14">
        <f t="shared" si="8"/>
        <v>2.25</v>
      </c>
      <c r="J163" s="14">
        <v>2.25</v>
      </c>
      <c r="K163" s="109">
        <f t="shared" si="9"/>
        <v>4.5</v>
      </c>
      <c r="L163" s="115"/>
    </row>
    <row r="164" spans="1:12" ht="48" customHeight="1">
      <c r="A164" s="114"/>
      <c r="B164" s="107">
        <f>'Tax Invoice'!D160</f>
        <v>2</v>
      </c>
      <c r="C164" s="10" t="s">
        <v>794</v>
      </c>
      <c r="D164" s="10" t="s">
        <v>859</v>
      </c>
      <c r="E164" s="118" t="s">
        <v>798</v>
      </c>
      <c r="F164" s="134" t="s">
        <v>107</v>
      </c>
      <c r="G164" s="135"/>
      <c r="H164" s="11" t="s">
        <v>796</v>
      </c>
      <c r="I164" s="14">
        <f t="shared" si="8"/>
        <v>2.5499999999999998</v>
      </c>
      <c r="J164" s="14">
        <v>2.5499999999999998</v>
      </c>
      <c r="K164" s="109">
        <f t="shared" si="9"/>
        <v>5.0999999999999996</v>
      </c>
      <c r="L164" s="115"/>
    </row>
    <row r="165" spans="1:12" ht="48" customHeight="1">
      <c r="A165" s="114"/>
      <c r="B165" s="107">
        <f>'Tax Invoice'!D161</f>
        <v>2</v>
      </c>
      <c r="C165" s="10" t="s">
        <v>794</v>
      </c>
      <c r="D165" s="10" t="s">
        <v>860</v>
      </c>
      <c r="E165" s="118" t="s">
        <v>799</v>
      </c>
      <c r="F165" s="134" t="s">
        <v>107</v>
      </c>
      <c r="G165" s="135"/>
      <c r="H165" s="11" t="s">
        <v>796</v>
      </c>
      <c r="I165" s="14">
        <f t="shared" si="8"/>
        <v>2.85</v>
      </c>
      <c r="J165" s="14">
        <v>2.85</v>
      </c>
      <c r="K165" s="109">
        <f t="shared" si="9"/>
        <v>5.7</v>
      </c>
      <c r="L165" s="115"/>
    </row>
    <row r="166" spans="1:12" ht="48" customHeight="1">
      <c r="A166" s="114"/>
      <c r="B166" s="107">
        <f>'Tax Invoice'!D162</f>
        <v>2</v>
      </c>
      <c r="C166" s="10" t="s">
        <v>800</v>
      </c>
      <c r="D166" s="10" t="s">
        <v>861</v>
      </c>
      <c r="E166" s="118" t="s">
        <v>801</v>
      </c>
      <c r="F166" s="134" t="s">
        <v>572</v>
      </c>
      <c r="G166" s="135"/>
      <c r="H166" s="11" t="s">
        <v>802</v>
      </c>
      <c r="I166" s="14">
        <f t="shared" si="8"/>
        <v>1.59</v>
      </c>
      <c r="J166" s="14">
        <v>1.59</v>
      </c>
      <c r="K166" s="109">
        <f t="shared" si="9"/>
        <v>3.18</v>
      </c>
      <c r="L166" s="115"/>
    </row>
    <row r="167" spans="1:12" ht="48" customHeight="1">
      <c r="A167" s="114"/>
      <c r="B167" s="107">
        <f>'Tax Invoice'!D163</f>
        <v>2</v>
      </c>
      <c r="C167" s="10" t="s">
        <v>800</v>
      </c>
      <c r="D167" s="10" t="s">
        <v>862</v>
      </c>
      <c r="E167" s="118" t="s">
        <v>801</v>
      </c>
      <c r="F167" s="134" t="s">
        <v>753</v>
      </c>
      <c r="G167" s="135"/>
      <c r="H167" s="11" t="s">
        <v>802</v>
      </c>
      <c r="I167" s="14">
        <f t="shared" si="8"/>
        <v>1.79</v>
      </c>
      <c r="J167" s="14">
        <v>1.79</v>
      </c>
      <c r="K167" s="109">
        <f t="shared" si="9"/>
        <v>3.58</v>
      </c>
      <c r="L167" s="115"/>
    </row>
    <row r="168" spans="1:12" ht="48" customHeight="1">
      <c r="A168" s="114"/>
      <c r="B168" s="107">
        <f>'Tax Invoice'!D164</f>
        <v>2</v>
      </c>
      <c r="C168" s="10" t="s">
        <v>800</v>
      </c>
      <c r="D168" s="10" t="s">
        <v>863</v>
      </c>
      <c r="E168" s="118" t="s">
        <v>801</v>
      </c>
      <c r="F168" s="134" t="s">
        <v>754</v>
      </c>
      <c r="G168" s="135"/>
      <c r="H168" s="11" t="s">
        <v>802</v>
      </c>
      <c r="I168" s="14">
        <f t="shared" si="8"/>
        <v>2.09</v>
      </c>
      <c r="J168" s="14">
        <v>2.09</v>
      </c>
      <c r="K168" s="109">
        <f t="shared" si="9"/>
        <v>4.18</v>
      </c>
      <c r="L168" s="115"/>
    </row>
    <row r="169" spans="1:12" ht="48" customHeight="1">
      <c r="A169" s="114"/>
      <c r="B169" s="107">
        <f>'Tax Invoice'!D165</f>
        <v>2</v>
      </c>
      <c r="C169" s="10" t="s">
        <v>800</v>
      </c>
      <c r="D169" s="10" t="s">
        <v>864</v>
      </c>
      <c r="E169" s="118" t="s">
        <v>801</v>
      </c>
      <c r="F169" s="134" t="s">
        <v>298</v>
      </c>
      <c r="G169" s="135"/>
      <c r="H169" s="11" t="s">
        <v>802</v>
      </c>
      <c r="I169" s="14">
        <f t="shared" si="8"/>
        <v>2.4900000000000002</v>
      </c>
      <c r="J169" s="14">
        <v>2.4900000000000002</v>
      </c>
      <c r="K169" s="109">
        <f t="shared" si="9"/>
        <v>4.9800000000000004</v>
      </c>
      <c r="L169" s="115"/>
    </row>
    <row r="170" spans="1:12" ht="48" customHeight="1">
      <c r="A170" s="114"/>
      <c r="B170" s="107">
        <f>'Tax Invoice'!D166</f>
        <v>2</v>
      </c>
      <c r="C170" s="10" t="s">
        <v>800</v>
      </c>
      <c r="D170" s="10" t="s">
        <v>865</v>
      </c>
      <c r="E170" s="118" t="s">
        <v>801</v>
      </c>
      <c r="F170" s="134" t="s">
        <v>803</v>
      </c>
      <c r="G170" s="135"/>
      <c r="H170" s="11" t="s">
        <v>802</v>
      </c>
      <c r="I170" s="14">
        <f t="shared" si="8"/>
        <v>2.79</v>
      </c>
      <c r="J170" s="14">
        <v>2.79</v>
      </c>
      <c r="K170" s="109">
        <f t="shared" si="9"/>
        <v>5.58</v>
      </c>
      <c r="L170" s="115"/>
    </row>
    <row r="171" spans="1:12" ht="24" customHeight="1">
      <c r="A171" s="114"/>
      <c r="B171" s="107">
        <f>'Tax Invoice'!D167</f>
        <v>4</v>
      </c>
      <c r="C171" s="10" t="s">
        <v>804</v>
      </c>
      <c r="D171" s="10" t="s">
        <v>804</v>
      </c>
      <c r="E171" s="118" t="s">
        <v>25</v>
      </c>
      <c r="F171" s="134" t="s">
        <v>107</v>
      </c>
      <c r="G171" s="135"/>
      <c r="H171" s="11" t="s">
        <v>805</v>
      </c>
      <c r="I171" s="14">
        <f t="shared" si="8"/>
        <v>0.69</v>
      </c>
      <c r="J171" s="14">
        <v>0.69</v>
      </c>
      <c r="K171" s="109">
        <f t="shared" si="9"/>
        <v>2.76</v>
      </c>
      <c r="L171" s="115"/>
    </row>
    <row r="172" spans="1:12" ht="24" customHeight="1">
      <c r="A172" s="114"/>
      <c r="B172" s="107">
        <f>'Tax Invoice'!D168</f>
        <v>4</v>
      </c>
      <c r="C172" s="10" t="s">
        <v>804</v>
      </c>
      <c r="D172" s="10" t="s">
        <v>804</v>
      </c>
      <c r="E172" s="118" t="s">
        <v>26</v>
      </c>
      <c r="F172" s="134" t="s">
        <v>107</v>
      </c>
      <c r="G172" s="135"/>
      <c r="H172" s="11" t="s">
        <v>805</v>
      </c>
      <c r="I172" s="14">
        <f t="shared" si="8"/>
        <v>0.69</v>
      </c>
      <c r="J172" s="14">
        <v>0.69</v>
      </c>
      <c r="K172" s="109">
        <f t="shared" si="9"/>
        <v>2.76</v>
      </c>
      <c r="L172" s="115"/>
    </row>
    <row r="173" spans="1:12" ht="36" customHeight="1">
      <c r="A173" s="114"/>
      <c r="B173" s="107">
        <f>'Tax Invoice'!D169</f>
        <v>2</v>
      </c>
      <c r="C173" s="10" t="s">
        <v>806</v>
      </c>
      <c r="D173" s="10" t="s">
        <v>866</v>
      </c>
      <c r="E173" s="118" t="s">
        <v>590</v>
      </c>
      <c r="F173" s="134"/>
      <c r="G173" s="135"/>
      <c r="H173" s="11" t="s">
        <v>807</v>
      </c>
      <c r="I173" s="14">
        <f t="shared" si="8"/>
        <v>1.83</v>
      </c>
      <c r="J173" s="14">
        <v>1.83</v>
      </c>
      <c r="K173" s="109">
        <f t="shared" si="9"/>
        <v>3.66</v>
      </c>
      <c r="L173" s="115"/>
    </row>
    <row r="174" spans="1:12" ht="36" customHeight="1">
      <c r="A174" s="114"/>
      <c r="B174" s="107">
        <f>'Tax Invoice'!D170</f>
        <v>2</v>
      </c>
      <c r="C174" s="10" t="s">
        <v>806</v>
      </c>
      <c r="D174" s="10" t="s">
        <v>867</v>
      </c>
      <c r="E174" s="118" t="s">
        <v>572</v>
      </c>
      <c r="F174" s="134"/>
      <c r="G174" s="135"/>
      <c r="H174" s="11" t="s">
        <v>807</v>
      </c>
      <c r="I174" s="14">
        <f t="shared" si="8"/>
        <v>2.04</v>
      </c>
      <c r="J174" s="14">
        <v>2.04</v>
      </c>
      <c r="K174" s="109">
        <f t="shared" si="9"/>
        <v>4.08</v>
      </c>
      <c r="L174" s="115"/>
    </row>
    <row r="175" spans="1:12" ht="36" customHeight="1">
      <c r="A175" s="114"/>
      <c r="B175" s="107">
        <f>'Tax Invoice'!D171</f>
        <v>2</v>
      </c>
      <c r="C175" s="10" t="s">
        <v>806</v>
      </c>
      <c r="D175" s="10" t="s">
        <v>868</v>
      </c>
      <c r="E175" s="118" t="s">
        <v>753</v>
      </c>
      <c r="F175" s="134"/>
      <c r="G175" s="135"/>
      <c r="H175" s="11" t="s">
        <v>807</v>
      </c>
      <c r="I175" s="14">
        <f t="shared" si="8"/>
        <v>2.14</v>
      </c>
      <c r="J175" s="14">
        <v>2.14</v>
      </c>
      <c r="K175" s="109">
        <f t="shared" si="9"/>
        <v>4.28</v>
      </c>
      <c r="L175" s="115"/>
    </row>
    <row r="176" spans="1:12" ht="36" customHeight="1">
      <c r="A176" s="114"/>
      <c r="B176" s="107">
        <f>'Tax Invoice'!D172</f>
        <v>2</v>
      </c>
      <c r="C176" s="10" t="s">
        <v>806</v>
      </c>
      <c r="D176" s="10" t="s">
        <v>869</v>
      </c>
      <c r="E176" s="118" t="s">
        <v>754</v>
      </c>
      <c r="F176" s="134"/>
      <c r="G176" s="135"/>
      <c r="H176" s="11" t="s">
        <v>807</v>
      </c>
      <c r="I176" s="14">
        <f t="shared" si="8"/>
        <v>2.4300000000000002</v>
      </c>
      <c r="J176" s="14">
        <v>2.4300000000000002</v>
      </c>
      <c r="K176" s="109">
        <f t="shared" si="9"/>
        <v>4.8600000000000003</v>
      </c>
      <c r="L176" s="115"/>
    </row>
    <row r="177" spans="1:12" ht="36" customHeight="1">
      <c r="A177" s="114"/>
      <c r="B177" s="107">
        <f>'Tax Invoice'!D173</f>
        <v>2</v>
      </c>
      <c r="C177" s="10" t="s">
        <v>806</v>
      </c>
      <c r="D177" s="10" t="s">
        <v>870</v>
      </c>
      <c r="E177" s="118" t="s">
        <v>298</v>
      </c>
      <c r="F177" s="134"/>
      <c r="G177" s="135"/>
      <c r="H177" s="11" t="s">
        <v>807</v>
      </c>
      <c r="I177" s="14">
        <f t="shared" si="8"/>
        <v>2.88</v>
      </c>
      <c r="J177" s="14">
        <v>2.88</v>
      </c>
      <c r="K177" s="109">
        <f t="shared" si="9"/>
        <v>5.76</v>
      </c>
      <c r="L177" s="115"/>
    </row>
    <row r="178" spans="1:12" ht="36" customHeight="1">
      <c r="A178" s="114"/>
      <c r="B178" s="107">
        <f>'Tax Invoice'!D174</f>
        <v>2</v>
      </c>
      <c r="C178" s="10" t="s">
        <v>806</v>
      </c>
      <c r="D178" s="10" t="s">
        <v>871</v>
      </c>
      <c r="E178" s="118" t="s">
        <v>803</v>
      </c>
      <c r="F178" s="134"/>
      <c r="G178" s="135"/>
      <c r="H178" s="11" t="s">
        <v>807</v>
      </c>
      <c r="I178" s="14">
        <f t="shared" si="8"/>
        <v>3.13</v>
      </c>
      <c r="J178" s="14">
        <v>3.13</v>
      </c>
      <c r="K178" s="109">
        <f t="shared" si="9"/>
        <v>6.26</v>
      </c>
      <c r="L178" s="115"/>
    </row>
    <row r="179" spans="1:12" ht="36" customHeight="1">
      <c r="A179" s="114"/>
      <c r="B179" s="107">
        <f>'Tax Invoice'!D175</f>
        <v>2</v>
      </c>
      <c r="C179" s="10" t="s">
        <v>806</v>
      </c>
      <c r="D179" s="10" t="s">
        <v>872</v>
      </c>
      <c r="E179" s="118" t="s">
        <v>294</v>
      </c>
      <c r="F179" s="134"/>
      <c r="G179" s="135"/>
      <c r="H179" s="11" t="s">
        <v>807</v>
      </c>
      <c r="I179" s="14">
        <f t="shared" si="8"/>
        <v>3.67</v>
      </c>
      <c r="J179" s="14">
        <v>3.67</v>
      </c>
      <c r="K179" s="109">
        <f t="shared" si="9"/>
        <v>7.34</v>
      </c>
      <c r="L179" s="115"/>
    </row>
    <row r="180" spans="1:12" ht="24" customHeight="1">
      <c r="A180" s="114"/>
      <c r="B180" s="107">
        <f>'Tax Invoice'!D176</f>
        <v>2</v>
      </c>
      <c r="C180" s="10" t="s">
        <v>808</v>
      </c>
      <c r="D180" s="10" t="s">
        <v>873</v>
      </c>
      <c r="E180" s="118" t="s">
        <v>590</v>
      </c>
      <c r="F180" s="134"/>
      <c r="G180" s="135"/>
      <c r="H180" s="11" t="s">
        <v>809</v>
      </c>
      <c r="I180" s="14">
        <f t="shared" si="8"/>
        <v>1.77</v>
      </c>
      <c r="J180" s="14">
        <v>1.77</v>
      </c>
      <c r="K180" s="109">
        <f t="shared" si="9"/>
        <v>3.54</v>
      </c>
      <c r="L180" s="115"/>
    </row>
    <row r="181" spans="1:12" ht="24" customHeight="1">
      <c r="A181" s="114"/>
      <c r="B181" s="107">
        <f>'Tax Invoice'!D177</f>
        <v>2</v>
      </c>
      <c r="C181" s="10" t="s">
        <v>808</v>
      </c>
      <c r="D181" s="10" t="s">
        <v>874</v>
      </c>
      <c r="E181" s="118" t="s">
        <v>572</v>
      </c>
      <c r="F181" s="134"/>
      <c r="G181" s="135"/>
      <c r="H181" s="11" t="s">
        <v>809</v>
      </c>
      <c r="I181" s="14">
        <f t="shared" si="8"/>
        <v>1.85</v>
      </c>
      <c r="J181" s="14">
        <v>1.85</v>
      </c>
      <c r="K181" s="109">
        <f t="shared" si="9"/>
        <v>3.7</v>
      </c>
      <c r="L181" s="115"/>
    </row>
    <row r="182" spans="1:12" ht="24" customHeight="1">
      <c r="A182" s="114"/>
      <c r="B182" s="107">
        <f>'Tax Invoice'!D178</f>
        <v>2</v>
      </c>
      <c r="C182" s="10" t="s">
        <v>808</v>
      </c>
      <c r="D182" s="10" t="s">
        <v>875</v>
      </c>
      <c r="E182" s="118" t="s">
        <v>753</v>
      </c>
      <c r="F182" s="134"/>
      <c r="G182" s="135"/>
      <c r="H182" s="11" t="s">
        <v>809</v>
      </c>
      <c r="I182" s="14">
        <f t="shared" ref="I182:I206" si="10">ROUNDUP(J182*$N$1,2)</f>
        <v>2</v>
      </c>
      <c r="J182" s="14">
        <v>2</v>
      </c>
      <c r="K182" s="109">
        <f t="shared" ref="K182:K206" si="11">I182*B182</f>
        <v>4</v>
      </c>
      <c r="L182" s="115"/>
    </row>
    <row r="183" spans="1:12" ht="24" customHeight="1">
      <c r="A183" s="114"/>
      <c r="B183" s="107">
        <f>'Tax Invoice'!D179</f>
        <v>2</v>
      </c>
      <c r="C183" s="10" t="s">
        <v>808</v>
      </c>
      <c r="D183" s="10" t="s">
        <v>876</v>
      </c>
      <c r="E183" s="118" t="s">
        <v>754</v>
      </c>
      <c r="F183" s="134"/>
      <c r="G183" s="135"/>
      <c r="H183" s="11" t="s">
        <v>809</v>
      </c>
      <c r="I183" s="14">
        <f t="shared" si="10"/>
        <v>2.16</v>
      </c>
      <c r="J183" s="14">
        <v>2.16</v>
      </c>
      <c r="K183" s="109">
        <f t="shared" si="11"/>
        <v>4.32</v>
      </c>
      <c r="L183" s="115"/>
    </row>
    <row r="184" spans="1:12" ht="24" customHeight="1">
      <c r="A184" s="114"/>
      <c r="B184" s="107">
        <f>'Tax Invoice'!D180</f>
        <v>2</v>
      </c>
      <c r="C184" s="10" t="s">
        <v>808</v>
      </c>
      <c r="D184" s="10" t="s">
        <v>877</v>
      </c>
      <c r="E184" s="118" t="s">
        <v>298</v>
      </c>
      <c r="F184" s="134"/>
      <c r="G184" s="135"/>
      <c r="H184" s="11" t="s">
        <v>809</v>
      </c>
      <c r="I184" s="14">
        <f t="shared" si="10"/>
        <v>2.54</v>
      </c>
      <c r="J184" s="14">
        <v>2.54</v>
      </c>
      <c r="K184" s="109">
        <f t="shared" si="11"/>
        <v>5.08</v>
      </c>
      <c r="L184" s="115"/>
    </row>
    <row r="185" spans="1:12" ht="24" customHeight="1">
      <c r="A185" s="114"/>
      <c r="B185" s="107">
        <f>'Tax Invoice'!D181</f>
        <v>2</v>
      </c>
      <c r="C185" s="10" t="s">
        <v>808</v>
      </c>
      <c r="D185" s="10" t="s">
        <v>878</v>
      </c>
      <c r="E185" s="118" t="s">
        <v>803</v>
      </c>
      <c r="F185" s="134"/>
      <c r="G185" s="135"/>
      <c r="H185" s="11" t="s">
        <v>809</v>
      </c>
      <c r="I185" s="14">
        <f t="shared" si="10"/>
        <v>2.81</v>
      </c>
      <c r="J185" s="14">
        <v>2.81</v>
      </c>
      <c r="K185" s="109">
        <f t="shared" si="11"/>
        <v>5.62</v>
      </c>
      <c r="L185" s="115"/>
    </row>
    <row r="186" spans="1:12" ht="24" customHeight="1">
      <c r="A186" s="114"/>
      <c r="B186" s="107">
        <f>'Tax Invoice'!D182</f>
        <v>2</v>
      </c>
      <c r="C186" s="10" t="s">
        <v>808</v>
      </c>
      <c r="D186" s="10" t="s">
        <v>879</v>
      </c>
      <c r="E186" s="118" t="s">
        <v>294</v>
      </c>
      <c r="F186" s="134"/>
      <c r="G186" s="135"/>
      <c r="H186" s="11" t="s">
        <v>809</v>
      </c>
      <c r="I186" s="14">
        <f t="shared" si="10"/>
        <v>3.06</v>
      </c>
      <c r="J186" s="14">
        <v>3.06</v>
      </c>
      <c r="K186" s="109">
        <f t="shared" si="11"/>
        <v>6.12</v>
      </c>
      <c r="L186" s="115"/>
    </row>
    <row r="187" spans="1:12" ht="24" customHeight="1">
      <c r="A187" s="114"/>
      <c r="B187" s="107">
        <f>'Tax Invoice'!D183</f>
        <v>2</v>
      </c>
      <c r="C187" s="10" t="s">
        <v>810</v>
      </c>
      <c r="D187" s="10" t="s">
        <v>880</v>
      </c>
      <c r="E187" s="118" t="s">
        <v>811</v>
      </c>
      <c r="F187" s="134" t="s">
        <v>272</v>
      </c>
      <c r="G187" s="135"/>
      <c r="H187" s="11" t="s">
        <v>812</v>
      </c>
      <c r="I187" s="14">
        <f t="shared" si="10"/>
        <v>3.29</v>
      </c>
      <c r="J187" s="14">
        <v>3.29</v>
      </c>
      <c r="K187" s="109">
        <f t="shared" si="11"/>
        <v>6.58</v>
      </c>
      <c r="L187" s="115"/>
    </row>
    <row r="188" spans="1:12" ht="24" customHeight="1">
      <c r="A188" s="114"/>
      <c r="B188" s="107">
        <f>'Tax Invoice'!D184</f>
        <v>2</v>
      </c>
      <c r="C188" s="10" t="s">
        <v>810</v>
      </c>
      <c r="D188" s="10" t="s">
        <v>881</v>
      </c>
      <c r="E188" s="118" t="s">
        <v>813</v>
      </c>
      <c r="F188" s="134" t="s">
        <v>272</v>
      </c>
      <c r="G188" s="135"/>
      <c r="H188" s="11" t="s">
        <v>812</v>
      </c>
      <c r="I188" s="14">
        <f t="shared" si="10"/>
        <v>3.54</v>
      </c>
      <c r="J188" s="14">
        <v>3.54</v>
      </c>
      <c r="K188" s="109">
        <f t="shared" si="11"/>
        <v>7.08</v>
      </c>
      <c r="L188" s="115"/>
    </row>
    <row r="189" spans="1:12" ht="24" customHeight="1">
      <c r="A189" s="114"/>
      <c r="B189" s="107">
        <f>'Tax Invoice'!D185</f>
        <v>2</v>
      </c>
      <c r="C189" s="10" t="s">
        <v>810</v>
      </c>
      <c r="D189" s="10" t="s">
        <v>882</v>
      </c>
      <c r="E189" s="118" t="s">
        <v>814</v>
      </c>
      <c r="F189" s="134" t="s">
        <v>272</v>
      </c>
      <c r="G189" s="135"/>
      <c r="H189" s="11" t="s">
        <v>812</v>
      </c>
      <c r="I189" s="14">
        <f t="shared" si="10"/>
        <v>3.79</v>
      </c>
      <c r="J189" s="14">
        <v>3.79</v>
      </c>
      <c r="K189" s="109">
        <f t="shared" si="11"/>
        <v>7.58</v>
      </c>
      <c r="L189" s="115"/>
    </row>
    <row r="190" spans="1:12" ht="24" customHeight="1">
      <c r="A190" s="114"/>
      <c r="B190" s="107">
        <f>'Tax Invoice'!D186</f>
        <v>3</v>
      </c>
      <c r="C190" s="10" t="s">
        <v>810</v>
      </c>
      <c r="D190" s="10" t="s">
        <v>883</v>
      </c>
      <c r="E190" s="118" t="s">
        <v>815</v>
      </c>
      <c r="F190" s="134" t="s">
        <v>272</v>
      </c>
      <c r="G190" s="135"/>
      <c r="H190" s="11" t="s">
        <v>812</v>
      </c>
      <c r="I190" s="14">
        <f t="shared" si="10"/>
        <v>4.04</v>
      </c>
      <c r="J190" s="14">
        <v>4.04</v>
      </c>
      <c r="K190" s="109">
        <f t="shared" si="11"/>
        <v>12.120000000000001</v>
      </c>
      <c r="L190" s="115"/>
    </row>
    <row r="191" spans="1:12" ht="24" customHeight="1">
      <c r="A191" s="114"/>
      <c r="B191" s="107">
        <f>'Tax Invoice'!D187</f>
        <v>3</v>
      </c>
      <c r="C191" s="10" t="s">
        <v>810</v>
      </c>
      <c r="D191" s="10" t="s">
        <v>884</v>
      </c>
      <c r="E191" s="118" t="s">
        <v>816</v>
      </c>
      <c r="F191" s="134" t="s">
        <v>272</v>
      </c>
      <c r="G191" s="135"/>
      <c r="H191" s="11" t="s">
        <v>812</v>
      </c>
      <c r="I191" s="14">
        <f t="shared" si="10"/>
        <v>4.4400000000000004</v>
      </c>
      <c r="J191" s="14">
        <v>4.4400000000000004</v>
      </c>
      <c r="K191" s="109">
        <f t="shared" si="11"/>
        <v>13.32</v>
      </c>
      <c r="L191" s="115"/>
    </row>
    <row r="192" spans="1:12" ht="24" customHeight="1">
      <c r="A192" s="114"/>
      <c r="B192" s="107">
        <f>'Tax Invoice'!D188</f>
        <v>3</v>
      </c>
      <c r="C192" s="10" t="s">
        <v>810</v>
      </c>
      <c r="D192" s="10" t="s">
        <v>885</v>
      </c>
      <c r="E192" s="118" t="s">
        <v>817</v>
      </c>
      <c r="F192" s="134" t="s">
        <v>272</v>
      </c>
      <c r="G192" s="135"/>
      <c r="H192" s="11" t="s">
        <v>812</v>
      </c>
      <c r="I192" s="14">
        <f t="shared" si="10"/>
        <v>4.6900000000000004</v>
      </c>
      <c r="J192" s="14">
        <v>4.6900000000000004</v>
      </c>
      <c r="K192" s="109">
        <f t="shared" si="11"/>
        <v>14.07</v>
      </c>
      <c r="L192" s="115"/>
    </row>
    <row r="193" spans="1:12" ht="36" customHeight="1">
      <c r="A193" s="114"/>
      <c r="B193" s="107">
        <f>'Tax Invoice'!D189</f>
        <v>2</v>
      </c>
      <c r="C193" s="10" t="s">
        <v>818</v>
      </c>
      <c r="D193" s="10" t="s">
        <v>818</v>
      </c>
      <c r="E193" s="118" t="s">
        <v>239</v>
      </c>
      <c r="F193" s="134" t="s">
        <v>23</v>
      </c>
      <c r="G193" s="135"/>
      <c r="H193" s="11" t="s">
        <v>819</v>
      </c>
      <c r="I193" s="14">
        <f t="shared" si="10"/>
        <v>3.45</v>
      </c>
      <c r="J193" s="14">
        <v>3.45</v>
      </c>
      <c r="K193" s="109">
        <f t="shared" si="11"/>
        <v>6.9</v>
      </c>
      <c r="L193" s="115"/>
    </row>
    <row r="194" spans="1:12" ht="36" customHeight="1">
      <c r="A194" s="114"/>
      <c r="B194" s="107">
        <f>'Tax Invoice'!D190</f>
        <v>2</v>
      </c>
      <c r="C194" s="10" t="s">
        <v>818</v>
      </c>
      <c r="D194" s="10" t="s">
        <v>818</v>
      </c>
      <c r="E194" s="118" t="s">
        <v>239</v>
      </c>
      <c r="F194" s="134" t="s">
        <v>651</v>
      </c>
      <c r="G194" s="135"/>
      <c r="H194" s="11" t="s">
        <v>819</v>
      </c>
      <c r="I194" s="14">
        <f t="shared" si="10"/>
        <v>3.45</v>
      </c>
      <c r="J194" s="14">
        <v>3.45</v>
      </c>
      <c r="K194" s="109">
        <f t="shared" si="11"/>
        <v>6.9</v>
      </c>
      <c r="L194" s="115"/>
    </row>
    <row r="195" spans="1:12" ht="36" customHeight="1">
      <c r="A195" s="114"/>
      <c r="B195" s="107">
        <f>'Tax Invoice'!D191</f>
        <v>2</v>
      </c>
      <c r="C195" s="10" t="s">
        <v>818</v>
      </c>
      <c r="D195" s="10" t="s">
        <v>818</v>
      </c>
      <c r="E195" s="118" t="s">
        <v>239</v>
      </c>
      <c r="F195" s="134" t="s">
        <v>25</v>
      </c>
      <c r="G195" s="135"/>
      <c r="H195" s="11" t="s">
        <v>819</v>
      </c>
      <c r="I195" s="14">
        <f t="shared" si="10"/>
        <v>3.45</v>
      </c>
      <c r="J195" s="14">
        <v>3.45</v>
      </c>
      <c r="K195" s="109">
        <f t="shared" si="11"/>
        <v>6.9</v>
      </c>
      <c r="L195" s="115"/>
    </row>
    <row r="196" spans="1:12" ht="24" customHeight="1">
      <c r="A196" s="114"/>
      <c r="B196" s="107">
        <f>'Tax Invoice'!D192</f>
        <v>3</v>
      </c>
      <c r="C196" s="10" t="s">
        <v>820</v>
      </c>
      <c r="D196" s="10" t="s">
        <v>820</v>
      </c>
      <c r="E196" s="118" t="s">
        <v>33</v>
      </c>
      <c r="F196" s="134"/>
      <c r="G196" s="135"/>
      <c r="H196" s="11" t="s">
        <v>821</v>
      </c>
      <c r="I196" s="14">
        <f t="shared" si="10"/>
        <v>0.73</v>
      </c>
      <c r="J196" s="14">
        <v>0.73</v>
      </c>
      <c r="K196" s="109">
        <f t="shared" si="11"/>
        <v>2.19</v>
      </c>
      <c r="L196" s="115"/>
    </row>
    <row r="197" spans="1:12" ht="24" customHeight="1">
      <c r="A197" s="114"/>
      <c r="B197" s="107">
        <f>'Tax Invoice'!D193</f>
        <v>3</v>
      </c>
      <c r="C197" s="10" t="s">
        <v>820</v>
      </c>
      <c r="D197" s="10" t="s">
        <v>820</v>
      </c>
      <c r="E197" s="118" t="s">
        <v>34</v>
      </c>
      <c r="F197" s="134"/>
      <c r="G197" s="135"/>
      <c r="H197" s="11" t="s">
        <v>821</v>
      </c>
      <c r="I197" s="14">
        <f t="shared" si="10"/>
        <v>0.73</v>
      </c>
      <c r="J197" s="14">
        <v>0.73</v>
      </c>
      <c r="K197" s="109">
        <f t="shared" si="11"/>
        <v>2.19</v>
      </c>
      <c r="L197" s="115"/>
    </row>
    <row r="198" spans="1:12" ht="24" customHeight="1">
      <c r="A198" s="114"/>
      <c r="B198" s="107">
        <f>'Tax Invoice'!D194</f>
        <v>3</v>
      </c>
      <c r="C198" s="10" t="s">
        <v>820</v>
      </c>
      <c r="D198" s="10" t="s">
        <v>820</v>
      </c>
      <c r="E198" s="118" t="s">
        <v>35</v>
      </c>
      <c r="F198" s="134"/>
      <c r="G198" s="135"/>
      <c r="H198" s="11" t="s">
        <v>821</v>
      </c>
      <c r="I198" s="14">
        <f t="shared" si="10"/>
        <v>0.73</v>
      </c>
      <c r="J198" s="14">
        <v>0.73</v>
      </c>
      <c r="K198" s="109">
        <f t="shared" si="11"/>
        <v>2.19</v>
      </c>
      <c r="L198" s="115"/>
    </row>
    <row r="199" spans="1:12" ht="24" customHeight="1">
      <c r="A199" s="114"/>
      <c r="B199" s="107">
        <f>'Tax Invoice'!D195</f>
        <v>3</v>
      </c>
      <c r="C199" s="10" t="s">
        <v>820</v>
      </c>
      <c r="D199" s="10" t="s">
        <v>820</v>
      </c>
      <c r="E199" s="118" t="s">
        <v>37</v>
      </c>
      <c r="F199" s="134"/>
      <c r="G199" s="135"/>
      <c r="H199" s="11" t="s">
        <v>821</v>
      </c>
      <c r="I199" s="14">
        <f t="shared" si="10"/>
        <v>0.73</v>
      </c>
      <c r="J199" s="14">
        <v>0.73</v>
      </c>
      <c r="K199" s="109">
        <f t="shared" si="11"/>
        <v>2.19</v>
      </c>
      <c r="L199" s="115"/>
    </row>
    <row r="200" spans="1:12" ht="24" customHeight="1">
      <c r="A200" s="114"/>
      <c r="B200" s="107">
        <f>'Tax Invoice'!D196</f>
        <v>3</v>
      </c>
      <c r="C200" s="10" t="s">
        <v>820</v>
      </c>
      <c r="D200" s="10" t="s">
        <v>820</v>
      </c>
      <c r="E200" s="118" t="s">
        <v>38</v>
      </c>
      <c r="F200" s="134"/>
      <c r="G200" s="135"/>
      <c r="H200" s="11" t="s">
        <v>821</v>
      </c>
      <c r="I200" s="14">
        <f t="shared" si="10"/>
        <v>0.73</v>
      </c>
      <c r="J200" s="14">
        <v>0.73</v>
      </c>
      <c r="K200" s="109">
        <f t="shared" si="11"/>
        <v>2.19</v>
      </c>
      <c r="L200" s="115"/>
    </row>
    <row r="201" spans="1:12" ht="24" customHeight="1">
      <c r="A201" s="114"/>
      <c r="B201" s="107">
        <f>'Tax Invoice'!D197</f>
        <v>4</v>
      </c>
      <c r="C201" s="10" t="s">
        <v>822</v>
      </c>
      <c r="D201" s="10" t="s">
        <v>822</v>
      </c>
      <c r="E201" s="118" t="s">
        <v>273</v>
      </c>
      <c r="F201" s="134" t="s">
        <v>26</v>
      </c>
      <c r="G201" s="135"/>
      <c r="H201" s="11" t="s">
        <v>823</v>
      </c>
      <c r="I201" s="14">
        <f t="shared" si="10"/>
        <v>1.0900000000000001</v>
      </c>
      <c r="J201" s="14">
        <v>1.0900000000000001</v>
      </c>
      <c r="K201" s="109">
        <f t="shared" si="11"/>
        <v>4.3600000000000003</v>
      </c>
      <c r="L201" s="115"/>
    </row>
    <row r="202" spans="1:12" ht="24" customHeight="1">
      <c r="A202" s="114"/>
      <c r="B202" s="107">
        <f>'Tax Invoice'!D198</f>
        <v>4</v>
      </c>
      <c r="C202" s="10" t="s">
        <v>822</v>
      </c>
      <c r="D202" s="10" t="s">
        <v>822</v>
      </c>
      <c r="E202" s="118" t="s">
        <v>273</v>
      </c>
      <c r="F202" s="134" t="s">
        <v>27</v>
      </c>
      <c r="G202" s="135"/>
      <c r="H202" s="11" t="s">
        <v>823</v>
      </c>
      <c r="I202" s="14">
        <f t="shared" si="10"/>
        <v>1.0900000000000001</v>
      </c>
      <c r="J202" s="14">
        <v>1.0900000000000001</v>
      </c>
      <c r="K202" s="109">
        <f t="shared" si="11"/>
        <v>4.3600000000000003</v>
      </c>
      <c r="L202" s="115"/>
    </row>
    <row r="203" spans="1:12" ht="12.75" customHeight="1">
      <c r="A203" s="114"/>
      <c r="B203" s="107">
        <f>'Tax Invoice'!D199</f>
        <v>3</v>
      </c>
      <c r="C203" s="10" t="s">
        <v>824</v>
      </c>
      <c r="D203" s="10" t="s">
        <v>824</v>
      </c>
      <c r="E203" s="118" t="s">
        <v>25</v>
      </c>
      <c r="F203" s="134"/>
      <c r="G203" s="135"/>
      <c r="H203" s="11" t="s">
        <v>825</v>
      </c>
      <c r="I203" s="14">
        <f t="shared" si="10"/>
        <v>2.19</v>
      </c>
      <c r="J203" s="14">
        <v>2.19</v>
      </c>
      <c r="K203" s="109">
        <f t="shared" si="11"/>
        <v>6.57</v>
      </c>
      <c r="L203" s="115"/>
    </row>
    <row r="204" spans="1:12" ht="12.75" customHeight="1">
      <c r="A204" s="114"/>
      <c r="B204" s="107">
        <f>'Tax Invoice'!D200</f>
        <v>3</v>
      </c>
      <c r="C204" s="10" t="s">
        <v>824</v>
      </c>
      <c r="D204" s="10" t="s">
        <v>824</v>
      </c>
      <c r="E204" s="118" t="s">
        <v>67</v>
      </c>
      <c r="F204" s="134"/>
      <c r="G204" s="135"/>
      <c r="H204" s="11" t="s">
        <v>825</v>
      </c>
      <c r="I204" s="14">
        <f t="shared" si="10"/>
        <v>2.19</v>
      </c>
      <c r="J204" s="14">
        <v>2.19</v>
      </c>
      <c r="K204" s="109">
        <f t="shared" si="11"/>
        <v>6.57</v>
      </c>
      <c r="L204" s="115"/>
    </row>
    <row r="205" spans="1:12" ht="12.75" customHeight="1">
      <c r="A205" s="114"/>
      <c r="B205" s="107">
        <f>'Tax Invoice'!D201</f>
        <v>2</v>
      </c>
      <c r="C205" s="10" t="s">
        <v>824</v>
      </c>
      <c r="D205" s="10" t="s">
        <v>824</v>
      </c>
      <c r="E205" s="118" t="s">
        <v>26</v>
      </c>
      <c r="F205" s="134"/>
      <c r="G205" s="135"/>
      <c r="H205" s="11" t="s">
        <v>825</v>
      </c>
      <c r="I205" s="14">
        <f t="shared" si="10"/>
        <v>2.19</v>
      </c>
      <c r="J205" s="14">
        <v>2.19</v>
      </c>
      <c r="K205" s="109">
        <f t="shared" si="11"/>
        <v>4.38</v>
      </c>
      <c r="L205" s="115"/>
    </row>
    <row r="206" spans="1:12" ht="24" customHeight="1">
      <c r="A206" s="114"/>
      <c r="B206" s="108">
        <f>'Tax Invoice'!D202</f>
        <v>5</v>
      </c>
      <c r="C206" s="12" t="s">
        <v>708</v>
      </c>
      <c r="D206" s="12" t="s">
        <v>708</v>
      </c>
      <c r="E206" s="119" t="s">
        <v>107</v>
      </c>
      <c r="F206" s="136"/>
      <c r="G206" s="137"/>
      <c r="H206" s="13" t="s">
        <v>709</v>
      </c>
      <c r="I206" s="15">
        <f t="shared" si="10"/>
        <v>1.62</v>
      </c>
      <c r="J206" s="15">
        <v>1.62</v>
      </c>
      <c r="K206" s="110">
        <f t="shared" si="11"/>
        <v>8.1000000000000014</v>
      </c>
      <c r="L206" s="115"/>
    </row>
    <row r="207" spans="1:12" ht="12.75" customHeight="1">
      <c r="A207" s="114"/>
      <c r="B207" s="126">
        <f>SUM(B22:B206)</f>
        <v>660</v>
      </c>
      <c r="C207" s="126" t="s">
        <v>144</v>
      </c>
      <c r="D207" s="126"/>
      <c r="E207" s="126"/>
      <c r="F207" s="126"/>
      <c r="G207" s="126"/>
      <c r="H207" s="126"/>
      <c r="I207" s="127" t="s">
        <v>255</v>
      </c>
      <c r="J207" s="127" t="s">
        <v>255</v>
      </c>
      <c r="K207" s="128">
        <f>SUM(K22:K206)</f>
        <v>814.6400000000009</v>
      </c>
      <c r="L207" s="115"/>
    </row>
    <row r="208" spans="1:12" ht="12.75" customHeight="1">
      <c r="A208" s="114"/>
      <c r="B208" s="126"/>
      <c r="C208" s="126"/>
      <c r="D208" s="126"/>
      <c r="E208" s="126"/>
      <c r="F208" s="126"/>
      <c r="G208" s="126"/>
      <c r="H208" s="126"/>
      <c r="I208" s="127" t="s">
        <v>184</v>
      </c>
      <c r="J208" s="127" t="s">
        <v>184</v>
      </c>
      <c r="K208" s="128">
        <f>Invoice!J208</f>
        <v>-24.439200000000024</v>
      </c>
      <c r="L208" s="115"/>
    </row>
    <row r="209" spans="1:12" ht="12.75" customHeight="1" outlineLevel="1">
      <c r="A209" s="114"/>
      <c r="B209" s="126"/>
      <c r="C209" s="126"/>
      <c r="D209" s="126"/>
      <c r="E209" s="126"/>
      <c r="F209" s="126"/>
      <c r="G209" s="126"/>
      <c r="H209" s="126"/>
      <c r="I209" s="127" t="s">
        <v>185</v>
      </c>
      <c r="J209" s="127" t="s">
        <v>185</v>
      </c>
      <c r="K209" s="128">
        <f>Invoice!J210</f>
        <v>0</v>
      </c>
      <c r="L209" s="115"/>
    </row>
    <row r="210" spans="1:12" ht="12.75" customHeight="1">
      <c r="A210" s="114"/>
      <c r="B210" s="126"/>
      <c r="C210" s="126"/>
      <c r="D210" s="126"/>
      <c r="E210" s="126"/>
      <c r="F210" s="126"/>
      <c r="G210" s="126"/>
      <c r="H210" s="126"/>
      <c r="I210" s="127" t="s">
        <v>257</v>
      </c>
      <c r="J210" s="127" t="s">
        <v>257</v>
      </c>
      <c r="K210" s="128">
        <f>SUM(K207:K209)</f>
        <v>790.20080000000087</v>
      </c>
      <c r="L210" s="115"/>
    </row>
    <row r="211" spans="1:12" ht="12.75" customHeight="1">
      <c r="A211" s="6"/>
      <c r="B211" s="7"/>
      <c r="C211" s="7"/>
      <c r="D211" s="7"/>
      <c r="E211" s="7"/>
      <c r="F211" s="7"/>
      <c r="G211" s="7"/>
      <c r="H211" s="7" t="s">
        <v>886</v>
      </c>
      <c r="I211" s="7"/>
      <c r="J211" s="7"/>
      <c r="K211" s="7"/>
      <c r="L211" s="8"/>
    </row>
    <row r="212" spans="1:12" ht="12.75" customHeight="1"/>
    <row r="213" spans="1:12" ht="12.75" customHeight="1"/>
    <row r="214" spans="1:12" ht="12.75" customHeight="1"/>
    <row r="215" spans="1:12" ht="12.75" customHeight="1"/>
    <row r="216" spans="1:12" ht="12.75" customHeight="1"/>
    <row r="217" spans="1:12" ht="12.75" customHeight="1"/>
    <row r="218" spans="1:12" ht="12.75" customHeight="1"/>
  </sheetData>
  <mergeCells count="189">
    <mergeCell ref="F20:G20"/>
    <mergeCell ref="F21:G21"/>
    <mergeCell ref="F22:G22"/>
    <mergeCell ref="K10:K11"/>
    <mergeCell ref="K14:K15"/>
    <mergeCell ref="F24:G24"/>
    <mergeCell ref="F25:G25"/>
    <mergeCell ref="F23:G23"/>
    <mergeCell ref="F28:G28"/>
    <mergeCell ref="F29:G29"/>
    <mergeCell ref="F26:G26"/>
    <mergeCell ref="F27:G27"/>
    <mergeCell ref="F33:G33"/>
    <mergeCell ref="F34:G34"/>
    <mergeCell ref="F30:G30"/>
    <mergeCell ref="F31:G31"/>
    <mergeCell ref="F32:G32"/>
    <mergeCell ref="F40:G40"/>
    <mergeCell ref="F41:G41"/>
    <mergeCell ref="F42:G42"/>
    <mergeCell ref="F43:G43"/>
    <mergeCell ref="F44:G44"/>
    <mergeCell ref="F35:G35"/>
    <mergeCell ref="F36:G36"/>
    <mergeCell ref="F37:G37"/>
    <mergeCell ref="F38:G38"/>
    <mergeCell ref="F39:G39"/>
    <mergeCell ref="F50:G50"/>
    <mergeCell ref="F51:G51"/>
    <mergeCell ref="F52:G52"/>
    <mergeCell ref="F53:G53"/>
    <mergeCell ref="F54:G54"/>
    <mergeCell ref="F45:G45"/>
    <mergeCell ref="F46:G46"/>
    <mergeCell ref="F47:G47"/>
    <mergeCell ref="F48:G48"/>
    <mergeCell ref="F49:G49"/>
    <mergeCell ref="F59:G59"/>
    <mergeCell ref="F60:G60"/>
    <mergeCell ref="F61:G61"/>
    <mergeCell ref="F62:G62"/>
    <mergeCell ref="F63:G63"/>
    <mergeCell ref="F55:G55"/>
    <mergeCell ref="F56:G56"/>
    <mergeCell ref="F57:G57"/>
    <mergeCell ref="F58:G58"/>
    <mergeCell ref="F69:G69"/>
    <mergeCell ref="F70:G70"/>
    <mergeCell ref="F71:G71"/>
    <mergeCell ref="F72:G72"/>
    <mergeCell ref="F73:G73"/>
    <mergeCell ref="F64:G64"/>
    <mergeCell ref="F65:G65"/>
    <mergeCell ref="F66:G66"/>
    <mergeCell ref="F67:G67"/>
    <mergeCell ref="F68:G68"/>
    <mergeCell ref="F79:G79"/>
    <mergeCell ref="F80:G80"/>
    <mergeCell ref="F81:G81"/>
    <mergeCell ref="F82:G82"/>
    <mergeCell ref="F83:G83"/>
    <mergeCell ref="F74:G74"/>
    <mergeCell ref="F75:G75"/>
    <mergeCell ref="F76:G76"/>
    <mergeCell ref="F77:G77"/>
    <mergeCell ref="F78:G78"/>
    <mergeCell ref="F89:G89"/>
    <mergeCell ref="F90:G90"/>
    <mergeCell ref="F91:G91"/>
    <mergeCell ref="F92:G92"/>
    <mergeCell ref="F93:G93"/>
    <mergeCell ref="F84:G84"/>
    <mergeCell ref="F85:G85"/>
    <mergeCell ref="F86:G86"/>
    <mergeCell ref="F87:G87"/>
    <mergeCell ref="F88:G88"/>
    <mergeCell ref="F99:G99"/>
    <mergeCell ref="F100:G100"/>
    <mergeCell ref="F101:G101"/>
    <mergeCell ref="F102:G102"/>
    <mergeCell ref="F103:G103"/>
    <mergeCell ref="F94:G94"/>
    <mergeCell ref="F95:G95"/>
    <mergeCell ref="F96:G96"/>
    <mergeCell ref="F97:G97"/>
    <mergeCell ref="F98:G98"/>
    <mergeCell ref="F109:G109"/>
    <mergeCell ref="F110:G110"/>
    <mergeCell ref="F111:G111"/>
    <mergeCell ref="F112:G112"/>
    <mergeCell ref="F113:G113"/>
    <mergeCell ref="F104:G104"/>
    <mergeCell ref="F105:G105"/>
    <mergeCell ref="F106:G106"/>
    <mergeCell ref="F107:G107"/>
    <mergeCell ref="F108:G108"/>
    <mergeCell ref="F119:G119"/>
    <mergeCell ref="F120:G120"/>
    <mergeCell ref="F121:G121"/>
    <mergeCell ref="F122:G122"/>
    <mergeCell ref="F123:G123"/>
    <mergeCell ref="F114:G114"/>
    <mergeCell ref="F115:G115"/>
    <mergeCell ref="F116:G116"/>
    <mergeCell ref="F117:G117"/>
    <mergeCell ref="F118:G118"/>
    <mergeCell ref="F129:G129"/>
    <mergeCell ref="F130:G130"/>
    <mergeCell ref="F131:G131"/>
    <mergeCell ref="F132:G132"/>
    <mergeCell ref="F133:G133"/>
    <mergeCell ref="F124:G124"/>
    <mergeCell ref="F125:G125"/>
    <mergeCell ref="F126:G126"/>
    <mergeCell ref="F127:G127"/>
    <mergeCell ref="F128:G128"/>
    <mergeCell ref="F139:G139"/>
    <mergeCell ref="F140:G140"/>
    <mergeCell ref="F141:G141"/>
    <mergeCell ref="F142:G142"/>
    <mergeCell ref="F143:G143"/>
    <mergeCell ref="F134:G134"/>
    <mergeCell ref="F135:G135"/>
    <mergeCell ref="F136:G136"/>
    <mergeCell ref="F137:G137"/>
    <mergeCell ref="F138:G138"/>
    <mergeCell ref="F149:G149"/>
    <mergeCell ref="F150:G150"/>
    <mergeCell ref="F151:G151"/>
    <mergeCell ref="F152:G152"/>
    <mergeCell ref="F153:G153"/>
    <mergeCell ref="F144:G144"/>
    <mergeCell ref="F145:G145"/>
    <mergeCell ref="F146:G146"/>
    <mergeCell ref="F147:G147"/>
    <mergeCell ref="F148:G148"/>
    <mergeCell ref="F159:G159"/>
    <mergeCell ref="F160:G160"/>
    <mergeCell ref="F161:G161"/>
    <mergeCell ref="F162:G162"/>
    <mergeCell ref="F163:G163"/>
    <mergeCell ref="F154:G154"/>
    <mergeCell ref="F155:G155"/>
    <mergeCell ref="F156:G156"/>
    <mergeCell ref="F157:G157"/>
    <mergeCell ref="F158:G158"/>
    <mergeCell ref="F169:G169"/>
    <mergeCell ref="F170:G170"/>
    <mergeCell ref="F171:G171"/>
    <mergeCell ref="F172:G172"/>
    <mergeCell ref="F173:G173"/>
    <mergeCell ref="F164:G164"/>
    <mergeCell ref="F165:G165"/>
    <mergeCell ref="F166:G166"/>
    <mergeCell ref="F167:G167"/>
    <mergeCell ref="F168:G168"/>
    <mergeCell ref="F179:G179"/>
    <mergeCell ref="F180:G180"/>
    <mergeCell ref="F181:G181"/>
    <mergeCell ref="F182:G182"/>
    <mergeCell ref="F183:G183"/>
    <mergeCell ref="F174:G174"/>
    <mergeCell ref="F175:G175"/>
    <mergeCell ref="F176:G176"/>
    <mergeCell ref="F177:G177"/>
    <mergeCell ref="F178:G178"/>
    <mergeCell ref="F189:G189"/>
    <mergeCell ref="F190:G190"/>
    <mergeCell ref="F191:G191"/>
    <mergeCell ref="F192:G192"/>
    <mergeCell ref="F193:G193"/>
    <mergeCell ref="F184:G184"/>
    <mergeCell ref="F185:G185"/>
    <mergeCell ref="F186:G186"/>
    <mergeCell ref="F187:G187"/>
    <mergeCell ref="F188:G188"/>
    <mergeCell ref="F204:G204"/>
    <mergeCell ref="F205:G205"/>
    <mergeCell ref="F206:G206"/>
    <mergeCell ref="F199:G199"/>
    <mergeCell ref="F200:G200"/>
    <mergeCell ref="F201:G201"/>
    <mergeCell ref="F202:G202"/>
    <mergeCell ref="F203:G203"/>
    <mergeCell ref="F194:G194"/>
    <mergeCell ref="F195:G195"/>
    <mergeCell ref="F196:G196"/>
    <mergeCell ref="F197:G197"/>
    <mergeCell ref="F198:G198"/>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202"/>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814.6400000000009</v>
      </c>
      <c r="O2" s="21" t="s">
        <v>259</v>
      </c>
    </row>
    <row r="3" spans="1:15" s="21" customFormat="1" ht="15" customHeight="1" thickBot="1">
      <c r="A3" s="22" t="s">
        <v>151</v>
      </c>
      <c r="G3" s="28">
        <f>Invoice!J14</f>
        <v>45178</v>
      </c>
      <c r="H3" s="29"/>
      <c r="N3" s="21">
        <v>814.6400000000009</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BENA-Mode GmbH</v>
      </c>
      <c r="B10" s="37"/>
      <c r="C10" s="37"/>
      <c r="D10" s="37"/>
      <c r="F10" s="38" t="str">
        <f>'Copy paste to Here'!B10</f>
        <v>BENA-Mode GmbH</v>
      </c>
      <c r="G10" s="39"/>
      <c r="H10" s="40"/>
      <c r="K10" s="95" t="s">
        <v>276</v>
      </c>
      <c r="L10" s="35" t="s">
        <v>276</v>
      </c>
      <c r="M10" s="21">
        <v>1</v>
      </c>
    </row>
    <row r="11" spans="1:15" s="21" customFormat="1" ht="15.75" thickBot="1">
      <c r="A11" s="41" t="str">
        <f>'Copy paste to Here'!G11</f>
        <v>Patrick Eugster</v>
      </c>
      <c r="B11" s="42"/>
      <c r="C11" s="42"/>
      <c r="D11" s="42"/>
      <c r="F11" s="43" t="str">
        <f>'Copy paste to Here'!B11</f>
        <v>Patrick Eugster</v>
      </c>
      <c r="G11" s="44"/>
      <c r="H11" s="45"/>
      <c r="K11" s="93" t="s">
        <v>158</v>
      </c>
      <c r="L11" s="46" t="s">
        <v>159</v>
      </c>
      <c r="M11" s="21">
        <f>VLOOKUP(G3,[1]Sheet1!$A$9:$I$7290,2,FALSE)</f>
        <v>35.369999999999997</v>
      </c>
    </row>
    <row r="12" spans="1:15" s="21" customFormat="1" ht="15.75" thickBot="1">
      <c r="A12" s="41" t="str">
        <f>'Copy paste to Here'!G12</f>
        <v>Eisengasse 14</v>
      </c>
      <c r="B12" s="42"/>
      <c r="C12" s="42"/>
      <c r="D12" s="42"/>
      <c r="E12" s="89"/>
      <c r="F12" s="43" t="str">
        <f>'Copy paste to Here'!B12</f>
        <v>Eisengasse 14</v>
      </c>
      <c r="G12" s="44"/>
      <c r="H12" s="45"/>
      <c r="K12" s="93" t="s">
        <v>160</v>
      </c>
      <c r="L12" s="46" t="s">
        <v>133</v>
      </c>
      <c r="M12" s="21">
        <f>VLOOKUP(G3,[1]Sheet1!$A$9:$I$7290,3,FALSE)</f>
        <v>37.65</v>
      </c>
    </row>
    <row r="13" spans="1:15" s="21" customFormat="1" ht="15.75" thickBot="1">
      <c r="A13" s="41" t="str">
        <f>'Copy paste to Here'!G13</f>
        <v>CH 6004 Luzern</v>
      </c>
      <c r="B13" s="42"/>
      <c r="C13" s="42"/>
      <c r="D13" s="42"/>
      <c r="E13" s="111" t="s">
        <v>159</v>
      </c>
      <c r="F13" s="43" t="str">
        <f>'Copy paste to Here'!B13</f>
        <v>CH 6004 Luzern</v>
      </c>
      <c r="G13" s="44"/>
      <c r="H13" s="45"/>
      <c r="K13" s="93" t="s">
        <v>161</v>
      </c>
      <c r="L13" s="46" t="s">
        <v>162</v>
      </c>
      <c r="M13" s="113">
        <f>VLOOKUP(G3,[1]Sheet1!$A$9:$I$7290,4,FALSE)</f>
        <v>43.89</v>
      </c>
    </row>
    <row r="14" spans="1:15" s="21" customFormat="1" ht="15.75" thickBot="1">
      <c r="A14" s="41" t="str">
        <f>'Copy paste to Here'!G14</f>
        <v>Switzerland</v>
      </c>
      <c r="B14" s="42"/>
      <c r="C14" s="42"/>
      <c r="D14" s="42"/>
      <c r="E14" s="111">
        <f>VLOOKUP(J9,$L$10:$M$17,2,FALSE)</f>
        <v>35.369999999999997</v>
      </c>
      <c r="F14" s="43" t="str">
        <f>'Copy paste to Here'!B14</f>
        <v>Switzerland</v>
      </c>
      <c r="G14" s="44"/>
      <c r="H14" s="45"/>
      <c r="K14" s="93" t="s">
        <v>163</v>
      </c>
      <c r="L14" s="46" t="s">
        <v>164</v>
      </c>
      <c r="M14" s="21">
        <f>VLOOKUP(G3,[1]Sheet1!$A$9:$I$7290,5,FALSE)</f>
        <v>22.24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20.63</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36">
      <c r="A18" s="56" t="str">
        <f>IF((LEN('Copy paste to Here'!G22))&gt;5,((CONCATENATE('Copy paste to Here'!G22," &amp; ",'Copy paste to Here'!D22,"  &amp;  ",'Copy paste to Here'!E22))),"Empty Cell")</f>
        <v>Surgical steel tragus piercing barbell, 16g (1.2mm) with 3mm to 5mm bezel set crystal top and 3mm plain steel lower ball &amp; Length: 6mm with 3mm top part  &amp;  Crystal Color: Rose</v>
      </c>
      <c r="B18" s="57" t="str">
        <f>'Copy paste to Here'!C22</f>
        <v>BBER62</v>
      </c>
      <c r="C18" s="57" t="s">
        <v>826</v>
      </c>
      <c r="D18" s="58">
        <f>Invoice!B22</f>
        <v>2</v>
      </c>
      <c r="E18" s="59">
        <f>'Shipping Invoice'!J22*$N$1</f>
        <v>0.89</v>
      </c>
      <c r="F18" s="59">
        <f>D18*E18</f>
        <v>1.78</v>
      </c>
      <c r="G18" s="60">
        <f>E18*$E$14</f>
        <v>31.479299999999999</v>
      </c>
      <c r="H18" s="61">
        <f>D18*G18</f>
        <v>62.958599999999997</v>
      </c>
    </row>
    <row r="19" spans="1:13" s="62" customFormat="1" ht="36">
      <c r="A19" s="112" t="str">
        <f>IF((LEN('Copy paste to Here'!G23))&gt;5,((CONCATENATE('Copy paste to Here'!G23," &amp; ",'Copy paste to Here'!D23,"  &amp;  ",'Copy paste to Here'!E23))),"Empty Cell")</f>
        <v>Surgical steel tragus piercing barbell, 16g (1.2mm) with 3mm to 5mm bezel set crystal top and 3mm plain steel lower ball &amp; Length: 6mm with 3mm top part  &amp;  Crystal Color: Light Sapphire</v>
      </c>
      <c r="B19" s="57" t="str">
        <f>'Copy paste to Here'!C23</f>
        <v>BBER62</v>
      </c>
      <c r="C19" s="57" t="s">
        <v>826</v>
      </c>
      <c r="D19" s="58">
        <f>Invoice!B23</f>
        <v>2</v>
      </c>
      <c r="E19" s="59">
        <f>'Shipping Invoice'!J23*$N$1</f>
        <v>0.89</v>
      </c>
      <c r="F19" s="59">
        <f t="shared" ref="F19:F82" si="0">D19*E19</f>
        <v>1.78</v>
      </c>
      <c r="G19" s="60">
        <f t="shared" ref="G19:G82" si="1">E19*$E$14</f>
        <v>31.479299999999999</v>
      </c>
      <c r="H19" s="63">
        <f t="shared" ref="H19:H82" si="2">D19*G19</f>
        <v>62.958599999999997</v>
      </c>
    </row>
    <row r="20" spans="1:13" s="62" customFormat="1" ht="36">
      <c r="A20" s="56" t="str">
        <f>IF((LEN('Copy paste to Here'!G24))&gt;5,((CONCATENATE('Copy paste to Here'!G24," &amp; ",'Copy paste to Here'!D24,"  &amp;  ",'Copy paste to Here'!E24))),"Empty Cell")</f>
        <v>Surgical steel tragus piercing barbell, 16g (1.2mm) with 3mm to 5mm bezel set crystal top and 3mm plain steel lower ball &amp; Length: 6mm with 3mm top part  &amp;  Crystal Color: Emerald</v>
      </c>
      <c r="B20" s="57" t="str">
        <f>'Copy paste to Here'!C24</f>
        <v>BBER62</v>
      </c>
      <c r="C20" s="57" t="s">
        <v>826</v>
      </c>
      <c r="D20" s="58">
        <f>Invoice!B24</f>
        <v>2</v>
      </c>
      <c r="E20" s="59">
        <f>'Shipping Invoice'!J24*$N$1</f>
        <v>0.89</v>
      </c>
      <c r="F20" s="59">
        <f t="shared" si="0"/>
        <v>1.78</v>
      </c>
      <c r="G20" s="60">
        <f t="shared" si="1"/>
        <v>31.479299999999999</v>
      </c>
      <c r="H20" s="63">
        <f t="shared" si="2"/>
        <v>62.958599999999997</v>
      </c>
    </row>
    <row r="21" spans="1:13" s="62" customFormat="1" ht="36">
      <c r="A21" s="56" t="str">
        <f>IF((LEN('Copy paste to Here'!G25))&gt;5,((CONCATENATE('Copy paste to Here'!G25," &amp; ",'Copy paste to Here'!D25,"  &amp;  ",'Copy paste to Here'!E25))),"Empty Cell")</f>
        <v>Surgical steel tragus piercing barbell, 16g (1.2mm) with 3mm to 5mm bezel set crystal top and 3mm plain steel lower ball &amp; Length: 8mm with 3mm top part  &amp;  Crystal Color: Rose</v>
      </c>
      <c r="B21" s="57" t="str">
        <f>'Copy paste to Here'!C25</f>
        <v>BBER62</v>
      </c>
      <c r="C21" s="57" t="s">
        <v>826</v>
      </c>
      <c r="D21" s="58">
        <f>Invoice!B25</f>
        <v>2</v>
      </c>
      <c r="E21" s="59">
        <f>'Shipping Invoice'!J25*$N$1</f>
        <v>0.89</v>
      </c>
      <c r="F21" s="59">
        <f t="shared" si="0"/>
        <v>1.78</v>
      </c>
      <c r="G21" s="60">
        <f t="shared" si="1"/>
        <v>31.479299999999999</v>
      </c>
      <c r="H21" s="63">
        <f t="shared" si="2"/>
        <v>62.958599999999997</v>
      </c>
    </row>
    <row r="22" spans="1:13" s="62" customFormat="1" ht="36">
      <c r="A22" s="56" t="str">
        <f>IF((LEN('Copy paste to Here'!G26))&gt;5,((CONCATENATE('Copy paste to Here'!G26," &amp; ",'Copy paste to Here'!D26,"  &amp;  ",'Copy paste to Here'!E26))),"Empty Cell")</f>
        <v>Surgical steel tragus piercing barbell, 16g (1.2mm) with 3mm to 5mm bezel set crystal top and 3mm plain steel lower ball &amp; Length: 8mm with 3mm top part  &amp;  Crystal Color: Light Sapphire</v>
      </c>
      <c r="B22" s="57" t="str">
        <f>'Copy paste to Here'!C26</f>
        <v>BBER62</v>
      </c>
      <c r="C22" s="57" t="s">
        <v>826</v>
      </c>
      <c r="D22" s="58">
        <f>Invoice!B26</f>
        <v>2</v>
      </c>
      <c r="E22" s="59">
        <f>'Shipping Invoice'!J26*$N$1</f>
        <v>0.89</v>
      </c>
      <c r="F22" s="59">
        <f t="shared" si="0"/>
        <v>1.78</v>
      </c>
      <c r="G22" s="60">
        <f t="shared" si="1"/>
        <v>31.479299999999999</v>
      </c>
      <c r="H22" s="63">
        <f t="shared" si="2"/>
        <v>62.958599999999997</v>
      </c>
    </row>
    <row r="23" spans="1:13" s="62" customFormat="1" ht="36">
      <c r="A23" s="56" t="str">
        <f>IF((LEN('Copy paste to Here'!G27))&gt;5,((CONCATENATE('Copy paste to Here'!G27," &amp; ",'Copy paste to Here'!D27,"  &amp;  ",'Copy paste to Here'!E27))),"Empty Cell")</f>
        <v>Surgical steel tragus piercing barbell, 16g (1.2mm) with 3mm to 5mm bezel set crystal top and 3mm plain steel lower ball &amp; Length: 8mm with 3mm top part  &amp;  Crystal Color: Emerald</v>
      </c>
      <c r="B23" s="57" t="str">
        <f>'Copy paste to Here'!C27</f>
        <v>BBER62</v>
      </c>
      <c r="C23" s="57" t="s">
        <v>826</v>
      </c>
      <c r="D23" s="58">
        <f>Invoice!B27</f>
        <v>2</v>
      </c>
      <c r="E23" s="59">
        <f>'Shipping Invoice'!J27*$N$1</f>
        <v>0.89</v>
      </c>
      <c r="F23" s="59">
        <f t="shared" si="0"/>
        <v>1.78</v>
      </c>
      <c r="G23" s="60">
        <f t="shared" si="1"/>
        <v>31.479299999999999</v>
      </c>
      <c r="H23" s="63">
        <f t="shared" si="2"/>
        <v>62.958599999999997</v>
      </c>
    </row>
    <row r="24" spans="1:13" s="62" customFormat="1" ht="36">
      <c r="A24" s="56" t="str">
        <f>IF((LEN('Copy paste to Here'!G28))&gt;5,((CONCATENATE('Copy paste to Here'!G28," &amp; ",'Copy paste to Here'!D28,"  &amp;  ",'Copy paste to Here'!E28))),"Empty Cell")</f>
        <v>Surgical steel tragus piercing barbell, 16g (1.2mm) with 3mm to 5mm bezel set crystal top and 3mm plain steel lower ball &amp; Length: 6mm with 4mm top part  &amp;  Crystal Color: Clear</v>
      </c>
      <c r="B24" s="57" t="str">
        <f>'Copy paste to Here'!C28</f>
        <v>BBER62</v>
      </c>
      <c r="C24" s="57" t="s">
        <v>827</v>
      </c>
      <c r="D24" s="58">
        <f>Invoice!B28</f>
        <v>10</v>
      </c>
      <c r="E24" s="59">
        <f>'Shipping Invoice'!J28*$N$1</f>
        <v>0.94</v>
      </c>
      <c r="F24" s="59">
        <f t="shared" si="0"/>
        <v>9.3999999999999986</v>
      </c>
      <c r="G24" s="60">
        <f t="shared" si="1"/>
        <v>33.247799999999998</v>
      </c>
      <c r="H24" s="63">
        <f t="shared" si="2"/>
        <v>332.47799999999995</v>
      </c>
    </row>
    <row r="25" spans="1:13" s="62" customFormat="1" ht="36">
      <c r="A25" s="56" t="str">
        <f>IF((LEN('Copy paste to Here'!G29))&gt;5,((CONCATENATE('Copy paste to Here'!G29," &amp; ",'Copy paste to Here'!D29,"  &amp;  ",'Copy paste to Here'!E29))),"Empty Cell")</f>
        <v>Surgical steel tragus piercing barbell, 16g (1.2mm) with 3mm to 5mm bezel set crystal top and 3mm plain steel lower ball &amp; Length: 6mm with 4mm top part  &amp;  Crystal Color: Rose</v>
      </c>
      <c r="B25" s="57" t="str">
        <f>'Copy paste to Here'!C29</f>
        <v>BBER62</v>
      </c>
      <c r="C25" s="57" t="s">
        <v>827</v>
      </c>
      <c r="D25" s="58">
        <f>Invoice!B29</f>
        <v>2</v>
      </c>
      <c r="E25" s="59">
        <f>'Shipping Invoice'!J29*$N$1</f>
        <v>0.94</v>
      </c>
      <c r="F25" s="59">
        <f t="shared" si="0"/>
        <v>1.88</v>
      </c>
      <c r="G25" s="60">
        <f t="shared" si="1"/>
        <v>33.247799999999998</v>
      </c>
      <c r="H25" s="63">
        <f t="shared" si="2"/>
        <v>66.495599999999996</v>
      </c>
    </row>
    <row r="26" spans="1:13" s="62" customFormat="1" ht="36">
      <c r="A26" s="56" t="str">
        <f>IF((LEN('Copy paste to Here'!G30))&gt;5,((CONCATENATE('Copy paste to Here'!G30," &amp; ",'Copy paste to Here'!D30,"  &amp;  ",'Copy paste to Here'!E30))),"Empty Cell")</f>
        <v>Surgical steel tragus piercing barbell, 16g (1.2mm) with 3mm to 5mm bezel set crystal top and 3mm plain steel lower ball &amp; Length: 6mm with 4mm top part  &amp;  Crystal Color: Light Sapphire</v>
      </c>
      <c r="B26" s="57" t="str">
        <f>'Copy paste to Here'!C30</f>
        <v>BBER62</v>
      </c>
      <c r="C26" s="57" t="s">
        <v>827</v>
      </c>
      <c r="D26" s="58">
        <f>Invoice!B30</f>
        <v>2</v>
      </c>
      <c r="E26" s="59">
        <f>'Shipping Invoice'!J30*$N$1</f>
        <v>0.94</v>
      </c>
      <c r="F26" s="59">
        <f t="shared" si="0"/>
        <v>1.88</v>
      </c>
      <c r="G26" s="60">
        <f t="shared" si="1"/>
        <v>33.247799999999998</v>
      </c>
      <c r="H26" s="63">
        <f t="shared" si="2"/>
        <v>66.495599999999996</v>
      </c>
    </row>
    <row r="27" spans="1:13" s="62" customFormat="1" ht="36">
      <c r="A27" s="56" t="str">
        <f>IF((LEN('Copy paste to Here'!G31))&gt;5,((CONCATENATE('Copy paste to Here'!G31," &amp; ",'Copy paste to Here'!D31,"  &amp;  ",'Copy paste to Here'!E31))),"Empty Cell")</f>
        <v>Surgical steel tragus piercing barbell, 16g (1.2mm) with 3mm to 5mm bezel set crystal top and 3mm plain steel lower ball &amp; Length: 6mm with 4mm top part  &amp;  Crystal Color: Emerald</v>
      </c>
      <c r="B27" s="57" t="str">
        <f>'Copy paste to Here'!C31</f>
        <v>BBER62</v>
      </c>
      <c r="C27" s="57" t="s">
        <v>827</v>
      </c>
      <c r="D27" s="58">
        <f>Invoice!B31</f>
        <v>2</v>
      </c>
      <c r="E27" s="59">
        <f>'Shipping Invoice'!J31*$N$1</f>
        <v>0.94</v>
      </c>
      <c r="F27" s="59">
        <f t="shared" si="0"/>
        <v>1.88</v>
      </c>
      <c r="G27" s="60">
        <f t="shared" si="1"/>
        <v>33.247799999999998</v>
      </c>
      <c r="H27" s="63">
        <f t="shared" si="2"/>
        <v>66.495599999999996</v>
      </c>
    </row>
    <row r="28" spans="1:13" s="62" customFormat="1" ht="36">
      <c r="A28" s="56" t="str">
        <f>IF((LEN('Copy paste to Here'!G32))&gt;5,((CONCATENATE('Copy paste to Here'!G32," &amp; ",'Copy paste to Here'!D32,"  &amp;  ",'Copy paste to Here'!E32))),"Empty Cell")</f>
        <v>Surgical steel tragus piercing barbell, 16g (1.2mm) with 3mm to 5mm bezel set crystal top and 3mm plain steel lower ball &amp; Length: 8mm with 4mm top part  &amp;  Crystal Color: Clear</v>
      </c>
      <c r="B28" s="57" t="str">
        <f>'Copy paste to Here'!C32</f>
        <v>BBER62</v>
      </c>
      <c r="C28" s="57" t="s">
        <v>827</v>
      </c>
      <c r="D28" s="58">
        <f>Invoice!B32</f>
        <v>10</v>
      </c>
      <c r="E28" s="59">
        <f>'Shipping Invoice'!J32*$N$1</f>
        <v>0.94</v>
      </c>
      <c r="F28" s="59">
        <f t="shared" si="0"/>
        <v>9.3999999999999986</v>
      </c>
      <c r="G28" s="60">
        <f t="shared" si="1"/>
        <v>33.247799999999998</v>
      </c>
      <c r="H28" s="63">
        <f t="shared" si="2"/>
        <v>332.47799999999995</v>
      </c>
    </row>
    <row r="29" spans="1:13" s="62" customFormat="1" ht="36">
      <c r="A29" s="56" t="str">
        <f>IF((LEN('Copy paste to Here'!G33))&gt;5,((CONCATENATE('Copy paste to Here'!G33," &amp; ",'Copy paste to Here'!D33,"  &amp;  ",'Copy paste to Here'!E33))),"Empty Cell")</f>
        <v>Surgical steel tragus piercing barbell, 16g (1.2mm) with 3mm to 5mm bezel set crystal top and 3mm plain steel lower ball &amp; Length: 8mm with 4mm top part  &amp;  Crystal Color: Rose</v>
      </c>
      <c r="B29" s="57" t="str">
        <f>'Copy paste to Here'!C33</f>
        <v>BBER62</v>
      </c>
      <c r="C29" s="57" t="s">
        <v>827</v>
      </c>
      <c r="D29" s="58">
        <f>Invoice!B33</f>
        <v>2</v>
      </c>
      <c r="E29" s="59">
        <f>'Shipping Invoice'!J33*$N$1</f>
        <v>0.94</v>
      </c>
      <c r="F29" s="59">
        <f t="shared" si="0"/>
        <v>1.88</v>
      </c>
      <c r="G29" s="60">
        <f t="shared" si="1"/>
        <v>33.247799999999998</v>
      </c>
      <c r="H29" s="63">
        <f t="shared" si="2"/>
        <v>66.495599999999996</v>
      </c>
    </row>
    <row r="30" spans="1:13" s="62" customFormat="1" ht="36">
      <c r="A30" s="56" t="str">
        <f>IF((LEN('Copy paste to Here'!G34))&gt;5,((CONCATENATE('Copy paste to Here'!G34," &amp; ",'Copy paste to Here'!D34,"  &amp;  ",'Copy paste to Here'!E34))),"Empty Cell")</f>
        <v>Surgical steel tragus piercing barbell, 16g (1.2mm) with 3mm to 5mm bezel set crystal top and 3mm plain steel lower ball &amp; Length: 8mm with 4mm top part  &amp;  Crystal Color: Light Sapphire</v>
      </c>
      <c r="B30" s="57" t="str">
        <f>'Copy paste to Here'!C34</f>
        <v>BBER62</v>
      </c>
      <c r="C30" s="57" t="s">
        <v>827</v>
      </c>
      <c r="D30" s="58">
        <f>Invoice!B34</f>
        <v>2</v>
      </c>
      <c r="E30" s="59">
        <f>'Shipping Invoice'!J34*$N$1</f>
        <v>0.94</v>
      </c>
      <c r="F30" s="59">
        <f t="shared" si="0"/>
        <v>1.88</v>
      </c>
      <c r="G30" s="60">
        <f t="shared" si="1"/>
        <v>33.247799999999998</v>
      </c>
      <c r="H30" s="63">
        <f t="shared" si="2"/>
        <v>66.495599999999996</v>
      </c>
    </row>
    <row r="31" spans="1:13" s="62" customFormat="1" ht="36">
      <c r="A31" s="56" t="str">
        <f>IF((LEN('Copy paste to Here'!G35))&gt;5,((CONCATENATE('Copy paste to Here'!G35," &amp; ",'Copy paste to Here'!D35,"  &amp;  ",'Copy paste to Here'!E35))),"Empty Cell")</f>
        <v>Surgical steel tragus piercing barbell, 16g (1.2mm) with 3mm to 5mm bezel set crystal top and 3mm plain steel lower ball &amp; Length: 8mm with 4mm top part  &amp;  Crystal Color: Emerald</v>
      </c>
      <c r="B31" s="57" t="str">
        <f>'Copy paste to Here'!C35</f>
        <v>BBER62</v>
      </c>
      <c r="C31" s="57" t="s">
        <v>827</v>
      </c>
      <c r="D31" s="58">
        <f>Invoice!B35</f>
        <v>2</v>
      </c>
      <c r="E31" s="59">
        <f>'Shipping Invoice'!J35*$N$1</f>
        <v>0.94</v>
      </c>
      <c r="F31" s="59">
        <f t="shared" si="0"/>
        <v>1.88</v>
      </c>
      <c r="G31" s="60">
        <f t="shared" si="1"/>
        <v>33.247799999999998</v>
      </c>
      <c r="H31" s="63">
        <f t="shared" si="2"/>
        <v>66.495599999999996</v>
      </c>
    </row>
    <row r="32" spans="1:13" s="62" customFormat="1" ht="36">
      <c r="A32" s="56" t="str">
        <f>IF((LEN('Copy paste to Here'!G36))&gt;5,((CONCATENATE('Copy paste to Here'!G36," &amp; ",'Copy paste to Here'!D36,"  &amp;  ",'Copy paste to Here'!E36))),"Empty Cell")</f>
        <v>Surgical steel tragus piercing barbell, 16g (1.2mm) with 3mm to 5mm bezel set crystal top and 3mm plain steel lower ball &amp; Length: 6mm with 5mm top part  &amp;  Crystal Color: Rose</v>
      </c>
      <c r="B32" s="57" t="str">
        <f>'Copy paste to Here'!C36</f>
        <v>BBER62</v>
      </c>
      <c r="C32" s="57" t="s">
        <v>828</v>
      </c>
      <c r="D32" s="58">
        <f>Invoice!B36</f>
        <v>2</v>
      </c>
      <c r="E32" s="59">
        <f>'Shipping Invoice'!J36*$N$1</f>
        <v>0.99</v>
      </c>
      <c r="F32" s="59">
        <f t="shared" si="0"/>
        <v>1.98</v>
      </c>
      <c r="G32" s="60">
        <f t="shared" si="1"/>
        <v>35.016299999999994</v>
      </c>
      <c r="H32" s="63">
        <f t="shared" si="2"/>
        <v>70.032599999999988</v>
      </c>
    </row>
    <row r="33" spans="1:8" s="62" customFormat="1" ht="36">
      <c r="A33" s="56" t="str">
        <f>IF((LEN('Copy paste to Here'!G37))&gt;5,((CONCATENATE('Copy paste to Here'!G37," &amp; ",'Copy paste to Here'!D37,"  &amp;  ",'Copy paste to Here'!E37))),"Empty Cell")</f>
        <v>Surgical steel tragus piercing barbell, 16g (1.2mm) with 3mm to 5mm bezel set crystal top and 3mm plain steel lower ball &amp; Length: 6mm with 5mm top part  &amp;  Crystal Color: Light Sapphire</v>
      </c>
      <c r="B33" s="57" t="str">
        <f>'Copy paste to Here'!C37</f>
        <v>BBER62</v>
      </c>
      <c r="C33" s="57" t="s">
        <v>828</v>
      </c>
      <c r="D33" s="58">
        <f>Invoice!B37</f>
        <v>2</v>
      </c>
      <c r="E33" s="59">
        <f>'Shipping Invoice'!J37*$N$1</f>
        <v>0.99</v>
      </c>
      <c r="F33" s="59">
        <f t="shared" si="0"/>
        <v>1.98</v>
      </c>
      <c r="G33" s="60">
        <f t="shared" si="1"/>
        <v>35.016299999999994</v>
      </c>
      <c r="H33" s="63">
        <f t="shared" si="2"/>
        <v>70.032599999999988</v>
      </c>
    </row>
    <row r="34" spans="1:8" s="62" customFormat="1" ht="36">
      <c r="A34" s="56" t="str">
        <f>IF((LEN('Copy paste to Here'!G38))&gt;5,((CONCATENATE('Copy paste to Here'!G38," &amp; ",'Copy paste to Here'!D38,"  &amp;  ",'Copy paste to Here'!E38))),"Empty Cell")</f>
        <v>Surgical steel tragus piercing barbell, 16g (1.2mm) with 3mm to 5mm bezel set crystal top and 3mm plain steel lower ball &amp; Length: 6mm with 5mm top part  &amp;  Crystal Color: Emerald</v>
      </c>
      <c r="B34" s="57" t="str">
        <f>'Copy paste to Here'!C38</f>
        <v>BBER62</v>
      </c>
      <c r="C34" s="57" t="s">
        <v>828</v>
      </c>
      <c r="D34" s="58">
        <f>Invoice!B38</f>
        <v>2</v>
      </c>
      <c r="E34" s="59">
        <f>'Shipping Invoice'!J38*$N$1</f>
        <v>0.99</v>
      </c>
      <c r="F34" s="59">
        <f t="shared" si="0"/>
        <v>1.98</v>
      </c>
      <c r="G34" s="60">
        <f t="shared" si="1"/>
        <v>35.016299999999994</v>
      </c>
      <c r="H34" s="63">
        <f t="shared" si="2"/>
        <v>70.032599999999988</v>
      </c>
    </row>
    <row r="35" spans="1:8" s="62" customFormat="1" ht="36">
      <c r="A35" s="56" t="str">
        <f>IF((LEN('Copy paste to Here'!G39))&gt;5,((CONCATENATE('Copy paste to Here'!G39," &amp; ",'Copy paste to Here'!D39,"  &amp;  ",'Copy paste to Here'!E39))),"Empty Cell")</f>
        <v>Surgical steel tragus piercing barbell, 16g (1.2mm) with 3mm to 5mm bezel set crystal top and 3mm plain steel lower ball &amp; Length: 8mm with 5mm top part  &amp;  Crystal Color: Clear</v>
      </c>
      <c r="B35" s="57" t="str">
        <f>'Copy paste to Here'!C39</f>
        <v>BBER62</v>
      </c>
      <c r="C35" s="57" t="s">
        <v>828</v>
      </c>
      <c r="D35" s="58">
        <f>Invoice!B39</f>
        <v>10</v>
      </c>
      <c r="E35" s="59">
        <f>'Shipping Invoice'!J39*$N$1</f>
        <v>0.99</v>
      </c>
      <c r="F35" s="59">
        <f t="shared" si="0"/>
        <v>9.9</v>
      </c>
      <c r="G35" s="60">
        <f t="shared" si="1"/>
        <v>35.016299999999994</v>
      </c>
      <c r="H35" s="63">
        <f t="shared" si="2"/>
        <v>350.16299999999995</v>
      </c>
    </row>
    <row r="36" spans="1:8" s="62" customFormat="1" ht="36">
      <c r="A36" s="56" t="str">
        <f>IF((LEN('Copy paste to Here'!G40))&gt;5,((CONCATENATE('Copy paste to Here'!G40," &amp; ",'Copy paste to Here'!D40,"  &amp;  ",'Copy paste to Here'!E40))),"Empty Cell")</f>
        <v>Surgical steel tragus piercing barbell, 16g (1.2mm) with 3mm to 5mm bezel set crystal top and 3mm plain steel lower ball &amp; Length: 8mm with 5mm top part  &amp;  Crystal Color: Rose</v>
      </c>
      <c r="B36" s="57" t="str">
        <f>'Copy paste to Here'!C40</f>
        <v>BBER62</v>
      </c>
      <c r="C36" s="57" t="s">
        <v>828</v>
      </c>
      <c r="D36" s="58">
        <f>Invoice!B40</f>
        <v>2</v>
      </c>
      <c r="E36" s="59">
        <f>'Shipping Invoice'!J40*$N$1</f>
        <v>0.99</v>
      </c>
      <c r="F36" s="59">
        <f t="shared" si="0"/>
        <v>1.98</v>
      </c>
      <c r="G36" s="60">
        <f t="shared" si="1"/>
        <v>35.016299999999994</v>
      </c>
      <c r="H36" s="63">
        <f t="shared" si="2"/>
        <v>70.032599999999988</v>
      </c>
    </row>
    <row r="37" spans="1:8" s="62" customFormat="1" ht="36">
      <c r="A37" s="56" t="str">
        <f>IF((LEN('Copy paste to Here'!G41))&gt;5,((CONCATENATE('Copy paste to Here'!G41," &amp; ",'Copy paste to Here'!D41,"  &amp;  ",'Copy paste to Here'!E41))),"Empty Cell")</f>
        <v>Surgical steel tragus piercing barbell, 16g (1.2mm) with 3mm to 5mm bezel set crystal top and 3mm plain steel lower ball &amp; Length: 8mm with 5mm top part  &amp;  Crystal Color: Light Sapphire</v>
      </c>
      <c r="B37" s="57" t="str">
        <f>'Copy paste to Here'!C41</f>
        <v>BBER62</v>
      </c>
      <c r="C37" s="57" t="s">
        <v>828</v>
      </c>
      <c r="D37" s="58">
        <f>Invoice!B41</f>
        <v>2</v>
      </c>
      <c r="E37" s="59">
        <f>'Shipping Invoice'!J41*$N$1</f>
        <v>0.99</v>
      </c>
      <c r="F37" s="59">
        <f t="shared" si="0"/>
        <v>1.98</v>
      </c>
      <c r="G37" s="60">
        <f t="shared" si="1"/>
        <v>35.016299999999994</v>
      </c>
      <c r="H37" s="63">
        <f t="shared" si="2"/>
        <v>70.032599999999988</v>
      </c>
    </row>
    <row r="38" spans="1:8" s="62" customFormat="1" ht="36">
      <c r="A38" s="56" t="str">
        <f>IF((LEN('Copy paste to Here'!G42))&gt;5,((CONCATENATE('Copy paste to Here'!G42," &amp; ",'Copy paste to Here'!D42,"  &amp;  ",'Copy paste to Here'!E42))),"Empty Cell")</f>
        <v>Surgical steel tragus piercing barbell, 16g (1.2mm) with 3mm to 5mm bezel set crystal top and 3mm plain steel lower ball &amp; Length: 8mm with 5mm top part  &amp;  Crystal Color: Emerald</v>
      </c>
      <c r="B38" s="57" t="str">
        <f>'Copy paste to Here'!C42</f>
        <v>BBER62</v>
      </c>
      <c r="C38" s="57" t="s">
        <v>828</v>
      </c>
      <c r="D38" s="58">
        <f>Invoice!B42</f>
        <v>2</v>
      </c>
      <c r="E38" s="59">
        <f>'Shipping Invoice'!J42*$N$1</f>
        <v>0.99</v>
      </c>
      <c r="F38" s="59">
        <f t="shared" si="0"/>
        <v>1.98</v>
      </c>
      <c r="G38" s="60">
        <f t="shared" si="1"/>
        <v>35.016299999999994</v>
      </c>
      <c r="H38" s="63">
        <f t="shared" si="2"/>
        <v>70.032599999999988</v>
      </c>
    </row>
    <row r="39" spans="1:8" s="62" customFormat="1" ht="36">
      <c r="A39" s="56" t="str">
        <f>IF((LEN('Copy paste to Here'!G43))&gt;5,((CONCATENATE('Copy paste to Here'!G43," &amp; ",'Copy paste to Here'!D43,"  &amp;  ",'Copy paste to Here'!E43))),"Empty Cell")</f>
        <v>316L steel nipple barbell, 1.6mm (14g) with two forward facing 5mm or 6mm jewel balls &amp; Length: 12mm with 4mm jewel balls  &amp;  Crystal Color: Clear</v>
      </c>
      <c r="B39" s="57" t="str">
        <f>'Copy paste to Here'!C43</f>
        <v>BBNP2C</v>
      </c>
      <c r="C39" s="57" t="s">
        <v>829</v>
      </c>
      <c r="D39" s="58">
        <f>Invoice!B43</f>
        <v>4</v>
      </c>
      <c r="E39" s="59">
        <f>'Shipping Invoice'!J43*$N$1</f>
        <v>1.04</v>
      </c>
      <c r="F39" s="59">
        <f t="shared" si="0"/>
        <v>4.16</v>
      </c>
      <c r="G39" s="60">
        <f t="shared" si="1"/>
        <v>36.784799999999997</v>
      </c>
      <c r="H39" s="63">
        <f t="shared" si="2"/>
        <v>147.13919999999999</v>
      </c>
    </row>
    <row r="40" spans="1:8" s="62" customFormat="1" ht="36">
      <c r="A40" s="56" t="str">
        <f>IF((LEN('Copy paste to Here'!G44))&gt;5,((CONCATENATE('Copy paste to Here'!G44," &amp; ",'Copy paste to Here'!D44,"  &amp;  ",'Copy paste to Here'!E44))),"Empty Cell")</f>
        <v>316L steel nipple barbell, 1.6mm (14g) with two forward facing 5mm or 6mm jewel balls &amp; Length: 12mm with 4mm jewel balls  &amp;  Crystal Color: AB</v>
      </c>
      <c r="B40" s="57" t="str">
        <f>'Copy paste to Here'!C44</f>
        <v>BBNP2C</v>
      </c>
      <c r="C40" s="57" t="s">
        <v>829</v>
      </c>
      <c r="D40" s="58">
        <f>Invoice!B44</f>
        <v>2</v>
      </c>
      <c r="E40" s="59">
        <f>'Shipping Invoice'!J44*$N$1</f>
        <v>1.04</v>
      </c>
      <c r="F40" s="59">
        <f t="shared" si="0"/>
        <v>2.08</v>
      </c>
      <c r="G40" s="60">
        <f t="shared" si="1"/>
        <v>36.784799999999997</v>
      </c>
      <c r="H40" s="63">
        <f t="shared" si="2"/>
        <v>73.569599999999994</v>
      </c>
    </row>
    <row r="41" spans="1:8" s="62" customFormat="1" ht="36">
      <c r="A41" s="56" t="str">
        <f>IF((LEN('Copy paste to Here'!G45))&gt;5,((CONCATENATE('Copy paste to Here'!G45," &amp; ",'Copy paste to Here'!D45,"  &amp;  ",'Copy paste to Here'!E45))),"Empty Cell")</f>
        <v>316L steel nipple barbell, 1.6mm (14g) with two forward facing 5mm or 6mm jewel balls &amp; Length: 12mm with 4mm jewel balls  &amp;  Crystal Color: Rose</v>
      </c>
      <c r="B41" s="57" t="str">
        <f>'Copy paste to Here'!C45</f>
        <v>BBNP2C</v>
      </c>
      <c r="C41" s="57" t="s">
        <v>829</v>
      </c>
      <c r="D41" s="58">
        <f>Invoice!B45</f>
        <v>2</v>
      </c>
      <c r="E41" s="59">
        <f>'Shipping Invoice'!J45*$N$1</f>
        <v>1.04</v>
      </c>
      <c r="F41" s="59">
        <f t="shared" si="0"/>
        <v>2.08</v>
      </c>
      <c r="G41" s="60">
        <f t="shared" si="1"/>
        <v>36.784799999999997</v>
      </c>
      <c r="H41" s="63">
        <f t="shared" si="2"/>
        <v>73.569599999999994</v>
      </c>
    </row>
    <row r="42" spans="1:8" s="62" customFormat="1" ht="36">
      <c r="A42" s="56" t="str">
        <f>IF((LEN('Copy paste to Here'!G46))&gt;5,((CONCATENATE('Copy paste to Here'!G46," &amp; ",'Copy paste to Here'!D46,"  &amp;  ",'Copy paste to Here'!E46))),"Empty Cell")</f>
        <v>316L steel nipple barbell, 1.6mm (14g) with two forward facing 5mm or 6mm jewel balls &amp; Length: 12mm with 4mm jewel balls  &amp;  Crystal Color: Light Sapphire</v>
      </c>
      <c r="B42" s="57" t="str">
        <f>'Copy paste to Here'!C46</f>
        <v>BBNP2C</v>
      </c>
      <c r="C42" s="57" t="s">
        <v>829</v>
      </c>
      <c r="D42" s="58">
        <f>Invoice!B46</f>
        <v>2</v>
      </c>
      <c r="E42" s="59">
        <f>'Shipping Invoice'!J46*$N$1</f>
        <v>1.04</v>
      </c>
      <c r="F42" s="59">
        <f t="shared" si="0"/>
        <v>2.08</v>
      </c>
      <c r="G42" s="60">
        <f t="shared" si="1"/>
        <v>36.784799999999997</v>
      </c>
      <c r="H42" s="63">
        <f t="shared" si="2"/>
        <v>73.569599999999994</v>
      </c>
    </row>
    <row r="43" spans="1:8" s="62" customFormat="1" ht="36">
      <c r="A43" s="56" t="str">
        <f>IF((LEN('Copy paste to Here'!G47))&gt;5,((CONCATENATE('Copy paste to Here'!G47," &amp; ",'Copy paste to Here'!D47,"  &amp;  ",'Copy paste to Here'!E47))),"Empty Cell")</f>
        <v>316L steel nipple barbell, 1.6mm (14g) with two forward facing 5mm or 6mm jewel balls &amp; Length: 16mm with 4mm jewel balls  &amp;  Crystal Color: Clear</v>
      </c>
      <c r="B43" s="57" t="str">
        <f>'Copy paste to Here'!C47</f>
        <v>BBNP2C</v>
      </c>
      <c r="C43" s="57" t="s">
        <v>829</v>
      </c>
      <c r="D43" s="58">
        <f>Invoice!B47</f>
        <v>4</v>
      </c>
      <c r="E43" s="59">
        <f>'Shipping Invoice'!J47*$N$1</f>
        <v>1.04</v>
      </c>
      <c r="F43" s="59">
        <f t="shared" si="0"/>
        <v>4.16</v>
      </c>
      <c r="G43" s="60">
        <f t="shared" si="1"/>
        <v>36.784799999999997</v>
      </c>
      <c r="H43" s="63">
        <f t="shared" si="2"/>
        <v>147.13919999999999</v>
      </c>
    </row>
    <row r="44" spans="1:8" s="62" customFormat="1" ht="36">
      <c r="A44" s="56" t="str">
        <f>IF((LEN('Copy paste to Here'!G48))&gt;5,((CONCATENATE('Copy paste to Here'!G48," &amp; ",'Copy paste to Here'!D48,"  &amp;  ",'Copy paste to Here'!E48))),"Empty Cell")</f>
        <v>316L steel nipple barbell, 1.6mm (14g) with two forward facing 5mm or 6mm jewel balls &amp; Length: 16mm with 4mm jewel balls  &amp;  Crystal Color: Light Sapphire</v>
      </c>
      <c r="B44" s="57" t="str">
        <f>'Copy paste to Here'!C48</f>
        <v>BBNP2C</v>
      </c>
      <c r="C44" s="57" t="s">
        <v>829</v>
      </c>
      <c r="D44" s="58">
        <f>Invoice!B48</f>
        <v>2</v>
      </c>
      <c r="E44" s="59">
        <f>'Shipping Invoice'!J48*$N$1</f>
        <v>1.04</v>
      </c>
      <c r="F44" s="59">
        <f t="shared" si="0"/>
        <v>2.08</v>
      </c>
      <c r="G44" s="60">
        <f t="shared" si="1"/>
        <v>36.784799999999997</v>
      </c>
      <c r="H44" s="63">
        <f t="shared" si="2"/>
        <v>73.569599999999994</v>
      </c>
    </row>
    <row r="45" spans="1:8" s="62" customFormat="1" ht="36">
      <c r="A45" s="56" t="str">
        <f>IF((LEN('Copy paste to Here'!G49))&gt;5,((CONCATENATE('Copy paste to Here'!G49," &amp; ",'Copy paste to Here'!D49,"  &amp;  ",'Copy paste to Here'!E49))),"Empty Cell")</f>
        <v>316L steel nipple barbell, 1.6mm (14g) with two forward facing 5mm or 6mm jewel balls &amp; Length: 14mm with 4mm jewel balls  &amp;  Crystal Color: Clear</v>
      </c>
      <c r="B45" s="57" t="str">
        <f>'Copy paste to Here'!C49</f>
        <v>BBNP2C</v>
      </c>
      <c r="C45" s="57" t="s">
        <v>829</v>
      </c>
      <c r="D45" s="58">
        <f>Invoice!B49</f>
        <v>4</v>
      </c>
      <c r="E45" s="59">
        <f>'Shipping Invoice'!J49*$N$1</f>
        <v>1.04</v>
      </c>
      <c r="F45" s="59">
        <f t="shared" si="0"/>
        <v>4.16</v>
      </c>
      <c r="G45" s="60">
        <f t="shared" si="1"/>
        <v>36.784799999999997</v>
      </c>
      <c r="H45" s="63">
        <f t="shared" si="2"/>
        <v>147.13919999999999</v>
      </c>
    </row>
    <row r="46" spans="1:8" s="62" customFormat="1" ht="36">
      <c r="A46" s="56" t="str">
        <f>IF((LEN('Copy paste to Here'!G50))&gt;5,((CONCATENATE('Copy paste to Here'!G50," &amp; ",'Copy paste to Here'!D50,"  &amp;  ",'Copy paste to Here'!E50))),"Empty Cell")</f>
        <v>316L steel nipple barbell, 1.6mm (14g) with two forward facing 5mm or 6mm jewel balls &amp; Length: 14mm with 4mm jewel balls  &amp;  Crystal Color: Rose</v>
      </c>
      <c r="B46" s="57" t="str">
        <f>'Copy paste to Here'!C50</f>
        <v>BBNP2C</v>
      </c>
      <c r="C46" s="57" t="s">
        <v>829</v>
      </c>
      <c r="D46" s="58">
        <f>Invoice!B50</f>
        <v>2</v>
      </c>
      <c r="E46" s="59">
        <f>'Shipping Invoice'!J50*$N$1</f>
        <v>1.04</v>
      </c>
      <c r="F46" s="59">
        <f t="shared" si="0"/>
        <v>2.08</v>
      </c>
      <c r="G46" s="60">
        <f t="shared" si="1"/>
        <v>36.784799999999997</v>
      </c>
      <c r="H46" s="63">
        <f t="shared" si="2"/>
        <v>73.569599999999994</v>
      </c>
    </row>
    <row r="47" spans="1:8" s="62" customFormat="1" ht="36">
      <c r="A47" s="56" t="str">
        <f>IF((LEN('Copy paste to Here'!G51))&gt;5,((CONCATENATE('Copy paste to Here'!G51," &amp; ",'Copy paste to Here'!D51,"  &amp;  ",'Copy paste to Here'!E51))),"Empty Cell")</f>
        <v>316L steel nipple barbell, 1.6mm (14g) with two forward facing 5mm or 6mm jewel balls &amp; Length: 14mm with 4mm jewel balls  &amp;  Crystal Color: Light Sapphire</v>
      </c>
      <c r="B47" s="57" t="str">
        <f>'Copy paste to Here'!C51</f>
        <v>BBNP2C</v>
      </c>
      <c r="C47" s="57" t="s">
        <v>829</v>
      </c>
      <c r="D47" s="58">
        <f>Invoice!B51</f>
        <v>2</v>
      </c>
      <c r="E47" s="59">
        <f>'Shipping Invoice'!J51*$N$1</f>
        <v>1.04</v>
      </c>
      <c r="F47" s="59">
        <f t="shared" si="0"/>
        <v>2.08</v>
      </c>
      <c r="G47" s="60">
        <f t="shared" si="1"/>
        <v>36.784799999999997</v>
      </c>
      <c r="H47" s="63">
        <f t="shared" si="2"/>
        <v>73.569599999999994</v>
      </c>
    </row>
    <row r="48" spans="1:8" s="62" customFormat="1" ht="24">
      <c r="A48" s="56" t="str">
        <f>IF((LEN('Copy paste to Here'!G52))&gt;5,((CONCATENATE('Copy paste to Here'!G52," &amp; ",'Copy paste to Here'!D52,"  &amp;  ",'Copy paste to Here'!E52))),"Empty Cell")</f>
        <v>Anodized 316L steel barbell, 1.6mm (14g) with two forward facing 5mm jewel balls &amp; Length: 12mm  &amp;  Color: Gold</v>
      </c>
      <c r="B48" s="57" t="str">
        <f>'Copy paste to Here'!C52</f>
        <v>BBTNPC</v>
      </c>
      <c r="C48" s="57" t="s">
        <v>725</v>
      </c>
      <c r="D48" s="58">
        <f>Invoice!B52</f>
        <v>2</v>
      </c>
      <c r="E48" s="59">
        <f>'Shipping Invoice'!J52*$N$1</f>
        <v>1.49</v>
      </c>
      <c r="F48" s="59">
        <f t="shared" si="0"/>
        <v>2.98</v>
      </c>
      <c r="G48" s="60">
        <f t="shared" si="1"/>
        <v>52.701299999999996</v>
      </c>
      <c r="H48" s="63">
        <f t="shared" si="2"/>
        <v>105.40259999999999</v>
      </c>
    </row>
    <row r="49" spans="1:8" s="62" customFormat="1" ht="24">
      <c r="A49" s="56" t="str">
        <f>IF((LEN('Copy paste to Here'!G53))&gt;5,((CONCATENATE('Copy paste to Here'!G53," &amp; ",'Copy paste to Here'!D53,"  &amp;  ",'Copy paste to Here'!E53))),"Empty Cell")</f>
        <v>Anodized 316L steel barbell, 1.6mm (14g) with two forward facing 5mm jewel balls &amp; Length: 12mm  &amp;  Color: Rose-gold</v>
      </c>
      <c r="B49" s="57" t="str">
        <f>'Copy paste to Here'!C53</f>
        <v>BBTNPC</v>
      </c>
      <c r="C49" s="57" t="s">
        <v>725</v>
      </c>
      <c r="D49" s="58">
        <f>Invoice!B53</f>
        <v>3</v>
      </c>
      <c r="E49" s="59">
        <f>'Shipping Invoice'!J53*$N$1</f>
        <v>1.49</v>
      </c>
      <c r="F49" s="59">
        <f t="shared" si="0"/>
        <v>4.47</v>
      </c>
      <c r="G49" s="60">
        <f t="shared" si="1"/>
        <v>52.701299999999996</v>
      </c>
      <c r="H49" s="63">
        <f t="shared" si="2"/>
        <v>158.10389999999998</v>
      </c>
    </row>
    <row r="50" spans="1:8" s="62" customFormat="1" ht="24">
      <c r="A50" s="56" t="str">
        <f>IF((LEN('Copy paste to Here'!G54))&gt;5,((CONCATENATE('Copy paste to Here'!G54," &amp; ",'Copy paste to Here'!D54,"  &amp;  ",'Copy paste to Here'!E54))),"Empty Cell")</f>
        <v>Anodized 316L steel barbell, 1.6mm (14g) with two forward facing 5mm jewel balls &amp; Length: 14mm  &amp;  Color: Gold</v>
      </c>
      <c r="B50" s="57" t="str">
        <f>'Copy paste to Here'!C54</f>
        <v>BBTNPC</v>
      </c>
      <c r="C50" s="57" t="s">
        <v>725</v>
      </c>
      <c r="D50" s="58">
        <f>Invoice!B54</f>
        <v>2</v>
      </c>
      <c r="E50" s="59">
        <f>'Shipping Invoice'!J54*$N$1</f>
        <v>1.49</v>
      </c>
      <c r="F50" s="59">
        <f t="shared" si="0"/>
        <v>2.98</v>
      </c>
      <c r="G50" s="60">
        <f t="shared" si="1"/>
        <v>52.701299999999996</v>
      </c>
      <c r="H50" s="63">
        <f t="shared" si="2"/>
        <v>105.40259999999999</v>
      </c>
    </row>
    <row r="51" spans="1:8" s="62" customFormat="1" ht="24">
      <c r="A51" s="56" t="str">
        <f>IF((LEN('Copy paste to Here'!G55))&gt;5,((CONCATENATE('Copy paste to Here'!G55," &amp; ",'Copy paste to Here'!D55,"  &amp;  ",'Copy paste to Here'!E55))),"Empty Cell")</f>
        <v>Anodized 316L steel barbell, 1.6mm (14g) with two forward facing 5mm jewel balls &amp; Length: 14mm  &amp;  Color: Rose-gold</v>
      </c>
      <c r="B51" s="57" t="str">
        <f>'Copy paste to Here'!C55</f>
        <v>BBTNPC</v>
      </c>
      <c r="C51" s="57" t="s">
        <v>725</v>
      </c>
      <c r="D51" s="58">
        <f>Invoice!B55</f>
        <v>3</v>
      </c>
      <c r="E51" s="59">
        <f>'Shipping Invoice'!J55*$N$1</f>
        <v>1.49</v>
      </c>
      <c r="F51" s="59">
        <f t="shared" si="0"/>
        <v>4.47</v>
      </c>
      <c r="G51" s="60">
        <f t="shared" si="1"/>
        <v>52.701299999999996</v>
      </c>
      <c r="H51" s="63">
        <f t="shared" si="2"/>
        <v>158.10389999999998</v>
      </c>
    </row>
    <row r="52" spans="1:8" s="62" customFormat="1" ht="24">
      <c r="A52" s="56" t="str">
        <f>IF((LEN('Copy paste to Here'!G56))&gt;5,((CONCATENATE('Copy paste to Here'!G56," &amp; ",'Copy paste to Here'!D56,"  &amp;  ",'Copy paste to Here'!E56))),"Empty Cell")</f>
        <v>Anodized 316L steel barbell, 1.6mm (14g) with two forward facing 5mm jewel balls &amp; Length: 16mm  &amp;  Color: Gold</v>
      </c>
      <c r="B52" s="57" t="str">
        <f>'Copy paste to Here'!C56</f>
        <v>BBTNPC</v>
      </c>
      <c r="C52" s="57" t="s">
        <v>725</v>
      </c>
      <c r="D52" s="58">
        <f>Invoice!B56</f>
        <v>2</v>
      </c>
      <c r="E52" s="59">
        <f>'Shipping Invoice'!J56*$N$1</f>
        <v>1.49</v>
      </c>
      <c r="F52" s="59">
        <f t="shared" si="0"/>
        <v>2.98</v>
      </c>
      <c r="G52" s="60">
        <f t="shared" si="1"/>
        <v>52.701299999999996</v>
      </c>
      <c r="H52" s="63">
        <f t="shared" si="2"/>
        <v>105.40259999999999</v>
      </c>
    </row>
    <row r="53" spans="1:8" s="62" customFormat="1" ht="24">
      <c r="A53" s="56" t="str">
        <f>IF((LEN('Copy paste to Here'!G57))&gt;5,((CONCATENATE('Copy paste to Here'!G57," &amp; ",'Copy paste to Here'!D57,"  &amp;  ",'Copy paste to Here'!E57))),"Empty Cell")</f>
        <v>Anodized 316L steel barbell, 1.6mm (14g) with two forward facing 5mm jewel balls &amp; Length: 16mm  &amp;  Color: Rose-gold</v>
      </c>
      <c r="B53" s="57" t="str">
        <f>'Copy paste to Here'!C57</f>
        <v>BBTNPC</v>
      </c>
      <c r="C53" s="57" t="s">
        <v>725</v>
      </c>
      <c r="D53" s="58">
        <f>Invoice!B57</f>
        <v>3</v>
      </c>
      <c r="E53" s="59">
        <f>'Shipping Invoice'!J57*$N$1</f>
        <v>1.49</v>
      </c>
      <c r="F53" s="59">
        <f t="shared" si="0"/>
        <v>4.47</v>
      </c>
      <c r="G53" s="60">
        <f t="shared" si="1"/>
        <v>52.701299999999996</v>
      </c>
      <c r="H53" s="63">
        <f t="shared" si="2"/>
        <v>158.10389999999998</v>
      </c>
    </row>
    <row r="54" spans="1:8" s="62" customFormat="1" ht="25.5">
      <c r="A54" s="56" t="str">
        <f>IF((LEN('Copy paste to Here'!G58))&gt;5,((CONCATENATE('Copy paste to Here'!G58," &amp; ",'Copy paste to Here'!D58,"  &amp;  ",'Copy paste to Here'!E58))),"Empty Cell")</f>
        <v>316L steel ball closure ring, 14g (1.6mm) with a dangling 11 x 9mm pear shaped CZ stone &amp; Length: 8mm  &amp;  Cz Color: Clear</v>
      </c>
      <c r="B54" s="57" t="str">
        <f>'Copy paste to Here'!C58</f>
        <v>BCRGZ409</v>
      </c>
      <c r="C54" s="57" t="s">
        <v>728</v>
      </c>
      <c r="D54" s="58">
        <f>Invoice!B58</f>
        <v>2</v>
      </c>
      <c r="E54" s="59">
        <f>'Shipping Invoice'!J58*$N$1</f>
        <v>1.41</v>
      </c>
      <c r="F54" s="59">
        <f t="shared" si="0"/>
        <v>2.82</v>
      </c>
      <c r="G54" s="60">
        <f t="shared" si="1"/>
        <v>49.871699999999997</v>
      </c>
      <c r="H54" s="63">
        <f t="shared" si="2"/>
        <v>99.743399999999994</v>
      </c>
    </row>
    <row r="55" spans="1:8" s="62" customFormat="1" ht="25.5">
      <c r="A55" s="56" t="str">
        <f>IF((LEN('Copy paste to Here'!G59))&gt;5,((CONCATENATE('Copy paste to Here'!G59," &amp; ",'Copy paste to Here'!D59,"  &amp;  ",'Copy paste to Here'!E59))),"Empty Cell")</f>
        <v>316L steel ball closure ring, 14g (1.6mm) with a dangling 11 x 9mm pear shaped CZ stone &amp; Length: 8mm  &amp;  Cz Color: Rose</v>
      </c>
      <c r="B55" s="57" t="str">
        <f>'Copy paste to Here'!C59</f>
        <v>BCRGZ409</v>
      </c>
      <c r="C55" s="57" t="s">
        <v>728</v>
      </c>
      <c r="D55" s="58">
        <f>Invoice!B59</f>
        <v>2</v>
      </c>
      <c r="E55" s="59">
        <f>'Shipping Invoice'!J59*$N$1</f>
        <v>1.41</v>
      </c>
      <c r="F55" s="59">
        <f t="shared" si="0"/>
        <v>2.82</v>
      </c>
      <c r="G55" s="60">
        <f t="shared" si="1"/>
        <v>49.871699999999997</v>
      </c>
      <c r="H55" s="63">
        <f t="shared" si="2"/>
        <v>99.743399999999994</v>
      </c>
    </row>
    <row r="56" spans="1:8" s="62" customFormat="1" ht="36">
      <c r="A56" s="56" t="str">
        <f>IF((LEN('Copy paste to Here'!G60))&gt;5,((CONCATENATE('Copy paste to Here'!G60," &amp; ",'Copy paste to Here'!D60,"  &amp;  ",'Copy paste to Here'!E60))),"Empty Cell")</f>
        <v>316L steel ball closure ring, 14g (1.6mm) with a dangling 11 x 9mm pear shaped CZ stone &amp; Length: 8mm  &amp;  Cz Color: Lavender</v>
      </c>
      <c r="B56" s="57" t="str">
        <f>'Copy paste to Here'!C60</f>
        <v>BCRGZ409</v>
      </c>
      <c r="C56" s="57" t="s">
        <v>728</v>
      </c>
      <c r="D56" s="58">
        <f>Invoice!B60</f>
        <v>2</v>
      </c>
      <c r="E56" s="59">
        <f>'Shipping Invoice'!J60*$N$1</f>
        <v>1.41</v>
      </c>
      <c r="F56" s="59">
        <f t="shared" si="0"/>
        <v>2.82</v>
      </c>
      <c r="G56" s="60">
        <f t="shared" si="1"/>
        <v>49.871699999999997</v>
      </c>
      <c r="H56" s="63">
        <f t="shared" si="2"/>
        <v>99.743399999999994</v>
      </c>
    </row>
    <row r="57" spans="1:8" s="62" customFormat="1" ht="25.5">
      <c r="A57" s="56" t="str">
        <f>IF((LEN('Copy paste to Here'!G61))&gt;5,((CONCATENATE('Copy paste to Here'!G61," &amp; ",'Copy paste to Here'!D61,"  &amp;  ",'Copy paste to Here'!E61))),"Empty Cell")</f>
        <v>316L steel ball closure ring, 14g (1.6mm) with a dangling 11 x 9mm pear shaped CZ stone &amp; Length: 10mm  &amp;  Cz Color: Clear</v>
      </c>
      <c r="B57" s="57" t="str">
        <f>'Copy paste to Here'!C61</f>
        <v>BCRGZ409</v>
      </c>
      <c r="C57" s="57" t="s">
        <v>728</v>
      </c>
      <c r="D57" s="58">
        <f>Invoice!B61</f>
        <v>1</v>
      </c>
      <c r="E57" s="59">
        <f>'Shipping Invoice'!J61*$N$1</f>
        <v>1.41</v>
      </c>
      <c r="F57" s="59">
        <f t="shared" si="0"/>
        <v>1.41</v>
      </c>
      <c r="G57" s="60">
        <f t="shared" si="1"/>
        <v>49.871699999999997</v>
      </c>
      <c r="H57" s="63">
        <f t="shared" si="2"/>
        <v>49.871699999999997</v>
      </c>
    </row>
    <row r="58" spans="1:8" s="62" customFormat="1" ht="25.5">
      <c r="A58" s="56" t="str">
        <f>IF((LEN('Copy paste to Here'!G62))&gt;5,((CONCATENATE('Copy paste to Here'!G62," &amp; ",'Copy paste to Here'!D62,"  &amp;  ",'Copy paste to Here'!E62))),"Empty Cell")</f>
        <v>316L steel ball closure ring, 14g (1.6mm) with a dangling 11 x 9mm pear shaped CZ stone &amp; Length: 10mm  &amp;  Cz Color: Rose</v>
      </c>
      <c r="B58" s="57" t="str">
        <f>'Copy paste to Here'!C62</f>
        <v>BCRGZ409</v>
      </c>
      <c r="C58" s="57" t="s">
        <v>728</v>
      </c>
      <c r="D58" s="58">
        <f>Invoice!B62</f>
        <v>1</v>
      </c>
      <c r="E58" s="59">
        <f>'Shipping Invoice'!J62*$N$1</f>
        <v>1.41</v>
      </c>
      <c r="F58" s="59">
        <f t="shared" si="0"/>
        <v>1.41</v>
      </c>
      <c r="G58" s="60">
        <f t="shared" si="1"/>
        <v>49.871699999999997</v>
      </c>
      <c r="H58" s="63">
        <f t="shared" si="2"/>
        <v>49.871699999999997</v>
      </c>
    </row>
    <row r="59" spans="1:8" s="62" customFormat="1" ht="36">
      <c r="A59" s="56" t="str">
        <f>IF((LEN('Copy paste to Here'!G63))&gt;5,((CONCATENATE('Copy paste to Here'!G63," &amp; ",'Copy paste to Here'!D63,"  &amp;  ",'Copy paste to Here'!E63))),"Empty Cell")</f>
        <v>316L steel ball closure ring, 14g (1.6mm) with a dangling 11 x 9mm pear shaped CZ stone &amp; Length: 10mm  &amp;  Cz Color: Lavender</v>
      </c>
      <c r="B59" s="57" t="str">
        <f>'Copy paste to Here'!C63</f>
        <v>BCRGZ409</v>
      </c>
      <c r="C59" s="57" t="s">
        <v>728</v>
      </c>
      <c r="D59" s="58">
        <f>Invoice!B63</f>
        <v>2</v>
      </c>
      <c r="E59" s="59">
        <f>'Shipping Invoice'!J63*$N$1</f>
        <v>1.41</v>
      </c>
      <c r="F59" s="59">
        <f t="shared" si="0"/>
        <v>2.82</v>
      </c>
      <c r="G59" s="60">
        <f t="shared" si="1"/>
        <v>49.871699999999997</v>
      </c>
      <c r="H59" s="63">
        <f t="shared" si="2"/>
        <v>99.743399999999994</v>
      </c>
    </row>
    <row r="60" spans="1:8" s="62" customFormat="1" ht="25.5">
      <c r="A60" s="56" t="str">
        <f>IF((LEN('Copy paste to Here'!G64))&gt;5,((CONCATENATE('Copy paste to Here'!G64," &amp; ",'Copy paste to Here'!D64,"  &amp;  ",'Copy paste to Here'!E64))),"Empty Cell")</f>
        <v>Anodized 316L steel fixed bead ring, 20g (0.8mm) with a 2.5mm ball &amp; Length: 8mm  &amp;  Color: Black</v>
      </c>
      <c r="B60" s="57" t="str">
        <f>'Copy paste to Here'!C64</f>
        <v>BEDRT20M</v>
      </c>
      <c r="C60" s="57" t="s">
        <v>730</v>
      </c>
      <c r="D60" s="58">
        <f>Invoice!B64</f>
        <v>5</v>
      </c>
      <c r="E60" s="59">
        <f>'Shipping Invoice'!J64*$N$1</f>
        <v>0.59</v>
      </c>
      <c r="F60" s="59">
        <f t="shared" si="0"/>
        <v>2.9499999999999997</v>
      </c>
      <c r="G60" s="60">
        <f t="shared" si="1"/>
        <v>20.868299999999998</v>
      </c>
      <c r="H60" s="63">
        <f t="shared" si="2"/>
        <v>104.3415</v>
      </c>
    </row>
    <row r="61" spans="1:8" s="62" customFormat="1" ht="25.5">
      <c r="A61" s="56" t="str">
        <f>IF((LEN('Copy paste to Here'!G65))&gt;5,((CONCATENATE('Copy paste to Here'!G65," &amp; ",'Copy paste to Here'!D65,"  &amp;  ",'Copy paste to Here'!E65))),"Empty Cell")</f>
        <v>Anodized 316L steel fixed bead ring, 20g (0.8mm) with a 2.5mm ball &amp; Length: 10mm  &amp;  Color: Black</v>
      </c>
      <c r="B61" s="57" t="str">
        <f>'Copy paste to Here'!C65</f>
        <v>BEDRT20M</v>
      </c>
      <c r="C61" s="57" t="s">
        <v>730</v>
      </c>
      <c r="D61" s="58">
        <f>Invoice!B65</f>
        <v>5</v>
      </c>
      <c r="E61" s="59">
        <f>'Shipping Invoice'!J65*$N$1</f>
        <v>0.59</v>
      </c>
      <c r="F61" s="59">
        <f t="shared" si="0"/>
        <v>2.9499999999999997</v>
      </c>
      <c r="G61" s="60">
        <f t="shared" si="1"/>
        <v>20.868299999999998</v>
      </c>
      <c r="H61" s="63">
        <f t="shared" si="2"/>
        <v>104.3415</v>
      </c>
    </row>
    <row r="62" spans="1:8" s="62" customFormat="1" ht="36">
      <c r="A62" s="56" t="str">
        <f>IF((LEN('Copy paste to Here'!G66))&gt;5,((CONCATENATE('Copy paste to Here'!G66," &amp; ",'Copy paste to Here'!D66,"  &amp;  ",'Copy paste to Here'!E66))),"Empty Cell")</f>
        <v>Anodized surgical steel eyebrow banana, 16g (1.2mm) with two 3mm bezel jewel balls &amp; Length: 8mm  &amp;  Color: Gold Anodized w/ Clear crystal</v>
      </c>
      <c r="B62" s="57" t="str">
        <f>'Copy paste to Here'!C66</f>
        <v>BNET2C</v>
      </c>
      <c r="C62" s="57" t="s">
        <v>732</v>
      </c>
      <c r="D62" s="58">
        <f>Invoice!B66</f>
        <v>3</v>
      </c>
      <c r="E62" s="59">
        <f>'Shipping Invoice'!J66*$N$1</f>
        <v>1.33</v>
      </c>
      <c r="F62" s="59">
        <f t="shared" si="0"/>
        <v>3.99</v>
      </c>
      <c r="G62" s="60">
        <f t="shared" si="1"/>
        <v>47.042099999999998</v>
      </c>
      <c r="H62" s="63">
        <f t="shared" si="2"/>
        <v>141.12629999999999</v>
      </c>
    </row>
    <row r="63" spans="1:8" s="62" customFormat="1" ht="36">
      <c r="A63" s="56" t="str">
        <f>IF((LEN('Copy paste to Here'!G67))&gt;5,((CONCATENATE('Copy paste to Here'!G67," &amp; ",'Copy paste to Here'!D67,"  &amp;  ",'Copy paste to Here'!E67))),"Empty Cell")</f>
        <v>Anodized surgical steel eyebrow banana, 16g (1.2mm) with two 3mm bezel jewel balls &amp; Length: 10mm  &amp;  Color: Gold Anodized w/ Clear crystal</v>
      </c>
      <c r="B63" s="57" t="str">
        <f>'Copy paste to Here'!C67</f>
        <v>BNET2C</v>
      </c>
      <c r="C63" s="57" t="s">
        <v>732</v>
      </c>
      <c r="D63" s="58">
        <f>Invoice!B67</f>
        <v>3</v>
      </c>
      <c r="E63" s="59">
        <f>'Shipping Invoice'!J67*$N$1</f>
        <v>1.33</v>
      </c>
      <c r="F63" s="59">
        <f t="shared" si="0"/>
        <v>3.99</v>
      </c>
      <c r="G63" s="60">
        <f t="shared" si="1"/>
        <v>47.042099999999998</v>
      </c>
      <c r="H63" s="63">
        <f t="shared" si="2"/>
        <v>141.12629999999999</v>
      </c>
    </row>
    <row r="64" spans="1:8" s="62" customFormat="1" ht="36">
      <c r="A64" s="56" t="str">
        <f>IF((LEN('Copy paste to Here'!G68))&gt;5,((CONCATENATE('Copy paste to Here'!G68," &amp; ",'Copy paste to Here'!D68,"  &amp;  ",'Copy paste to Here'!E68))),"Empty Cell")</f>
        <v>Anodized surgical steel eyebrow banana, 16g (1.2mm) with two 3mm bezel jewel balls &amp; Length: 12mm  &amp;  Color: Gold Anodized w/ Clear crystal</v>
      </c>
      <c r="B64" s="57" t="str">
        <f>'Copy paste to Here'!C68</f>
        <v>BNET2C</v>
      </c>
      <c r="C64" s="57" t="s">
        <v>732</v>
      </c>
      <c r="D64" s="58">
        <f>Invoice!B68</f>
        <v>3</v>
      </c>
      <c r="E64" s="59">
        <f>'Shipping Invoice'!J68*$N$1</f>
        <v>1.33</v>
      </c>
      <c r="F64" s="59">
        <f t="shared" si="0"/>
        <v>3.99</v>
      </c>
      <c r="G64" s="60">
        <f t="shared" si="1"/>
        <v>47.042099999999998</v>
      </c>
      <c r="H64" s="63">
        <f t="shared" si="2"/>
        <v>141.12629999999999</v>
      </c>
    </row>
    <row r="65" spans="1:8" s="62" customFormat="1" ht="36">
      <c r="A65" s="56" t="str">
        <f>IF((LEN('Copy paste to Here'!G69))&gt;5,((CONCATENATE('Copy paste to Here'!G69," &amp; ",'Copy paste to Here'!D69,"  &amp;  ",'Copy paste to Here'!E69))),"Empty Cell")</f>
        <v>Surgical steel casting belly banana, 14g (1.6mm) with 8mm prong set cubic zirconia (CZ) stone &amp; Length: 10mm  &amp;  Cz Color: Clear</v>
      </c>
      <c r="B65" s="57" t="str">
        <f>'Copy paste to Here'!C69</f>
        <v>BNRDZ8</v>
      </c>
      <c r="C65" s="57" t="s">
        <v>735</v>
      </c>
      <c r="D65" s="58">
        <f>Invoice!B69</f>
        <v>3</v>
      </c>
      <c r="E65" s="59">
        <f>'Shipping Invoice'!J69*$N$1</f>
        <v>1.69</v>
      </c>
      <c r="F65" s="59">
        <f t="shared" si="0"/>
        <v>5.07</v>
      </c>
      <c r="G65" s="60">
        <f t="shared" si="1"/>
        <v>59.775299999999994</v>
      </c>
      <c r="H65" s="63">
        <f t="shared" si="2"/>
        <v>179.32589999999999</v>
      </c>
    </row>
    <row r="66" spans="1:8" s="62" customFormat="1" ht="36">
      <c r="A66" s="56" t="str">
        <f>IF((LEN('Copy paste to Here'!G70))&gt;5,((CONCATENATE('Copy paste to Here'!G70," &amp; ",'Copy paste to Here'!D70,"  &amp;  ",'Copy paste to Here'!E70))),"Empty Cell")</f>
        <v>Surgical steel casting belly banana, 14g (1.6mm) with 8mm prong set cubic zirconia (CZ) stone and upper 5mm bezel set jewel ball &amp; Length: 8mm  &amp;  Cz Color: Clear</v>
      </c>
      <c r="B66" s="57" t="str">
        <f>'Copy paste to Here'!C70</f>
        <v>BNRDZ8JB</v>
      </c>
      <c r="C66" s="57" t="s">
        <v>737</v>
      </c>
      <c r="D66" s="58">
        <f>Invoice!B70</f>
        <v>3</v>
      </c>
      <c r="E66" s="59">
        <f>'Shipping Invoice'!J70*$N$1</f>
        <v>1.85</v>
      </c>
      <c r="F66" s="59">
        <f t="shared" si="0"/>
        <v>5.5500000000000007</v>
      </c>
      <c r="G66" s="60">
        <f t="shared" si="1"/>
        <v>65.4345</v>
      </c>
      <c r="H66" s="63">
        <f t="shared" si="2"/>
        <v>196.30349999999999</v>
      </c>
    </row>
    <row r="67" spans="1:8" s="62" customFormat="1" ht="36">
      <c r="A67" s="56" t="str">
        <f>IF((LEN('Copy paste to Here'!G71))&gt;5,((CONCATENATE('Copy paste to Here'!G71," &amp; ",'Copy paste to Here'!D71,"  &amp;  ",'Copy paste to Here'!E71))),"Empty Cell")</f>
        <v>Surgical steel casting belly banana, 14g (1.6mm) with 8mm prong set cubic zirconia (CZ) stone and upper 5mm bezel set jewel ball &amp; Length: 10mm  &amp;  Cz Color: Clear</v>
      </c>
      <c r="B67" s="57" t="str">
        <f>'Copy paste to Here'!C71</f>
        <v>BNRDZ8JB</v>
      </c>
      <c r="C67" s="57" t="s">
        <v>737</v>
      </c>
      <c r="D67" s="58">
        <f>Invoice!B71</f>
        <v>6</v>
      </c>
      <c r="E67" s="59">
        <f>'Shipping Invoice'!J71*$N$1</f>
        <v>1.85</v>
      </c>
      <c r="F67" s="59">
        <f t="shared" si="0"/>
        <v>11.100000000000001</v>
      </c>
      <c r="G67" s="60">
        <f t="shared" si="1"/>
        <v>65.4345</v>
      </c>
      <c r="H67" s="63">
        <f t="shared" si="2"/>
        <v>392.60699999999997</v>
      </c>
    </row>
    <row r="68" spans="1:8" s="62" customFormat="1" ht="48">
      <c r="A68" s="56" t="str">
        <f>IF((LEN('Copy paste to Here'!G72))&gt;5,((CONCATENATE('Copy paste to Here'!G72," &amp; ",'Copy paste to Here'!D72,"  &amp;  ",'Copy paste to Here'!E72))),"Empty Cell")</f>
        <v>PVD plated 316L steel casting belly banana, 1.6mm (14g) with 8mm prong set Cubic Zirconia (CZ) stone and a 5mm bezel set jewel upper ball - length 3/8'' (10mm) &amp; Color: Rainbow  &amp;  Length: 10mm</v>
      </c>
      <c r="B68" s="57" t="str">
        <f>'Copy paste to Here'!C72</f>
        <v>BNRDZ8JBT</v>
      </c>
      <c r="C68" s="57" t="s">
        <v>739</v>
      </c>
      <c r="D68" s="58">
        <f>Invoice!B72</f>
        <v>3</v>
      </c>
      <c r="E68" s="59">
        <f>'Shipping Invoice'!J72*$N$1</f>
        <v>2.4900000000000002</v>
      </c>
      <c r="F68" s="59">
        <f t="shared" si="0"/>
        <v>7.4700000000000006</v>
      </c>
      <c r="G68" s="60">
        <f t="shared" si="1"/>
        <v>88.071300000000008</v>
      </c>
      <c r="H68" s="63">
        <f t="shared" si="2"/>
        <v>264.21390000000002</v>
      </c>
    </row>
    <row r="69" spans="1:8" s="62" customFormat="1" ht="48">
      <c r="A69" s="56" t="str">
        <f>IF((LEN('Copy paste to Here'!G73))&gt;5,((CONCATENATE('Copy paste to Here'!G73," &amp; ",'Copy paste to Here'!D73,"  &amp;  ",'Copy paste to Here'!E73))),"Empty Cell")</f>
        <v>PVD plated 316L steel casting belly banana, 1.6mm (14g) with 8mm prong set Cubic Zirconia (CZ) stone and a 5mm bezel set jewel upper ball - length 3/8'' (10mm) &amp; Color: Rose-gold  &amp;  Length: 10mm</v>
      </c>
      <c r="B69" s="57" t="str">
        <f>'Copy paste to Here'!C73</f>
        <v>BNRDZ8JBT</v>
      </c>
      <c r="C69" s="57" t="s">
        <v>739</v>
      </c>
      <c r="D69" s="58">
        <f>Invoice!B73</f>
        <v>4</v>
      </c>
      <c r="E69" s="59">
        <f>'Shipping Invoice'!J73*$N$1</f>
        <v>2.4900000000000002</v>
      </c>
      <c r="F69" s="59">
        <f t="shared" si="0"/>
        <v>9.9600000000000009</v>
      </c>
      <c r="G69" s="60">
        <f t="shared" si="1"/>
        <v>88.071300000000008</v>
      </c>
      <c r="H69" s="63">
        <f t="shared" si="2"/>
        <v>352.28520000000003</v>
      </c>
    </row>
    <row r="70" spans="1:8" s="62" customFormat="1" ht="36">
      <c r="A70" s="56" t="str">
        <f>IF((LEN('Copy paste to Here'!G74))&gt;5,((CONCATENATE('Copy paste to Here'!G74," &amp; ",'Copy paste to Here'!D74,"  &amp;  ",'Copy paste to Here'!E74))),"Empty Cell")</f>
        <v>PVD plated 316L steel casting belly banana, 1.6mm (14g) with 8mm prong set Cubic Zirconia (CZ) stone and 5mm plain upper ball - length 3/8'' (10mm) &amp; Color: Rainbow  &amp;  Length: 10mm</v>
      </c>
      <c r="B70" s="57" t="str">
        <f>'Copy paste to Here'!C74</f>
        <v>BNRDZ8T</v>
      </c>
      <c r="C70" s="57" t="s">
        <v>740</v>
      </c>
      <c r="D70" s="58">
        <f>Invoice!B74</f>
        <v>2</v>
      </c>
      <c r="E70" s="59">
        <f>'Shipping Invoice'!J74*$N$1</f>
        <v>2.29</v>
      </c>
      <c r="F70" s="59">
        <f t="shared" si="0"/>
        <v>4.58</v>
      </c>
      <c r="G70" s="60">
        <f t="shared" si="1"/>
        <v>80.997299999999996</v>
      </c>
      <c r="H70" s="63">
        <f t="shared" si="2"/>
        <v>161.99459999999999</v>
      </c>
    </row>
    <row r="71" spans="1:8" s="62" customFormat="1" ht="36">
      <c r="A71" s="56" t="str">
        <f>IF((LEN('Copy paste to Here'!G75))&gt;5,((CONCATENATE('Copy paste to Here'!G75," &amp; ",'Copy paste to Here'!D75,"  &amp;  ",'Copy paste to Here'!E75))),"Empty Cell")</f>
        <v>PVD plated 316L steel casting belly banana, 1.6mm (14g) with 8mm prong set Cubic Zirconia (CZ) stone and 5mm plain upper ball - length 3/8'' (10mm) &amp; Color: Rose-gold  &amp;  Length: 10mm</v>
      </c>
      <c r="B71" s="57" t="str">
        <f>'Copy paste to Here'!C75</f>
        <v>BNRDZ8T</v>
      </c>
      <c r="C71" s="57" t="s">
        <v>740</v>
      </c>
      <c r="D71" s="58">
        <f>Invoice!B75</f>
        <v>3</v>
      </c>
      <c r="E71" s="59">
        <f>'Shipping Invoice'!J75*$N$1</f>
        <v>2.29</v>
      </c>
      <c r="F71" s="59">
        <f t="shared" si="0"/>
        <v>6.87</v>
      </c>
      <c r="G71" s="60">
        <f t="shared" si="1"/>
        <v>80.997299999999996</v>
      </c>
      <c r="H71" s="63">
        <f t="shared" si="2"/>
        <v>242.99189999999999</v>
      </c>
    </row>
    <row r="72" spans="1:8" s="62" customFormat="1" ht="24">
      <c r="A72" s="56" t="str">
        <f>IF((LEN('Copy paste to Here'!G76))&gt;5,((CONCATENATE('Copy paste to Here'!G76," &amp; ",'Copy paste to Here'!D76,"  &amp;  ",'Copy paste to Here'!E76))),"Empty Cell")</f>
        <v xml:space="preserve">Display of 12 pairs of stainless steel earring studs with 5mm to 8mm pearl balls in black and white &amp;   &amp;  </v>
      </c>
      <c r="B72" s="57" t="str">
        <f>'Copy paste to Here'!C76</f>
        <v>BRPER3</v>
      </c>
      <c r="C72" s="57" t="s">
        <v>741</v>
      </c>
      <c r="D72" s="58">
        <f>Invoice!B76</f>
        <v>1</v>
      </c>
      <c r="E72" s="59">
        <f>'Shipping Invoice'!J76*$N$1</f>
        <v>8.2799999999999994</v>
      </c>
      <c r="F72" s="59">
        <f t="shared" si="0"/>
        <v>8.2799999999999994</v>
      </c>
      <c r="G72" s="60">
        <f t="shared" si="1"/>
        <v>292.86359999999996</v>
      </c>
      <c r="H72" s="63">
        <f t="shared" si="2"/>
        <v>292.86359999999996</v>
      </c>
    </row>
    <row r="73" spans="1:8" s="62" customFormat="1" ht="36">
      <c r="A73" s="56" t="str">
        <f>IF((LEN('Copy paste to Here'!G77))&gt;5,((CONCATENATE('Copy paste to Here'!G77," &amp; ",'Copy paste to Here'!D77,"  &amp;  ",'Copy paste to Here'!E77))),"Empty Cell")</f>
        <v>Anodized 316L steel eyebrow circular barbell, 16g (1.2mm) with two 3mm bezel set jewel balls &amp; Length: 6mm  &amp;  Color: Gold Anodized w/ Clear crystal</v>
      </c>
      <c r="B73" s="57" t="str">
        <f>'Copy paste to Here'!C77</f>
        <v>CBET2C</v>
      </c>
      <c r="C73" s="57" t="s">
        <v>743</v>
      </c>
      <c r="D73" s="58">
        <f>Invoice!B77</f>
        <v>2</v>
      </c>
      <c r="E73" s="59">
        <f>'Shipping Invoice'!J77*$N$1</f>
        <v>1.35</v>
      </c>
      <c r="F73" s="59">
        <f t="shared" si="0"/>
        <v>2.7</v>
      </c>
      <c r="G73" s="60">
        <f t="shared" si="1"/>
        <v>47.749499999999998</v>
      </c>
      <c r="H73" s="63">
        <f t="shared" si="2"/>
        <v>95.498999999999995</v>
      </c>
    </row>
    <row r="74" spans="1:8" s="62" customFormat="1" ht="36">
      <c r="A74" s="56" t="str">
        <f>IF((LEN('Copy paste to Here'!G78))&gt;5,((CONCATENATE('Copy paste to Here'!G78," &amp; ",'Copy paste to Here'!D78,"  &amp;  ",'Copy paste to Here'!E78))),"Empty Cell")</f>
        <v>Anodized 316L steel eyebrow circular barbell, 16g (1.2mm) with two 3mm bezel set jewel balls &amp; Length: 8mm  &amp;  Color: Gold Anodized w/ Clear crystal</v>
      </c>
      <c r="B74" s="57" t="str">
        <f>'Copy paste to Here'!C78</f>
        <v>CBET2C</v>
      </c>
      <c r="C74" s="57" t="s">
        <v>743</v>
      </c>
      <c r="D74" s="58">
        <f>Invoice!B78</f>
        <v>4</v>
      </c>
      <c r="E74" s="59">
        <f>'Shipping Invoice'!J78*$N$1</f>
        <v>1.35</v>
      </c>
      <c r="F74" s="59">
        <f t="shared" si="0"/>
        <v>5.4</v>
      </c>
      <c r="G74" s="60">
        <f t="shared" si="1"/>
        <v>47.749499999999998</v>
      </c>
      <c r="H74" s="63">
        <f t="shared" si="2"/>
        <v>190.99799999999999</v>
      </c>
    </row>
    <row r="75" spans="1:8" s="62" customFormat="1" ht="36">
      <c r="A75" s="56" t="str">
        <f>IF((LEN('Copy paste to Here'!G79))&gt;5,((CONCATENATE('Copy paste to Here'!G79," &amp; ",'Copy paste to Here'!D79,"  &amp;  ",'Copy paste to Here'!E79))),"Empty Cell")</f>
        <v>Anodized 316L steel eyebrow circular barbell, 16g (1.2mm) with two 3mm bezel set jewel balls &amp; Length: 10mm  &amp;  Color: Gold Anodized w/ Clear crystal</v>
      </c>
      <c r="B75" s="57" t="str">
        <f>'Copy paste to Here'!C79</f>
        <v>CBET2C</v>
      </c>
      <c r="C75" s="57" t="s">
        <v>743</v>
      </c>
      <c r="D75" s="58">
        <f>Invoice!B79</f>
        <v>2</v>
      </c>
      <c r="E75" s="59">
        <f>'Shipping Invoice'!J79*$N$1</f>
        <v>1.35</v>
      </c>
      <c r="F75" s="59">
        <f t="shared" si="0"/>
        <v>2.7</v>
      </c>
      <c r="G75" s="60">
        <f t="shared" si="1"/>
        <v>47.749499999999998</v>
      </c>
      <c r="H75" s="63">
        <f t="shared" si="2"/>
        <v>95.498999999999995</v>
      </c>
    </row>
    <row r="76" spans="1:8" s="62" customFormat="1" ht="24">
      <c r="A76" s="56" t="str">
        <f>IF((LEN('Copy paste to Here'!G80))&gt;5,((CONCATENATE('Copy paste to Here'!G80," &amp; ",'Copy paste to Here'!D80,"  &amp;  ",'Copy paste to Here'!E80))),"Empty Cell")</f>
        <v xml:space="preserve">Pair of high polished surgical steel huggies with rounded edges &amp;   &amp;  </v>
      </c>
      <c r="B76" s="57" t="str">
        <f>'Copy paste to Here'!C80</f>
        <v>ER133</v>
      </c>
      <c r="C76" s="57" t="s">
        <v>745</v>
      </c>
      <c r="D76" s="58">
        <f>Invoice!B80</f>
        <v>2</v>
      </c>
      <c r="E76" s="59">
        <f>'Shipping Invoice'!J80*$N$1</f>
        <v>1.59</v>
      </c>
      <c r="F76" s="59">
        <f t="shared" si="0"/>
        <v>3.18</v>
      </c>
      <c r="G76" s="60">
        <f t="shared" si="1"/>
        <v>56.238299999999995</v>
      </c>
      <c r="H76" s="63">
        <f t="shared" si="2"/>
        <v>112.47659999999999</v>
      </c>
    </row>
    <row r="77" spans="1:8" s="62" customFormat="1" ht="24">
      <c r="A77" s="56" t="str">
        <f>IF((LEN('Copy paste to Here'!G81))&gt;5,((CONCATENATE('Copy paste to Here'!G81," &amp; ",'Copy paste to Here'!D81,"  &amp;  ",'Copy paste to Here'!E81))),"Empty Cell")</f>
        <v xml:space="preserve">Pair of plain black anodized stainless steel wide huggies in high polish &amp;   &amp;  </v>
      </c>
      <c r="B77" s="57" t="str">
        <f>'Copy paste to Here'!C81</f>
        <v>ER139</v>
      </c>
      <c r="C77" s="57" t="s">
        <v>747</v>
      </c>
      <c r="D77" s="58">
        <f>Invoice!B81</f>
        <v>4</v>
      </c>
      <c r="E77" s="59">
        <f>'Shipping Invoice'!J81*$N$1</f>
        <v>1.99</v>
      </c>
      <c r="F77" s="59">
        <f t="shared" si="0"/>
        <v>7.96</v>
      </c>
      <c r="G77" s="60">
        <f t="shared" si="1"/>
        <v>70.386299999999991</v>
      </c>
      <c r="H77" s="63">
        <f t="shared" si="2"/>
        <v>281.54519999999997</v>
      </c>
    </row>
    <row r="78" spans="1:8" s="62" customFormat="1" ht="24">
      <c r="A78" s="56" t="str">
        <f>IF((LEN('Copy paste to Here'!G82))&gt;5,((CONCATENATE('Copy paste to Here'!G82," &amp; ",'Copy paste to Here'!D82,"  &amp;  ",'Copy paste to Here'!E82))),"Empty Cell")</f>
        <v xml:space="preserve">Tiny high polished surgical steel helix huggie with rounded edges- diameter 7mm (sold per pcs.) &amp;   &amp;  </v>
      </c>
      <c r="B78" s="57" t="str">
        <f>'Copy paste to Here'!C82</f>
        <v>ER247</v>
      </c>
      <c r="C78" s="57" t="s">
        <v>749</v>
      </c>
      <c r="D78" s="58">
        <f>Invoice!B82</f>
        <v>3</v>
      </c>
      <c r="E78" s="59">
        <f>'Shipping Invoice'!J82*$N$1</f>
        <v>0.87</v>
      </c>
      <c r="F78" s="59">
        <f t="shared" si="0"/>
        <v>2.61</v>
      </c>
      <c r="G78" s="60">
        <f t="shared" si="1"/>
        <v>30.771899999999999</v>
      </c>
      <c r="H78" s="63">
        <f t="shared" si="2"/>
        <v>92.315699999999993</v>
      </c>
    </row>
    <row r="79" spans="1:8" s="62" customFormat="1" ht="24">
      <c r="A79" s="56" t="str">
        <f>IF((LEN('Copy paste to Here'!G83))&gt;5,((CONCATENATE('Copy paste to Here'!G83," &amp; ",'Copy paste to Here'!D83,"  &amp;  ",'Copy paste to Here'!E83))),"Empty Cell")</f>
        <v xml:space="preserve">One pair of ball shaped high polished surgical steel ear studs &amp; Size: 3mm  &amp;  </v>
      </c>
      <c r="B79" s="57" t="str">
        <f>'Copy paste to Here'!C83</f>
        <v>ERBAL</v>
      </c>
      <c r="C79" s="57" t="s">
        <v>830</v>
      </c>
      <c r="D79" s="58">
        <f>Invoice!B83</f>
        <v>5</v>
      </c>
      <c r="E79" s="59">
        <f>'Shipping Invoice'!J83*$N$1</f>
        <v>0.45</v>
      </c>
      <c r="F79" s="59">
        <f t="shared" si="0"/>
        <v>2.25</v>
      </c>
      <c r="G79" s="60">
        <f t="shared" si="1"/>
        <v>15.916499999999999</v>
      </c>
      <c r="H79" s="63">
        <f t="shared" si="2"/>
        <v>79.582499999999996</v>
      </c>
    </row>
    <row r="80" spans="1:8" s="62" customFormat="1" ht="24">
      <c r="A80" s="56" t="str">
        <f>IF((LEN('Copy paste to Here'!G84))&gt;5,((CONCATENATE('Copy paste to Here'!G84," &amp; ",'Copy paste to Here'!D84,"  &amp;  ",'Copy paste to Here'!E84))),"Empty Cell")</f>
        <v xml:space="preserve">One pair of ball shaped high polished surgical steel ear studs &amp; Size: 4mm  &amp;  </v>
      </c>
      <c r="B80" s="57" t="str">
        <f>'Copy paste to Here'!C84</f>
        <v>ERBAL</v>
      </c>
      <c r="C80" s="57" t="s">
        <v>831</v>
      </c>
      <c r="D80" s="58">
        <f>Invoice!B84</f>
        <v>5</v>
      </c>
      <c r="E80" s="59">
        <f>'Shipping Invoice'!J84*$N$1</f>
        <v>0.47</v>
      </c>
      <c r="F80" s="59">
        <f t="shared" si="0"/>
        <v>2.3499999999999996</v>
      </c>
      <c r="G80" s="60">
        <f t="shared" si="1"/>
        <v>16.623899999999999</v>
      </c>
      <c r="H80" s="63">
        <f t="shared" si="2"/>
        <v>83.119499999999988</v>
      </c>
    </row>
    <row r="81" spans="1:8" s="62" customFormat="1" ht="24">
      <c r="A81" s="56" t="str">
        <f>IF((LEN('Copy paste to Here'!G85))&gt;5,((CONCATENATE('Copy paste to Here'!G85," &amp; ",'Copy paste to Here'!D85,"  &amp;  ",'Copy paste to Here'!E85))),"Empty Cell")</f>
        <v xml:space="preserve">One pair of ball shaped high polished surgical steel ear studs &amp; Size: 5mm  &amp;  </v>
      </c>
      <c r="B81" s="57" t="str">
        <f>'Copy paste to Here'!C85</f>
        <v>ERBAL</v>
      </c>
      <c r="C81" s="57" t="s">
        <v>832</v>
      </c>
      <c r="D81" s="58">
        <f>Invoice!B85</f>
        <v>5</v>
      </c>
      <c r="E81" s="59">
        <f>'Shipping Invoice'!J85*$N$1</f>
        <v>0.48</v>
      </c>
      <c r="F81" s="59">
        <f t="shared" si="0"/>
        <v>2.4</v>
      </c>
      <c r="G81" s="60">
        <f t="shared" si="1"/>
        <v>16.977599999999999</v>
      </c>
      <c r="H81" s="63">
        <f t="shared" si="2"/>
        <v>84.887999999999991</v>
      </c>
    </row>
    <row r="82" spans="1:8" s="62" customFormat="1" ht="24">
      <c r="A82" s="56" t="str">
        <f>IF((LEN('Copy paste to Here'!G86))&gt;5,((CONCATENATE('Copy paste to Here'!G86," &amp; ",'Copy paste to Here'!D86,"  &amp;  ",'Copy paste to Here'!E86))),"Empty Cell")</f>
        <v xml:space="preserve">One pair of ball shaped high polished surgical steel ear studs &amp; Size: 6mm  &amp;  </v>
      </c>
      <c r="B82" s="57" t="str">
        <f>'Copy paste to Here'!C86</f>
        <v>ERBAL</v>
      </c>
      <c r="C82" s="57" t="s">
        <v>833</v>
      </c>
      <c r="D82" s="58">
        <f>Invoice!B86</f>
        <v>5</v>
      </c>
      <c r="E82" s="59">
        <f>'Shipping Invoice'!J86*$N$1</f>
        <v>0.55000000000000004</v>
      </c>
      <c r="F82" s="59">
        <f t="shared" si="0"/>
        <v>2.75</v>
      </c>
      <c r="G82" s="60">
        <f t="shared" si="1"/>
        <v>19.453500000000002</v>
      </c>
      <c r="H82" s="63">
        <f t="shared" si="2"/>
        <v>97.267500000000013</v>
      </c>
    </row>
    <row r="83" spans="1:8" s="62" customFormat="1" ht="24">
      <c r="A83" s="56" t="str">
        <f>IF((LEN('Copy paste to Here'!G87))&gt;5,((CONCATENATE('Copy paste to Here'!G87," &amp; ",'Copy paste to Here'!D87,"  &amp;  ",'Copy paste to Here'!E87))),"Empty Cell")</f>
        <v xml:space="preserve">One pair of ball shaped high polished surgical steel ear studs &amp; Size: 8mm  &amp;  </v>
      </c>
      <c r="B83" s="57" t="str">
        <f>'Copy paste to Here'!C87</f>
        <v>ERBAL</v>
      </c>
      <c r="C83" s="57" t="s">
        <v>834</v>
      </c>
      <c r="D83" s="58">
        <f>Invoice!B87</f>
        <v>5</v>
      </c>
      <c r="E83" s="59">
        <f>'Shipping Invoice'!J87*$N$1</f>
        <v>0.61</v>
      </c>
      <c r="F83" s="59">
        <f t="shared" ref="F83:F146" si="3">D83*E83</f>
        <v>3.05</v>
      </c>
      <c r="G83" s="60">
        <f t="shared" ref="G83:G146" si="4">E83*$E$14</f>
        <v>21.575699999999998</v>
      </c>
      <c r="H83" s="63">
        <f t="shared" ref="H83:H146" si="5">D83*G83</f>
        <v>107.87849999999999</v>
      </c>
    </row>
    <row r="84" spans="1:8" s="62" customFormat="1" ht="24">
      <c r="A84" s="56" t="str">
        <f>IF((LEN('Copy paste to Here'!G88))&gt;5,((CONCATENATE('Copy paste to Here'!G88," &amp; ",'Copy paste to Here'!D88,"  &amp;  ",'Copy paste to Here'!E88))),"Empty Cell")</f>
        <v>One pair of ball shaped Pvd plated surgical steel ear studs &amp; Size: 4mm  &amp;  Color: Black</v>
      </c>
      <c r="B84" s="57" t="str">
        <f>'Copy paste to Here'!C88</f>
        <v>ERBT</v>
      </c>
      <c r="C84" s="57" t="s">
        <v>835</v>
      </c>
      <c r="D84" s="58">
        <f>Invoice!B88</f>
        <v>3</v>
      </c>
      <c r="E84" s="59">
        <f>'Shipping Invoice'!J88*$N$1</f>
        <v>0.73</v>
      </c>
      <c r="F84" s="59">
        <f t="shared" si="3"/>
        <v>2.19</v>
      </c>
      <c r="G84" s="60">
        <f t="shared" si="4"/>
        <v>25.820099999999996</v>
      </c>
      <c r="H84" s="63">
        <f t="shared" si="5"/>
        <v>77.460299999999989</v>
      </c>
    </row>
    <row r="85" spans="1:8" s="62" customFormat="1" ht="24">
      <c r="A85" s="56" t="str">
        <f>IF((LEN('Copy paste to Here'!G89))&gt;5,((CONCATENATE('Copy paste to Here'!G89," &amp; ",'Copy paste to Here'!D89,"  &amp;  ",'Copy paste to Here'!E89))),"Empty Cell")</f>
        <v>One pair of ball shaped Pvd plated surgical steel ear studs &amp; Size: 4mm  &amp;  Color: Gold</v>
      </c>
      <c r="B85" s="57" t="str">
        <f>'Copy paste to Here'!C89</f>
        <v>ERBT</v>
      </c>
      <c r="C85" s="57" t="s">
        <v>835</v>
      </c>
      <c r="D85" s="58">
        <f>Invoice!B89</f>
        <v>5</v>
      </c>
      <c r="E85" s="59">
        <f>'Shipping Invoice'!J89*$N$1</f>
        <v>0.73</v>
      </c>
      <c r="F85" s="59">
        <f t="shared" si="3"/>
        <v>3.65</v>
      </c>
      <c r="G85" s="60">
        <f t="shared" si="4"/>
        <v>25.820099999999996</v>
      </c>
      <c r="H85" s="63">
        <f t="shared" si="5"/>
        <v>129.10049999999998</v>
      </c>
    </row>
    <row r="86" spans="1:8" s="62" customFormat="1" ht="24">
      <c r="A86" s="56" t="str">
        <f>IF((LEN('Copy paste to Here'!G90))&gt;5,((CONCATENATE('Copy paste to Here'!G90," &amp; ",'Copy paste to Here'!D90,"  &amp;  ",'Copy paste to Here'!E90))),"Empty Cell")</f>
        <v>One pair of ball shaped Pvd plated surgical steel ear studs &amp; Size: 5mm  &amp;  Color: Black</v>
      </c>
      <c r="B86" s="57" t="str">
        <f>'Copy paste to Here'!C90</f>
        <v>ERBT</v>
      </c>
      <c r="C86" s="57" t="s">
        <v>836</v>
      </c>
      <c r="D86" s="58">
        <f>Invoice!B90</f>
        <v>3</v>
      </c>
      <c r="E86" s="59">
        <f>'Shipping Invoice'!J90*$N$1</f>
        <v>0.8</v>
      </c>
      <c r="F86" s="59">
        <f t="shared" si="3"/>
        <v>2.4000000000000004</v>
      </c>
      <c r="G86" s="60">
        <f t="shared" si="4"/>
        <v>28.295999999999999</v>
      </c>
      <c r="H86" s="63">
        <f t="shared" si="5"/>
        <v>84.888000000000005</v>
      </c>
    </row>
    <row r="87" spans="1:8" s="62" customFormat="1" ht="24">
      <c r="A87" s="56" t="str">
        <f>IF((LEN('Copy paste to Here'!G91))&gt;5,((CONCATENATE('Copy paste to Here'!G91," &amp; ",'Copy paste to Here'!D91,"  &amp;  ",'Copy paste to Here'!E91))),"Empty Cell")</f>
        <v>One pair of ball shaped Pvd plated surgical steel ear studs &amp; Size: 5mm  &amp;  Color: Gold</v>
      </c>
      <c r="B87" s="57" t="str">
        <f>'Copy paste to Here'!C91</f>
        <v>ERBT</v>
      </c>
      <c r="C87" s="57" t="s">
        <v>836</v>
      </c>
      <c r="D87" s="58">
        <f>Invoice!B91</f>
        <v>5</v>
      </c>
      <c r="E87" s="59">
        <f>'Shipping Invoice'!J91*$N$1</f>
        <v>0.8</v>
      </c>
      <c r="F87" s="59">
        <f t="shared" si="3"/>
        <v>4</v>
      </c>
      <c r="G87" s="60">
        <f t="shared" si="4"/>
        <v>28.295999999999999</v>
      </c>
      <c r="H87" s="63">
        <f t="shared" si="5"/>
        <v>141.47999999999999</v>
      </c>
    </row>
    <row r="88" spans="1:8" s="62" customFormat="1" ht="24">
      <c r="A88" s="56" t="str">
        <f>IF((LEN('Copy paste to Here'!G92))&gt;5,((CONCATENATE('Copy paste to Here'!G92," &amp; ",'Copy paste to Here'!D92,"  &amp;  ",'Copy paste to Here'!E92))),"Empty Cell")</f>
        <v>One pair of ball shaped Pvd plated surgical steel ear studs &amp; Size: 6mm  &amp;  Color: Gold</v>
      </c>
      <c r="B88" s="57" t="str">
        <f>'Copy paste to Here'!C92</f>
        <v>ERBT</v>
      </c>
      <c r="C88" s="57" t="s">
        <v>837</v>
      </c>
      <c r="D88" s="58">
        <f>Invoice!B92</f>
        <v>5</v>
      </c>
      <c r="E88" s="59">
        <f>'Shipping Invoice'!J92*$N$1</f>
        <v>0.82</v>
      </c>
      <c r="F88" s="59">
        <f t="shared" si="3"/>
        <v>4.0999999999999996</v>
      </c>
      <c r="G88" s="60">
        <f t="shared" si="4"/>
        <v>29.003399999999996</v>
      </c>
      <c r="H88" s="63">
        <f t="shared" si="5"/>
        <v>145.01699999999997</v>
      </c>
    </row>
    <row r="89" spans="1:8" s="62" customFormat="1" ht="24">
      <c r="A89" s="56" t="str">
        <f>IF((LEN('Copy paste to Here'!G93))&gt;5,((CONCATENATE('Copy paste to Here'!G93," &amp; ",'Copy paste to Here'!D93,"  &amp;  ",'Copy paste to Here'!E93))),"Empty Cell")</f>
        <v>One pair of ball shaped Pvd plated surgical steel ear studs &amp; Size: 8mm  &amp;  Color: Black</v>
      </c>
      <c r="B89" s="57" t="str">
        <f>'Copy paste to Here'!C93</f>
        <v>ERBT</v>
      </c>
      <c r="C89" s="57" t="s">
        <v>838</v>
      </c>
      <c r="D89" s="58">
        <f>Invoice!B93</f>
        <v>3</v>
      </c>
      <c r="E89" s="59">
        <f>'Shipping Invoice'!J93*$N$1</f>
        <v>0.89</v>
      </c>
      <c r="F89" s="59">
        <f t="shared" si="3"/>
        <v>2.67</v>
      </c>
      <c r="G89" s="60">
        <f t="shared" si="4"/>
        <v>31.479299999999999</v>
      </c>
      <c r="H89" s="63">
        <f t="shared" si="5"/>
        <v>94.437899999999999</v>
      </c>
    </row>
    <row r="90" spans="1:8" s="62" customFormat="1" ht="24">
      <c r="A90" s="56" t="str">
        <f>IF((LEN('Copy paste to Here'!G94))&gt;5,((CONCATENATE('Copy paste to Here'!G94," &amp; ",'Copy paste to Here'!D94,"  &amp;  ",'Copy paste to Here'!E94))),"Empty Cell")</f>
        <v>One pair of ball shaped Pvd plated surgical steel ear studs &amp; Size: 8mm  &amp;  Color: Gold</v>
      </c>
      <c r="B90" s="57" t="str">
        <f>'Copy paste to Here'!C94</f>
        <v>ERBT</v>
      </c>
      <c r="C90" s="57" t="s">
        <v>838</v>
      </c>
      <c r="D90" s="58">
        <f>Invoice!B94</f>
        <v>5</v>
      </c>
      <c r="E90" s="59">
        <f>'Shipping Invoice'!J94*$N$1</f>
        <v>0.89</v>
      </c>
      <c r="F90" s="59">
        <f t="shared" si="3"/>
        <v>4.45</v>
      </c>
      <c r="G90" s="60">
        <f t="shared" si="4"/>
        <v>31.479299999999999</v>
      </c>
      <c r="H90" s="63">
        <f t="shared" si="5"/>
        <v>157.3965</v>
      </c>
    </row>
    <row r="91" spans="1:8" s="62" customFormat="1" ht="36">
      <c r="A91" s="56" t="str">
        <f>IF((LEN('Copy paste to Here'!G95))&gt;5,((CONCATENATE('Copy paste to Here'!G95," &amp; ",'Copy paste to Here'!D95,"  &amp;  ",'Copy paste to Here'!E95))),"Empty Cell")</f>
        <v>Bioflex belly banana, 14g (1.6mm) with an 5mm &amp; 8mm bezel set steel jewel ball &amp; Length: 12mm Clear Bioflex  &amp;  Crystal Color: AB</v>
      </c>
      <c r="B91" s="57" t="str">
        <f>'Copy paste to Here'!C95</f>
        <v>FBN2CG</v>
      </c>
      <c r="C91" s="57" t="s">
        <v>757</v>
      </c>
      <c r="D91" s="58">
        <f>Invoice!B95</f>
        <v>3</v>
      </c>
      <c r="E91" s="59">
        <f>'Shipping Invoice'!J95*$N$1</f>
        <v>0.89</v>
      </c>
      <c r="F91" s="59">
        <f t="shared" si="3"/>
        <v>2.67</v>
      </c>
      <c r="G91" s="60">
        <f t="shared" si="4"/>
        <v>31.479299999999999</v>
      </c>
      <c r="H91" s="63">
        <f t="shared" si="5"/>
        <v>94.437899999999999</v>
      </c>
    </row>
    <row r="92" spans="1:8" s="62" customFormat="1" ht="36">
      <c r="A92" s="56" t="str">
        <f>IF((LEN('Copy paste to Here'!G96))&gt;5,((CONCATENATE('Copy paste to Here'!G96," &amp; ",'Copy paste to Here'!D96,"  &amp;  ",'Copy paste to Here'!E96))),"Empty Cell")</f>
        <v>Bioflex belly banana, 14g (1.6mm) with an 5mm &amp; 8mm bezel set steel jewel ball &amp; Length: 12mm Clear Bioflex  &amp;  Crystal Color: Rose</v>
      </c>
      <c r="B92" s="57" t="str">
        <f>'Copy paste to Here'!C96</f>
        <v>FBN2CG</v>
      </c>
      <c r="C92" s="57" t="s">
        <v>757</v>
      </c>
      <c r="D92" s="58">
        <f>Invoice!B96</f>
        <v>3</v>
      </c>
      <c r="E92" s="59">
        <f>'Shipping Invoice'!J96*$N$1</f>
        <v>0.89</v>
      </c>
      <c r="F92" s="59">
        <f t="shared" si="3"/>
        <v>2.67</v>
      </c>
      <c r="G92" s="60">
        <f t="shared" si="4"/>
        <v>31.479299999999999</v>
      </c>
      <c r="H92" s="63">
        <f t="shared" si="5"/>
        <v>94.437899999999999</v>
      </c>
    </row>
    <row r="93" spans="1:8" s="62" customFormat="1" ht="24">
      <c r="A93" s="56" t="str">
        <f>IF((LEN('Copy paste to Here'!G97))&gt;5,((CONCATENATE('Copy paste to Here'!G97," &amp; ",'Copy paste to Here'!D97,"  &amp;  ",'Copy paste to Here'!E97))),"Empty Cell")</f>
        <v xml:space="preserve">High polished surgical steel screw-fit flesh tunnel in hexagon screw nut design &amp; Gauge: 6mm  &amp;  </v>
      </c>
      <c r="B93" s="57" t="str">
        <f>'Copy paste to Here'!C97</f>
        <v>FQPG</v>
      </c>
      <c r="C93" s="57" t="s">
        <v>839</v>
      </c>
      <c r="D93" s="58">
        <f>Invoice!B97</f>
        <v>3</v>
      </c>
      <c r="E93" s="59">
        <f>'Shipping Invoice'!J97*$N$1</f>
        <v>1.79</v>
      </c>
      <c r="F93" s="59">
        <f t="shared" si="3"/>
        <v>5.37</v>
      </c>
      <c r="G93" s="60">
        <f t="shared" si="4"/>
        <v>63.312299999999993</v>
      </c>
      <c r="H93" s="63">
        <f t="shared" si="5"/>
        <v>189.93689999999998</v>
      </c>
    </row>
    <row r="94" spans="1:8" s="62" customFormat="1" ht="24">
      <c r="A94" s="56" t="str">
        <f>IF((LEN('Copy paste to Here'!G98))&gt;5,((CONCATENATE('Copy paste to Here'!G98," &amp; ",'Copy paste to Here'!D98,"  &amp;  ",'Copy paste to Here'!E98))),"Empty Cell")</f>
        <v xml:space="preserve">High polished surgical steel screw-fit flesh tunnel in hexagon screw nut design &amp; Gauge: 8mm  &amp;  </v>
      </c>
      <c r="B94" s="57" t="str">
        <f>'Copy paste to Here'!C98</f>
        <v>FQPG</v>
      </c>
      <c r="C94" s="57" t="s">
        <v>840</v>
      </c>
      <c r="D94" s="58">
        <f>Invoice!B98</f>
        <v>3</v>
      </c>
      <c r="E94" s="59">
        <f>'Shipping Invoice'!J98*$N$1</f>
        <v>2.04</v>
      </c>
      <c r="F94" s="59">
        <f t="shared" si="3"/>
        <v>6.12</v>
      </c>
      <c r="G94" s="60">
        <f t="shared" si="4"/>
        <v>72.154799999999994</v>
      </c>
      <c r="H94" s="63">
        <f t="shared" si="5"/>
        <v>216.46439999999998</v>
      </c>
    </row>
    <row r="95" spans="1:8" s="62" customFormat="1" ht="25.5">
      <c r="A95" s="56" t="str">
        <f>IF((LEN('Copy paste to Here'!G99))&gt;5,((CONCATENATE('Copy paste to Here'!G99," &amp; ",'Copy paste to Here'!D99,"  &amp;  ",'Copy paste to Here'!E99))),"Empty Cell")</f>
        <v xml:space="preserve">Solid 14k gold endless nose hoop, 22g (0.6mm) with ball and an outer diameter &amp; Length: 8mm  &amp;  </v>
      </c>
      <c r="B95" s="57" t="str">
        <f>'Copy paste to Here'!C99</f>
        <v>G14HOB</v>
      </c>
      <c r="C95" s="57" t="s">
        <v>841</v>
      </c>
      <c r="D95" s="58">
        <f>Invoice!B99</f>
        <v>2</v>
      </c>
      <c r="E95" s="59">
        <f>'Shipping Invoice'!J99*$N$1</f>
        <v>18.07</v>
      </c>
      <c r="F95" s="59">
        <f t="shared" si="3"/>
        <v>36.14</v>
      </c>
      <c r="G95" s="60">
        <f t="shared" si="4"/>
        <v>639.13589999999999</v>
      </c>
      <c r="H95" s="63">
        <f t="shared" si="5"/>
        <v>1278.2718</v>
      </c>
    </row>
    <row r="96" spans="1:8" s="62" customFormat="1" ht="25.5">
      <c r="A96" s="56" t="str">
        <f>IF((LEN('Copy paste to Here'!G100))&gt;5,((CONCATENATE('Copy paste to Here'!G100," &amp; ",'Copy paste to Here'!D100,"  &amp;  ",'Copy paste to Here'!E100))),"Empty Cell")</f>
        <v xml:space="preserve">Solid 14k gold endless nose hoop, 22g (0.6mm) with ball and an outer diameter &amp; Length: 10mm  &amp;  </v>
      </c>
      <c r="B96" s="57" t="str">
        <f>'Copy paste to Here'!C100</f>
        <v>G14HOB</v>
      </c>
      <c r="C96" s="57" t="s">
        <v>842</v>
      </c>
      <c r="D96" s="58">
        <f>Invoice!B100</f>
        <v>2</v>
      </c>
      <c r="E96" s="59">
        <f>'Shipping Invoice'!J100*$N$1</f>
        <v>21.48</v>
      </c>
      <c r="F96" s="59">
        <f t="shared" si="3"/>
        <v>42.96</v>
      </c>
      <c r="G96" s="60">
        <f t="shared" si="4"/>
        <v>759.74759999999992</v>
      </c>
      <c r="H96" s="63">
        <f t="shared" si="5"/>
        <v>1519.4951999999998</v>
      </c>
    </row>
    <row r="97" spans="1:8" s="62" customFormat="1" ht="36">
      <c r="A97" s="56" t="str">
        <f>IF((LEN('Copy paste to Here'!G101))&gt;5,((CONCATENATE('Copy paste to Here'!G101," &amp; ",'Copy paste to Here'!D101,"  &amp;  ",'Copy paste to Here'!E101))),"Empty Cell")</f>
        <v xml:space="preserve">316L steel 4mm dermal anchor top part with bezel set flat crystal for 1.6mm (14g) posts with 1.2mm internal threading &amp; Crystal Color: Clear  &amp;  </v>
      </c>
      <c r="B97" s="57" t="str">
        <f>'Copy paste to Here'!C101</f>
        <v>IJF4</v>
      </c>
      <c r="C97" s="57" t="s">
        <v>766</v>
      </c>
      <c r="D97" s="58">
        <f>Invoice!B101</f>
        <v>4</v>
      </c>
      <c r="E97" s="59">
        <f>'Shipping Invoice'!J101*$N$1</f>
        <v>0.54</v>
      </c>
      <c r="F97" s="59">
        <f t="shared" si="3"/>
        <v>2.16</v>
      </c>
      <c r="G97" s="60">
        <f t="shared" si="4"/>
        <v>19.099799999999998</v>
      </c>
      <c r="H97" s="63">
        <f t="shared" si="5"/>
        <v>76.399199999999993</v>
      </c>
    </row>
    <row r="98" spans="1:8" s="62" customFormat="1" ht="36">
      <c r="A98" s="56" t="str">
        <f>IF((LEN('Copy paste to Here'!G102))&gt;5,((CONCATENATE('Copy paste to Here'!G102," &amp; ",'Copy paste to Here'!D102,"  &amp;  ",'Copy paste to Here'!E102))),"Empty Cell")</f>
        <v xml:space="preserve">316L steel 4mm dermal anchor top part with bezel set flat crystal for 1.6mm (14g) posts with 1.2mm internal threading &amp; Crystal Color: AB  &amp;  </v>
      </c>
      <c r="B98" s="57" t="str">
        <f>'Copy paste to Here'!C102</f>
        <v>IJF4</v>
      </c>
      <c r="C98" s="57" t="s">
        <v>766</v>
      </c>
      <c r="D98" s="58">
        <f>Invoice!B102</f>
        <v>2</v>
      </c>
      <c r="E98" s="59">
        <f>'Shipping Invoice'!J102*$N$1</f>
        <v>0.54</v>
      </c>
      <c r="F98" s="59">
        <f t="shared" si="3"/>
        <v>1.08</v>
      </c>
      <c r="G98" s="60">
        <f t="shared" si="4"/>
        <v>19.099799999999998</v>
      </c>
      <c r="H98" s="63">
        <f t="shared" si="5"/>
        <v>38.199599999999997</v>
      </c>
    </row>
    <row r="99" spans="1:8" s="62" customFormat="1" ht="36">
      <c r="A99" s="56" t="str">
        <f>IF((LEN('Copy paste to Here'!G103))&gt;5,((CONCATENATE('Copy paste to Here'!G103," &amp; ",'Copy paste to Here'!D103,"  &amp;  ",'Copy paste to Here'!E103))),"Empty Cell")</f>
        <v xml:space="preserve">316L steel 4mm dermal anchor top part with bezel set flat crystal for 1.6mm (14g) posts with 1.2mm internal threading &amp; Crystal Color: Rose  &amp;  </v>
      </c>
      <c r="B99" s="57" t="str">
        <f>'Copy paste to Here'!C103</f>
        <v>IJF4</v>
      </c>
      <c r="C99" s="57" t="s">
        <v>766</v>
      </c>
      <c r="D99" s="58">
        <f>Invoice!B103</f>
        <v>2</v>
      </c>
      <c r="E99" s="59">
        <f>'Shipping Invoice'!J103*$N$1</f>
        <v>0.54</v>
      </c>
      <c r="F99" s="59">
        <f t="shared" si="3"/>
        <v>1.08</v>
      </c>
      <c r="G99" s="60">
        <f t="shared" si="4"/>
        <v>19.099799999999998</v>
      </c>
      <c r="H99" s="63">
        <f t="shared" si="5"/>
        <v>38.199599999999997</v>
      </c>
    </row>
    <row r="100" spans="1:8" s="62" customFormat="1" ht="36">
      <c r="A100" s="56" t="str">
        <f>IF((LEN('Copy paste to Here'!G104))&gt;5,((CONCATENATE('Copy paste to Here'!G104," &amp; ",'Copy paste to Here'!D104,"  &amp;  ",'Copy paste to Here'!E104))),"Empty Cell")</f>
        <v xml:space="preserve">316L steel 5mm dermal anchor top part with bezel set flat crystal for 1.6mm (14g) posts with 1.2mm internal threading &amp; Crystal Color: Clear  &amp;  </v>
      </c>
      <c r="B100" s="57" t="str">
        <f>'Copy paste to Here'!C104</f>
        <v>IJF5</v>
      </c>
      <c r="C100" s="57" t="s">
        <v>567</v>
      </c>
      <c r="D100" s="58">
        <f>Invoice!B104</f>
        <v>6</v>
      </c>
      <c r="E100" s="59">
        <f>'Shipping Invoice'!J104*$N$1</f>
        <v>0.59</v>
      </c>
      <c r="F100" s="59">
        <f t="shared" si="3"/>
        <v>3.54</v>
      </c>
      <c r="G100" s="60">
        <f t="shared" si="4"/>
        <v>20.868299999999998</v>
      </c>
      <c r="H100" s="63">
        <f t="shared" si="5"/>
        <v>125.20979999999999</v>
      </c>
    </row>
    <row r="101" spans="1:8" s="62" customFormat="1" ht="36">
      <c r="A101" s="56" t="str">
        <f>IF((LEN('Copy paste to Here'!G105))&gt;5,((CONCATENATE('Copy paste to Here'!G105," &amp; ",'Copy paste to Here'!D105,"  &amp;  ",'Copy paste to Here'!E105))),"Empty Cell")</f>
        <v>Surgical steel fake plug with ferido glued multi-crystals without resin cover on one side and a plain steel disk on the other side &amp; Size: 6mm  &amp;  Crystal Color: Clear</v>
      </c>
      <c r="B101" s="57" t="str">
        <f>'Copy paste to Here'!C105</f>
        <v>IPMC</v>
      </c>
      <c r="C101" s="57" t="s">
        <v>843</v>
      </c>
      <c r="D101" s="58">
        <f>Invoice!B105</f>
        <v>4</v>
      </c>
      <c r="E101" s="59">
        <f>'Shipping Invoice'!J105*$N$1</f>
        <v>0.99</v>
      </c>
      <c r="F101" s="59">
        <f t="shared" si="3"/>
        <v>3.96</v>
      </c>
      <c r="G101" s="60">
        <f t="shared" si="4"/>
        <v>35.016299999999994</v>
      </c>
      <c r="H101" s="63">
        <f t="shared" si="5"/>
        <v>140.06519999999998</v>
      </c>
    </row>
    <row r="102" spans="1:8" s="62" customFormat="1" ht="36">
      <c r="A102" s="56" t="str">
        <f>IF((LEN('Copy paste to Here'!G106))&gt;5,((CONCATENATE('Copy paste to Here'!G106," &amp; ",'Copy paste to Here'!D106,"  &amp;  ",'Copy paste to Here'!E106))),"Empty Cell")</f>
        <v>Surgical steel fake plug with ferido glued multi-crystals without resin cover on one side and a plain steel disk on the other side &amp; Size: 6mm  &amp;  Crystal Color: Jet</v>
      </c>
      <c r="B102" s="57" t="str">
        <f>'Copy paste to Here'!C106</f>
        <v>IPMC</v>
      </c>
      <c r="C102" s="57" t="s">
        <v>843</v>
      </c>
      <c r="D102" s="58">
        <f>Invoice!B106</f>
        <v>4</v>
      </c>
      <c r="E102" s="59">
        <f>'Shipping Invoice'!J106*$N$1</f>
        <v>0.99</v>
      </c>
      <c r="F102" s="59">
        <f t="shared" si="3"/>
        <v>3.96</v>
      </c>
      <c r="G102" s="60">
        <f t="shared" si="4"/>
        <v>35.016299999999994</v>
      </c>
      <c r="H102" s="63">
        <f t="shared" si="5"/>
        <v>140.06519999999998</v>
      </c>
    </row>
    <row r="103" spans="1:8" s="62" customFormat="1" ht="36">
      <c r="A103" s="56" t="str">
        <f>IF((LEN('Copy paste to Here'!G107))&gt;5,((CONCATENATE('Copy paste to Here'!G107," &amp; ",'Copy paste to Here'!D107,"  &amp;  ",'Copy paste to Here'!E107))),"Empty Cell")</f>
        <v>Surgical steel fake plug with ferido glued multi-crystals without resin cover on one side and a plain steel disk on the other side &amp; Size: 8mm  &amp;  Crystal Color: Clear</v>
      </c>
      <c r="B103" s="57" t="str">
        <f>'Copy paste to Here'!C107</f>
        <v>IPMC</v>
      </c>
      <c r="C103" s="57" t="s">
        <v>844</v>
      </c>
      <c r="D103" s="58">
        <f>Invoice!B107</f>
        <v>4</v>
      </c>
      <c r="E103" s="59">
        <f>'Shipping Invoice'!J107*$N$1</f>
        <v>1.39</v>
      </c>
      <c r="F103" s="59">
        <f t="shared" si="3"/>
        <v>5.56</v>
      </c>
      <c r="G103" s="60">
        <f t="shared" si="4"/>
        <v>49.16429999999999</v>
      </c>
      <c r="H103" s="63">
        <f t="shared" si="5"/>
        <v>196.65719999999996</v>
      </c>
    </row>
    <row r="104" spans="1:8" s="62" customFormat="1" ht="36">
      <c r="A104" s="56" t="str">
        <f>IF((LEN('Copy paste to Here'!G108))&gt;5,((CONCATENATE('Copy paste to Here'!G108," &amp; ",'Copy paste to Here'!D108,"  &amp;  ",'Copy paste to Here'!E108))),"Empty Cell")</f>
        <v>Surgical steel fake plug with ferido glued multi-crystals without resin cover on one side and a plain steel disk on the other side &amp; Size: 8mm  &amp;  Crystal Color: Jet</v>
      </c>
      <c r="B104" s="57" t="str">
        <f>'Copy paste to Here'!C108</f>
        <v>IPMC</v>
      </c>
      <c r="C104" s="57" t="s">
        <v>844</v>
      </c>
      <c r="D104" s="58">
        <f>Invoice!B108</f>
        <v>4</v>
      </c>
      <c r="E104" s="59">
        <f>'Shipping Invoice'!J108*$N$1</f>
        <v>1.39</v>
      </c>
      <c r="F104" s="59">
        <f t="shared" si="3"/>
        <v>5.56</v>
      </c>
      <c r="G104" s="60">
        <f t="shared" si="4"/>
        <v>49.16429999999999</v>
      </c>
      <c r="H104" s="63">
        <f t="shared" si="5"/>
        <v>196.65719999999996</v>
      </c>
    </row>
    <row r="105" spans="1:8" s="62" customFormat="1" ht="36">
      <c r="A105" s="56" t="str">
        <f>IF((LEN('Copy paste to Here'!G109))&gt;5,((CONCATENATE('Copy paste to Here'!G109," &amp; ",'Copy paste to Here'!D109,"  &amp;  ",'Copy paste to Here'!E109))),"Empty Cell")</f>
        <v>Surgical steel fake plug with ferido glued multi-crystals without resin cover on one side and a plain steel disk on the other side &amp; Size: 10mm  &amp;  Crystal Color: Clear</v>
      </c>
      <c r="B105" s="57" t="str">
        <f>'Copy paste to Here'!C109</f>
        <v>IPMC</v>
      </c>
      <c r="C105" s="57" t="s">
        <v>845</v>
      </c>
      <c r="D105" s="58">
        <f>Invoice!B109</f>
        <v>4</v>
      </c>
      <c r="E105" s="59">
        <f>'Shipping Invoice'!J109*$N$1</f>
        <v>1.89</v>
      </c>
      <c r="F105" s="59">
        <f t="shared" si="3"/>
        <v>7.56</v>
      </c>
      <c r="G105" s="60">
        <f t="shared" si="4"/>
        <v>66.849299999999985</v>
      </c>
      <c r="H105" s="63">
        <f t="shared" si="5"/>
        <v>267.39719999999994</v>
      </c>
    </row>
    <row r="106" spans="1:8" s="62" customFormat="1" ht="36">
      <c r="A106" s="56" t="str">
        <f>IF((LEN('Copy paste to Here'!G110))&gt;5,((CONCATENATE('Copy paste to Here'!G110," &amp; ",'Copy paste to Here'!D110,"  &amp;  ",'Copy paste to Here'!E110))),"Empty Cell")</f>
        <v>Surgical steel fake plug with ferido glued multi-crystals without resin cover on one side and a plain steel disk on the other side &amp; Size: 10mm  &amp;  Crystal Color: Jet</v>
      </c>
      <c r="B106" s="57" t="str">
        <f>'Copy paste to Here'!C110</f>
        <v>IPMC</v>
      </c>
      <c r="C106" s="57" t="s">
        <v>845</v>
      </c>
      <c r="D106" s="58">
        <f>Invoice!B110</f>
        <v>4</v>
      </c>
      <c r="E106" s="59">
        <f>'Shipping Invoice'!J110*$N$1</f>
        <v>1.89</v>
      </c>
      <c r="F106" s="59">
        <f t="shared" si="3"/>
        <v>7.56</v>
      </c>
      <c r="G106" s="60">
        <f t="shared" si="4"/>
        <v>66.849299999999985</v>
      </c>
      <c r="H106" s="63">
        <f t="shared" si="5"/>
        <v>267.39719999999994</v>
      </c>
    </row>
    <row r="107" spans="1:8" s="62" customFormat="1" ht="36">
      <c r="A107" s="56" t="str">
        <f>IF((LEN('Copy paste to Here'!G111))&gt;5,((CONCATENATE('Copy paste to Here'!G111," &amp; ",'Copy paste to Here'!D111,"  &amp;  ",'Copy paste to Here'!E111))),"Empty Cell")</f>
        <v>Flat dome shaped PVD plated 316L steel dermal anchor top part for internally threaded, 16g (1.2mm) dermal anchor base plate with a height of 2mm - 2.5mm &amp; Size: 3mm  &amp;  Color: Black</v>
      </c>
      <c r="B107" s="57" t="str">
        <f>'Copy paste to Here'!C111</f>
        <v>ITAG</v>
      </c>
      <c r="C107" s="57" t="s">
        <v>846</v>
      </c>
      <c r="D107" s="58">
        <f>Invoice!B111</f>
        <v>5</v>
      </c>
      <c r="E107" s="59">
        <f>'Shipping Invoice'!J111*$N$1</f>
        <v>0.54</v>
      </c>
      <c r="F107" s="59">
        <f t="shared" si="3"/>
        <v>2.7</v>
      </c>
      <c r="G107" s="60">
        <f t="shared" si="4"/>
        <v>19.099799999999998</v>
      </c>
      <c r="H107" s="63">
        <f t="shared" si="5"/>
        <v>95.498999999999995</v>
      </c>
    </row>
    <row r="108" spans="1:8" s="62" customFormat="1" ht="36">
      <c r="A108" s="56" t="str">
        <f>IF((LEN('Copy paste to Here'!G112))&gt;5,((CONCATENATE('Copy paste to Here'!G112," &amp; ",'Copy paste to Here'!D112,"  &amp;  ",'Copy paste to Here'!E112))),"Empty Cell")</f>
        <v>Flat dome shaped PVD plated 316L steel dermal anchor top part for internally threaded, 16g (1.2mm) dermal anchor base plate with a height of 2mm - 2.5mm &amp; Size: 3mm  &amp;  Color: Gold</v>
      </c>
      <c r="B108" s="57" t="str">
        <f>'Copy paste to Here'!C112</f>
        <v>ITAG</v>
      </c>
      <c r="C108" s="57" t="s">
        <v>846</v>
      </c>
      <c r="D108" s="58">
        <f>Invoice!B112</f>
        <v>5</v>
      </c>
      <c r="E108" s="59">
        <f>'Shipping Invoice'!J112*$N$1</f>
        <v>0.54</v>
      </c>
      <c r="F108" s="59">
        <f t="shared" si="3"/>
        <v>2.7</v>
      </c>
      <c r="G108" s="60">
        <f t="shared" si="4"/>
        <v>19.099799999999998</v>
      </c>
      <c r="H108" s="63">
        <f t="shared" si="5"/>
        <v>95.498999999999995</v>
      </c>
    </row>
    <row r="109" spans="1:8" s="62" customFormat="1" ht="36">
      <c r="A109" s="56" t="str">
        <f>IF((LEN('Copy paste to Here'!G113))&gt;5,((CONCATENATE('Copy paste to Here'!G113," &amp; ",'Copy paste to Here'!D113,"  &amp;  ",'Copy paste to Here'!E113))),"Empty Cell")</f>
        <v>Flat dome shaped PVD plated 316L steel dermal anchor top part for internally threaded, 16g (1.2mm) dermal anchor base plate with a height of 2mm - 2.5mm &amp; Size: 4mm  &amp;  Color: Black</v>
      </c>
      <c r="B109" s="57" t="str">
        <f>'Copy paste to Here'!C113</f>
        <v>ITAG</v>
      </c>
      <c r="C109" s="57" t="s">
        <v>847</v>
      </c>
      <c r="D109" s="58">
        <f>Invoice!B113</f>
        <v>5</v>
      </c>
      <c r="E109" s="59">
        <f>'Shipping Invoice'!J113*$N$1</f>
        <v>0.54</v>
      </c>
      <c r="F109" s="59">
        <f t="shared" si="3"/>
        <v>2.7</v>
      </c>
      <c r="G109" s="60">
        <f t="shared" si="4"/>
        <v>19.099799999999998</v>
      </c>
      <c r="H109" s="63">
        <f t="shared" si="5"/>
        <v>95.498999999999995</v>
      </c>
    </row>
    <row r="110" spans="1:8" s="62" customFormat="1" ht="36">
      <c r="A110" s="56" t="str">
        <f>IF((LEN('Copy paste to Here'!G114))&gt;5,((CONCATENATE('Copy paste to Here'!G114," &amp; ",'Copy paste to Here'!D114,"  &amp;  ",'Copy paste to Here'!E114))),"Empty Cell")</f>
        <v>Flat dome shaped PVD plated 316L steel dermal anchor top part for internally threaded, 16g (1.2mm) dermal anchor base plate with a height of 2mm - 2.5mm &amp; Size: 4mm  &amp;  Color: Gold</v>
      </c>
      <c r="B110" s="57" t="str">
        <f>'Copy paste to Here'!C114</f>
        <v>ITAG</v>
      </c>
      <c r="C110" s="57" t="s">
        <v>847</v>
      </c>
      <c r="D110" s="58">
        <f>Invoice!B114</f>
        <v>5</v>
      </c>
      <c r="E110" s="59">
        <f>'Shipping Invoice'!J114*$N$1</f>
        <v>0.54</v>
      </c>
      <c r="F110" s="59">
        <f t="shared" si="3"/>
        <v>2.7</v>
      </c>
      <c r="G110" s="60">
        <f t="shared" si="4"/>
        <v>19.099799999999998</v>
      </c>
      <c r="H110" s="63">
        <f t="shared" si="5"/>
        <v>95.498999999999995</v>
      </c>
    </row>
    <row r="111" spans="1:8" s="62" customFormat="1" ht="36">
      <c r="A111" s="56" t="str">
        <f>IF((LEN('Copy paste to Here'!G115))&gt;5,((CONCATENATE('Copy paste to Here'!G115," &amp; ",'Copy paste to Here'!D115,"  &amp;  ",'Copy paste to Here'!E115))),"Empty Cell")</f>
        <v>Flat dome shaped PVD plated 316L steel dermal anchor top part for internally threaded, 16g (1.2mm) dermal anchor base plate with a height of 2mm - 2.5mm &amp; Size: 5mm  &amp;  Color: Black</v>
      </c>
      <c r="B111" s="57" t="str">
        <f>'Copy paste to Here'!C115</f>
        <v>ITAG</v>
      </c>
      <c r="C111" s="57" t="s">
        <v>848</v>
      </c>
      <c r="D111" s="58">
        <f>Invoice!B115</f>
        <v>5</v>
      </c>
      <c r="E111" s="59">
        <f>'Shipping Invoice'!J115*$N$1</f>
        <v>0.54</v>
      </c>
      <c r="F111" s="59">
        <f t="shared" si="3"/>
        <v>2.7</v>
      </c>
      <c r="G111" s="60">
        <f t="shared" si="4"/>
        <v>19.099799999999998</v>
      </c>
      <c r="H111" s="63">
        <f t="shared" si="5"/>
        <v>95.498999999999995</v>
      </c>
    </row>
    <row r="112" spans="1:8" s="62" customFormat="1" ht="36">
      <c r="A112" s="56" t="str">
        <f>IF((LEN('Copy paste to Here'!G116))&gt;5,((CONCATENATE('Copy paste to Here'!G116," &amp; ",'Copy paste to Here'!D116,"  &amp;  ",'Copy paste to Here'!E116))),"Empty Cell")</f>
        <v>Flat dome shaped PVD plated 316L steel dermal anchor top part for internally threaded, 16g (1.2mm) dermal anchor base plate with a height of 2mm - 2.5mm &amp; Size: 5mm  &amp;  Color: Gold</v>
      </c>
      <c r="B112" s="57" t="str">
        <f>'Copy paste to Here'!C116</f>
        <v>ITAG</v>
      </c>
      <c r="C112" s="57" t="s">
        <v>848</v>
      </c>
      <c r="D112" s="58">
        <f>Invoice!B116</f>
        <v>5</v>
      </c>
      <c r="E112" s="59">
        <f>'Shipping Invoice'!J116*$N$1</f>
        <v>0.54</v>
      </c>
      <c r="F112" s="59">
        <f t="shared" si="3"/>
        <v>2.7</v>
      </c>
      <c r="G112" s="60">
        <f t="shared" si="4"/>
        <v>19.099799999999998</v>
      </c>
      <c r="H112" s="63">
        <f t="shared" si="5"/>
        <v>95.498999999999995</v>
      </c>
    </row>
    <row r="113" spans="1:8" s="62" customFormat="1" ht="48">
      <c r="A113" s="56" t="str">
        <f>IF((LEN('Copy paste to Here'!G117))&gt;5,((CONCATENATE('Copy paste to Here'!G117," &amp; ",'Copy paste to Here'!D117,"  &amp;  ",'Copy paste to Here'!E117))),"Empty Cell")</f>
        <v>Flat disk shaped anodized surgical steel dermal anchor top part for internally threaded, 16g (1.2mm) dermal anchor base plate with a height of 2mm - 2.5mm (this item does only fit our dermal anchors and surface bars) &amp; Size: 3mm  &amp;  Color: Black</v>
      </c>
      <c r="B113" s="57" t="str">
        <f>'Copy paste to Here'!C117</f>
        <v>ITE</v>
      </c>
      <c r="C113" s="57" t="s">
        <v>849</v>
      </c>
      <c r="D113" s="58">
        <f>Invoice!B117</f>
        <v>4</v>
      </c>
      <c r="E113" s="59">
        <f>'Shipping Invoice'!J117*$N$1</f>
        <v>0.54</v>
      </c>
      <c r="F113" s="59">
        <f t="shared" si="3"/>
        <v>2.16</v>
      </c>
      <c r="G113" s="60">
        <f t="shared" si="4"/>
        <v>19.099799999999998</v>
      </c>
      <c r="H113" s="63">
        <f t="shared" si="5"/>
        <v>76.399199999999993</v>
      </c>
    </row>
    <row r="114" spans="1:8" s="62" customFormat="1" ht="48">
      <c r="A114" s="56" t="str">
        <f>IF((LEN('Copy paste to Here'!G118))&gt;5,((CONCATENATE('Copy paste to Here'!G118," &amp; ",'Copy paste to Here'!D118,"  &amp;  ",'Copy paste to Here'!E118))),"Empty Cell")</f>
        <v>Flat disk shaped anodized surgical steel dermal anchor top part for internally threaded, 16g (1.2mm) dermal anchor base plate with a height of 2mm - 2.5mm (this item does only fit our dermal anchors and surface bars) &amp; Size: 3mm  &amp;  Color: Gold</v>
      </c>
      <c r="B114" s="57" t="str">
        <f>'Copy paste to Here'!C118</f>
        <v>ITE</v>
      </c>
      <c r="C114" s="57" t="s">
        <v>849</v>
      </c>
      <c r="D114" s="58">
        <f>Invoice!B118</f>
        <v>3</v>
      </c>
      <c r="E114" s="59">
        <f>'Shipping Invoice'!J118*$N$1</f>
        <v>0.54</v>
      </c>
      <c r="F114" s="59">
        <f t="shared" si="3"/>
        <v>1.62</v>
      </c>
      <c r="G114" s="60">
        <f t="shared" si="4"/>
        <v>19.099799999999998</v>
      </c>
      <c r="H114" s="63">
        <f t="shared" si="5"/>
        <v>57.299399999999991</v>
      </c>
    </row>
    <row r="115" spans="1:8" s="62" customFormat="1" ht="48">
      <c r="A115" s="56" t="str">
        <f>IF((LEN('Copy paste to Here'!G119))&gt;5,((CONCATENATE('Copy paste to Here'!G119," &amp; ",'Copy paste to Here'!D119,"  &amp;  ",'Copy paste to Here'!E119))),"Empty Cell")</f>
        <v>Flat disk shaped anodized surgical steel dermal anchor top part for internally threaded, 16g (1.2mm) dermal anchor base plate with a height of 2mm - 2.5mm (this item does only fit our dermal anchors and surface bars) &amp; Size: 4mm  &amp;  Color: Black</v>
      </c>
      <c r="B115" s="57" t="str">
        <f>'Copy paste to Here'!C119</f>
        <v>ITE</v>
      </c>
      <c r="C115" s="57" t="s">
        <v>850</v>
      </c>
      <c r="D115" s="58">
        <f>Invoice!B119</f>
        <v>4</v>
      </c>
      <c r="E115" s="59">
        <f>'Shipping Invoice'!J119*$N$1</f>
        <v>0.54</v>
      </c>
      <c r="F115" s="59">
        <f t="shared" si="3"/>
        <v>2.16</v>
      </c>
      <c r="G115" s="60">
        <f t="shared" si="4"/>
        <v>19.099799999999998</v>
      </c>
      <c r="H115" s="63">
        <f t="shared" si="5"/>
        <v>76.399199999999993</v>
      </c>
    </row>
    <row r="116" spans="1:8" s="62" customFormat="1" ht="48">
      <c r="A116" s="56" t="str">
        <f>IF((LEN('Copy paste to Here'!G120))&gt;5,((CONCATENATE('Copy paste to Here'!G120," &amp; ",'Copy paste to Here'!D120,"  &amp;  ",'Copy paste to Here'!E120))),"Empty Cell")</f>
        <v>Flat disk shaped anodized surgical steel dermal anchor top part for internally threaded, 16g (1.2mm) dermal anchor base plate with a height of 2mm - 2.5mm (this item does only fit our dermal anchors and surface bars) &amp; Size: 4mm  &amp;  Color: Gold</v>
      </c>
      <c r="B116" s="57" t="str">
        <f>'Copy paste to Here'!C120</f>
        <v>ITE</v>
      </c>
      <c r="C116" s="57" t="s">
        <v>850</v>
      </c>
      <c r="D116" s="58">
        <f>Invoice!B120</f>
        <v>3</v>
      </c>
      <c r="E116" s="59">
        <f>'Shipping Invoice'!J120*$N$1</f>
        <v>0.54</v>
      </c>
      <c r="F116" s="59">
        <f t="shared" si="3"/>
        <v>1.62</v>
      </c>
      <c r="G116" s="60">
        <f t="shared" si="4"/>
        <v>19.099799999999998</v>
      </c>
      <c r="H116" s="63">
        <f t="shared" si="5"/>
        <v>57.299399999999991</v>
      </c>
    </row>
    <row r="117" spans="1:8" s="62" customFormat="1" ht="48">
      <c r="A117" s="56" t="str">
        <f>IF((LEN('Copy paste to Here'!G121))&gt;5,((CONCATENATE('Copy paste to Here'!G121," &amp; ",'Copy paste to Here'!D121,"  &amp;  ",'Copy paste to Here'!E121))),"Empty Cell")</f>
        <v>Flat disk shaped anodized surgical steel dermal anchor top part for internally threaded, 16g (1.2mm) dermal anchor base plate with a height of 2mm - 2.5mm (this item does only fit our dermal anchors and surface bars) &amp; Size: 5mm  &amp;  Color: Black</v>
      </c>
      <c r="B117" s="57" t="str">
        <f>'Copy paste to Here'!C121</f>
        <v>ITE</v>
      </c>
      <c r="C117" s="57" t="s">
        <v>851</v>
      </c>
      <c r="D117" s="58">
        <f>Invoice!B121</f>
        <v>4</v>
      </c>
      <c r="E117" s="59">
        <f>'Shipping Invoice'!J121*$N$1</f>
        <v>0.54</v>
      </c>
      <c r="F117" s="59">
        <f t="shared" si="3"/>
        <v>2.16</v>
      </c>
      <c r="G117" s="60">
        <f t="shared" si="4"/>
        <v>19.099799999999998</v>
      </c>
      <c r="H117" s="63">
        <f t="shared" si="5"/>
        <v>76.399199999999993</v>
      </c>
    </row>
    <row r="118" spans="1:8" s="62" customFormat="1" ht="48">
      <c r="A118" s="56" t="str">
        <f>IF((LEN('Copy paste to Here'!G122))&gt;5,((CONCATENATE('Copy paste to Here'!G122," &amp; ",'Copy paste to Here'!D122,"  &amp;  ",'Copy paste to Here'!E122))),"Empty Cell")</f>
        <v>Flat disk shaped anodized surgical steel dermal anchor top part for internally threaded, 16g (1.2mm) dermal anchor base plate with a height of 2mm - 2.5mm (this item does only fit our dermal anchors and surface bars) &amp; Size: 5mm  &amp;  Color: Gold</v>
      </c>
      <c r="B118" s="57" t="str">
        <f>'Copy paste to Here'!C122</f>
        <v>ITE</v>
      </c>
      <c r="C118" s="57" t="s">
        <v>851</v>
      </c>
      <c r="D118" s="58">
        <f>Invoice!B122</f>
        <v>3</v>
      </c>
      <c r="E118" s="59">
        <f>'Shipping Invoice'!J122*$N$1</f>
        <v>0.54</v>
      </c>
      <c r="F118" s="59">
        <f t="shared" si="3"/>
        <v>1.62</v>
      </c>
      <c r="G118" s="60">
        <f t="shared" si="4"/>
        <v>19.099799999999998</v>
      </c>
      <c r="H118" s="63">
        <f t="shared" si="5"/>
        <v>57.299399999999991</v>
      </c>
    </row>
    <row r="119" spans="1:8" s="62" customFormat="1" ht="60">
      <c r="A119" s="56" t="str">
        <f>IF((LEN('Copy paste to Here'!G123))&gt;5,((CONCATENATE('Copy paste to Here'!G123," &amp; ",'Copy paste to Here'!D123,"  &amp;  ",'Copy paste to Here'!E123))),"Empty Cell")</f>
        <v xml:space="preserve">4mm bezel set clear crystal flat head shaped anodized surgical steel dermal anchor top part for internally threaded, 16g (1.2mm) dermal anchor base plate with a height of 2mm - 2.5mm (this item does only fit our dermal anchors and surface bars) &amp; Color: Gold  &amp;  </v>
      </c>
      <c r="B119" s="57" t="str">
        <f>'Copy paste to Here'!C123</f>
        <v>ITJF4</v>
      </c>
      <c r="C119" s="57" t="s">
        <v>775</v>
      </c>
      <c r="D119" s="58">
        <f>Invoice!B123</f>
        <v>4</v>
      </c>
      <c r="E119" s="59">
        <f>'Shipping Invoice'!J123*$N$1</f>
        <v>0.79</v>
      </c>
      <c r="F119" s="59">
        <f t="shared" si="3"/>
        <v>3.16</v>
      </c>
      <c r="G119" s="60">
        <f t="shared" si="4"/>
        <v>27.942299999999999</v>
      </c>
      <c r="H119" s="63">
        <f t="shared" si="5"/>
        <v>111.7692</v>
      </c>
    </row>
    <row r="120" spans="1:8" s="62" customFormat="1" ht="36">
      <c r="A120" s="56" t="str">
        <f>IF((LEN('Copy paste to Here'!G124))&gt;5,((CONCATENATE('Copy paste to Here'!G124," &amp; ",'Copy paste to Here'!D124,"  &amp;  ",'Copy paste to Here'!E124))),"Empty Cell")</f>
        <v>Surgical steel internally threaded labret, 16g (1.2mm) with crystal flat head sized 3mm to 5mm for triple tragus piercings &amp; Length: 6mm with 3mm top part  &amp;  Crystal Color: Clear</v>
      </c>
      <c r="B120" s="57" t="str">
        <f>'Copy paste to Here'!C124</f>
        <v>LBIFB</v>
      </c>
      <c r="C120" s="57" t="s">
        <v>852</v>
      </c>
      <c r="D120" s="58">
        <f>Invoice!B124</f>
        <v>3</v>
      </c>
      <c r="E120" s="59">
        <f>'Shipping Invoice'!J124*$N$1</f>
        <v>0.94</v>
      </c>
      <c r="F120" s="59">
        <f t="shared" si="3"/>
        <v>2.82</v>
      </c>
      <c r="G120" s="60">
        <f t="shared" si="4"/>
        <v>33.247799999999998</v>
      </c>
      <c r="H120" s="63">
        <f t="shared" si="5"/>
        <v>99.743399999999994</v>
      </c>
    </row>
    <row r="121" spans="1:8" s="62" customFormat="1" ht="36">
      <c r="A121" s="56" t="str">
        <f>IF((LEN('Copy paste to Here'!G125))&gt;5,((CONCATENATE('Copy paste to Here'!G125," &amp; ",'Copy paste to Here'!D125,"  &amp;  ",'Copy paste to Here'!E125))),"Empty Cell")</f>
        <v>Surgical steel internally threaded labret, 16g (1.2mm) with crystal flat head sized 3mm to 5mm for triple tragus piercings &amp; Length: 6mm with 3mm top part  &amp;  Crystal Color: Sapphire</v>
      </c>
      <c r="B121" s="57" t="str">
        <f>'Copy paste to Here'!C125</f>
        <v>LBIFB</v>
      </c>
      <c r="C121" s="57" t="s">
        <v>852</v>
      </c>
      <c r="D121" s="58">
        <f>Invoice!B125</f>
        <v>3</v>
      </c>
      <c r="E121" s="59">
        <f>'Shipping Invoice'!J125*$N$1</f>
        <v>0.94</v>
      </c>
      <c r="F121" s="59">
        <f t="shared" si="3"/>
        <v>2.82</v>
      </c>
      <c r="G121" s="60">
        <f t="shared" si="4"/>
        <v>33.247799999999998</v>
      </c>
      <c r="H121" s="63">
        <f t="shared" si="5"/>
        <v>99.743399999999994</v>
      </c>
    </row>
    <row r="122" spans="1:8" s="62" customFormat="1" ht="36">
      <c r="A122" s="56" t="str">
        <f>IF((LEN('Copy paste to Here'!G126))&gt;5,((CONCATENATE('Copy paste to Here'!G126," &amp; ",'Copy paste to Here'!D126,"  &amp;  ",'Copy paste to Here'!E126))),"Empty Cell")</f>
        <v>Surgical steel internally threaded labret, 16g (1.2mm) with crystal flat head sized 3mm to 5mm for triple tragus piercings &amp; Length: 6mm with 3mm top part  &amp;  Crystal Color: Fuchsia</v>
      </c>
      <c r="B122" s="57" t="str">
        <f>'Copy paste to Here'!C126</f>
        <v>LBIFB</v>
      </c>
      <c r="C122" s="57" t="s">
        <v>852</v>
      </c>
      <c r="D122" s="58">
        <f>Invoice!B126</f>
        <v>2</v>
      </c>
      <c r="E122" s="59">
        <f>'Shipping Invoice'!J126*$N$1</f>
        <v>0.94</v>
      </c>
      <c r="F122" s="59">
        <f t="shared" si="3"/>
        <v>1.88</v>
      </c>
      <c r="G122" s="60">
        <f t="shared" si="4"/>
        <v>33.247799999999998</v>
      </c>
      <c r="H122" s="63">
        <f t="shared" si="5"/>
        <v>66.495599999999996</v>
      </c>
    </row>
    <row r="123" spans="1:8" s="62" customFormat="1" ht="36">
      <c r="A123" s="56" t="str">
        <f>IF((LEN('Copy paste to Here'!G127))&gt;5,((CONCATENATE('Copy paste to Here'!G127," &amp; ",'Copy paste to Here'!D127,"  &amp;  ",'Copy paste to Here'!E127))),"Empty Cell")</f>
        <v>Surgical steel internally threaded labret, 16g (1.2mm) with crystal flat head sized 3mm to 5mm for triple tragus piercings &amp; Length: 8mm with 3mm top part  &amp;  Crystal Color: Clear</v>
      </c>
      <c r="B123" s="57" t="str">
        <f>'Copy paste to Here'!C127</f>
        <v>LBIFB</v>
      </c>
      <c r="C123" s="57" t="s">
        <v>852</v>
      </c>
      <c r="D123" s="58">
        <f>Invoice!B127</f>
        <v>3</v>
      </c>
      <c r="E123" s="59">
        <f>'Shipping Invoice'!J127*$N$1</f>
        <v>0.94</v>
      </c>
      <c r="F123" s="59">
        <f t="shared" si="3"/>
        <v>2.82</v>
      </c>
      <c r="G123" s="60">
        <f t="shared" si="4"/>
        <v>33.247799999999998</v>
      </c>
      <c r="H123" s="63">
        <f t="shared" si="5"/>
        <v>99.743399999999994</v>
      </c>
    </row>
    <row r="124" spans="1:8" s="62" customFormat="1" ht="36">
      <c r="A124" s="56" t="str">
        <f>IF((LEN('Copy paste to Here'!G128))&gt;5,((CONCATENATE('Copy paste to Here'!G128," &amp; ",'Copy paste to Here'!D128,"  &amp;  ",'Copy paste to Here'!E128))),"Empty Cell")</f>
        <v>Surgical steel internally threaded labret, 16g (1.2mm) with crystal flat head sized 3mm to 5mm for triple tragus piercings &amp; Length: 8mm with 3mm top part  &amp;  Crystal Color: Blue Zircon</v>
      </c>
      <c r="B124" s="57" t="str">
        <f>'Copy paste to Here'!C128</f>
        <v>LBIFB</v>
      </c>
      <c r="C124" s="57" t="s">
        <v>852</v>
      </c>
      <c r="D124" s="58">
        <f>Invoice!B128</f>
        <v>3</v>
      </c>
      <c r="E124" s="59">
        <f>'Shipping Invoice'!J128*$N$1</f>
        <v>0.94</v>
      </c>
      <c r="F124" s="59">
        <f t="shared" si="3"/>
        <v>2.82</v>
      </c>
      <c r="G124" s="60">
        <f t="shared" si="4"/>
        <v>33.247799999999998</v>
      </c>
      <c r="H124" s="63">
        <f t="shared" si="5"/>
        <v>99.743399999999994</v>
      </c>
    </row>
    <row r="125" spans="1:8" s="62" customFormat="1" ht="36">
      <c r="A125" s="56" t="str">
        <f>IF((LEN('Copy paste to Here'!G129))&gt;5,((CONCATENATE('Copy paste to Here'!G129," &amp; ",'Copy paste to Here'!D129,"  &amp;  ",'Copy paste to Here'!E129))),"Empty Cell")</f>
        <v>Surgical steel internally threaded labret, 16g (1.2mm) with crystal flat head sized 3mm to 5mm for triple tragus piercings &amp; Length: 8mm with 3mm top part  &amp;  Crystal Color: Fuchsia</v>
      </c>
      <c r="B125" s="57" t="str">
        <f>'Copy paste to Here'!C129</f>
        <v>LBIFB</v>
      </c>
      <c r="C125" s="57" t="s">
        <v>852</v>
      </c>
      <c r="D125" s="58">
        <f>Invoice!B129</f>
        <v>1</v>
      </c>
      <c r="E125" s="59">
        <f>'Shipping Invoice'!J129*$N$1</f>
        <v>0.94</v>
      </c>
      <c r="F125" s="59">
        <f t="shared" si="3"/>
        <v>0.94</v>
      </c>
      <c r="G125" s="60">
        <f t="shared" si="4"/>
        <v>33.247799999999998</v>
      </c>
      <c r="H125" s="63">
        <f t="shared" si="5"/>
        <v>33.247799999999998</v>
      </c>
    </row>
    <row r="126" spans="1:8" s="62" customFormat="1" ht="36">
      <c r="A126" s="56" t="str">
        <f>IF((LEN('Copy paste to Here'!G130))&gt;5,((CONCATENATE('Copy paste to Here'!G130," &amp; ",'Copy paste to Here'!D130,"  &amp;  ",'Copy paste to Here'!E130))),"Empty Cell")</f>
        <v>Surgical steel internally threaded labret, 16g (1.2mm) with crystal flat head sized 3mm to 5mm for triple tragus piercings &amp; Length: 8mm with 3mm top part  &amp;  Crystal Color: Topaz</v>
      </c>
      <c r="B126" s="57" t="str">
        <f>'Copy paste to Here'!C130</f>
        <v>LBIFB</v>
      </c>
      <c r="C126" s="57" t="s">
        <v>852</v>
      </c>
      <c r="D126" s="58">
        <f>Invoice!B130</f>
        <v>1</v>
      </c>
      <c r="E126" s="59">
        <f>'Shipping Invoice'!J130*$N$1</f>
        <v>0.94</v>
      </c>
      <c r="F126" s="59">
        <f t="shared" si="3"/>
        <v>0.94</v>
      </c>
      <c r="G126" s="60">
        <f t="shared" si="4"/>
        <v>33.247799999999998</v>
      </c>
      <c r="H126" s="63">
        <f t="shared" si="5"/>
        <v>33.247799999999998</v>
      </c>
    </row>
    <row r="127" spans="1:8" s="62" customFormat="1" ht="36">
      <c r="A127" s="56" t="str">
        <f>IF((LEN('Copy paste to Here'!G131))&gt;5,((CONCATENATE('Copy paste to Here'!G131," &amp; ",'Copy paste to Here'!D131,"  &amp;  ",'Copy paste to Here'!E131))),"Empty Cell")</f>
        <v>Surgical steel internally threaded labret, 16g (1.2mm) with crystal flat head sized 3mm to 5mm for triple tragus piercings &amp; Length: 10mm with 3mm top part  &amp;  Crystal Color: Sapphire</v>
      </c>
      <c r="B127" s="57" t="str">
        <f>'Copy paste to Here'!C131</f>
        <v>LBIFB</v>
      </c>
      <c r="C127" s="57" t="s">
        <v>852</v>
      </c>
      <c r="D127" s="58">
        <f>Invoice!B131</f>
        <v>3</v>
      </c>
      <c r="E127" s="59">
        <f>'Shipping Invoice'!J131*$N$1</f>
        <v>0.94</v>
      </c>
      <c r="F127" s="59">
        <f t="shared" si="3"/>
        <v>2.82</v>
      </c>
      <c r="G127" s="60">
        <f t="shared" si="4"/>
        <v>33.247799999999998</v>
      </c>
      <c r="H127" s="63">
        <f t="shared" si="5"/>
        <v>99.743399999999994</v>
      </c>
    </row>
    <row r="128" spans="1:8" s="62" customFormat="1" ht="36">
      <c r="A128" s="56" t="str">
        <f>IF((LEN('Copy paste to Here'!G132))&gt;5,((CONCATENATE('Copy paste to Here'!G132," &amp; ",'Copy paste to Here'!D132,"  &amp;  ",'Copy paste to Here'!E132))),"Empty Cell")</f>
        <v>Surgical steel internally threaded labret, 16g (1.2mm) with crystal flat head sized 3mm to 5mm for triple tragus piercings &amp; Length: 10mm with 3mm top part  &amp;  Crystal Color: Topaz</v>
      </c>
      <c r="B128" s="57" t="str">
        <f>'Copy paste to Here'!C132</f>
        <v>LBIFB</v>
      </c>
      <c r="C128" s="57" t="s">
        <v>852</v>
      </c>
      <c r="D128" s="58">
        <f>Invoice!B132</f>
        <v>2</v>
      </c>
      <c r="E128" s="59">
        <f>'Shipping Invoice'!J132*$N$1</f>
        <v>0.94</v>
      </c>
      <c r="F128" s="59">
        <f t="shared" si="3"/>
        <v>1.88</v>
      </c>
      <c r="G128" s="60">
        <f t="shared" si="4"/>
        <v>33.247799999999998</v>
      </c>
      <c r="H128" s="63">
        <f t="shared" si="5"/>
        <v>66.495599999999996</v>
      </c>
    </row>
    <row r="129" spans="1:8" s="62" customFormat="1" ht="36">
      <c r="A129" s="56" t="str">
        <f>IF((LEN('Copy paste to Here'!G133))&gt;5,((CONCATENATE('Copy paste to Here'!G133," &amp; ",'Copy paste to Here'!D133,"  &amp;  ",'Copy paste to Here'!E133))),"Empty Cell")</f>
        <v>Surgical steel internally threaded labret, 16g (1.2mm) with crystal flat head sized 3mm to 5mm for triple tragus piercings &amp; Length: 6mm with 4mm top part  &amp;  Crystal Color: Clear</v>
      </c>
      <c r="B129" s="57" t="str">
        <f>'Copy paste to Here'!C133</f>
        <v>LBIFB</v>
      </c>
      <c r="C129" s="57" t="s">
        <v>853</v>
      </c>
      <c r="D129" s="58">
        <f>Invoice!B133</f>
        <v>3</v>
      </c>
      <c r="E129" s="59">
        <f>'Shipping Invoice'!J133*$N$1</f>
        <v>0.99</v>
      </c>
      <c r="F129" s="59">
        <f t="shared" si="3"/>
        <v>2.9699999999999998</v>
      </c>
      <c r="G129" s="60">
        <f t="shared" si="4"/>
        <v>35.016299999999994</v>
      </c>
      <c r="H129" s="63">
        <f t="shared" si="5"/>
        <v>105.04889999999997</v>
      </c>
    </row>
    <row r="130" spans="1:8" s="62" customFormat="1" ht="36">
      <c r="A130" s="56" t="str">
        <f>IF((LEN('Copy paste to Here'!G134))&gt;5,((CONCATENATE('Copy paste to Here'!G134," &amp; ",'Copy paste to Here'!D134,"  &amp;  ",'Copy paste to Here'!E134))),"Empty Cell")</f>
        <v>Surgical steel internally threaded labret, 16g (1.2mm) with crystal flat head sized 3mm to 5mm for triple tragus piercings &amp; Length: 6mm with 4mm top part  &amp;  Crystal Color: Blue Zircon</v>
      </c>
      <c r="B130" s="57" t="str">
        <f>'Copy paste to Here'!C134</f>
        <v>LBIFB</v>
      </c>
      <c r="C130" s="57" t="s">
        <v>853</v>
      </c>
      <c r="D130" s="58">
        <f>Invoice!B134</f>
        <v>3</v>
      </c>
      <c r="E130" s="59">
        <f>'Shipping Invoice'!J134*$N$1</f>
        <v>0.99</v>
      </c>
      <c r="F130" s="59">
        <f t="shared" si="3"/>
        <v>2.9699999999999998</v>
      </c>
      <c r="G130" s="60">
        <f t="shared" si="4"/>
        <v>35.016299999999994</v>
      </c>
      <c r="H130" s="63">
        <f t="shared" si="5"/>
        <v>105.04889999999997</v>
      </c>
    </row>
    <row r="131" spans="1:8" s="62" customFormat="1" ht="36">
      <c r="A131" s="56" t="str">
        <f>IF((LEN('Copy paste to Here'!G135))&gt;5,((CONCATENATE('Copy paste to Here'!G135," &amp; ",'Copy paste to Here'!D135,"  &amp;  ",'Copy paste to Here'!E135))),"Empty Cell")</f>
        <v>Surgical steel internally threaded labret, 16g (1.2mm) with crystal flat head sized 3mm to 5mm for triple tragus piercings &amp; Length: 6mm with 4mm top part  &amp;  Crystal Color: Fuchsia</v>
      </c>
      <c r="B131" s="57" t="str">
        <f>'Copy paste to Here'!C135</f>
        <v>LBIFB</v>
      </c>
      <c r="C131" s="57" t="s">
        <v>853</v>
      </c>
      <c r="D131" s="58">
        <f>Invoice!B135</f>
        <v>2</v>
      </c>
      <c r="E131" s="59">
        <f>'Shipping Invoice'!J135*$N$1</f>
        <v>0.99</v>
      </c>
      <c r="F131" s="59">
        <f t="shared" si="3"/>
        <v>1.98</v>
      </c>
      <c r="G131" s="60">
        <f t="shared" si="4"/>
        <v>35.016299999999994</v>
      </c>
      <c r="H131" s="63">
        <f t="shared" si="5"/>
        <v>70.032599999999988</v>
      </c>
    </row>
    <row r="132" spans="1:8" s="62" customFormat="1" ht="36">
      <c r="A132" s="56" t="str">
        <f>IF((LEN('Copy paste to Here'!G136))&gt;5,((CONCATENATE('Copy paste to Here'!G136," &amp; ",'Copy paste to Here'!D136,"  &amp;  ",'Copy paste to Here'!E136))),"Empty Cell")</f>
        <v>Surgical steel internally threaded labret, 16g (1.2mm) with crystal flat head sized 3mm to 5mm for triple tragus piercings &amp; Length: 6mm with 4mm top part  &amp;  Crystal Color: Peridot</v>
      </c>
      <c r="B132" s="57" t="str">
        <f>'Copy paste to Here'!C136</f>
        <v>LBIFB</v>
      </c>
      <c r="C132" s="57" t="s">
        <v>853</v>
      </c>
      <c r="D132" s="58">
        <f>Invoice!B136</f>
        <v>2</v>
      </c>
      <c r="E132" s="59">
        <f>'Shipping Invoice'!J136*$N$1</f>
        <v>0.99</v>
      </c>
      <c r="F132" s="59">
        <f t="shared" si="3"/>
        <v>1.98</v>
      </c>
      <c r="G132" s="60">
        <f t="shared" si="4"/>
        <v>35.016299999999994</v>
      </c>
      <c r="H132" s="63">
        <f t="shared" si="5"/>
        <v>70.032599999999988</v>
      </c>
    </row>
    <row r="133" spans="1:8" s="62" customFormat="1" ht="36">
      <c r="A133" s="56" t="str">
        <f>IF((LEN('Copy paste to Here'!G137))&gt;5,((CONCATENATE('Copy paste to Here'!G137," &amp; ",'Copy paste to Here'!D137,"  &amp;  ",'Copy paste to Here'!E137))),"Empty Cell")</f>
        <v>Surgical steel internally threaded labret, 16g (1.2mm) with crystal flat head sized 3mm to 5mm for triple tragus piercings &amp; Length: 8mm with 4mm top part  &amp;  Crystal Color: Sapphire</v>
      </c>
      <c r="B133" s="57" t="str">
        <f>'Copy paste to Here'!C137</f>
        <v>LBIFB</v>
      </c>
      <c r="C133" s="57" t="s">
        <v>853</v>
      </c>
      <c r="D133" s="58">
        <f>Invoice!B137</f>
        <v>3</v>
      </c>
      <c r="E133" s="59">
        <f>'Shipping Invoice'!J137*$N$1</f>
        <v>0.99</v>
      </c>
      <c r="F133" s="59">
        <f t="shared" si="3"/>
        <v>2.9699999999999998</v>
      </c>
      <c r="G133" s="60">
        <f t="shared" si="4"/>
        <v>35.016299999999994</v>
      </c>
      <c r="H133" s="63">
        <f t="shared" si="5"/>
        <v>105.04889999999997</v>
      </c>
    </row>
    <row r="134" spans="1:8" s="62" customFormat="1" ht="36">
      <c r="A134" s="56" t="str">
        <f>IF((LEN('Copy paste to Here'!G138))&gt;5,((CONCATENATE('Copy paste to Here'!G138," &amp; ",'Copy paste to Here'!D138,"  &amp;  ",'Copy paste to Here'!E138))),"Empty Cell")</f>
        <v>Surgical steel internally threaded labret, 16g (1.2mm) with crystal flat head sized 3mm to 5mm for triple tragus piercings &amp; Length: 8mm with 4mm top part  &amp;  Crystal Color: Blue Zircon</v>
      </c>
      <c r="B134" s="57" t="str">
        <f>'Copy paste to Here'!C138</f>
        <v>LBIFB</v>
      </c>
      <c r="C134" s="57" t="s">
        <v>853</v>
      </c>
      <c r="D134" s="58">
        <f>Invoice!B138</f>
        <v>1</v>
      </c>
      <c r="E134" s="59">
        <f>'Shipping Invoice'!J138*$N$1</f>
        <v>0.99</v>
      </c>
      <c r="F134" s="59">
        <f t="shared" si="3"/>
        <v>0.99</v>
      </c>
      <c r="G134" s="60">
        <f t="shared" si="4"/>
        <v>35.016299999999994</v>
      </c>
      <c r="H134" s="63">
        <f t="shared" si="5"/>
        <v>35.016299999999994</v>
      </c>
    </row>
    <row r="135" spans="1:8" s="62" customFormat="1" ht="36">
      <c r="A135" s="56" t="str">
        <f>IF((LEN('Copy paste to Here'!G139))&gt;5,((CONCATENATE('Copy paste to Here'!G139," &amp; ",'Copy paste to Here'!D139,"  &amp;  ",'Copy paste to Here'!E139))),"Empty Cell")</f>
        <v>Surgical steel internally threaded labret, 16g (1.2mm) with crystal flat head sized 3mm to 5mm for triple tragus piercings &amp; Length: 6mm with 5mm top part  &amp;  Crystal Color: Clear</v>
      </c>
      <c r="B135" s="57" t="str">
        <f>'Copy paste to Here'!C139</f>
        <v>LBIFB</v>
      </c>
      <c r="C135" s="57" t="s">
        <v>854</v>
      </c>
      <c r="D135" s="58">
        <f>Invoice!B139</f>
        <v>3</v>
      </c>
      <c r="E135" s="59">
        <f>'Shipping Invoice'!J139*$N$1</f>
        <v>1.04</v>
      </c>
      <c r="F135" s="59">
        <f t="shared" si="3"/>
        <v>3.12</v>
      </c>
      <c r="G135" s="60">
        <f t="shared" si="4"/>
        <v>36.784799999999997</v>
      </c>
      <c r="H135" s="63">
        <f t="shared" si="5"/>
        <v>110.3544</v>
      </c>
    </row>
    <row r="136" spans="1:8" s="62" customFormat="1" ht="36">
      <c r="A136" s="56" t="str">
        <f>IF((LEN('Copy paste to Here'!G140))&gt;5,((CONCATENATE('Copy paste to Here'!G140," &amp; ",'Copy paste to Here'!D140,"  &amp;  ",'Copy paste to Here'!E140))),"Empty Cell")</f>
        <v>Surgical steel internally threaded labret, 16g (1.2mm) with crystal flat head sized 3mm to 5mm for triple tragus piercings &amp; Length: 6mm with 5mm top part  &amp;  Crystal Color: Fuchsia</v>
      </c>
      <c r="B136" s="57" t="str">
        <f>'Copy paste to Here'!C140</f>
        <v>LBIFB</v>
      </c>
      <c r="C136" s="57" t="s">
        <v>854</v>
      </c>
      <c r="D136" s="58">
        <f>Invoice!B140</f>
        <v>2</v>
      </c>
      <c r="E136" s="59">
        <f>'Shipping Invoice'!J140*$N$1</f>
        <v>1.04</v>
      </c>
      <c r="F136" s="59">
        <f t="shared" si="3"/>
        <v>2.08</v>
      </c>
      <c r="G136" s="60">
        <f t="shared" si="4"/>
        <v>36.784799999999997</v>
      </c>
      <c r="H136" s="63">
        <f t="shared" si="5"/>
        <v>73.569599999999994</v>
      </c>
    </row>
    <row r="137" spans="1:8" s="62" customFormat="1" ht="36">
      <c r="A137" s="56" t="str">
        <f>IF((LEN('Copy paste to Here'!G141))&gt;5,((CONCATENATE('Copy paste to Here'!G141," &amp; ",'Copy paste to Here'!D141,"  &amp;  ",'Copy paste to Here'!E141))),"Empty Cell")</f>
        <v>Surgical steel internally threaded labret, 16g (1.2mm) with crystal flat head sized 3mm to 5mm for triple tragus piercings &amp; Length: 8mm with 5mm top part  &amp;  Crystal Color: Blue Zircon</v>
      </c>
      <c r="B137" s="57" t="str">
        <f>'Copy paste to Here'!C141</f>
        <v>LBIFB</v>
      </c>
      <c r="C137" s="57" t="s">
        <v>854</v>
      </c>
      <c r="D137" s="58">
        <f>Invoice!B141</f>
        <v>2</v>
      </c>
      <c r="E137" s="59">
        <f>'Shipping Invoice'!J141*$N$1</f>
        <v>1.04</v>
      </c>
      <c r="F137" s="59">
        <f t="shared" si="3"/>
        <v>2.08</v>
      </c>
      <c r="G137" s="60">
        <f t="shared" si="4"/>
        <v>36.784799999999997</v>
      </c>
      <c r="H137" s="63">
        <f t="shared" si="5"/>
        <v>73.569599999999994</v>
      </c>
    </row>
    <row r="138" spans="1:8" s="62" customFormat="1" ht="36">
      <c r="A138" s="56" t="str">
        <f>IF((LEN('Copy paste to Here'!G142))&gt;5,((CONCATENATE('Copy paste to Here'!G142," &amp; ",'Copy paste to Here'!D142,"  &amp;  ",'Copy paste to Here'!E142))),"Empty Cell")</f>
        <v>Surgical steel internally threaded labret, 16g (1.2mm) with crystal flat head sized 3mm to 5mm for triple tragus piercings &amp; Length: 10mm with 4mm top part  &amp;  Crystal Color: Sapphire</v>
      </c>
      <c r="B138" s="57" t="str">
        <f>'Copy paste to Here'!C142</f>
        <v>LBIFB</v>
      </c>
      <c r="C138" s="57" t="s">
        <v>853</v>
      </c>
      <c r="D138" s="58">
        <f>Invoice!B142</f>
        <v>3</v>
      </c>
      <c r="E138" s="59">
        <f>'Shipping Invoice'!J142*$N$1</f>
        <v>0.99</v>
      </c>
      <c r="F138" s="59">
        <f t="shared" si="3"/>
        <v>2.9699999999999998</v>
      </c>
      <c r="G138" s="60">
        <f t="shared" si="4"/>
        <v>35.016299999999994</v>
      </c>
      <c r="H138" s="63">
        <f t="shared" si="5"/>
        <v>105.04889999999997</v>
      </c>
    </row>
    <row r="139" spans="1:8" s="62" customFormat="1" ht="36">
      <c r="A139" s="56" t="str">
        <f>IF((LEN('Copy paste to Here'!G143))&gt;5,((CONCATENATE('Copy paste to Here'!G143," &amp; ",'Copy paste to Here'!D143,"  &amp;  ",'Copy paste to Here'!E143))),"Empty Cell")</f>
        <v>Surgical steel internally threaded labret, 16g (1.2mm) with crystal flat head sized 3mm to 5mm for triple tragus piercings &amp; Length: 10mm with 4mm top part  &amp;  Crystal Color: Blue Zircon</v>
      </c>
      <c r="B139" s="57" t="str">
        <f>'Copy paste to Here'!C143</f>
        <v>LBIFB</v>
      </c>
      <c r="C139" s="57" t="s">
        <v>853</v>
      </c>
      <c r="D139" s="58">
        <f>Invoice!B143</f>
        <v>1</v>
      </c>
      <c r="E139" s="59">
        <f>'Shipping Invoice'!J143*$N$1</f>
        <v>0.99</v>
      </c>
      <c r="F139" s="59">
        <f t="shared" si="3"/>
        <v>0.99</v>
      </c>
      <c r="G139" s="60">
        <f t="shared" si="4"/>
        <v>35.016299999999994</v>
      </c>
      <c r="H139" s="63">
        <f t="shared" si="5"/>
        <v>35.016299999999994</v>
      </c>
    </row>
    <row r="140" spans="1:8" s="62" customFormat="1" ht="36">
      <c r="A140" s="56" t="str">
        <f>IF((LEN('Copy paste to Here'!G144))&gt;5,((CONCATENATE('Copy paste to Here'!G144," &amp; ",'Copy paste to Here'!D144,"  &amp;  ",'Copy paste to Here'!E144))),"Empty Cell")</f>
        <v>Surgical steel internally threaded labret, 16g (1.2mm) with crystal flat head sized 3mm to 5mm for triple tragus piercings &amp; Length: 10mm with 4mm top part  &amp;  Crystal Color: Fuchsia</v>
      </c>
      <c r="B140" s="57" t="str">
        <f>'Copy paste to Here'!C144</f>
        <v>LBIFB</v>
      </c>
      <c r="C140" s="57" t="s">
        <v>853</v>
      </c>
      <c r="D140" s="58">
        <f>Invoice!B144</f>
        <v>2</v>
      </c>
      <c r="E140" s="59">
        <f>'Shipping Invoice'!J144*$N$1</f>
        <v>0.99</v>
      </c>
      <c r="F140" s="59">
        <f t="shared" si="3"/>
        <v>1.98</v>
      </c>
      <c r="G140" s="60">
        <f t="shared" si="4"/>
        <v>35.016299999999994</v>
      </c>
      <c r="H140" s="63">
        <f t="shared" si="5"/>
        <v>70.032599999999988</v>
      </c>
    </row>
    <row r="141" spans="1:8" s="62" customFormat="1" ht="36">
      <c r="A141" s="56" t="str">
        <f>IF((LEN('Copy paste to Here'!G145))&gt;5,((CONCATENATE('Copy paste to Here'!G145," &amp; ",'Copy paste to Here'!D145,"  &amp;  ",'Copy paste to Here'!E145))),"Empty Cell")</f>
        <v>Surgical steel internally threaded labret, 16g (1.2mm) with crystal flat head sized 3mm to 5mm for triple tragus piercings &amp; Length: 10mm with 4mm top part  &amp;  Crystal Color: Topaz</v>
      </c>
      <c r="B141" s="57" t="str">
        <f>'Copy paste to Here'!C145</f>
        <v>LBIFB</v>
      </c>
      <c r="C141" s="57" t="s">
        <v>853</v>
      </c>
      <c r="D141" s="58">
        <f>Invoice!B145</f>
        <v>2</v>
      </c>
      <c r="E141" s="59">
        <f>'Shipping Invoice'!J145*$N$1</f>
        <v>0.99</v>
      </c>
      <c r="F141" s="59">
        <f t="shared" si="3"/>
        <v>1.98</v>
      </c>
      <c r="G141" s="60">
        <f t="shared" si="4"/>
        <v>35.016299999999994</v>
      </c>
      <c r="H141" s="63">
        <f t="shared" si="5"/>
        <v>70.032599999999988</v>
      </c>
    </row>
    <row r="142" spans="1:8" s="62" customFormat="1" ht="36">
      <c r="A142" s="56" t="str">
        <f>IF((LEN('Copy paste to Here'!G146))&gt;5,((CONCATENATE('Copy paste to Here'!G146," &amp; ",'Copy paste to Here'!D146,"  &amp;  ",'Copy paste to Here'!E146))),"Empty Cell")</f>
        <v>Surgical steel internally threaded labret, 16g (1.2mm) with crystal flat head sized 3mm to 5mm for triple tragus piercings &amp; Length: 10mm with 5mm top part  &amp;  Crystal Color: Topaz</v>
      </c>
      <c r="B142" s="57" t="str">
        <f>'Copy paste to Here'!C146</f>
        <v>LBIFB</v>
      </c>
      <c r="C142" s="57" t="s">
        <v>854</v>
      </c>
      <c r="D142" s="58">
        <f>Invoice!B146</f>
        <v>2</v>
      </c>
      <c r="E142" s="59">
        <f>'Shipping Invoice'!J146*$N$1</f>
        <v>1.04</v>
      </c>
      <c r="F142" s="59">
        <f t="shared" si="3"/>
        <v>2.08</v>
      </c>
      <c r="G142" s="60">
        <f t="shared" si="4"/>
        <v>36.784799999999997</v>
      </c>
      <c r="H142" s="63">
        <f t="shared" si="5"/>
        <v>73.569599999999994</v>
      </c>
    </row>
    <row r="143" spans="1:8" s="62" customFormat="1" ht="36">
      <c r="A143" s="56" t="str">
        <f>IF((LEN('Copy paste to Here'!G147))&gt;5,((CONCATENATE('Copy paste to Here'!G147," &amp; ",'Copy paste to Here'!D147,"  &amp;  ",'Copy paste to Here'!E147))),"Empty Cell")</f>
        <v>Anodized surgical steel labret, 16g (1.2mm) with a 3mm bezel set jewel ball &amp; Length: 6mm  &amp;  Color: Gold Anodized w/ Clear crystal</v>
      </c>
      <c r="B143" s="57" t="str">
        <f>'Copy paste to Here'!C147</f>
        <v>LBTC3</v>
      </c>
      <c r="C143" s="57" t="s">
        <v>780</v>
      </c>
      <c r="D143" s="58">
        <f>Invoice!B147</f>
        <v>4</v>
      </c>
      <c r="E143" s="59">
        <f>'Shipping Invoice'!J147*$N$1</f>
        <v>0.8</v>
      </c>
      <c r="F143" s="59">
        <f t="shared" si="3"/>
        <v>3.2</v>
      </c>
      <c r="G143" s="60">
        <f t="shared" si="4"/>
        <v>28.295999999999999</v>
      </c>
      <c r="H143" s="63">
        <f t="shared" si="5"/>
        <v>113.184</v>
      </c>
    </row>
    <row r="144" spans="1:8" s="62" customFormat="1" ht="36">
      <c r="A144" s="56" t="str">
        <f>IF((LEN('Copy paste to Here'!G148))&gt;5,((CONCATENATE('Copy paste to Here'!G148," &amp; ",'Copy paste to Here'!D148,"  &amp;  ",'Copy paste to Here'!E148))),"Empty Cell")</f>
        <v>Anodized surgical steel labret, 16g (1.2mm) with a 3mm bezel set jewel ball &amp; Length: 6mm  &amp;  Color: Rose gold Anodized w/ Clear crystal</v>
      </c>
      <c r="B144" s="57" t="str">
        <f>'Copy paste to Here'!C148</f>
        <v>LBTC3</v>
      </c>
      <c r="C144" s="57" t="s">
        <v>780</v>
      </c>
      <c r="D144" s="58">
        <f>Invoice!B148</f>
        <v>4</v>
      </c>
      <c r="E144" s="59">
        <f>'Shipping Invoice'!J148*$N$1</f>
        <v>0.8</v>
      </c>
      <c r="F144" s="59">
        <f t="shared" si="3"/>
        <v>3.2</v>
      </c>
      <c r="G144" s="60">
        <f t="shared" si="4"/>
        <v>28.295999999999999</v>
      </c>
      <c r="H144" s="63">
        <f t="shared" si="5"/>
        <v>113.184</v>
      </c>
    </row>
    <row r="145" spans="1:8" s="62" customFormat="1" ht="36">
      <c r="A145" s="56" t="str">
        <f>IF((LEN('Copy paste to Here'!G149))&gt;5,((CONCATENATE('Copy paste to Here'!G149," &amp; ",'Copy paste to Here'!D149,"  &amp;  ",'Copy paste to Here'!E149))),"Empty Cell")</f>
        <v>Anodized surgical steel labret, 16g (1.2mm) with a 3mm bezel set jewel ball &amp; Length: 8mm  &amp;  Color: Gold Anodized w/ Clear crystal</v>
      </c>
      <c r="B145" s="57" t="str">
        <f>'Copy paste to Here'!C149</f>
        <v>LBTC3</v>
      </c>
      <c r="C145" s="57" t="s">
        <v>780</v>
      </c>
      <c r="D145" s="58">
        <f>Invoice!B149</f>
        <v>4</v>
      </c>
      <c r="E145" s="59">
        <f>'Shipping Invoice'!J149*$N$1</f>
        <v>0.8</v>
      </c>
      <c r="F145" s="59">
        <f t="shared" si="3"/>
        <v>3.2</v>
      </c>
      <c r="G145" s="60">
        <f t="shared" si="4"/>
        <v>28.295999999999999</v>
      </c>
      <c r="H145" s="63">
        <f t="shared" si="5"/>
        <v>113.184</v>
      </c>
    </row>
    <row r="146" spans="1:8" s="62" customFormat="1" ht="36">
      <c r="A146" s="56" t="str">
        <f>IF((LEN('Copy paste to Here'!G150))&gt;5,((CONCATENATE('Copy paste to Here'!G150," &amp; ",'Copy paste to Here'!D150,"  &amp;  ",'Copy paste to Here'!E150))),"Empty Cell")</f>
        <v>Anodized surgical steel labret, 16g (1.2mm) with a 3mm bezel set jewel ball &amp; Length: 8mm  &amp;  Color: Rose gold Anodized w/ Clear crystal</v>
      </c>
      <c r="B146" s="57" t="str">
        <f>'Copy paste to Here'!C150</f>
        <v>LBTC3</v>
      </c>
      <c r="C146" s="57" t="s">
        <v>780</v>
      </c>
      <c r="D146" s="58">
        <f>Invoice!B150</f>
        <v>4</v>
      </c>
      <c r="E146" s="59">
        <f>'Shipping Invoice'!J150*$N$1</f>
        <v>0.8</v>
      </c>
      <c r="F146" s="59">
        <f t="shared" si="3"/>
        <v>3.2</v>
      </c>
      <c r="G146" s="60">
        <f t="shared" si="4"/>
        <v>28.295999999999999</v>
      </c>
      <c r="H146" s="63">
        <f t="shared" si="5"/>
        <v>113.184</v>
      </c>
    </row>
    <row r="147" spans="1:8" s="62" customFormat="1" ht="36">
      <c r="A147" s="56" t="str">
        <f>IF((LEN('Copy paste to Here'!G151))&gt;5,((CONCATENATE('Copy paste to Here'!G151," &amp; ",'Copy paste to Here'!D151,"  &amp;  ",'Copy paste to Here'!E151))),"Empty Cell")</f>
        <v>Anodized surgical steel labret, 16g (1.2mm) with a 3mm bezel set jewel ball &amp; Length: 10mm  &amp;  Color: Rose gold Anodized w/ Clear crystal</v>
      </c>
      <c r="B147" s="57" t="str">
        <f>'Copy paste to Here'!C151</f>
        <v>LBTC3</v>
      </c>
      <c r="C147" s="57" t="s">
        <v>780</v>
      </c>
      <c r="D147" s="58">
        <f>Invoice!B151</f>
        <v>4</v>
      </c>
      <c r="E147" s="59">
        <f>'Shipping Invoice'!J151*$N$1</f>
        <v>0.8</v>
      </c>
      <c r="F147" s="59">
        <f t="shared" ref="F147:F156" si="6">D147*E147</f>
        <v>3.2</v>
      </c>
      <c r="G147" s="60">
        <f t="shared" ref="G147:G210" si="7">E147*$E$14</f>
        <v>28.295999999999999</v>
      </c>
      <c r="H147" s="63">
        <f t="shared" ref="H147:H210" si="8">D147*G147</f>
        <v>113.184</v>
      </c>
    </row>
    <row r="148" spans="1:8" s="62" customFormat="1" ht="36">
      <c r="A148" s="56" t="str">
        <f>IF((LEN('Copy paste to Here'!G152))&gt;5,((CONCATENATE('Copy paste to Here'!G152," &amp; ",'Copy paste to Here'!D152,"  &amp;  ",'Copy paste to Here'!E152))),"Empty Cell")</f>
        <v>3mm flat crystal fake nose studs with big 8mm gold colored magnet backing &amp; Packing Option: Blister package  &amp;  Crystal Color: Clear</v>
      </c>
      <c r="B148" s="57" t="str">
        <f>'Copy paste to Here'!C152</f>
        <v>MGST</v>
      </c>
      <c r="C148" s="57" t="s">
        <v>783</v>
      </c>
      <c r="D148" s="58">
        <f>Invoice!B152</f>
        <v>3</v>
      </c>
      <c r="E148" s="59">
        <f>'Shipping Invoice'!J152*$N$1</f>
        <v>0.59</v>
      </c>
      <c r="F148" s="59">
        <f t="shared" si="6"/>
        <v>1.77</v>
      </c>
      <c r="G148" s="60">
        <f t="shared" si="7"/>
        <v>20.868299999999998</v>
      </c>
      <c r="H148" s="63">
        <f t="shared" si="8"/>
        <v>62.604899999999994</v>
      </c>
    </row>
    <row r="149" spans="1:8" s="62" customFormat="1" ht="36">
      <c r="A149" s="56" t="str">
        <f>IF((LEN('Copy paste to Here'!G153))&gt;5,((CONCATENATE('Copy paste to Here'!G153," &amp; ",'Copy paste to Here'!D153,"  &amp;  ",'Copy paste to Here'!E153))),"Empty Cell")</f>
        <v>3mm flat crystal fake nose studs with big 8mm gold colored magnet backing &amp; Packing Option: Blister package  &amp;  Crystal Color: AB</v>
      </c>
      <c r="B149" s="57" t="str">
        <f>'Copy paste to Here'!C153</f>
        <v>MGST</v>
      </c>
      <c r="C149" s="57" t="s">
        <v>783</v>
      </c>
      <c r="D149" s="58">
        <f>Invoice!B153</f>
        <v>3</v>
      </c>
      <c r="E149" s="59">
        <f>'Shipping Invoice'!J153*$N$1</f>
        <v>0.59</v>
      </c>
      <c r="F149" s="59">
        <f t="shared" si="6"/>
        <v>1.77</v>
      </c>
      <c r="G149" s="60">
        <f t="shared" si="7"/>
        <v>20.868299999999998</v>
      </c>
      <c r="H149" s="63">
        <f t="shared" si="8"/>
        <v>62.604899999999994</v>
      </c>
    </row>
    <row r="150" spans="1:8" s="62" customFormat="1" ht="36">
      <c r="A150" s="56" t="str">
        <f>IF((LEN('Copy paste to Here'!G154))&gt;5,((CONCATENATE('Copy paste to Here'!G154," &amp; ",'Copy paste to Here'!D154,"  &amp;  ",'Copy paste to Here'!E154))),"Empty Cell")</f>
        <v>3mm flat crystal fake nose studs with big 8mm gold colored magnet backing &amp; Packing Option: Blister package  &amp;  Crystal Color: Rose</v>
      </c>
      <c r="B150" s="57" t="str">
        <f>'Copy paste to Here'!C154</f>
        <v>MGST</v>
      </c>
      <c r="C150" s="57" t="s">
        <v>783</v>
      </c>
      <c r="D150" s="58">
        <f>Invoice!B154</f>
        <v>2</v>
      </c>
      <c r="E150" s="59">
        <f>'Shipping Invoice'!J154*$N$1</f>
        <v>0.59</v>
      </c>
      <c r="F150" s="59">
        <f t="shared" si="6"/>
        <v>1.18</v>
      </c>
      <c r="G150" s="60">
        <f t="shared" si="7"/>
        <v>20.868299999999998</v>
      </c>
      <c r="H150" s="63">
        <f t="shared" si="8"/>
        <v>41.736599999999996</v>
      </c>
    </row>
    <row r="151" spans="1:8" s="62" customFormat="1" ht="24">
      <c r="A151" s="56" t="str">
        <f>IF((LEN('Copy paste to Here'!G155))&gt;5,((CONCATENATE('Copy paste to Here'!G155," &amp; ",'Copy paste to Here'!D155,"  &amp;  ",'Copy paste to Here'!E155))),"Empty Cell")</f>
        <v xml:space="preserve">Individually packed piece of single use EO gas sterilized surgical steel piercing needle &amp; Gauge: 1mm  &amp;  </v>
      </c>
      <c r="B151" s="57" t="str">
        <f>'Copy paste to Here'!C155</f>
        <v>NED</v>
      </c>
      <c r="C151" s="57" t="s">
        <v>855</v>
      </c>
      <c r="D151" s="58">
        <f>Invoice!B155</f>
        <v>10</v>
      </c>
      <c r="E151" s="59">
        <f>'Shipping Invoice'!J155*$N$1</f>
        <v>0.16</v>
      </c>
      <c r="F151" s="59">
        <f t="shared" si="6"/>
        <v>1.6</v>
      </c>
      <c r="G151" s="60">
        <f t="shared" si="7"/>
        <v>5.6591999999999993</v>
      </c>
      <c r="H151" s="63">
        <f t="shared" si="8"/>
        <v>56.591999999999992</v>
      </c>
    </row>
    <row r="152" spans="1:8" s="62" customFormat="1" ht="24">
      <c r="A152" s="56" t="str">
        <f>IF((LEN('Copy paste to Here'!G156))&gt;5,((CONCATENATE('Copy paste to Here'!G156," &amp; ",'Copy paste to Here'!D156,"  &amp;  ",'Copy paste to Here'!E156))),"Empty Cell")</f>
        <v xml:space="preserve">Individually packed piece of single use EO gas sterilized surgical steel piercing needle &amp; Gauge: 1.2mm  &amp;  </v>
      </c>
      <c r="B152" s="57" t="str">
        <f>'Copy paste to Here'!C156</f>
        <v>NED</v>
      </c>
      <c r="C152" s="57" t="s">
        <v>856</v>
      </c>
      <c r="D152" s="58">
        <f>Invoice!B156</f>
        <v>10</v>
      </c>
      <c r="E152" s="59">
        <f>'Shipping Invoice'!J156*$N$1</f>
        <v>0.16</v>
      </c>
      <c r="F152" s="59">
        <f t="shared" si="6"/>
        <v>1.6</v>
      </c>
      <c r="G152" s="60">
        <f t="shared" si="7"/>
        <v>5.6591999999999993</v>
      </c>
      <c r="H152" s="63">
        <f t="shared" si="8"/>
        <v>56.591999999999992</v>
      </c>
    </row>
    <row r="153" spans="1:8" s="62" customFormat="1" ht="24">
      <c r="A153" s="56" t="str">
        <f>IF((LEN('Copy paste to Here'!G157))&gt;5,((CONCATENATE('Copy paste to Here'!G157," &amp; ",'Copy paste to Here'!D157,"  &amp;  ",'Copy paste to Here'!E157))),"Empty Cell")</f>
        <v xml:space="preserve">Sterling Silver nose hoop, 22g (0.6mm) real gold 18k plated ball and an outer diameter of 5/16'' (8mm) - 1 piece &amp;   &amp;  </v>
      </c>
      <c r="B153" s="57" t="str">
        <f>'Copy paste to Here'!C157</f>
        <v>NS05RG</v>
      </c>
      <c r="C153" s="57" t="s">
        <v>789</v>
      </c>
      <c r="D153" s="58">
        <f>Invoice!B157</f>
        <v>20</v>
      </c>
      <c r="E153" s="59">
        <f>'Shipping Invoice'!J157*$N$1</f>
        <v>0.66</v>
      </c>
      <c r="F153" s="59">
        <f t="shared" si="6"/>
        <v>13.200000000000001</v>
      </c>
      <c r="G153" s="60">
        <f t="shared" si="7"/>
        <v>23.344200000000001</v>
      </c>
      <c r="H153" s="63">
        <f t="shared" si="8"/>
        <v>466.88400000000001</v>
      </c>
    </row>
    <row r="154" spans="1:8" s="62" customFormat="1" ht="24">
      <c r="A154" s="56" t="str">
        <f>IF((LEN('Copy paste to Here'!G158))&gt;5,((CONCATENATE('Copy paste to Here'!G158," &amp; ",'Copy paste to Here'!D158,"  &amp;  ",'Copy paste to Here'!E158))),"Empty Cell")</f>
        <v xml:space="preserve">925 sterling silver nose hoop with ball with rose gold plating 22g (0.6mm) with an outer diameter of 5/16'' (8mm) - 1 piece &amp;   &amp;  </v>
      </c>
      <c r="B154" s="57" t="str">
        <f>'Copy paste to Here'!C158</f>
        <v>NS05RS</v>
      </c>
      <c r="C154" s="57" t="s">
        <v>790</v>
      </c>
      <c r="D154" s="58">
        <f>Invoice!B158</f>
        <v>20</v>
      </c>
      <c r="E154" s="59">
        <f>'Shipping Invoice'!J158*$N$1</f>
        <v>0.66</v>
      </c>
      <c r="F154" s="59">
        <f t="shared" si="6"/>
        <v>13.200000000000001</v>
      </c>
      <c r="G154" s="60">
        <f t="shared" si="7"/>
        <v>23.344200000000001</v>
      </c>
      <c r="H154" s="63">
        <f t="shared" si="8"/>
        <v>466.88400000000001</v>
      </c>
    </row>
    <row r="155" spans="1:8" s="62" customFormat="1" ht="24">
      <c r="A155" s="56" t="str">
        <f>IF((LEN('Copy paste to Here'!G159))&gt;5,((CONCATENATE('Copy paste to Here'!G159," &amp; ",'Copy paste to Here'!D159,"  &amp;  ",'Copy paste to Here'!E159))),"Empty Cell")</f>
        <v xml:space="preserve">Sterling Silver nose hoop with ball, 22g (0.6mm) with an outer diameter of 3/8'' (10mm) - 1 piece &amp;   &amp;  </v>
      </c>
      <c r="B155" s="57" t="str">
        <f>'Copy paste to Here'!C159</f>
        <v>NS06</v>
      </c>
      <c r="C155" s="57" t="s">
        <v>791</v>
      </c>
      <c r="D155" s="58">
        <f>Invoice!B159</f>
        <v>40</v>
      </c>
      <c r="E155" s="59">
        <f>'Shipping Invoice'!J159*$N$1</f>
        <v>0.5</v>
      </c>
      <c r="F155" s="59">
        <f t="shared" si="6"/>
        <v>20</v>
      </c>
      <c r="G155" s="60">
        <f t="shared" si="7"/>
        <v>17.684999999999999</v>
      </c>
      <c r="H155" s="63">
        <f t="shared" si="8"/>
        <v>707.4</v>
      </c>
    </row>
    <row r="156" spans="1:8" s="62" customFormat="1" ht="24">
      <c r="A156" s="56" t="str">
        <f>IF((LEN('Copy paste to Here'!G160))&gt;5,((CONCATENATE('Copy paste to Here'!G160," &amp; ",'Copy paste to Here'!D160,"  &amp;  ",'Copy paste to Here'!E160))),"Empty Cell")</f>
        <v xml:space="preserve">Sterling Silver nose hoop, 22g (0.6mm) with real 18kt gold plated ball and an outer diameter of 3/8'' (10mm) - 1 piece &amp;   &amp;  </v>
      </c>
      <c r="B156" s="57" t="str">
        <f>'Copy paste to Here'!C160</f>
        <v>NS06RG</v>
      </c>
      <c r="C156" s="57" t="s">
        <v>792</v>
      </c>
      <c r="D156" s="58">
        <f>Invoice!B160</f>
        <v>20</v>
      </c>
      <c r="E156" s="59">
        <f>'Shipping Invoice'!J160*$N$1</f>
        <v>0.72</v>
      </c>
      <c r="F156" s="59">
        <f t="shared" si="6"/>
        <v>14.399999999999999</v>
      </c>
      <c r="G156" s="60">
        <f t="shared" si="7"/>
        <v>25.466399999999997</v>
      </c>
      <c r="H156" s="63">
        <f t="shared" si="8"/>
        <v>509.32799999999992</v>
      </c>
    </row>
    <row r="157" spans="1:8" s="62" customFormat="1" ht="24">
      <c r="A157" s="56" t="str">
        <f>IF((LEN('Copy paste to Here'!G161))&gt;5,((CONCATENATE('Copy paste to Here'!G161," &amp; ",'Copy paste to Here'!D161,"  &amp;  ",'Copy paste to Here'!E161))),"Empty Cell")</f>
        <v xml:space="preserve">925 sterling silver nose hoop with ball with rose gold plating 22g (0.6mm) with an outer diameter of 3/8'' (10mm) - 1 piece &amp;   &amp;  </v>
      </c>
      <c r="B157" s="57" t="str">
        <f>'Copy paste to Here'!C161</f>
        <v>NS06RS</v>
      </c>
      <c r="C157" s="57" t="s">
        <v>793</v>
      </c>
      <c r="D157" s="58">
        <f>Invoice!B161</f>
        <v>10</v>
      </c>
      <c r="E157" s="59">
        <f>'Shipping Invoice'!J161*$N$1</f>
        <v>0.72</v>
      </c>
      <c r="F157" s="59">
        <f t="shared" ref="F157:F210" si="9">D157*E157</f>
        <v>7.1999999999999993</v>
      </c>
      <c r="G157" s="60">
        <f t="shared" si="7"/>
        <v>25.466399999999997</v>
      </c>
      <c r="H157" s="63">
        <f t="shared" si="8"/>
        <v>254.66399999999996</v>
      </c>
    </row>
    <row r="158" spans="1:8" s="62" customFormat="1" ht="48">
      <c r="A158" s="56" t="str">
        <f>IF((LEN('Copy paste to Here'!G162))&gt;5,((CONCATENATE('Copy paste to Here'!G162," &amp; ",'Copy paste to Here'!D162,"  &amp;  ",'Copy paste to Here'!E162))),"Empty Cell")</f>
        <v>Magnetic steel fake plug with big ferido glued SwarovskiⓇ crystal in the center surrounded by tiny crystals and flat back (in a blister pack or extra thin package to save on shipping cost) &amp; Packing Option: Size 6mm in Blister package  &amp;  Crystal Color: Clear</v>
      </c>
      <c r="B158" s="57" t="str">
        <f>'Copy paste to Here'!C162</f>
        <v>PKMP113</v>
      </c>
      <c r="C158" s="57" t="s">
        <v>857</v>
      </c>
      <c r="D158" s="58">
        <f>Invoice!B162</f>
        <v>2</v>
      </c>
      <c r="E158" s="59">
        <f>'Shipping Invoice'!J162*$N$1</f>
        <v>2</v>
      </c>
      <c r="F158" s="59">
        <f t="shared" si="9"/>
        <v>4</v>
      </c>
      <c r="G158" s="60">
        <f t="shared" si="7"/>
        <v>70.739999999999995</v>
      </c>
      <c r="H158" s="63">
        <f t="shared" si="8"/>
        <v>141.47999999999999</v>
      </c>
    </row>
    <row r="159" spans="1:8" s="62" customFormat="1" ht="60">
      <c r="A159" s="56" t="str">
        <f>IF((LEN('Copy paste to Here'!G163))&gt;5,((CONCATENATE('Copy paste to Here'!G163," &amp; ",'Copy paste to Here'!D163,"  &amp;  ",'Copy paste to Here'!E163))),"Empty Cell")</f>
        <v>Magnetic steel fake plug with big ferido glued SwarovskiⓇ crystal in the center surrounded by tiny crystals and flat back (in a blister pack or extra thin package to save on shipping cost) &amp; Packing Option: Size 8mm in Extra-Thin package to save shipping cost  &amp;  Crystal Color: Clear</v>
      </c>
      <c r="B159" s="57" t="str">
        <f>'Copy paste to Here'!C163</f>
        <v>PKMP113</v>
      </c>
      <c r="C159" s="57" t="s">
        <v>858</v>
      </c>
      <c r="D159" s="58">
        <f>Invoice!B163</f>
        <v>2</v>
      </c>
      <c r="E159" s="59">
        <f>'Shipping Invoice'!J163*$N$1</f>
        <v>2.25</v>
      </c>
      <c r="F159" s="59">
        <f t="shared" si="9"/>
        <v>4.5</v>
      </c>
      <c r="G159" s="60">
        <f t="shared" si="7"/>
        <v>79.582499999999996</v>
      </c>
      <c r="H159" s="63">
        <f t="shared" si="8"/>
        <v>159.16499999999999</v>
      </c>
    </row>
    <row r="160" spans="1:8" s="62" customFormat="1" ht="60">
      <c r="A160" s="56" t="str">
        <f>IF((LEN('Copy paste to Here'!G164))&gt;5,((CONCATENATE('Copy paste to Here'!G164," &amp; ",'Copy paste to Here'!D164,"  &amp;  ",'Copy paste to Here'!E164))),"Empty Cell")</f>
        <v>Magnetic steel fake plug with big ferido glued SwarovskiⓇ crystal in the center surrounded by tiny crystals and flat back (in a blister pack or extra thin package to save on shipping cost) &amp; Packing Option: Size 10mm in Extra-Thin package to save shipping cost  &amp;  Crystal Color: Clear</v>
      </c>
      <c r="B160" s="57" t="str">
        <f>'Copy paste to Here'!C164</f>
        <v>PKMP113</v>
      </c>
      <c r="C160" s="57" t="s">
        <v>859</v>
      </c>
      <c r="D160" s="58">
        <f>Invoice!B164</f>
        <v>2</v>
      </c>
      <c r="E160" s="59">
        <f>'Shipping Invoice'!J164*$N$1</f>
        <v>2.5499999999999998</v>
      </c>
      <c r="F160" s="59">
        <f t="shared" si="9"/>
        <v>5.0999999999999996</v>
      </c>
      <c r="G160" s="60">
        <f t="shared" si="7"/>
        <v>90.193499999999986</v>
      </c>
      <c r="H160" s="63">
        <f t="shared" si="8"/>
        <v>180.38699999999997</v>
      </c>
    </row>
    <row r="161" spans="1:8" s="62" customFormat="1" ht="60">
      <c r="A161" s="56" t="str">
        <f>IF((LEN('Copy paste to Here'!G165))&gt;5,((CONCATENATE('Copy paste to Here'!G165," &amp; ",'Copy paste to Here'!D165,"  &amp;  ",'Copy paste to Here'!E165))),"Empty Cell")</f>
        <v>Magnetic steel fake plug with big ferido glued SwarovskiⓇ crystal in the center surrounded by tiny crystals and flat back (in a blister pack or extra thin package to save on shipping cost) &amp; Packing Option: Size 12mm in Extra-Thin package to save shipping cost  &amp;  Crystal Color: Clear</v>
      </c>
      <c r="B161" s="57" t="str">
        <f>'Copy paste to Here'!C165</f>
        <v>PKMP113</v>
      </c>
      <c r="C161" s="57" t="s">
        <v>860</v>
      </c>
      <c r="D161" s="58">
        <f>Invoice!B165</f>
        <v>2</v>
      </c>
      <c r="E161" s="59">
        <f>'Shipping Invoice'!J165*$N$1</f>
        <v>2.85</v>
      </c>
      <c r="F161" s="59">
        <f t="shared" si="9"/>
        <v>5.7</v>
      </c>
      <c r="G161" s="60">
        <f t="shared" si="7"/>
        <v>100.80449999999999</v>
      </c>
      <c r="H161" s="63">
        <f t="shared" si="8"/>
        <v>201.60899999999998</v>
      </c>
    </row>
    <row r="162" spans="1:8" s="62" customFormat="1" ht="48">
      <c r="A162" s="56" t="str">
        <f>IF((LEN('Copy paste to Here'!G166))&gt;5,((CONCATENATE('Copy paste to Here'!G166," &amp; ",'Copy paste to Here'!D166,"  &amp;  ",'Copy paste to Here'!E166))),"Empty Cell")</f>
        <v>One pair of magnetic 316L steel ear studs with round prong set CZ stone with magnet backing (in blister pack or extra thin package to save on shipping cost) &amp; Packing Option: Jet in Extra-Thin package to save shipping cost  &amp;  Size: 3mm</v>
      </c>
      <c r="B162" s="57" t="str">
        <f>'Copy paste to Here'!C166</f>
        <v>PKMSZ</v>
      </c>
      <c r="C162" s="57" t="s">
        <v>861</v>
      </c>
      <c r="D162" s="58">
        <f>Invoice!B166</f>
        <v>2</v>
      </c>
      <c r="E162" s="59">
        <f>'Shipping Invoice'!J166*$N$1</f>
        <v>1.59</v>
      </c>
      <c r="F162" s="59">
        <f t="shared" si="9"/>
        <v>3.18</v>
      </c>
      <c r="G162" s="60">
        <f t="shared" si="7"/>
        <v>56.238299999999995</v>
      </c>
      <c r="H162" s="63">
        <f t="shared" si="8"/>
        <v>112.47659999999999</v>
      </c>
    </row>
    <row r="163" spans="1:8" s="62" customFormat="1" ht="48">
      <c r="A163" s="56" t="str">
        <f>IF((LEN('Copy paste to Here'!G167))&gt;5,((CONCATENATE('Copy paste to Here'!G167," &amp; ",'Copy paste to Here'!D167,"  &amp;  ",'Copy paste to Here'!E167))),"Empty Cell")</f>
        <v>One pair of magnetic 316L steel ear studs with round prong set CZ stone with magnet backing (in blister pack or extra thin package to save on shipping cost) &amp; Packing Option: Jet in Extra-Thin package to save shipping cost  &amp;  Size: 4mm</v>
      </c>
      <c r="B163" s="57" t="str">
        <f>'Copy paste to Here'!C167</f>
        <v>PKMSZ</v>
      </c>
      <c r="C163" s="57" t="s">
        <v>862</v>
      </c>
      <c r="D163" s="58">
        <f>Invoice!B167</f>
        <v>2</v>
      </c>
      <c r="E163" s="59">
        <f>'Shipping Invoice'!J167*$N$1</f>
        <v>1.79</v>
      </c>
      <c r="F163" s="59">
        <f t="shared" si="9"/>
        <v>3.58</v>
      </c>
      <c r="G163" s="60">
        <f t="shared" si="7"/>
        <v>63.312299999999993</v>
      </c>
      <c r="H163" s="63">
        <f t="shared" si="8"/>
        <v>126.62459999999999</v>
      </c>
    </row>
    <row r="164" spans="1:8" s="62" customFormat="1" ht="48">
      <c r="A164" s="56" t="str">
        <f>IF((LEN('Copy paste to Here'!G168))&gt;5,((CONCATENATE('Copy paste to Here'!G168," &amp; ",'Copy paste to Here'!D168,"  &amp;  ",'Copy paste to Here'!E168))),"Empty Cell")</f>
        <v>One pair of magnetic 316L steel ear studs with round prong set CZ stone with magnet backing (in blister pack or extra thin package to save on shipping cost) &amp; Packing Option: Jet in Extra-Thin package to save shipping cost  &amp;  Size: 5mm</v>
      </c>
      <c r="B164" s="57" t="str">
        <f>'Copy paste to Here'!C168</f>
        <v>PKMSZ</v>
      </c>
      <c r="C164" s="57" t="s">
        <v>863</v>
      </c>
      <c r="D164" s="58">
        <f>Invoice!B168</f>
        <v>2</v>
      </c>
      <c r="E164" s="59">
        <f>'Shipping Invoice'!J168*$N$1</f>
        <v>2.09</v>
      </c>
      <c r="F164" s="59">
        <f t="shared" si="9"/>
        <v>4.18</v>
      </c>
      <c r="G164" s="60">
        <f t="shared" si="7"/>
        <v>73.923299999999983</v>
      </c>
      <c r="H164" s="63">
        <f t="shared" si="8"/>
        <v>147.84659999999997</v>
      </c>
    </row>
    <row r="165" spans="1:8" s="62" customFormat="1" ht="48">
      <c r="A165" s="56" t="str">
        <f>IF((LEN('Copy paste to Here'!G169))&gt;5,((CONCATENATE('Copy paste to Here'!G169," &amp; ",'Copy paste to Here'!D169,"  &amp;  ",'Copy paste to Here'!E169))),"Empty Cell")</f>
        <v>One pair of magnetic 316L steel ear studs with round prong set CZ stone with magnet backing (in blister pack or extra thin package to save on shipping cost) &amp; Packing Option: Jet in Extra-Thin package to save shipping cost  &amp;  Size: 6mm</v>
      </c>
      <c r="B165" s="57" t="str">
        <f>'Copy paste to Here'!C169</f>
        <v>PKMSZ</v>
      </c>
      <c r="C165" s="57" t="s">
        <v>864</v>
      </c>
      <c r="D165" s="58">
        <f>Invoice!B169</f>
        <v>2</v>
      </c>
      <c r="E165" s="59">
        <f>'Shipping Invoice'!J169*$N$1</f>
        <v>2.4900000000000002</v>
      </c>
      <c r="F165" s="59">
        <f t="shared" si="9"/>
        <v>4.9800000000000004</v>
      </c>
      <c r="G165" s="60">
        <f t="shared" si="7"/>
        <v>88.071300000000008</v>
      </c>
      <c r="H165" s="63">
        <f t="shared" si="8"/>
        <v>176.14260000000002</v>
      </c>
    </row>
    <row r="166" spans="1:8" s="62" customFormat="1" ht="48">
      <c r="A166" s="56" t="str">
        <f>IF((LEN('Copy paste to Here'!G170))&gt;5,((CONCATENATE('Copy paste to Here'!G170," &amp; ",'Copy paste to Here'!D170,"  &amp;  ",'Copy paste to Here'!E170))),"Empty Cell")</f>
        <v>One pair of magnetic 316L steel ear studs with round prong set CZ stone with magnet backing (in blister pack or extra thin package to save on shipping cost) &amp; Packing Option: Jet in Extra-Thin package to save shipping cost  &amp;  Size: 7mm</v>
      </c>
      <c r="B166" s="57" t="str">
        <f>'Copy paste to Here'!C170</f>
        <v>PKMSZ</v>
      </c>
      <c r="C166" s="57" t="s">
        <v>865</v>
      </c>
      <c r="D166" s="58">
        <f>Invoice!B170</f>
        <v>2</v>
      </c>
      <c r="E166" s="59">
        <f>'Shipping Invoice'!J170*$N$1</f>
        <v>2.79</v>
      </c>
      <c r="F166" s="59">
        <f t="shared" si="9"/>
        <v>5.58</v>
      </c>
      <c r="G166" s="60">
        <f t="shared" si="7"/>
        <v>98.682299999999998</v>
      </c>
      <c r="H166" s="63">
        <f t="shared" si="8"/>
        <v>197.3646</v>
      </c>
    </row>
    <row r="167" spans="1:8" s="62" customFormat="1" ht="36">
      <c r="A167" s="56" t="str">
        <f>IF((LEN('Copy paste to Here'!G171))&gt;5,((CONCATENATE('Copy paste to Here'!G171," &amp; ",'Copy paste to Here'!D171,"  &amp;  ",'Copy paste to Here'!E171))),"Empty Cell")</f>
        <v>316L steel ball closure ring, 16g (1.2mm) with a 3mm rounded disk with a bezel set flat crystal &amp; Length: 8mm  &amp;  Crystal Color: Clear</v>
      </c>
      <c r="B167" s="57" t="str">
        <f>'Copy paste to Here'!C171</f>
        <v>RCCR3</v>
      </c>
      <c r="C167" s="57" t="s">
        <v>804</v>
      </c>
      <c r="D167" s="58">
        <f>Invoice!B171</f>
        <v>4</v>
      </c>
      <c r="E167" s="59">
        <f>'Shipping Invoice'!J171*$N$1</f>
        <v>0.69</v>
      </c>
      <c r="F167" s="59">
        <f t="shared" si="9"/>
        <v>2.76</v>
      </c>
      <c r="G167" s="60">
        <f t="shared" si="7"/>
        <v>24.405299999999997</v>
      </c>
      <c r="H167" s="63">
        <f t="shared" si="8"/>
        <v>97.621199999999988</v>
      </c>
    </row>
    <row r="168" spans="1:8" s="62" customFormat="1" ht="36">
      <c r="A168" s="56" t="str">
        <f>IF((LEN('Copy paste to Here'!G172))&gt;5,((CONCATENATE('Copy paste to Here'!G172," &amp; ",'Copy paste to Here'!D172,"  &amp;  ",'Copy paste to Here'!E172))),"Empty Cell")</f>
        <v>316L steel ball closure ring, 16g (1.2mm) with a 3mm rounded disk with a bezel set flat crystal &amp; Length: 10mm  &amp;  Crystal Color: Clear</v>
      </c>
      <c r="B168" s="57" t="str">
        <f>'Copy paste to Here'!C172</f>
        <v>RCCR3</v>
      </c>
      <c r="C168" s="57" t="s">
        <v>804</v>
      </c>
      <c r="D168" s="58">
        <f>Invoice!B172</f>
        <v>4</v>
      </c>
      <c r="E168" s="59">
        <f>'Shipping Invoice'!J172*$N$1</f>
        <v>0.69</v>
      </c>
      <c r="F168" s="59">
        <f t="shared" si="9"/>
        <v>2.76</v>
      </c>
      <c r="G168" s="60">
        <f t="shared" si="7"/>
        <v>24.405299999999997</v>
      </c>
      <c r="H168" s="63">
        <f t="shared" si="8"/>
        <v>97.621199999999988</v>
      </c>
    </row>
    <row r="169" spans="1:8" s="62" customFormat="1" ht="36">
      <c r="A169" s="56" t="str">
        <f>IF((LEN('Copy paste to Here'!G173))&gt;5,((CONCATENATE('Copy paste to Here'!G173," &amp; ",'Copy paste to Here'!D173,"  &amp;  ",'Copy paste to Here'!E173))),"Empty Cell")</f>
        <v xml:space="preserve">One pair of rose gold plated 925 sterling silver ear studs with 2mm to 8mm square prong set clear Cubic Zirconia (CZ) stone &amp; Size: 2mm  &amp;  </v>
      </c>
      <c r="B169" s="57" t="str">
        <f>'Copy paste to Here'!C173</f>
        <v>RPQZ</v>
      </c>
      <c r="C169" s="57" t="s">
        <v>866</v>
      </c>
      <c r="D169" s="58">
        <f>Invoice!B173</f>
        <v>2</v>
      </c>
      <c r="E169" s="59">
        <f>'Shipping Invoice'!J173*$N$1</f>
        <v>1.83</v>
      </c>
      <c r="F169" s="59">
        <f t="shared" si="9"/>
        <v>3.66</v>
      </c>
      <c r="G169" s="60">
        <f t="shared" si="7"/>
        <v>64.727099999999993</v>
      </c>
      <c r="H169" s="63">
        <f t="shared" si="8"/>
        <v>129.45419999999999</v>
      </c>
    </row>
    <row r="170" spans="1:8" s="62" customFormat="1" ht="36">
      <c r="A170" s="56" t="str">
        <f>IF((LEN('Copy paste to Here'!G174))&gt;5,((CONCATENATE('Copy paste to Here'!G174," &amp; ",'Copy paste to Here'!D174,"  &amp;  ",'Copy paste to Here'!E174))),"Empty Cell")</f>
        <v xml:space="preserve">One pair of rose gold plated 925 sterling silver ear studs with 2mm to 8mm square prong set clear Cubic Zirconia (CZ) stone &amp; Size: 3mm  &amp;  </v>
      </c>
      <c r="B170" s="57" t="str">
        <f>'Copy paste to Here'!C174</f>
        <v>RPQZ</v>
      </c>
      <c r="C170" s="57" t="s">
        <v>867</v>
      </c>
      <c r="D170" s="58">
        <f>Invoice!B174</f>
        <v>2</v>
      </c>
      <c r="E170" s="59">
        <f>'Shipping Invoice'!J174*$N$1</f>
        <v>2.04</v>
      </c>
      <c r="F170" s="59">
        <f t="shared" si="9"/>
        <v>4.08</v>
      </c>
      <c r="G170" s="60">
        <f t="shared" si="7"/>
        <v>72.154799999999994</v>
      </c>
      <c r="H170" s="63">
        <f t="shared" si="8"/>
        <v>144.30959999999999</v>
      </c>
    </row>
    <row r="171" spans="1:8" s="62" customFormat="1" ht="36">
      <c r="A171" s="56" t="str">
        <f>IF((LEN('Copy paste to Here'!G175))&gt;5,((CONCATENATE('Copy paste to Here'!G175," &amp; ",'Copy paste to Here'!D175,"  &amp;  ",'Copy paste to Here'!E175))),"Empty Cell")</f>
        <v xml:space="preserve">One pair of rose gold plated 925 sterling silver ear studs with 2mm to 8mm square prong set clear Cubic Zirconia (CZ) stone &amp; Size: 4mm  &amp;  </v>
      </c>
      <c r="B171" s="57" t="str">
        <f>'Copy paste to Here'!C175</f>
        <v>RPQZ</v>
      </c>
      <c r="C171" s="57" t="s">
        <v>868</v>
      </c>
      <c r="D171" s="58">
        <f>Invoice!B175</f>
        <v>2</v>
      </c>
      <c r="E171" s="59">
        <f>'Shipping Invoice'!J175*$N$1</f>
        <v>2.14</v>
      </c>
      <c r="F171" s="59">
        <f t="shared" si="9"/>
        <v>4.28</v>
      </c>
      <c r="G171" s="60">
        <f t="shared" si="7"/>
        <v>75.691800000000001</v>
      </c>
      <c r="H171" s="63">
        <f t="shared" si="8"/>
        <v>151.3836</v>
      </c>
    </row>
    <row r="172" spans="1:8" s="62" customFormat="1" ht="36">
      <c r="A172" s="56" t="str">
        <f>IF((LEN('Copy paste to Here'!G176))&gt;5,((CONCATENATE('Copy paste to Here'!G176," &amp; ",'Copy paste to Here'!D176,"  &amp;  ",'Copy paste to Here'!E176))),"Empty Cell")</f>
        <v xml:space="preserve">One pair of rose gold plated 925 sterling silver ear studs with 2mm to 8mm square prong set clear Cubic Zirconia (CZ) stone &amp; Size: 5mm  &amp;  </v>
      </c>
      <c r="B172" s="57" t="str">
        <f>'Copy paste to Here'!C176</f>
        <v>RPQZ</v>
      </c>
      <c r="C172" s="57" t="s">
        <v>869</v>
      </c>
      <c r="D172" s="58">
        <f>Invoice!B176</f>
        <v>2</v>
      </c>
      <c r="E172" s="59">
        <f>'Shipping Invoice'!J176*$N$1</f>
        <v>2.4300000000000002</v>
      </c>
      <c r="F172" s="59">
        <f t="shared" si="9"/>
        <v>4.8600000000000003</v>
      </c>
      <c r="G172" s="60">
        <f t="shared" si="7"/>
        <v>85.949100000000001</v>
      </c>
      <c r="H172" s="63">
        <f t="shared" si="8"/>
        <v>171.8982</v>
      </c>
    </row>
    <row r="173" spans="1:8" s="62" customFormat="1" ht="36">
      <c r="A173" s="56" t="str">
        <f>IF((LEN('Copy paste to Here'!G177))&gt;5,((CONCATENATE('Copy paste to Here'!G177," &amp; ",'Copy paste to Here'!D177,"  &amp;  ",'Copy paste to Here'!E177))),"Empty Cell")</f>
        <v xml:space="preserve">One pair of rose gold plated 925 sterling silver ear studs with 2mm to 8mm square prong set clear Cubic Zirconia (CZ) stone &amp; Size: 6mm  &amp;  </v>
      </c>
      <c r="B173" s="57" t="str">
        <f>'Copy paste to Here'!C177</f>
        <v>RPQZ</v>
      </c>
      <c r="C173" s="57" t="s">
        <v>870</v>
      </c>
      <c r="D173" s="58">
        <f>Invoice!B177</f>
        <v>2</v>
      </c>
      <c r="E173" s="59">
        <f>'Shipping Invoice'!J177*$N$1</f>
        <v>2.88</v>
      </c>
      <c r="F173" s="59">
        <f t="shared" si="9"/>
        <v>5.76</v>
      </c>
      <c r="G173" s="60">
        <f t="shared" si="7"/>
        <v>101.86559999999999</v>
      </c>
      <c r="H173" s="63">
        <f t="shared" si="8"/>
        <v>203.73119999999997</v>
      </c>
    </row>
    <row r="174" spans="1:8" s="62" customFormat="1" ht="36">
      <c r="A174" s="56" t="str">
        <f>IF((LEN('Copy paste to Here'!G178))&gt;5,((CONCATENATE('Copy paste to Here'!G178," &amp; ",'Copy paste to Here'!D178,"  &amp;  ",'Copy paste to Here'!E178))),"Empty Cell")</f>
        <v xml:space="preserve">One pair of rose gold plated 925 sterling silver ear studs with 2mm to 8mm square prong set clear Cubic Zirconia (CZ) stone &amp; Size: 7mm  &amp;  </v>
      </c>
      <c r="B174" s="57" t="str">
        <f>'Copy paste to Here'!C178</f>
        <v>RPQZ</v>
      </c>
      <c r="C174" s="57" t="s">
        <v>871</v>
      </c>
      <c r="D174" s="58">
        <f>Invoice!B178</f>
        <v>2</v>
      </c>
      <c r="E174" s="59">
        <f>'Shipping Invoice'!J178*$N$1</f>
        <v>3.13</v>
      </c>
      <c r="F174" s="59">
        <f t="shared" si="9"/>
        <v>6.26</v>
      </c>
      <c r="G174" s="60">
        <f t="shared" si="7"/>
        <v>110.70809999999999</v>
      </c>
      <c r="H174" s="63">
        <f t="shared" si="8"/>
        <v>221.41619999999998</v>
      </c>
    </row>
    <row r="175" spans="1:8" s="62" customFormat="1" ht="36">
      <c r="A175" s="56" t="str">
        <f>IF((LEN('Copy paste to Here'!G179))&gt;5,((CONCATENATE('Copy paste to Here'!G179," &amp; ",'Copy paste to Here'!D179,"  &amp;  ",'Copy paste to Here'!E179))),"Empty Cell")</f>
        <v xml:space="preserve">One pair of rose gold plated 925 sterling silver ear studs with 2mm to 8mm square prong set clear Cubic Zirconia (CZ) stone &amp; Size: 8mm  &amp;  </v>
      </c>
      <c r="B175" s="57" t="str">
        <f>'Copy paste to Here'!C179</f>
        <v>RPQZ</v>
      </c>
      <c r="C175" s="57" t="s">
        <v>872</v>
      </c>
      <c r="D175" s="58">
        <f>Invoice!B179</f>
        <v>2</v>
      </c>
      <c r="E175" s="59">
        <f>'Shipping Invoice'!J179*$N$1</f>
        <v>3.67</v>
      </c>
      <c r="F175" s="59">
        <f t="shared" si="9"/>
        <v>7.34</v>
      </c>
      <c r="G175" s="60">
        <f t="shared" si="7"/>
        <v>129.80789999999999</v>
      </c>
      <c r="H175" s="63">
        <f t="shared" si="8"/>
        <v>259.61579999999998</v>
      </c>
    </row>
    <row r="176" spans="1:8" s="62" customFormat="1" ht="36">
      <c r="A176" s="56" t="str">
        <f>IF((LEN('Copy paste to Here'!G180))&gt;5,((CONCATENATE('Copy paste to Here'!G180," &amp; ",'Copy paste to Here'!D180,"  &amp;  ",'Copy paste to Here'!E180))),"Empty Cell")</f>
        <v xml:space="preserve">One pair of rose gold plated 925 sterling silver ear studs with 2mm to 8mm round prong set clear Cubic Zirconia (CZ) stone &amp; Size: 2mm  &amp;  </v>
      </c>
      <c r="B176" s="57" t="str">
        <f>'Copy paste to Here'!C180</f>
        <v>RPRZ</v>
      </c>
      <c r="C176" s="57" t="s">
        <v>873</v>
      </c>
      <c r="D176" s="58">
        <f>Invoice!B180</f>
        <v>2</v>
      </c>
      <c r="E176" s="59">
        <f>'Shipping Invoice'!J180*$N$1</f>
        <v>1.77</v>
      </c>
      <c r="F176" s="59">
        <f t="shared" si="9"/>
        <v>3.54</v>
      </c>
      <c r="G176" s="60">
        <f t="shared" si="7"/>
        <v>62.604899999999994</v>
      </c>
      <c r="H176" s="63">
        <f t="shared" si="8"/>
        <v>125.20979999999999</v>
      </c>
    </row>
    <row r="177" spans="1:8" s="62" customFormat="1" ht="36">
      <c r="A177" s="56" t="str">
        <f>IF((LEN('Copy paste to Here'!G181))&gt;5,((CONCATENATE('Copy paste to Here'!G181," &amp; ",'Copy paste to Here'!D181,"  &amp;  ",'Copy paste to Here'!E181))),"Empty Cell")</f>
        <v xml:space="preserve">One pair of rose gold plated 925 sterling silver ear studs with 2mm to 8mm round prong set clear Cubic Zirconia (CZ) stone &amp; Size: 3mm  &amp;  </v>
      </c>
      <c r="B177" s="57" t="str">
        <f>'Copy paste to Here'!C181</f>
        <v>RPRZ</v>
      </c>
      <c r="C177" s="57" t="s">
        <v>874</v>
      </c>
      <c r="D177" s="58">
        <f>Invoice!B181</f>
        <v>2</v>
      </c>
      <c r="E177" s="59">
        <f>'Shipping Invoice'!J181*$N$1</f>
        <v>1.85</v>
      </c>
      <c r="F177" s="59">
        <f t="shared" si="9"/>
        <v>3.7</v>
      </c>
      <c r="G177" s="60">
        <f t="shared" si="7"/>
        <v>65.4345</v>
      </c>
      <c r="H177" s="63">
        <f t="shared" si="8"/>
        <v>130.869</v>
      </c>
    </row>
    <row r="178" spans="1:8" s="62" customFormat="1" ht="36">
      <c r="A178" s="56" t="str">
        <f>IF((LEN('Copy paste to Here'!G182))&gt;5,((CONCATENATE('Copy paste to Here'!G182," &amp; ",'Copy paste to Here'!D182,"  &amp;  ",'Copy paste to Here'!E182))),"Empty Cell")</f>
        <v xml:space="preserve">One pair of rose gold plated 925 sterling silver ear studs with 2mm to 8mm round prong set clear Cubic Zirconia (CZ) stone &amp; Size: 4mm  &amp;  </v>
      </c>
      <c r="B178" s="57" t="str">
        <f>'Copy paste to Here'!C182</f>
        <v>RPRZ</v>
      </c>
      <c r="C178" s="57" t="s">
        <v>875</v>
      </c>
      <c r="D178" s="58">
        <f>Invoice!B182</f>
        <v>2</v>
      </c>
      <c r="E178" s="59">
        <f>'Shipping Invoice'!J182*$N$1</f>
        <v>2</v>
      </c>
      <c r="F178" s="59">
        <f t="shared" si="9"/>
        <v>4</v>
      </c>
      <c r="G178" s="60">
        <f t="shared" si="7"/>
        <v>70.739999999999995</v>
      </c>
      <c r="H178" s="63">
        <f t="shared" si="8"/>
        <v>141.47999999999999</v>
      </c>
    </row>
    <row r="179" spans="1:8" s="62" customFormat="1" ht="36">
      <c r="A179" s="56" t="str">
        <f>IF((LEN('Copy paste to Here'!G183))&gt;5,((CONCATENATE('Copy paste to Here'!G183," &amp; ",'Copy paste to Here'!D183,"  &amp;  ",'Copy paste to Here'!E183))),"Empty Cell")</f>
        <v xml:space="preserve">One pair of rose gold plated 925 sterling silver ear studs with 2mm to 8mm round prong set clear Cubic Zirconia (CZ) stone &amp; Size: 5mm  &amp;  </v>
      </c>
      <c r="B179" s="57" t="str">
        <f>'Copy paste to Here'!C183</f>
        <v>RPRZ</v>
      </c>
      <c r="C179" s="57" t="s">
        <v>876</v>
      </c>
      <c r="D179" s="58">
        <f>Invoice!B183</f>
        <v>2</v>
      </c>
      <c r="E179" s="59">
        <f>'Shipping Invoice'!J183*$N$1</f>
        <v>2.16</v>
      </c>
      <c r="F179" s="59">
        <f t="shared" si="9"/>
        <v>4.32</v>
      </c>
      <c r="G179" s="60">
        <f t="shared" si="7"/>
        <v>76.399199999999993</v>
      </c>
      <c r="H179" s="63">
        <f t="shared" si="8"/>
        <v>152.79839999999999</v>
      </c>
    </row>
    <row r="180" spans="1:8" s="62" customFormat="1" ht="36">
      <c r="A180" s="56" t="str">
        <f>IF((LEN('Copy paste to Here'!G184))&gt;5,((CONCATENATE('Copy paste to Here'!G184," &amp; ",'Copy paste to Here'!D184,"  &amp;  ",'Copy paste to Here'!E184))),"Empty Cell")</f>
        <v xml:space="preserve">One pair of rose gold plated 925 sterling silver ear studs with 2mm to 8mm round prong set clear Cubic Zirconia (CZ) stone &amp; Size: 6mm  &amp;  </v>
      </c>
      <c r="B180" s="57" t="str">
        <f>'Copy paste to Here'!C184</f>
        <v>RPRZ</v>
      </c>
      <c r="C180" s="57" t="s">
        <v>877</v>
      </c>
      <c r="D180" s="58">
        <f>Invoice!B184</f>
        <v>2</v>
      </c>
      <c r="E180" s="59">
        <f>'Shipping Invoice'!J184*$N$1</f>
        <v>2.54</v>
      </c>
      <c r="F180" s="59">
        <f t="shared" si="9"/>
        <v>5.08</v>
      </c>
      <c r="G180" s="60">
        <f t="shared" si="7"/>
        <v>89.839799999999997</v>
      </c>
      <c r="H180" s="63">
        <f t="shared" si="8"/>
        <v>179.67959999999999</v>
      </c>
    </row>
    <row r="181" spans="1:8" s="62" customFormat="1" ht="36">
      <c r="A181" s="56" t="str">
        <f>IF((LEN('Copy paste to Here'!G185))&gt;5,((CONCATENATE('Copy paste to Here'!G185," &amp; ",'Copy paste to Here'!D185,"  &amp;  ",'Copy paste to Here'!E185))),"Empty Cell")</f>
        <v xml:space="preserve">One pair of rose gold plated 925 sterling silver ear studs with 2mm to 8mm round prong set clear Cubic Zirconia (CZ) stone &amp; Size: 7mm  &amp;  </v>
      </c>
      <c r="B181" s="57" t="str">
        <f>'Copy paste to Here'!C185</f>
        <v>RPRZ</v>
      </c>
      <c r="C181" s="57" t="s">
        <v>878</v>
      </c>
      <c r="D181" s="58">
        <f>Invoice!B185</f>
        <v>2</v>
      </c>
      <c r="E181" s="59">
        <f>'Shipping Invoice'!J185*$N$1</f>
        <v>2.81</v>
      </c>
      <c r="F181" s="59">
        <f t="shared" si="9"/>
        <v>5.62</v>
      </c>
      <c r="G181" s="60">
        <f t="shared" si="7"/>
        <v>99.389699999999991</v>
      </c>
      <c r="H181" s="63">
        <f t="shared" si="8"/>
        <v>198.77939999999998</v>
      </c>
    </row>
    <row r="182" spans="1:8" s="62" customFormat="1" ht="36">
      <c r="A182" s="56" t="str">
        <f>IF((LEN('Copy paste to Here'!G186))&gt;5,((CONCATENATE('Copy paste to Here'!G186," &amp; ",'Copy paste to Here'!D186,"  &amp;  ",'Copy paste to Here'!E186))),"Empty Cell")</f>
        <v xml:space="preserve">One pair of rose gold plated 925 sterling silver ear studs with 2mm to 8mm round prong set clear Cubic Zirconia (CZ) stone &amp; Size: 8mm  &amp;  </v>
      </c>
      <c r="B182" s="57" t="str">
        <f>'Copy paste to Here'!C186</f>
        <v>RPRZ</v>
      </c>
      <c r="C182" s="57" t="s">
        <v>879</v>
      </c>
      <c r="D182" s="58">
        <f>Invoice!B186</f>
        <v>2</v>
      </c>
      <c r="E182" s="59">
        <f>'Shipping Invoice'!J186*$N$1</f>
        <v>3.06</v>
      </c>
      <c r="F182" s="59">
        <f t="shared" si="9"/>
        <v>6.12</v>
      </c>
      <c r="G182" s="60">
        <f t="shared" si="7"/>
        <v>108.23219999999999</v>
      </c>
      <c r="H182" s="63">
        <f t="shared" si="8"/>
        <v>216.46439999999998</v>
      </c>
    </row>
    <row r="183" spans="1:8" s="62" customFormat="1" ht="24">
      <c r="A183" s="56" t="str">
        <f>IF((LEN('Copy paste to Here'!G187))&gt;5,((CONCATENATE('Copy paste to Here'!G187," &amp; ",'Copy paste to Here'!D187,"  &amp;  ",'Copy paste to Here'!E187))),"Empty Cell")</f>
        <v>PVD plated internally threaded surgical steel double flare flesh tunnel &amp; Gauge: 12mm  &amp;  Color: Gold</v>
      </c>
      <c r="B183" s="57" t="str">
        <f>'Copy paste to Here'!C187</f>
        <v>STHP</v>
      </c>
      <c r="C183" s="57" t="s">
        <v>880</v>
      </c>
      <c r="D183" s="58">
        <f>Invoice!B187</f>
        <v>2</v>
      </c>
      <c r="E183" s="59">
        <f>'Shipping Invoice'!J187*$N$1</f>
        <v>3.29</v>
      </c>
      <c r="F183" s="59">
        <f t="shared" si="9"/>
        <v>6.58</v>
      </c>
      <c r="G183" s="60">
        <f t="shared" si="7"/>
        <v>116.36729999999999</v>
      </c>
      <c r="H183" s="63">
        <f t="shared" si="8"/>
        <v>232.73459999999997</v>
      </c>
    </row>
    <row r="184" spans="1:8" s="62" customFormat="1" ht="25.5">
      <c r="A184" s="56" t="str">
        <f>IF((LEN('Copy paste to Here'!G188))&gt;5,((CONCATENATE('Copy paste to Here'!G188," &amp; ",'Copy paste to Here'!D188,"  &amp;  ",'Copy paste to Here'!E188))),"Empty Cell")</f>
        <v>PVD plated internally threaded surgical steel double flare flesh tunnel &amp; Gauge: 14mm  &amp;  Color: Gold</v>
      </c>
      <c r="B184" s="57" t="str">
        <f>'Copy paste to Here'!C188</f>
        <v>STHP</v>
      </c>
      <c r="C184" s="57" t="s">
        <v>881</v>
      </c>
      <c r="D184" s="58">
        <f>Invoice!B188</f>
        <v>2</v>
      </c>
      <c r="E184" s="59">
        <f>'Shipping Invoice'!J188*$N$1</f>
        <v>3.54</v>
      </c>
      <c r="F184" s="59">
        <f t="shared" si="9"/>
        <v>7.08</v>
      </c>
      <c r="G184" s="60">
        <f t="shared" si="7"/>
        <v>125.20979999999999</v>
      </c>
      <c r="H184" s="63">
        <f t="shared" si="8"/>
        <v>250.41959999999997</v>
      </c>
    </row>
    <row r="185" spans="1:8" s="62" customFormat="1" ht="24">
      <c r="A185" s="56" t="str">
        <f>IF((LEN('Copy paste to Here'!G189))&gt;5,((CONCATENATE('Copy paste to Here'!G189," &amp; ",'Copy paste to Here'!D189,"  &amp;  ",'Copy paste to Here'!E189))),"Empty Cell")</f>
        <v>PVD plated internally threaded surgical steel double flare flesh tunnel &amp; Gauge: 16mm  &amp;  Color: Gold</v>
      </c>
      <c r="B185" s="57" t="str">
        <f>'Copy paste to Here'!C189</f>
        <v>STHP</v>
      </c>
      <c r="C185" s="57" t="s">
        <v>882</v>
      </c>
      <c r="D185" s="58">
        <f>Invoice!B189</f>
        <v>2</v>
      </c>
      <c r="E185" s="59">
        <f>'Shipping Invoice'!J189*$N$1</f>
        <v>3.79</v>
      </c>
      <c r="F185" s="59">
        <f t="shared" si="9"/>
        <v>7.58</v>
      </c>
      <c r="G185" s="60">
        <f t="shared" si="7"/>
        <v>134.0523</v>
      </c>
      <c r="H185" s="63">
        <f t="shared" si="8"/>
        <v>268.1046</v>
      </c>
    </row>
    <row r="186" spans="1:8" s="62" customFormat="1" ht="25.5">
      <c r="A186" s="56" t="str">
        <f>IF((LEN('Copy paste to Here'!G190))&gt;5,((CONCATENATE('Copy paste to Here'!G190," &amp; ",'Copy paste to Here'!D190,"  &amp;  ",'Copy paste to Here'!E190))),"Empty Cell")</f>
        <v>PVD plated internally threaded surgical steel double flare flesh tunnel &amp; Gauge: 18mm  &amp;  Color: Gold</v>
      </c>
      <c r="B186" s="57" t="str">
        <f>'Copy paste to Here'!C190</f>
        <v>STHP</v>
      </c>
      <c r="C186" s="57" t="s">
        <v>883</v>
      </c>
      <c r="D186" s="58">
        <f>Invoice!B190</f>
        <v>3</v>
      </c>
      <c r="E186" s="59">
        <f>'Shipping Invoice'!J190*$N$1</f>
        <v>4.04</v>
      </c>
      <c r="F186" s="59">
        <f t="shared" si="9"/>
        <v>12.120000000000001</v>
      </c>
      <c r="G186" s="60">
        <f t="shared" si="7"/>
        <v>142.8948</v>
      </c>
      <c r="H186" s="63">
        <f t="shared" si="8"/>
        <v>428.68439999999998</v>
      </c>
    </row>
    <row r="187" spans="1:8" s="62" customFormat="1" ht="25.5">
      <c r="A187" s="56" t="str">
        <f>IF((LEN('Copy paste to Here'!G191))&gt;5,((CONCATENATE('Copy paste to Here'!G191," &amp; ",'Copy paste to Here'!D191,"  &amp;  ",'Copy paste to Here'!E191))),"Empty Cell")</f>
        <v>PVD plated internally threaded surgical steel double flare flesh tunnel &amp; Gauge: 20mm  &amp;  Color: Gold</v>
      </c>
      <c r="B187" s="57" t="str">
        <f>'Copy paste to Here'!C191</f>
        <v>STHP</v>
      </c>
      <c r="C187" s="57" t="s">
        <v>884</v>
      </c>
      <c r="D187" s="58">
        <f>Invoice!B191</f>
        <v>3</v>
      </c>
      <c r="E187" s="59">
        <f>'Shipping Invoice'!J191*$N$1</f>
        <v>4.4400000000000004</v>
      </c>
      <c r="F187" s="59">
        <f t="shared" si="9"/>
        <v>13.32</v>
      </c>
      <c r="G187" s="60">
        <f t="shared" si="7"/>
        <v>157.0428</v>
      </c>
      <c r="H187" s="63">
        <f t="shared" si="8"/>
        <v>471.1284</v>
      </c>
    </row>
    <row r="188" spans="1:8" s="62" customFormat="1" ht="24">
      <c r="A188" s="56" t="str">
        <f>IF((LEN('Copy paste to Here'!G192))&gt;5,((CONCATENATE('Copy paste to Here'!G192," &amp; ",'Copy paste to Here'!D192,"  &amp;  ",'Copy paste to Here'!E192))),"Empty Cell")</f>
        <v>PVD plated internally threaded surgical steel double flare flesh tunnel &amp; Gauge: 22mm  &amp;  Color: Gold</v>
      </c>
      <c r="B188" s="57" t="str">
        <f>'Copy paste to Here'!C192</f>
        <v>STHP</v>
      </c>
      <c r="C188" s="57" t="s">
        <v>885</v>
      </c>
      <c r="D188" s="58">
        <f>Invoice!B192</f>
        <v>3</v>
      </c>
      <c r="E188" s="59">
        <f>'Shipping Invoice'!J192*$N$1</f>
        <v>4.6900000000000004</v>
      </c>
      <c r="F188" s="59">
        <f t="shared" si="9"/>
        <v>14.07</v>
      </c>
      <c r="G188" s="60">
        <f t="shared" si="7"/>
        <v>165.8853</v>
      </c>
      <c r="H188" s="63">
        <f t="shared" si="8"/>
        <v>497.65589999999997</v>
      </c>
    </row>
    <row r="189" spans="1:8" s="62" customFormat="1" ht="36">
      <c r="A189" s="56" t="str">
        <f>IF((LEN('Copy paste to Here'!G193))&gt;5,((CONCATENATE('Copy paste to Here'!G193," &amp; ",'Copy paste to Here'!D193,"  &amp;  ",'Copy paste to Here'!E193))),"Empty Cell")</f>
        <v>Titanium G23 internally threaded labret, 1.2mm (16g) with three descending round bezel set Cubic Zirconia (CZ) stones design top &amp; Cz Color: Clear  &amp;  Length: 6mm</v>
      </c>
      <c r="B189" s="57" t="str">
        <f>'Copy paste to Here'!C193</f>
        <v>ULBIN18</v>
      </c>
      <c r="C189" s="57" t="s">
        <v>818</v>
      </c>
      <c r="D189" s="58">
        <f>Invoice!B193</f>
        <v>2</v>
      </c>
      <c r="E189" s="59">
        <f>'Shipping Invoice'!J193*$N$1</f>
        <v>3.45</v>
      </c>
      <c r="F189" s="59">
        <f t="shared" si="9"/>
        <v>6.9</v>
      </c>
      <c r="G189" s="60">
        <f t="shared" si="7"/>
        <v>122.0265</v>
      </c>
      <c r="H189" s="63">
        <f t="shared" si="8"/>
        <v>244.053</v>
      </c>
    </row>
    <row r="190" spans="1:8" s="62" customFormat="1" ht="36">
      <c r="A190" s="56" t="str">
        <f>IF((LEN('Copy paste to Here'!G194))&gt;5,((CONCATENATE('Copy paste to Here'!G194," &amp; ",'Copy paste to Here'!D194,"  &amp;  ",'Copy paste to Here'!E194))),"Empty Cell")</f>
        <v>Titanium G23 internally threaded labret, 1.2mm (16g) with three descending round bezel set Cubic Zirconia (CZ) stones design top &amp; Cz Color: Clear  &amp;  Length: 7mm</v>
      </c>
      <c r="B190" s="57" t="str">
        <f>'Copy paste to Here'!C194</f>
        <v>ULBIN18</v>
      </c>
      <c r="C190" s="57" t="s">
        <v>818</v>
      </c>
      <c r="D190" s="58">
        <f>Invoice!B194</f>
        <v>2</v>
      </c>
      <c r="E190" s="59">
        <f>'Shipping Invoice'!J194*$N$1</f>
        <v>3.45</v>
      </c>
      <c r="F190" s="59">
        <f t="shared" si="9"/>
        <v>6.9</v>
      </c>
      <c r="G190" s="60">
        <f t="shared" si="7"/>
        <v>122.0265</v>
      </c>
      <c r="H190" s="63">
        <f t="shared" si="8"/>
        <v>244.053</v>
      </c>
    </row>
    <row r="191" spans="1:8" s="62" customFormat="1" ht="36">
      <c r="A191" s="56" t="str">
        <f>IF((LEN('Copy paste to Here'!G195))&gt;5,((CONCATENATE('Copy paste to Here'!G195," &amp; ",'Copy paste to Here'!D195,"  &amp;  ",'Copy paste to Here'!E195))),"Empty Cell")</f>
        <v>Titanium G23 internally threaded labret, 1.2mm (16g) with three descending round bezel set Cubic Zirconia (CZ) stones design top &amp; Cz Color: Clear  &amp;  Length: 8mm</v>
      </c>
      <c r="B191" s="57" t="str">
        <f>'Copy paste to Here'!C195</f>
        <v>ULBIN18</v>
      </c>
      <c r="C191" s="57" t="s">
        <v>818</v>
      </c>
      <c r="D191" s="58">
        <f>Invoice!B195</f>
        <v>2</v>
      </c>
      <c r="E191" s="59">
        <f>'Shipping Invoice'!J195*$N$1</f>
        <v>3.45</v>
      </c>
      <c r="F191" s="59">
        <f t="shared" si="9"/>
        <v>6.9</v>
      </c>
      <c r="G191" s="60">
        <f t="shared" si="7"/>
        <v>122.0265</v>
      </c>
      <c r="H191" s="63">
        <f t="shared" si="8"/>
        <v>244.053</v>
      </c>
    </row>
    <row r="192" spans="1:8" s="62" customFormat="1" ht="24">
      <c r="A192" s="56" t="str">
        <f>IF((LEN('Copy paste to Here'!G196))&gt;5,((CONCATENATE('Copy paste to Here'!G196," &amp; ",'Copy paste to Here'!D196,"  &amp;  ",'Copy paste to Here'!E196))),"Empty Cell")</f>
        <v xml:space="preserve">EO gas sterilized 316L steel industrial barbell, 14g (1.6mm) with two 5mm balls &amp; Length: 28mm  &amp;  </v>
      </c>
      <c r="B192" s="57" t="str">
        <f>'Copy paste to Here'!C196</f>
        <v>ZBBIND</v>
      </c>
      <c r="C192" s="57" t="s">
        <v>820</v>
      </c>
      <c r="D192" s="58">
        <f>Invoice!B196</f>
        <v>3</v>
      </c>
      <c r="E192" s="59">
        <f>'Shipping Invoice'!J196*$N$1</f>
        <v>0.73</v>
      </c>
      <c r="F192" s="59">
        <f t="shared" si="9"/>
        <v>2.19</v>
      </c>
      <c r="G192" s="60">
        <f t="shared" si="7"/>
        <v>25.820099999999996</v>
      </c>
      <c r="H192" s="63">
        <f t="shared" si="8"/>
        <v>77.460299999999989</v>
      </c>
    </row>
    <row r="193" spans="1:8" s="62" customFormat="1" ht="24">
      <c r="A193" s="56" t="str">
        <f>IF((LEN('Copy paste to Here'!G197))&gt;5,((CONCATENATE('Copy paste to Here'!G197," &amp; ",'Copy paste to Here'!D197,"  &amp;  ",'Copy paste to Here'!E197))),"Empty Cell")</f>
        <v xml:space="preserve">EO gas sterilized 316L steel industrial barbell, 14g (1.6mm) with two 5mm balls &amp; Length: 32mm  &amp;  </v>
      </c>
      <c r="B193" s="57" t="str">
        <f>'Copy paste to Here'!C197</f>
        <v>ZBBIND</v>
      </c>
      <c r="C193" s="57" t="s">
        <v>820</v>
      </c>
      <c r="D193" s="58">
        <f>Invoice!B197</f>
        <v>3</v>
      </c>
      <c r="E193" s="59">
        <f>'Shipping Invoice'!J197*$N$1</f>
        <v>0.73</v>
      </c>
      <c r="F193" s="59">
        <f t="shared" si="9"/>
        <v>2.19</v>
      </c>
      <c r="G193" s="60">
        <f t="shared" si="7"/>
        <v>25.820099999999996</v>
      </c>
      <c r="H193" s="63">
        <f t="shared" si="8"/>
        <v>77.460299999999989</v>
      </c>
    </row>
    <row r="194" spans="1:8" s="62" customFormat="1" ht="24">
      <c r="A194" s="56" t="str">
        <f>IF((LEN('Copy paste to Here'!G198))&gt;5,((CONCATENATE('Copy paste to Here'!G198," &amp; ",'Copy paste to Here'!D198,"  &amp;  ",'Copy paste to Here'!E198))),"Empty Cell")</f>
        <v xml:space="preserve">EO gas sterilized 316L steel industrial barbell, 14g (1.6mm) with two 5mm balls &amp; Length: 35mm  &amp;  </v>
      </c>
      <c r="B194" s="57" t="str">
        <f>'Copy paste to Here'!C198</f>
        <v>ZBBIND</v>
      </c>
      <c r="C194" s="57" t="s">
        <v>820</v>
      </c>
      <c r="D194" s="58">
        <f>Invoice!B198</f>
        <v>3</v>
      </c>
      <c r="E194" s="59">
        <f>'Shipping Invoice'!J198*$N$1</f>
        <v>0.73</v>
      </c>
      <c r="F194" s="59">
        <f t="shared" si="9"/>
        <v>2.19</v>
      </c>
      <c r="G194" s="60">
        <f t="shared" si="7"/>
        <v>25.820099999999996</v>
      </c>
      <c r="H194" s="63">
        <f t="shared" si="8"/>
        <v>77.460299999999989</v>
      </c>
    </row>
    <row r="195" spans="1:8" s="62" customFormat="1" ht="24">
      <c r="A195" s="56" t="str">
        <f>IF((LEN('Copy paste to Here'!G199))&gt;5,((CONCATENATE('Copy paste to Here'!G199," &amp; ",'Copy paste to Here'!D199,"  &amp;  ",'Copy paste to Here'!E199))),"Empty Cell")</f>
        <v xml:space="preserve">EO gas sterilized 316L steel industrial barbell, 14g (1.6mm) with two 5mm balls &amp; Length: 38mm  &amp;  </v>
      </c>
      <c r="B195" s="57" t="str">
        <f>'Copy paste to Here'!C199</f>
        <v>ZBBIND</v>
      </c>
      <c r="C195" s="57" t="s">
        <v>820</v>
      </c>
      <c r="D195" s="58">
        <f>Invoice!B199</f>
        <v>3</v>
      </c>
      <c r="E195" s="59">
        <f>'Shipping Invoice'!J199*$N$1</f>
        <v>0.73</v>
      </c>
      <c r="F195" s="59">
        <f t="shared" si="9"/>
        <v>2.19</v>
      </c>
      <c r="G195" s="60">
        <f t="shared" si="7"/>
        <v>25.820099999999996</v>
      </c>
      <c r="H195" s="63">
        <f t="shared" si="8"/>
        <v>77.460299999999989</v>
      </c>
    </row>
    <row r="196" spans="1:8" s="62" customFormat="1" ht="24">
      <c r="A196" s="56" t="str">
        <f>IF((LEN('Copy paste to Here'!G200))&gt;5,((CONCATENATE('Copy paste to Here'!G200," &amp; ",'Copy paste to Here'!D200,"  &amp;  ",'Copy paste to Here'!E200))),"Empty Cell")</f>
        <v xml:space="preserve">EO gas sterilized 316L steel industrial barbell, 14g (1.6mm) with two 5mm balls &amp; Length: 42mm  &amp;  </v>
      </c>
      <c r="B196" s="57" t="str">
        <f>'Copy paste to Here'!C200</f>
        <v>ZBBIND</v>
      </c>
      <c r="C196" s="57" t="s">
        <v>820</v>
      </c>
      <c r="D196" s="58">
        <f>Invoice!B200</f>
        <v>3</v>
      </c>
      <c r="E196" s="59">
        <f>'Shipping Invoice'!J200*$N$1</f>
        <v>0.73</v>
      </c>
      <c r="F196" s="59">
        <f t="shared" si="9"/>
        <v>2.19</v>
      </c>
      <c r="G196" s="60">
        <f t="shared" si="7"/>
        <v>25.820099999999996</v>
      </c>
      <c r="H196" s="63">
        <f t="shared" si="8"/>
        <v>77.460299999999989</v>
      </c>
    </row>
    <row r="197" spans="1:8" s="62" customFormat="1" ht="36">
      <c r="A197" s="56" t="str">
        <f>IF((LEN('Copy paste to Here'!G201))&gt;5,((CONCATENATE('Copy paste to Here'!G201," &amp; ",'Copy paste to Here'!D201,"  &amp;  ",'Copy paste to Here'!E201))),"Empty Cell")</f>
        <v>EO gas sterilized PVD plated 316L steel eyebrow banana, 1.2mm (16g) with two 3mm balls &amp; Color: Black  &amp;  Length: 10mm</v>
      </c>
      <c r="B197" s="57" t="str">
        <f>'Copy paste to Here'!C201</f>
        <v>ZBNETB</v>
      </c>
      <c r="C197" s="57" t="s">
        <v>822</v>
      </c>
      <c r="D197" s="58">
        <f>Invoice!B201</f>
        <v>4</v>
      </c>
      <c r="E197" s="59">
        <f>'Shipping Invoice'!J201*$N$1</f>
        <v>1.0900000000000001</v>
      </c>
      <c r="F197" s="59">
        <f t="shared" si="9"/>
        <v>4.3600000000000003</v>
      </c>
      <c r="G197" s="60">
        <f t="shared" si="7"/>
        <v>38.5533</v>
      </c>
      <c r="H197" s="63">
        <f t="shared" si="8"/>
        <v>154.2132</v>
      </c>
    </row>
    <row r="198" spans="1:8" s="62" customFormat="1" ht="36">
      <c r="A198" s="56" t="str">
        <f>IF((LEN('Copy paste to Here'!G202))&gt;5,((CONCATENATE('Copy paste to Here'!G202," &amp; ",'Copy paste to Here'!D202,"  &amp;  ",'Copy paste to Here'!E202))),"Empty Cell")</f>
        <v>EO gas sterilized PVD plated 316L steel eyebrow banana, 1.2mm (16g) with two 3mm balls &amp; Color: Black  &amp;  Length: 12mm</v>
      </c>
      <c r="B198" s="57" t="str">
        <f>'Copy paste to Here'!C202</f>
        <v>ZBNETB</v>
      </c>
      <c r="C198" s="57" t="s">
        <v>822</v>
      </c>
      <c r="D198" s="58">
        <f>Invoice!B202</f>
        <v>4</v>
      </c>
      <c r="E198" s="59">
        <f>'Shipping Invoice'!J202*$N$1</f>
        <v>1.0900000000000001</v>
      </c>
      <c r="F198" s="59">
        <f t="shared" si="9"/>
        <v>4.3600000000000003</v>
      </c>
      <c r="G198" s="60">
        <f t="shared" si="7"/>
        <v>38.5533</v>
      </c>
      <c r="H198" s="63">
        <f t="shared" si="8"/>
        <v>154.2132</v>
      </c>
    </row>
    <row r="199" spans="1:8" s="62" customFormat="1" ht="25.5">
      <c r="A199" s="56" t="str">
        <f>IF((LEN('Copy paste to Here'!G203))&gt;5,((CONCATENATE('Copy paste to Here'!G203," &amp; ",'Copy paste to Here'!D203,"  &amp;  ",'Copy paste to Here'!E203))),"Empty Cell")</f>
        <v xml:space="preserve">EO gas sterilized 316L steel hinged segment ring, 1mm (18g) &amp; Length: 8mm  &amp;  </v>
      </c>
      <c r="B199" s="57" t="str">
        <f>'Copy paste to Here'!C203</f>
        <v>ZSEGH18</v>
      </c>
      <c r="C199" s="57" t="s">
        <v>824</v>
      </c>
      <c r="D199" s="58">
        <f>Invoice!B203</f>
        <v>3</v>
      </c>
      <c r="E199" s="59">
        <f>'Shipping Invoice'!J203*$N$1</f>
        <v>2.19</v>
      </c>
      <c r="F199" s="59">
        <f t="shared" si="9"/>
        <v>6.57</v>
      </c>
      <c r="G199" s="60">
        <f t="shared" si="7"/>
        <v>77.460299999999989</v>
      </c>
      <c r="H199" s="63">
        <f t="shared" si="8"/>
        <v>232.38089999999997</v>
      </c>
    </row>
    <row r="200" spans="1:8" s="62" customFormat="1" ht="25.5">
      <c r="A200" s="56" t="str">
        <f>IF((LEN('Copy paste to Here'!G204))&gt;5,((CONCATENATE('Copy paste to Here'!G204," &amp; ",'Copy paste to Here'!D204,"  &amp;  ",'Copy paste to Here'!E204))),"Empty Cell")</f>
        <v xml:space="preserve">EO gas sterilized 316L steel hinged segment ring, 1mm (18g) &amp; Length: 9mm  &amp;  </v>
      </c>
      <c r="B200" s="57" t="str">
        <f>'Copy paste to Here'!C204</f>
        <v>ZSEGH18</v>
      </c>
      <c r="C200" s="57" t="s">
        <v>824</v>
      </c>
      <c r="D200" s="58">
        <f>Invoice!B204</f>
        <v>3</v>
      </c>
      <c r="E200" s="59">
        <f>'Shipping Invoice'!J204*$N$1</f>
        <v>2.19</v>
      </c>
      <c r="F200" s="59">
        <f t="shared" si="9"/>
        <v>6.57</v>
      </c>
      <c r="G200" s="60">
        <f t="shared" si="7"/>
        <v>77.460299999999989</v>
      </c>
      <c r="H200" s="63">
        <f t="shared" si="8"/>
        <v>232.38089999999997</v>
      </c>
    </row>
    <row r="201" spans="1:8" s="62" customFormat="1" ht="25.5">
      <c r="A201" s="56" t="str">
        <f>IF((LEN('Copy paste to Here'!G205))&gt;5,((CONCATENATE('Copy paste to Here'!G205," &amp; ",'Copy paste to Here'!D205,"  &amp;  ",'Copy paste to Here'!E205))),"Empty Cell")</f>
        <v xml:space="preserve">EO gas sterilized 316L steel hinged segment ring, 1mm (18g) &amp; Length: 10mm  &amp;  </v>
      </c>
      <c r="B201" s="57" t="str">
        <f>'Copy paste to Here'!C205</f>
        <v>ZSEGH18</v>
      </c>
      <c r="C201" s="57" t="s">
        <v>824</v>
      </c>
      <c r="D201" s="58">
        <f>Invoice!B205</f>
        <v>2</v>
      </c>
      <c r="E201" s="59">
        <f>'Shipping Invoice'!J205*$N$1</f>
        <v>2.19</v>
      </c>
      <c r="F201" s="59">
        <f t="shared" si="9"/>
        <v>4.38</v>
      </c>
      <c r="G201" s="60">
        <f t="shared" si="7"/>
        <v>77.460299999999989</v>
      </c>
      <c r="H201" s="63">
        <f t="shared" si="8"/>
        <v>154.92059999999998</v>
      </c>
    </row>
    <row r="202" spans="1:8" s="62" customFormat="1" ht="24">
      <c r="A202" s="56" t="str">
        <f>IF((LEN('Copy paste to Here'!G206))&gt;5,((CONCATENATE('Copy paste to Here'!G206," &amp; ",'Copy paste to Here'!D206,"  &amp;  ",'Copy paste to Here'!E206))),"Empty Cell")</f>
        <v xml:space="preserve">EO gas sterilized titanium G23 nose screw, 1mm (18g) with 2.5mm bezel set color round crystal &amp; Crystal Color: Clear  &amp;  </v>
      </c>
      <c r="B202" s="57" t="str">
        <f>'Copy paste to Here'!C206</f>
        <v>ZUNSC</v>
      </c>
      <c r="C202" s="57" t="s">
        <v>708</v>
      </c>
      <c r="D202" s="58">
        <f>Invoice!B206</f>
        <v>5</v>
      </c>
      <c r="E202" s="59">
        <f>'Shipping Invoice'!J206*$N$1</f>
        <v>1.62</v>
      </c>
      <c r="F202" s="59">
        <f t="shared" si="9"/>
        <v>8.1000000000000014</v>
      </c>
      <c r="G202" s="60">
        <f t="shared" si="7"/>
        <v>57.299399999999999</v>
      </c>
      <c r="H202" s="63">
        <f t="shared" si="8"/>
        <v>286.49700000000001</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814.6400000000009</v>
      </c>
      <c r="G1000" s="60"/>
      <c r="H1000" s="61">
        <f t="shared" ref="H1000:H1007" si="49">F1000*$E$14</f>
        <v>28813.81680000003</v>
      </c>
    </row>
    <row r="1001" spans="1:8" s="62" customFormat="1">
      <c r="A1001" s="56" t="str">
        <f>'[2]Copy paste to Here'!T2</f>
        <v>SHIPPING HANDLING</v>
      </c>
      <c r="B1001" s="75"/>
      <c r="C1001" s="75"/>
      <c r="D1001" s="76"/>
      <c r="E1001" s="67"/>
      <c r="F1001" s="59">
        <f>Invoice!J208</f>
        <v>-24.439200000000024</v>
      </c>
      <c r="G1001" s="60"/>
      <c r="H1001" s="61">
        <f t="shared" si="49"/>
        <v>-864.41450400000076</v>
      </c>
    </row>
    <row r="1002" spans="1:8" s="62" customFormat="1" outlineLevel="1">
      <c r="A1002" s="56" t="str">
        <f>'[2]Copy paste to Here'!T3</f>
        <v>DISCOUNT</v>
      </c>
      <c r="B1002" s="75"/>
      <c r="C1002" s="75"/>
      <c r="D1002" s="76"/>
      <c r="E1002" s="67"/>
      <c r="F1002" s="59">
        <f>Invoice!J210</f>
        <v>0</v>
      </c>
      <c r="G1002" s="60"/>
      <c r="H1002" s="61">
        <f t="shared" si="49"/>
        <v>0</v>
      </c>
    </row>
    <row r="1003" spans="1:8" s="62" customFormat="1">
      <c r="A1003" s="56" t="str">
        <f>'[2]Copy paste to Here'!T4</f>
        <v>Total:</v>
      </c>
      <c r="B1003" s="75"/>
      <c r="C1003" s="75"/>
      <c r="D1003" s="76"/>
      <c r="E1003" s="67"/>
      <c r="F1003" s="59">
        <f>SUM(F1000:F1002)</f>
        <v>790.20080000000087</v>
      </c>
      <c r="G1003" s="60"/>
      <c r="H1003" s="61">
        <f t="shared" si="49"/>
        <v>27949.402296000029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28813.816799999986</v>
      </c>
    </row>
    <row r="1010" spans="1:8" s="21" customFormat="1">
      <c r="A1010" s="22"/>
      <c r="E1010" s="21" t="s">
        <v>177</v>
      </c>
      <c r="H1010" s="84">
        <f>(SUMIF($A$1000:$A$1008,"Total:",$H$1000:$H$1008))</f>
        <v>27949.402296000029</v>
      </c>
    </row>
    <row r="1011" spans="1:8" s="21" customFormat="1">
      <c r="E1011" s="21" t="s">
        <v>178</v>
      </c>
      <c r="H1011" s="85">
        <f>H1013-H1012</f>
        <v>26120.93</v>
      </c>
    </row>
    <row r="1012" spans="1:8" s="21" customFormat="1">
      <c r="E1012" s="21" t="s">
        <v>179</v>
      </c>
      <c r="H1012" s="85">
        <f>ROUND((H1013*7)/107,2)</f>
        <v>1828.47</v>
      </c>
    </row>
    <row r="1013" spans="1:8" s="21" customFormat="1">
      <c r="E1013" s="22" t="s">
        <v>180</v>
      </c>
      <c r="H1013" s="86">
        <f>ROUND((SUMIF($A$1000:$A$1008,"Total:",$H$1000:$H$1008)),2)</f>
        <v>27949.4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85"/>
  <sheetViews>
    <sheetView workbookViewId="0">
      <selection activeCell="A5" sqref="A5"/>
    </sheetView>
  </sheetViews>
  <sheetFormatPr defaultRowHeight="15"/>
  <sheetData>
    <row r="1" spans="1:1">
      <c r="A1" s="2" t="s">
        <v>826</v>
      </c>
    </row>
    <row r="2" spans="1:1">
      <c r="A2" s="2" t="s">
        <v>826</v>
      </c>
    </row>
    <row r="3" spans="1:1">
      <c r="A3" s="2" t="s">
        <v>826</v>
      </c>
    </row>
    <row r="4" spans="1:1">
      <c r="A4" s="2" t="s">
        <v>826</v>
      </c>
    </row>
    <row r="5" spans="1:1">
      <c r="A5" s="2" t="s">
        <v>826</v>
      </c>
    </row>
    <row r="6" spans="1:1">
      <c r="A6" s="2" t="s">
        <v>826</v>
      </c>
    </row>
    <row r="7" spans="1:1">
      <c r="A7" s="2" t="s">
        <v>827</v>
      </c>
    </row>
    <row r="8" spans="1:1">
      <c r="A8" s="2" t="s">
        <v>827</v>
      </c>
    </row>
    <row r="9" spans="1:1">
      <c r="A9" s="2" t="s">
        <v>827</v>
      </c>
    </row>
    <row r="10" spans="1:1">
      <c r="A10" s="2" t="s">
        <v>827</v>
      </c>
    </row>
    <row r="11" spans="1:1">
      <c r="A11" s="2" t="s">
        <v>827</v>
      </c>
    </row>
    <row r="12" spans="1:1">
      <c r="A12" s="2" t="s">
        <v>827</v>
      </c>
    </row>
    <row r="13" spans="1:1">
      <c r="A13" s="2" t="s">
        <v>827</v>
      </c>
    </row>
    <row r="14" spans="1:1">
      <c r="A14" s="2" t="s">
        <v>827</v>
      </c>
    </row>
    <row r="15" spans="1:1">
      <c r="A15" s="2" t="s">
        <v>828</v>
      </c>
    </row>
    <row r="16" spans="1:1">
      <c r="A16" s="2" t="s">
        <v>828</v>
      </c>
    </row>
    <row r="17" spans="1:1">
      <c r="A17" s="2" t="s">
        <v>828</v>
      </c>
    </row>
    <row r="18" spans="1:1">
      <c r="A18" s="2" t="s">
        <v>828</v>
      </c>
    </row>
    <row r="19" spans="1:1">
      <c r="A19" s="2" t="s">
        <v>828</v>
      </c>
    </row>
    <row r="20" spans="1:1">
      <c r="A20" s="2" t="s">
        <v>828</v>
      </c>
    </row>
    <row r="21" spans="1:1">
      <c r="A21" s="2" t="s">
        <v>828</v>
      </c>
    </row>
    <row r="22" spans="1:1">
      <c r="A22" s="2" t="s">
        <v>829</v>
      </c>
    </row>
    <row r="23" spans="1:1">
      <c r="A23" s="2" t="s">
        <v>829</v>
      </c>
    </row>
    <row r="24" spans="1:1">
      <c r="A24" s="2" t="s">
        <v>829</v>
      </c>
    </row>
    <row r="25" spans="1:1">
      <c r="A25" s="2" t="s">
        <v>829</v>
      </c>
    </row>
    <row r="26" spans="1:1">
      <c r="A26" s="2" t="s">
        <v>829</v>
      </c>
    </row>
    <row r="27" spans="1:1">
      <c r="A27" s="2" t="s">
        <v>829</v>
      </c>
    </row>
    <row r="28" spans="1:1">
      <c r="A28" s="2" t="s">
        <v>829</v>
      </c>
    </row>
    <row r="29" spans="1:1">
      <c r="A29" s="2" t="s">
        <v>829</v>
      </c>
    </row>
    <row r="30" spans="1:1">
      <c r="A30" s="2" t="s">
        <v>829</v>
      </c>
    </row>
    <row r="31" spans="1:1">
      <c r="A31" s="2" t="s">
        <v>725</v>
      </c>
    </row>
    <row r="32" spans="1:1">
      <c r="A32" s="2" t="s">
        <v>725</v>
      </c>
    </row>
    <row r="33" spans="1:1">
      <c r="A33" s="2" t="s">
        <v>725</v>
      </c>
    </row>
    <row r="34" spans="1:1">
      <c r="A34" s="2" t="s">
        <v>725</v>
      </c>
    </row>
    <row r="35" spans="1:1">
      <c r="A35" s="2" t="s">
        <v>725</v>
      </c>
    </row>
    <row r="36" spans="1:1">
      <c r="A36" s="2" t="s">
        <v>725</v>
      </c>
    </row>
    <row r="37" spans="1:1">
      <c r="A37" s="2" t="s">
        <v>728</v>
      </c>
    </row>
    <row r="38" spans="1:1">
      <c r="A38" s="2" t="s">
        <v>728</v>
      </c>
    </row>
    <row r="39" spans="1:1">
      <c r="A39" s="2" t="s">
        <v>728</v>
      </c>
    </row>
    <row r="40" spans="1:1">
      <c r="A40" s="2" t="s">
        <v>728</v>
      </c>
    </row>
    <row r="41" spans="1:1">
      <c r="A41" s="2" t="s">
        <v>728</v>
      </c>
    </row>
    <row r="42" spans="1:1">
      <c r="A42" s="2" t="s">
        <v>728</v>
      </c>
    </row>
    <row r="43" spans="1:1">
      <c r="A43" s="2" t="s">
        <v>730</v>
      </c>
    </row>
    <row r="44" spans="1:1">
      <c r="A44" s="2" t="s">
        <v>730</v>
      </c>
    </row>
    <row r="45" spans="1:1">
      <c r="A45" s="2" t="s">
        <v>732</v>
      </c>
    </row>
    <row r="46" spans="1:1">
      <c r="A46" s="2" t="s">
        <v>732</v>
      </c>
    </row>
    <row r="47" spans="1:1">
      <c r="A47" s="2" t="s">
        <v>732</v>
      </c>
    </row>
    <row r="48" spans="1:1">
      <c r="A48" s="2" t="s">
        <v>735</v>
      </c>
    </row>
    <row r="49" spans="1:1">
      <c r="A49" s="2" t="s">
        <v>737</v>
      </c>
    </row>
    <row r="50" spans="1:1">
      <c r="A50" s="2" t="s">
        <v>737</v>
      </c>
    </row>
    <row r="51" spans="1:1">
      <c r="A51" s="2" t="s">
        <v>739</v>
      </c>
    </row>
    <row r="52" spans="1:1">
      <c r="A52" s="2" t="s">
        <v>739</v>
      </c>
    </row>
    <row r="53" spans="1:1">
      <c r="A53" s="2" t="s">
        <v>740</v>
      </c>
    </row>
    <row r="54" spans="1:1">
      <c r="A54" s="2" t="s">
        <v>740</v>
      </c>
    </row>
    <row r="55" spans="1:1">
      <c r="A55" s="2" t="s">
        <v>741</v>
      </c>
    </row>
    <row r="56" spans="1:1">
      <c r="A56" s="2" t="s">
        <v>743</v>
      </c>
    </row>
    <row r="57" spans="1:1">
      <c r="A57" s="2" t="s">
        <v>743</v>
      </c>
    </row>
    <row r="58" spans="1:1">
      <c r="A58" s="2" t="s">
        <v>743</v>
      </c>
    </row>
    <row r="59" spans="1:1">
      <c r="A59" s="2" t="s">
        <v>745</v>
      </c>
    </row>
    <row r="60" spans="1:1">
      <c r="A60" s="2" t="s">
        <v>747</v>
      </c>
    </row>
    <row r="61" spans="1:1">
      <c r="A61" s="2" t="s">
        <v>749</v>
      </c>
    </row>
    <row r="62" spans="1:1">
      <c r="A62" s="2" t="s">
        <v>830</v>
      </c>
    </row>
    <row r="63" spans="1:1">
      <c r="A63" s="2" t="s">
        <v>831</v>
      </c>
    </row>
    <row r="64" spans="1:1">
      <c r="A64" s="2" t="s">
        <v>832</v>
      </c>
    </row>
    <row r="65" spans="1:1">
      <c r="A65" s="2" t="s">
        <v>833</v>
      </c>
    </row>
    <row r="66" spans="1:1">
      <c r="A66" s="2" t="s">
        <v>834</v>
      </c>
    </row>
    <row r="67" spans="1:1">
      <c r="A67" s="2" t="s">
        <v>835</v>
      </c>
    </row>
    <row r="68" spans="1:1">
      <c r="A68" s="2" t="s">
        <v>835</v>
      </c>
    </row>
    <row r="69" spans="1:1">
      <c r="A69" s="2" t="s">
        <v>836</v>
      </c>
    </row>
    <row r="70" spans="1:1">
      <c r="A70" s="2" t="s">
        <v>836</v>
      </c>
    </row>
    <row r="71" spans="1:1">
      <c r="A71" s="2" t="s">
        <v>837</v>
      </c>
    </row>
    <row r="72" spans="1:1">
      <c r="A72" s="2" t="s">
        <v>838</v>
      </c>
    </row>
    <row r="73" spans="1:1">
      <c r="A73" s="2" t="s">
        <v>838</v>
      </c>
    </row>
    <row r="74" spans="1:1">
      <c r="A74" s="2" t="s">
        <v>757</v>
      </c>
    </row>
    <row r="75" spans="1:1">
      <c r="A75" s="2" t="s">
        <v>757</v>
      </c>
    </row>
    <row r="76" spans="1:1">
      <c r="A76" s="2" t="s">
        <v>839</v>
      </c>
    </row>
    <row r="77" spans="1:1">
      <c r="A77" s="2" t="s">
        <v>840</v>
      </c>
    </row>
    <row r="78" spans="1:1">
      <c r="A78" s="2" t="s">
        <v>841</v>
      </c>
    </row>
    <row r="79" spans="1:1">
      <c r="A79" s="2" t="s">
        <v>842</v>
      </c>
    </row>
    <row r="80" spans="1:1">
      <c r="A80" s="2" t="s">
        <v>766</v>
      </c>
    </row>
    <row r="81" spans="1:1">
      <c r="A81" s="2" t="s">
        <v>766</v>
      </c>
    </row>
    <row r="82" spans="1:1">
      <c r="A82" s="2" t="s">
        <v>766</v>
      </c>
    </row>
    <row r="83" spans="1:1">
      <c r="A83" s="2" t="s">
        <v>567</v>
      </c>
    </row>
    <row r="84" spans="1:1">
      <c r="A84" s="2" t="s">
        <v>843</v>
      </c>
    </row>
    <row r="85" spans="1:1">
      <c r="A85" s="2" t="s">
        <v>843</v>
      </c>
    </row>
    <row r="86" spans="1:1">
      <c r="A86" s="2" t="s">
        <v>844</v>
      </c>
    </row>
    <row r="87" spans="1:1">
      <c r="A87" s="2" t="s">
        <v>844</v>
      </c>
    </row>
    <row r="88" spans="1:1">
      <c r="A88" s="2" t="s">
        <v>845</v>
      </c>
    </row>
    <row r="89" spans="1:1">
      <c r="A89" s="2" t="s">
        <v>845</v>
      </c>
    </row>
    <row r="90" spans="1:1">
      <c r="A90" s="2" t="s">
        <v>846</v>
      </c>
    </row>
    <row r="91" spans="1:1">
      <c r="A91" s="2" t="s">
        <v>846</v>
      </c>
    </row>
    <row r="92" spans="1:1">
      <c r="A92" s="2" t="s">
        <v>847</v>
      </c>
    </row>
    <row r="93" spans="1:1">
      <c r="A93" s="2" t="s">
        <v>847</v>
      </c>
    </row>
    <row r="94" spans="1:1">
      <c r="A94" s="2" t="s">
        <v>848</v>
      </c>
    </row>
    <row r="95" spans="1:1">
      <c r="A95" s="2" t="s">
        <v>848</v>
      </c>
    </row>
    <row r="96" spans="1:1">
      <c r="A96" s="2" t="s">
        <v>849</v>
      </c>
    </row>
    <row r="97" spans="1:1">
      <c r="A97" s="2" t="s">
        <v>849</v>
      </c>
    </row>
    <row r="98" spans="1:1">
      <c r="A98" s="2" t="s">
        <v>850</v>
      </c>
    </row>
    <row r="99" spans="1:1">
      <c r="A99" s="2" t="s">
        <v>850</v>
      </c>
    </row>
    <row r="100" spans="1:1">
      <c r="A100" s="2" t="s">
        <v>851</v>
      </c>
    </row>
    <row r="101" spans="1:1">
      <c r="A101" s="2" t="s">
        <v>851</v>
      </c>
    </row>
    <row r="102" spans="1:1">
      <c r="A102" s="2" t="s">
        <v>775</v>
      </c>
    </row>
    <row r="103" spans="1:1">
      <c r="A103" s="2" t="s">
        <v>852</v>
      </c>
    </row>
    <row r="104" spans="1:1">
      <c r="A104" s="2" t="s">
        <v>852</v>
      </c>
    </row>
    <row r="105" spans="1:1">
      <c r="A105" s="2" t="s">
        <v>852</v>
      </c>
    </row>
    <row r="106" spans="1:1">
      <c r="A106" s="2" t="s">
        <v>852</v>
      </c>
    </row>
    <row r="107" spans="1:1">
      <c r="A107" s="2" t="s">
        <v>852</v>
      </c>
    </row>
    <row r="108" spans="1:1">
      <c r="A108" s="2" t="s">
        <v>852</v>
      </c>
    </row>
    <row r="109" spans="1:1">
      <c r="A109" s="2" t="s">
        <v>852</v>
      </c>
    </row>
    <row r="110" spans="1:1">
      <c r="A110" s="2" t="s">
        <v>852</v>
      </c>
    </row>
    <row r="111" spans="1:1">
      <c r="A111" s="2" t="s">
        <v>852</v>
      </c>
    </row>
    <row r="112" spans="1:1">
      <c r="A112" s="2" t="s">
        <v>853</v>
      </c>
    </row>
    <row r="113" spans="1:1">
      <c r="A113" s="2" t="s">
        <v>853</v>
      </c>
    </row>
    <row r="114" spans="1:1">
      <c r="A114" s="2" t="s">
        <v>853</v>
      </c>
    </row>
    <row r="115" spans="1:1">
      <c r="A115" s="2" t="s">
        <v>853</v>
      </c>
    </row>
    <row r="116" spans="1:1">
      <c r="A116" s="2" t="s">
        <v>853</v>
      </c>
    </row>
    <row r="117" spans="1:1">
      <c r="A117" s="2" t="s">
        <v>853</v>
      </c>
    </row>
    <row r="118" spans="1:1">
      <c r="A118" s="2" t="s">
        <v>854</v>
      </c>
    </row>
    <row r="119" spans="1:1">
      <c r="A119" s="2" t="s">
        <v>854</v>
      </c>
    </row>
    <row r="120" spans="1:1">
      <c r="A120" s="2" t="s">
        <v>854</v>
      </c>
    </row>
    <row r="121" spans="1:1">
      <c r="A121" s="2" t="s">
        <v>853</v>
      </c>
    </row>
    <row r="122" spans="1:1">
      <c r="A122" s="2" t="s">
        <v>853</v>
      </c>
    </row>
    <row r="123" spans="1:1">
      <c r="A123" s="2" t="s">
        <v>853</v>
      </c>
    </row>
    <row r="124" spans="1:1">
      <c r="A124" s="2" t="s">
        <v>853</v>
      </c>
    </row>
    <row r="125" spans="1:1">
      <c r="A125" s="2" t="s">
        <v>854</v>
      </c>
    </row>
    <row r="126" spans="1:1">
      <c r="A126" s="2" t="s">
        <v>780</v>
      </c>
    </row>
    <row r="127" spans="1:1">
      <c r="A127" s="2" t="s">
        <v>780</v>
      </c>
    </row>
    <row r="128" spans="1:1">
      <c r="A128" s="2" t="s">
        <v>780</v>
      </c>
    </row>
    <row r="129" spans="1:1">
      <c r="A129" s="2" t="s">
        <v>780</v>
      </c>
    </row>
    <row r="130" spans="1:1">
      <c r="A130" s="2" t="s">
        <v>780</v>
      </c>
    </row>
    <row r="131" spans="1:1">
      <c r="A131" s="2" t="s">
        <v>783</v>
      </c>
    </row>
    <row r="132" spans="1:1">
      <c r="A132" s="2" t="s">
        <v>783</v>
      </c>
    </row>
    <row r="133" spans="1:1">
      <c r="A133" s="2" t="s">
        <v>783</v>
      </c>
    </row>
    <row r="134" spans="1:1">
      <c r="A134" s="2" t="s">
        <v>855</v>
      </c>
    </row>
    <row r="135" spans="1:1">
      <c r="A135" s="2" t="s">
        <v>856</v>
      </c>
    </row>
    <row r="136" spans="1:1">
      <c r="A136" s="2" t="s">
        <v>789</v>
      </c>
    </row>
    <row r="137" spans="1:1">
      <c r="A137" s="2" t="s">
        <v>790</v>
      </c>
    </row>
    <row r="138" spans="1:1">
      <c r="A138" s="2" t="s">
        <v>791</v>
      </c>
    </row>
    <row r="139" spans="1:1">
      <c r="A139" s="2" t="s">
        <v>792</v>
      </c>
    </row>
    <row r="140" spans="1:1">
      <c r="A140" s="2" t="s">
        <v>793</v>
      </c>
    </row>
    <row r="141" spans="1:1">
      <c r="A141" s="2" t="s">
        <v>857</v>
      </c>
    </row>
    <row r="142" spans="1:1">
      <c r="A142" s="2" t="s">
        <v>858</v>
      </c>
    </row>
    <row r="143" spans="1:1">
      <c r="A143" s="2" t="s">
        <v>859</v>
      </c>
    </row>
    <row r="144" spans="1:1">
      <c r="A144" s="2" t="s">
        <v>860</v>
      </c>
    </row>
    <row r="145" spans="1:1">
      <c r="A145" s="2" t="s">
        <v>861</v>
      </c>
    </row>
    <row r="146" spans="1:1">
      <c r="A146" s="2" t="s">
        <v>862</v>
      </c>
    </row>
    <row r="147" spans="1:1">
      <c r="A147" s="2" t="s">
        <v>863</v>
      </c>
    </row>
    <row r="148" spans="1:1">
      <c r="A148" s="2" t="s">
        <v>864</v>
      </c>
    </row>
    <row r="149" spans="1:1">
      <c r="A149" s="2" t="s">
        <v>865</v>
      </c>
    </row>
    <row r="150" spans="1:1">
      <c r="A150" s="2" t="s">
        <v>804</v>
      </c>
    </row>
    <row r="151" spans="1:1">
      <c r="A151" s="2" t="s">
        <v>804</v>
      </c>
    </row>
    <row r="152" spans="1:1">
      <c r="A152" s="2" t="s">
        <v>866</v>
      </c>
    </row>
    <row r="153" spans="1:1">
      <c r="A153" s="2" t="s">
        <v>867</v>
      </c>
    </row>
    <row r="154" spans="1:1">
      <c r="A154" s="2" t="s">
        <v>868</v>
      </c>
    </row>
    <row r="155" spans="1:1">
      <c r="A155" s="2" t="s">
        <v>869</v>
      </c>
    </row>
    <row r="156" spans="1:1">
      <c r="A156" s="2" t="s">
        <v>870</v>
      </c>
    </row>
    <row r="157" spans="1:1">
      <c r="A157" s="2" t="s">
        <v>871</v>
      </c>
    </row>
    <row r="158" spans="1:1">
      <c r="A158" s="2" t="s">
        <v>872</v>
      </c>
    </row>
    <row r="159" spans="1:1">
      <c r="A159" s="2" t="s">
        <v>873</v>
      </c>
    </row>
    <row r="160" spans="1:1">
      <c r="A160" s="2" t="s">
        <v>874</v>
      </c>
    </row>
    <row r="161" spans="1:1">
      <c r="A161" s="2" t="s">
        <v>875</v>
      </c>
    </row>
    <row r="162" spans="1:1">
      <c r="A162" s="2" t="s">
        <v>876</v>
      </c>
    </row>
    <row r="163" spans="1:1">
      <c r="A163" s="2" t="s">
        <v>877</v>
      </c>
    </row>
    <row r="164" spans="1:1">
      <c r="A164" s="2" t="s">
        <v>878</v>
      </c>
    </row>
    <row r="165" spans="1:1">
      <c r="A165" s="2" t="s">
        <v>879</v>
      </c>
    </row>
    <row r="166" spans="1:1">
      <c r="A166" s="2" t="s">
        <v>880</v>
      </c>
    </row>
    <row r="167" spans="1:1">
      <c r="A167" s="2" t="s">
        <v>881</v>
      </c>
    </row>
    <row r="168" spans="1:1">
      <c r="A168" s="2" t="s">
        <v>882</v>
      </c>
    </row>
    <row r="169" spans="1:1">
      <c r="A169" s="2" t="s">
        <v>883</v>
      </c>
    </row>
    <row r="170" spans="1:1">
      <c r="A170" s="2" t="s">
        <v>884</v>
      </c>
    </row>
    <row r="171" spans="1:1">
      <c r="A171" s="2" t="s">
        <v>885</v>
      </c>
    </row>
    <row r="172" spans="1:1">
      <c r="A172" s="2" t="s">
        <v>818</v>
      </c>
    </row>
    <row r="173" spans="1:1">
      <c r="A173" s="2" t="s">
        <v>818</v>
      </c>
    </row>
    <row r="174" spans="1:1">
      <c r="A174" s="2" t="s">
        <v>818</v>
      </c>
    </row>
    <row r="175" spans="1:1">
      <c r="A175" s="2" t="s">
        <v>820</v>
      </c>
    </row>
    <row r="176" spans="1:1">
      <c r="A176" s="2" t="s">
        <v>820</v>
      </c>
    </row>
    <row r="177" spans="1:1">
      <c r="A177" s="2" t="s">
        <v>820</v>
      </c>
    </row>
    <row r="178" spans="1:1">
      <c r="A178" s="2" t="s">
        <v>820</v>
      </c>
    </row>
    <row r="179" spans="1:1">
      <c r="A179" s="2" t="s">
        <v>820</v>
      </c>
    </row>
    <row r="180" spans="1:1">
      <c r="A180" s="2" t="s">
        <v>822</v>
      </c>
    </row>
    <row r="181" spans="1:1">
      <c r="A181" s="2" t="s">
        <v>822</v>
      </c>
    </row>
    <row r="182" spans="1:1">
      <c r="A182" s="2" t="s">
        <v>824</v>
      </c>
    </row>
    <row r="183" spans="1:1">
      <c r="A183" s="2" t="s">
        <v>824</v>
      </c>
    </row>
    <row r="184" spans="1:1">
      <c r="A184" s="2" t="s">
        <v>824</v>
      </c>
    </row>
    <row r="185" spans="1:1">
      <c r="A185" s="2" t="s">
        <v>708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2023-09-11T09:30:36Z</cp:lastPrinted>
  <dcterms:created xsi:type="dcterms:W3CDTF">2009-06-02T18:56:54Z</dcterms:created>
  <dcterms:modified xsi:type="dcterms:W3CDTF">2023-09-11T09:30:40Z</dcterms:modified>
</cp:coreProperties>
</file>