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12A2ACC-A379-4EF6-A8F6-F642535A0CF6}" xr6:coauthVersionLast="47" xr6:coauthVersionMax="47" xr10:uidLastSave="{00000000-0000-0000-0000-000000000000}"/>
  <bookViews>
    <workbookView xWindow="28680" yWindow="-495"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Invoice!$A$1:$K$59</definedName>
    <definedName name="_xlnm.Print_Area" localSheetId="3">'Shipping Invoice'!$A$1:$L$55</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3" i="7" l="1"/>
  <c r="K52" i="7"/>
  <c r="K14" i="7"/>
  <c r="K17" i="7"/>
  <c r="K10" i="7"/>
  <c r="I50" i="7"/>
  <c r="I49" i="7"/>
  <c r="I46" i="7"/>
  <c r="I44" i="7"/>
  <c r="B42" i="7"/>
  <c r="I42" i="7"/>
  <c r="I40" i="7"/>
  <c r="I39" i="7"/>
  <c r="I34" i="7"/>
  <c r="I31" i="7"/>
  <c r="B30" i="7"/>
  <c r="I30" i="7"/>
  <c r="B28" i="7"/>
  <c r="I28" i="7"/>
  <c r="I27" i="7"/>
  <c r="I26" i="7"/>
  <c r="I25" i="7"/>
  <c r="N1" i="7"/>
  <c r="I38" i="7" s="1"/>
  <c r="N1" i="6"/>
  <c r="E36" i="6" s="1"/>
  <c r="F1002" i="6"/>
  <c r="F1001" i="6"/>
  <c r="D46" i="6"/>
  <c r="B50" i="7" s="1"/>
  <c r="D45" i="6"/>
  <c r="B49" i="7" s="1"/>
  <c r="D44" i="6"/>
  <c r="B48" i="7" s="1"/>
  <c r="D43" i="6"/>
  <c r="B47" i="7" s="1"/>
  <c r="D42" i="6"/>
  <c r="B46" i="7" s="1"/>
  <c r="D41" i="6"/>
  <c r="B45" i="7" s="1"/>
  <c r="D40" i="6"/>
  <c r="B44" i="7" s="1"/>
  <c r="K44" i="7" s="1"/>
  <c r="D39" i="6"/>
  <c r="B43" i="7" s="1"/>
  <c r="D38" i="6"/>
  <c r="D37" i="6"/>
  <c r="B41" i="7" s="1"/>
  <c r="D36" i="6"/>
  <c r="B40" i="7" s="1"/>
  <c r="D35" i="6"/>
  <c r="B39" i="7" s="1"/>
  <c r="D34" i="6"/>
  <c r="B38" i="7" s="1"/>
  <c r="D33" i="6"/>
  <c r="B37" i="7" s="1"/>
  <c r="D32" i="6"/>
  <c r="B36" i="7" s="1"/>
  <c r="D31" i="6"/>
  <c r="B35" i="7" s="1"/>
  <c r="D30" i="6"/>
  <c r="B34" i="7" s="1"/>
  <c r="K34" i="7" s="1"/>
  <c r="D29" i="6"/>
  <c r="B33" i="7" s="1"/>
  <c r="D28" i="6"/>
  <c r="B32" i="7" s="1"/>
  <c r="D27" i="6"/>
  <c r="B31" i="7" s="1"/>
  <c r="D26" i="6"/>
  <c r="D25" i="6"/>
  <c r="B29" i="7" s="1"/>
  <c r="D24" i="6"/>
  <c r="D23" i="6"/>
  <c r="B27" i="7" s="1"/>
  <c r="K27" i="7" s="1"/>
  <c r="D22" i="6"/>
  <c r="B26" i="7" s="1"/>
  <c r="K26" i="7" s="1"/>
  <c r="D21" i="6"/>
  <c r="B25" i="7" s="1"/>
  <c r="D20" i="6"/>
  <c r="B24" i="7" s="1"/>
  <c r="D19" i="6"/>
  <c r="B23" i="7" s="1"/>
  <c r="D18" i="6"/>
  <c r="B22" i="7" s="1"/>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51" i="2" s="1"/>
  <c r="J54" i="2" s="1"/>
  <c r="A1007" i="6"/>
  <c r="A1006" i="6"/>
  <c r="A1005" i="6"/>
  <c r="F1004" i="6"/>
  <c r="A1004" i="6"/>
  <c r="A1003" i="6"/>
  <c r="A1002" i="6"/>
  <c r="A1001" i="6"/>
  <c r="I41" i="7" l="1"/>
  <c r="K46" i="7"/>
  <c r="K28" i="7"/>
  <c r="K42" i="7"/>
  <c r="K31" i="7"/>
  <c r="K47" i="7"/>
  <c r="I29" i="7"/>
  <c r="K29" i="7" s="1"/>
  <c r="I43" i="7"/>
  <c r="K43" i="7" s="1"/>
  <c r="K32" i="7"/>
  <c r="K33" i="7"/>
  <c r="K49" i="7"/>
  <c r="K30" i="7"/>
  <c r="I45" i="7"/>
  <c r="K45" i="7" s="1"/>
  <c r="K50" i="7"/>
  <c r="I32" i="7"/>
  <c r="I47" i="7"/>
  <c r="I33" i="7"/>
  <c r="I48" i="7"/>
  <c r="K48" i="7" s="1"/>
  <c r="K37" i="7"/>
  <c r="K38" i="7"/>
  <c r="I35" i="7"/>
  <c r="K35" i="7" s="1"/>
  <c r="K23" i="7"/>
  <c r="K39" i="7"/>
  <c r="I22" i="7"/>
  <c r="I36" i="7"/>
  <c r="K36" i="7" s="1"/>
  <c r="K24" i="7"/>
  <c r="K40" i="7"/>
  <c r="I23" i="7"/>
  <c r="I37" i="7"/>
  <c r="K25" i="7"/>
  <c r="K41" i="7"/>
  <c r="I24" i="7"/>
  <c r="E21" i="6"/>
  <c r="E37" i="6"/>
  <c r="E22" i="6"/>
  <c r="E38" i="6"/>
  <c r="E33" i="6"/>
  <c r="E23" i="6"/>
  <c r="E39" i="6"/>
  <c r="E24" i="6"/>
  <c r="E40" i="6"/>
  <c r="E25" i="6"/>
  <c r="E41" i="6"/>
  <c r="E26" i="6"/>
  <c r="E42" i="6"/>
  <c r="E27" i="6"/>
  <c r="E43" i="6"/>
  <c r="E28" i="6"/>
  <c r="E44" i="6"/>
  <c r="E29" i="6"/>
  <c r="E45" i="6"/>
  <c r="E30" i="6"/>
  <c r="E46" i="6"/>
  <c r="E31" i="6"/>
  <c r="E32" i="6"/>
  <c r="E18" i="6"/>
  <c r="E34" i="6"/>
  <c r="E19" i="6"/>
  <c r="E35" i="6"/>
  <c r="E20" i="6"/>
  <c r="K22" i="7"/>
  <c r="B51" i="7"/>
  <c r="M11" i="6"/>
  <c r="I57" i="2" s="1"/>
  <c r="K51" i="7" l="1"/>
  <c r="K54" i="7" s="1"/>
  <c r="I59" i="2"/>
  <c r="I58"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<sst xmlns="http://schemas.openxmlformats.org/spreadsheetml/2006/main" count="2241" uniqueCount="780">
  <si>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</si>
  <si>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</si>
  <si>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</si>
  <si>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</si>
  <si>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</si>
  <si>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</si>
  <si>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</si>
  <si>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</si>
  <si>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</si>
  <si>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</si>
  <si>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</si>
  <si>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</si>
  <si>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</si>
  <si>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</si>
  <si>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</si>
  <si>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</si>
  <si>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</si>
  <si>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</si>
  <si>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</si>
  <si>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</si>
  <si>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</si>
  <si>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</si>
  <si>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</si>
  <si>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</si>
  <si>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</si>
  <si>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</si>
  <si>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</si>
  <si>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</si>
  <si>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</si>
  <si>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</si>
  <si>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</si>
  <si>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</si>
  <si>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</si>
  <si>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</si>
  <si>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</si>
  <si>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</si>
  <si>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</si>
  <si>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</si>
  <si>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</si>
  <si>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</si>
  <si>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</si>
  <si>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</si>
  <si>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</si>
  <si>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</si>
  <si>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</si>
  <si>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</si>
  <si>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</si>
  <si>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</si>
  <si>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</si>
  <si>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</si>
  <si>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</si>
  <si>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</si>
  <si>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</si>
  <si>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</si>
  <si>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</si>
  <si>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</si>
  <si>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</si>
  <si>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</si>
  <si>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</si>
  <si>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</si>
  <si>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</si>
  <si>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</si>
  <si>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</si>
  <si>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</si>
  <si>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</si>
  <si>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</si>
  <si>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</si>
  <si>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</si>
  <si>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</si>
  <si>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</si>
  <si>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</si>
  <si>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</si>
  <si>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</si>
  <si>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</si>
  <si>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</si>
  <si>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</si>
  <si>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</si>
  <si>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</si>
  <si>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</si>
  <si>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</si>
  <si>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</si>
  <si>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</si>
  <si>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</si>
  <si>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</si>
  <si>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</si>
  <si>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</si>
  <si>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</si>
  <si>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</si>
  <si>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</si>
  <si>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</si>
  <si>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</si>
  <si>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</si>
  <si>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</si>
  <si>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</si>
  <si>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</si>
  <si>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</si>
  <si>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</si>
  <si>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</si>
  <si>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</si>
  <si>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</si>
  <si>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</si>
  <si>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</si>
  <si>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</si>
  <si>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</si>
  <si>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</si>
  <si>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</si>
  <si>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</si>
  <si>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</si>
  <si>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</si>
  <si>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</si>
  <si>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</si>
  <si>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</si>
  <si>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</si>
  <si>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</si>
  <si>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</si>
  <si>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</si>
  <si>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</si>
  <si>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</si>
  <si>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</si>
  <si>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</si>
  <si>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</si>
  <si>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</si>
  <si>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</si>
  <si>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</si>
  <si>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</si>
  <si>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</si>
  <si>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</si>
  <si>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</si>
  <si>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</si>
  <si>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</si>
  <si>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</si>
  <si>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</si>
  <si>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</si>
  <si>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</si>
  <si>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</si>
  <si>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</si>
  <si>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</si>
  <si>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</si>
  <si>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</si>
  <si>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</si>
  <si>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</si>
  <si>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</si>
  <si>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</si>
  <si>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</si>
  <si>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</si>
  <si>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</si>
  <si>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</si>
  <si>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</si>
  <si>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</si>
  <si>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</si>
  <si>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</si>
  <si>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</si>
  <si>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</si>
  <si>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</si>
  <si>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</si>
  <si>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</si>
  <si>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</si>
  <si>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</si>
  <si>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</si>
  <si>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</si>
  <si>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</si>
  <si>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</si>
  <si>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</si>
  <si>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</si>
  <si>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</si>
  <si>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</si>
  <si>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</si>
  <si>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</si>
  <si>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</si>
  <si>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</si>
  <si>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</si>
  <si>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</si>
  <si>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</si>
  <si>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</si>
  <si>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</si>
  <si>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</si>
  <si>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</si>
  <si>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</si>
  <si>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</si>
  <si>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</si>
  <si>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</si>
  <si>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</si>
  <si>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</si>
  <si>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</si>
  <si>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</si>
  <si>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</si>
  <si>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</si>
  <si>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</si>
  <si>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</si>
  <si>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</si>
  <si>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</si>
  <si>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</si>
  <si>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</si>
  <si>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</si>
  <si>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</si>
  <si>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</si>
  <si>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</si>
  <si>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</si>
  <si>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</si>
  <si>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</si>
  <si>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</si>
  <si>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</si>
  <si>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</si>
  <si>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</si>
  <si>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</si>
  <si>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</si>
  <si>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</si>
  <si>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</si>
  <si>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</si>
  <si>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</si>
  <si>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</si>
  <si>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</si>
  <si>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</si>
  <si>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</si>
  <si>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</si>
  <si>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</si>
  <si>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</si>
  <si>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</si>
  <si>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</si>
  <si>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</si>
  <si>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</si>
  <si>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</si>
  <si>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</si>
  <si>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</si>
  <si>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</si>
  <si>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</si>
  <si>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</si>
  <si>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</si>
  <si>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</si>
  <si>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</si>
  <si>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</si>
  <si>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</si>
  <si>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</si>
  <si>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</si>
  <si>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</si>
  <si>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</si>
  <si>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</si>
  <si>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</si>
  <si>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</si>
  <si>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</si>
  <si>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</si>
  <si>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</si>
  <si>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</si>
  <si>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</si>
  <si>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</si>
  <si>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</si>
  <si>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</si>
  <si>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</si>
  <si>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</si>
  <si>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</si>
  <si>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</si>
  <si>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</si>
  <si>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</si>
  <si>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</si>
  <si>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</si>
  <si>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</si>
  <si>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</si>
  <si>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</si>
  <si>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</si>
  <si>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</si>
  <si>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</si>
  <si>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</si>
  <si>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</si>
  <si>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</si>
  <si>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</si>
  <si>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</si>
  <si>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</si>
  <si>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</si>
  <si>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</si>
  <si>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</si>
  <si>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</si>
  <si>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</si>
  <si>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</si>
  <si>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</si>
  <si>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</si>
  <si>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</si>
  <si>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</si>
  <si>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</si>
  <si>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</si>
  <si>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</si>
  <si>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</si>
  <si>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</si>
  <si>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</si>
  <si>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</si>
  <si>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</si>
  <si>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</si>
  <si>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</si>
  <si>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</si>
  <si>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</si>
  <si>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</si>
  <si>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</si>
  <si>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</si>
  <si>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</si>
  <si>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</si>
  <si>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</si>
  <si>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</si>
  <si>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</si>
  <si>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</si>
  <si>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</si>
  <si>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</si>
  <si>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</si>
  <si>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</si>
  <si>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</si>
  <si>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</si>
  <si>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</si>
  <si>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</si>
  <si>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</si>
  <si>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</si>
  <si>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</si>
  <si>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</si>
  <si>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</si>
  <si>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</si>
  <si>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</si>
  <si>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</si>
  <si>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</si>
  <si>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</si>
  <si>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</si>
  <si>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</si>
  <si>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</si>
  <si>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</si>
  <si>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</si>
  <si>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</si>
  <si>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</si>
  <si>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</si>
  <si>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</si>
  <si>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</si>
  <si>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</si>
  <si>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</si>
  <si>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</si>
  <si>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</si>
  <si>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</si>
  <si>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</si>
  <si>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</si>
  <si>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</si>
  <si>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</si>
  <si>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</si>
  <si>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</si>
  <si>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</si>
  <si>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</si>
  <si>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</si>
  <si>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</si>
  <si>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</si>
  <si>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</si>
  <si>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</si>
  <si>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</si>
  <si>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</si>
  <si>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</si>
  <si>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</si>
  <si>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</si>
  <si>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</si>
  <si>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</si>
  <si>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</si>
  <si>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</si>
  <si>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</si>
  <si>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</si>
  <si>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</si>
  <si>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</si>
  <si>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</si>
  <si>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</si>
  <si>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</si>
  <si>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</si>
  <si>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</si>
  <si>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</si>
  <si>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</si>
  <si>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</si>
  <si>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</si>
  <si>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</si>
  <si>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</si>
  <si>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</si>
  <si>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</si>
  <si>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</si>
  <si>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</si>
  <si>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</si>
  <si>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</si>
  <si>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</si>
  <si>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</si>
  <si>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</si>
  <si>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</si>
  <si>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</si>
  <si>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</si>
  <si>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</si>
  <si>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</si>
  <si>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</si>
  <si>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</si>
  <si>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</si>
  <si>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</si>
  <si>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</si>
  <si>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</si>
  <si>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</si>
  <si>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</si>
  <si>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</si>
  <si>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</si>
  <si>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</si>
  <si>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</si>
  <si>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</si>
  <si>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</si>
  <si>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</si>
  <si>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</si>
  <si>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</si>
  <si>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</si>
  <si>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</si>
  <si>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</si>
  <si>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</si>
  <si>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</si>
  <si>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</si>
  <si>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</si>
  <si>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</si>
  <si>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</si>
  <si>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</si>
  <si>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</si>
  <si>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</si>
  <si>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</si>
  <si>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</si>
  <si>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</si>
  <si>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</si>
  <si>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</si>
  <si>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</si>
  <si>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</si>
  <si>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</si>
  <si>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</si>
  <si>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</si>
  <si>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</si>
  <si>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</si>
  <si>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</si>
  <si>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</si>
  <si>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</si>
  <si>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</si>
  <si>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</si>
  <si>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</si>
  <si>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</si>
  <si>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</si>
  <si>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</si>
  <si>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</si>
  <si>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</si>
  <si>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</si>
  <si>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</si>
  <si>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</si>
  <si>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</si>
  <si>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</si>
  <si>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</si>
  <si>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</si>
  <si>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</si>
  <si>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</si>
  <si>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</si>
  <si>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</si>
  <si>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</si>
  <si>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</si>
  <si>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</si>
  <si>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</si>
  <si>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</si>
  <si>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</si>
  <si>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</si>
  <si>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</si>
  <si>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</si>
  <si>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</si>
  <si>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</si>
  <si>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</si>
  <si>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</si>
  <si>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</si>
  <si>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</si>
  <si>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</si>
  <si>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</si>
  <si>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</si>
  <si>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</si>
  <si>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</si>
  <si>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</si>
  <si>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</si>
  <si>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</si>
  <si>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</si>
  <si>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</si>
  <si>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</si>
  <si>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</si>
  <si>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</si>
  <si>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</si>
  <si>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</si>
  <si>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</si>
  <si>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</si>
  <si>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</si>
  <si>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</si>
  <si>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</si>
  <si>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</si>
  <si>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</si>
  <si>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</si>
  <si>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</si>
  <si>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</si>
  <si>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</si>
  <si>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</si>
  <si>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</si>
  <si>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</si>
  <si>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</si>
  <si>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</si>
  <si>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</si>
  <si>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</si>
  <si>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</si>
  <si>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</si>
  <si>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</si>
  <si>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</si>
  <si>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</si>
  <si>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</si>
  <si>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</si>
  <si>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</si>
  <si>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</si>
  <si>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</si>
  <si>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</si>
  <si>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</si>
  <si>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</si>
  <si>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</si>
  <si>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</si>
  <si>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</si>
  <si>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</si>
  <si>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</si>
  <si>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</si>
  <si>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</si>
  <si>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</si>
  <si>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</si>
  <si>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</si>
  <si>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</si>
  <si>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</si>
  <si>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</si>
  <si>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</si>
  <si>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</si>
  <si>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</si>
  <si>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</si>
  <si>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</si>
  <si>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</si>
  <si>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</si>
  <si>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</si>
  <si>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</si>
  <si>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</si>
  <si>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</si>
  <si>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</si>
  <si>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</si>
  <si>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</si>
  <si>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</si>
  <si>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</si>
  <si>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</si>
  <si>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</si>
  <si>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</si>
  <si>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</si>
  <si>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</si>
  <si>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</si>
  <si>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</si>
  <si>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</si>
  <si>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</si>
  <si>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</si>
  <si>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</si>
  <si>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</si>
  <si>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</si>
  <si>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</si>
  <si>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</si>
  <si>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</si>
  <si>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</si>
  <si>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</si>
  <si>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</si>
  <si>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</si>
  <si>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</si>
  <si>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</si>
  <si>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</si>
  <si>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</si>
  <si>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</si>
  <si>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</si>
  <si>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</si>
  <si>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</si>
  <si>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</si>
  <si>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</si>
  <si>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</si>
  <si>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</si>
  <si>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</si>
  <si>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</si>
  <si>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</si>
  <si>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</si>
  <si>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</si>
  <si>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</si>
  <si>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</si>
  <si>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</si>
  <si>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</si>
  <si>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</si>
  <si>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</si>
  <si>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</si>
  <si>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</si>
  <si>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</si>
  <si>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</si>
  <si>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</si>
  <si>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</si>
  <si>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</si>
  <si>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</si>
  <si>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</si>
  <si>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</si>
  <si>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</si>
  <si>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</si>
  <si>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</si>
  <si>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</si>
  <si>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</si>
  <si>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</si>
  <si>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</si>
  <si>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</si>
  <si>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</si>
  <si>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</si>
  <si>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</si>
  <si>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</si>
  <si>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</si>
  <si>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</si>
  <si>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</si>
  <si>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</si>
  <si>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</si>
  <si>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</si>
  <si>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</si>
  <si>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</si>
  <si>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</si>
  <si>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</si>
  <si>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</si>
  <si>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</si>
  <si>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</si>
  <si>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</si>
  <si>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</si>
  <si>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</si>
  <si>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</si>
  <si>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</si>
  <si>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</si>
  <si>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</si>
  <si>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</si>
  <si>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</si>
  <si>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</si>
  <si>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</si>
  <si>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</si>
  <si>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</si>
  <si>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</si>
  <si>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</si>
  <si>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</si>
  <si>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</si>
  <si>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</si>
  <si>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</si>
  <si>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</si>
  <si>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</si>
  <si>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</si>
  <si>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</si>
  <si>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</si>
  <si>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</si>
  <si>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</si>
  <si>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</si>
  <si>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</si>
  <si>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</si>
  <si>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</si>
  <si>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</si>
  <si>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</si>
  <si>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</si>
  <si>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</si>
  <si>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</si>
  <si>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</si>
  <si>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</si>
  <si>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</si>
  <si>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</si>
  <si>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</si>
  <si>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</si>
  <si>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</si>
  <si>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</si>
  <si>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</si>
  <si>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</si>
  <si>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</si>
  <si>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</si>
  <si>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</si>
  <si>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</si>
  <si>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</si>
  <si>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</si>
  <si>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</si>
  <si>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</si>
  <si>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</si>
  <si>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</si>
  <si>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</si>
  <si>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</si>
  <si>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</si>
  <si>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</si>
  <si>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</si>
  <si>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</si>
  <si>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</si>
  <si>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</si>
  <si>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</si>
  <si>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</si>
  <si>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</si>
  <si>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</si>
  <si>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</si>
  <si>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</si>
  <si>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</si>
  <si>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</si>
  <si>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</si>
  <si>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</si>
  <si>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</si>
  <si>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</si>
  <si>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</si>
  <si>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</si>
  <si>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</si>
  <si>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</si>
  <si>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</si>
  <si>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</si>
  <si>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</si>
  <si>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</si>
  <si>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</si>
  <si>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</si>
  <si>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</si>
  <si>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</si>
  <si>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</si>
  <si>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</si>
  <si>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</si>
  <si>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</si>
  <si>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</si>
  <si>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</si>
  <si>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</si>
  <si>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</si>
  <si>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</si>
  <si>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</si>
  <si>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</si>
  <si>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</si>
  <si>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</si>
  <si>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</si>
  <si>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BODY JEWELRY STATION</t>
  </si>
  <si>
    <t>SUNNY SHAH</t>
  </si>
  <si>
    <t>1735 SADDLE CREEK CIR</t>
  </si>
  <si>
    <t>76015 Arlington</t>
  </si>
  <si>
    <t>United States</t>
  </si>
  <si>
    <t>Tel: 817-718-7714</t>
  </si>
  <si>
    <t>Email: cellphone.garage@gmail.com</t>
  </si>
  <si>
    <t>18BP14XC</t>
  </si>
  <si>
    <t>Display box with 52 pcs. of 925 silver nose bones, 22g (0.6mm) with 18k gold plating and 2mm prong set round clear crystals (in standard packing or in vacuum sealed packing to prevent tarnishing)</t>
  </si>
  <si>
    <t>18BZ25XC</t>
  </si>
  <si>
    <t>Display box with 52 pcs. of 925 sterling silver nose bones, 22g (0.6mm) with 18k gold plating and big 2.5mm clear prong set Cubic Zirconia (CZ) stones (in standard packing or in vacuum sealed packing to prevent tarnishing)</t>
  </si>
  <si>
    <t>18NBFWXC</t>
  </si>
  <si>
    <t>Display box with 52 pcs. of 18k gold plated + E-coating to protect scratching, 925 silver nose bones, 22g (0.6mm) with wire flower shaped top with clear crystal centers (in standard packing or in vacuum sealed packing to prevent tarnishing)</t>
  </si>
  <si>
    <t>18NBZBC</t>
  </si>
  <si>
    <t>Display with 52 pcs. of 925 sterling silver nose bones, 22g (0.6mm) with real 18k gold plating + E-coating to protect scratching and 1.5mm round prong set clear CZ stone (in standard packing or in vacuum sealed packing to prevent tarnishing)</t>
  </si>
  <si>
    <t>18NYFWXC</t>
  </si>
  <si>
    <t>18NYPXC</t>
  </si>
  <si>
    <t>18YZ25XC</t>
  </si>
  <si>
    <t>CBEUVDI</t>
  </si>
  <si>
    <t>Color: Green</t>
  </si>
  <si>
    <t>Color: Orange</t>
  </si>
  <si>
    <t>Color: Pink</t>
  </si>
  <si>
    <t>Color: Purple</t>
  </si>
  <si>
    <t>Color: Red</t>
  </si>
  <si>
    <t>DNSM163</t>
  </si>
  <si>
    <t>Box with 24 pcs. of 925 Silver seamless nose ring, 20g (0.8mm) with prong set 2mm round CZ stone tops - outer diameter 8mm to 10mm (in standard packing or in vacuum sealed packing to prevent tarnishing)</t>
  </si>
  <si>
    <t>DNSM174</t>
  </si>
  <si>
    <t>Box with 24 pcs. of 18k gold plated 925 Silver nose rings, 20g (0.8mm) with 2mm prong set clear round CZ stones top - inner diameter 8mm to 10mm (in standard packing or in vacuum sealed packing to prevent tarnishing)</t>
  </si>
  <si>
    <t>DNSM228</t>
  </si>
  <si>
    <t>Box with 24 pcs. of sterling silver spiral nose rings, 22g (0.6mm) - outer diameter 8mm to 10mm</t>
  </si>
  <si>
    <t>DNSM229</t>
  </si>
  <si>
    <t>Box with 24 pcs. of sterling silver spiral nose rings, 22g (0.6mm) with 18k gold plating - outer diameter 8mm to 10mm</t>
  </si>
  <si>
    <t>DNSM230</t>
  </si>
  <si>
    <t>Box with 24 pcs. of sterling silver spiral nose rings, 22g (0.6mm) with 18k rose gold plating - outer diameter 8mm to 10mm</t>
  </si>
  <si>
    <t>NBCZBXC</t>
  </si>
  <si>
    <t>Display box with 52 pcs. of 925 sterling silver nose bones, 22g (0.6mm) with 2mm round prong set clear CZ stones (in standard packing or in vacuum sealed packing to prevent tarnishing)</t>
  </si>
  <si>
    <t>NBFLBXC</t>
  </si>
  <si>
    <t>Display box with 52 pcs. of 925 sterling silver nose bones, 22g (0.6mm) with 1mm clear crystal flower design tops (in standard packing or in vacuum sealed packing to prevent tarnishing)</t>
  </si>
  <si>
    <t>NBP19CX</t>
  </si>
  <si>
    <t>Display box with 52 pcs. of 925 sterling silver nose bones, 22g (0.6mm) with big 2.5mm clear prong set crystal tops (in standard packing or in vacuum sealed packing to prevent tarnishing)</t>
  </si>
  <si>
    <t>NBZBXC</t>
  </si>
  <si>
    <t xml:space="preserve">Display box with 52 pcs. of 925 sterling silver nose bones, 22g (0.6mm) with 1.5mm round clear prong set CZ stones (in standard packing or in vacuum sealed packing to prevent tarnishing)  </t>
  </si>
  <si>
    <t>NYCH16</t>
  </si>
  <si>
    <t>NYCZBXC</t>
  </si>
  <si>
    <t>NYFLBXC</t>
  </si>
  <si>
    <t>NYZBC</t>
  </si>
  <si>
    <t>NYZBC25</t>
  </si>
  <si>
    <t>Five Hundred Thirty Five and 57 cents USD</t>
  </si>
  <si>
    <t>Display box with 52 pcs. of 18k gold plated 925 silver ''bend it yourself'' nose studs, 22g (0.6mm) with wire flower shaped top with clear crystal centers</t>
  </si>
  <si>
    <t>Display box with 52 pcs. of 925 sterling silver ''Bend it yourself'' nose studs, 22g (0.6mm) with 1.5mm round clear prong set crystal with real 18k gold plating (in standard packing or in vacuum sealed packing to prevent tarnishing)</t>
  </si>
  <si>
    <t>Display box of 52 pieces of 925 sterling silver'' Bend it yourself'' nose studs with 18k gold plating and big 2.5mm clear prong set Cubic Zirconia (CZ) stones (in standard packing or in vacuum sealed packing to prevent tarnishing)</t>
  </si>
  <si>
    <t>Surgical steel circular barbells, 16g (1.2mm) with two 3mm acrylic UV dice - length 5/16'' (8mm)</t>
  </si>
  <si>
    <t>Display box with 16 pcs. of 925 sterling silver ''Bend it yourself'' nose studs, 22g (0.6mm) with red crystals cherries with green enamel leaves (in standard packing or in vacuum sealed packing to prevent tarnishing)</t>
  </si>
  <si>
    <t>Display box with 52 pcs. of 925 sterling silver ''Bend it yourself'' nose studs, 22g (0.6mm) with 2mm round clear prong set CZ stones (in standard packing or in vacuum sealed packing to prevent tarnishing)</t>
  </si>
  <si>
    <t>Display box with 52 pcs. of 925 sterling silver ''bend it yourself'' nose studs, 22g (0.6mm) with 1mm clear crystal studded flower shaped tops (in standard packing or in vacuum sealed packing to prevent tarnishing)</t>
  </si>
  <si>
    <t>Display box with 52 pcs. of 925 sterling silver ''Bend it yourself'' nose studs, 22g (0.6mm) with 1.5mm round clear prong set CZ stones (in standard packing or in vacuum sealed packing to prevent tarnishing)</t>
  </si>
  <si>
    <t>Display box with 52 pcs. of 925 sterling silver ''Bend it yourself '' nose studs, 22g (0.6mm) with big 2.5mm clear prong set Cubic Zirconia (CZ) stones (in standard packing or in vacuum sealed packing to prevent tarnishing)</t>
  </si>
  <si>
    <t>Sura</t>
  </si>
  <si>
    <t>Free Shipping to USA via DHL due to order over 350 USD:</t>
  </si>
  <si>
    <t>GSP Eligible</t>
  </si>
  <si>
    <t xml:space="preserve">  HTS - A7117.19.9000: Imitation jewelry of base metal</t>
  </si>
  <si>
    <t>Sunny Shah</t>
  </si>
  <si>
    <t>1735 Saddle Creek Cir.</t>
  </si>
  <si>
    <t>76015 Arlington, Texas</t>
  </si>
  <si>
    <t>Sales</t>
  </si>
  <si>
    <t>Moss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</si>
</sst>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4"/>
      <color indexed="8"/>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9">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1" fontId="21" fillId="2" borderId="20" xfId="0" applyNumberFormat="1" applyFont="1" applyFill="1" applyBorder="1" applyAlignment="1">
      <alignment horizontal="center"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4" fillId="2" borderId="21" xfId="0" applyFont="1" applyFill="1" applyBorder="1"/>
    <xf numFmtId="0" fontId="22" fillId="2" borderId="0" xfId="0" applyFont="1" applyFill="1"/>
    <xf numFmtId="0" fontId="22" fillId="2" borderId="0" xfId="0" applyFont="1" applyFill="1" applyAlignment="1">
      <alignment horizontal="righ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4" fillId="2" borderId="19"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21" fillId="2" borderId="19" xfId="0" applyNumberFormat="1" applyFont="1" applyFill="1" applyBorder="1" applyAlignment="1">
      <alignment horizontal="right" vertical="top" wrapText="1"/>
    </xf>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49" fontId="40" fillId="2" borderId="0" xfId="6" applyNumberFormat="1" applyFont="1" applyFill="1" applyBorder="1" applyAlignment="1" applyProtection="1">
      <alignment horizontal="center" vertic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21" fillId="0" borderId="0" xfId="0" applyFont="1" applyAlignment="1">
      <alignment horizontal="right"/>
    </xf>
    <xf numFmtId="4" fontId="21" fillId="0" borderId="0" xfId="0" applyNumberFormat="1" applyFont="1" applyAlignment="1">
      <alignment horizontal="right"/>
    </xf>
  </cellXfs>
  <cellStyles count="5364">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6" sqref="L25:L2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7"/>
      <c r="C3" s="88"/>
      <c r="D3" s="88"/>
      <c r="E3" s="88"/>
      <c r="F3" s="88"/>
      <c r="G3" s="89"/>
    </row>
    <row r="4" spans="2:7" ht="14.25">
      <c r="B4" s="90" t="s">
        <v>0</v>
      </c>
      <c r="C4" s="91" t="s">
        <v>3</v>
      </c>
      <c r="D4" s="91"/>
      <c r="E4" s="91"/>
      <c r="F4" s="91"/>
      <c r="G4" s="92"/>
    </row>
    <row r="5" spans="2:7" ht="15" customHeight="1">
      <c r="B5" s="90"/>
      <c r="C5" s="91"/>
      <c r="D5" s="91"/>
      <c r="E5" s="91"/>
      <c r="F5" s="91"/>
      <c r="G5" s="92"/>
    </row>
    <row r="6" spans="2:7" ht="14.25">
      <c r="B6" s="90" t="s">
        <v>1</v>
      </c>
      <c r="C6" s="91" t="s">
        <v>4</v>
      </c>
      <c r="D6" s="91"/>
      <c r="E6" s="91"/>
      <c r="F6" s="91"/>
      <c r="G6" s="92"/>
    </row>
    <row r="7" spans="2:7" ht="14.25">
      <c r="B7" s="90"/>
      <c r="C7" s="91"/>
      <c r="D7" s="91"/>
      <c r="E7" s="91"/>
      <c r="F7" s="91"/>
      <c r="G7" s="92"/>
    </row>
    <row r="8" spans="2:7" ht="14.25">
      <c r="B8" s="144" t="s">
        <v>2</v>
      </c>
      <c r="C8" s="91"/>
      <c r="D8" s="91"/>
      <c r="E8" s="91"/>
      <c r="F8" s="91"/>
      <c r="G8" s="92"/>
    </row>
    <row r="9" spans="2:7" ht="14.25">
      <c r="B9" s="144"/>
      <c r="C9" s="91"/>
      <c r="D9" s="91"/>
      <c r="E9" s="91"/>
      <c r="F9" s="91"/>
      <c r="G9" s="92"/>
    </row>
    <row r="10" spans="2:7" ht="14.25">
      <c r="B10" s="90"/>
      <c r="C10" s="91"/>
      <c r="D10" s="91"/>
      <c r="E10" s="91"/>
      <c r="F10" s="91"/>
      <c r="G10" s="92"/>
    </row>
    <row r="11" spans="2:7">
      <c r="B11" s="93"/>
      <c r="C11" s="94"/>
      <c r="D11" s="94"/>
      <c r="E11" s="94"/>
      <c r="F11" s="94"/>
      <c r="G11" s="95"/>
    </row>
    <row r="12" spans="2:7">
      <c r="B12" s="93"/>
      <c r="C12" s="94"/>
      <c r="D12" s="94"/>
      <c r="E12" s="94"/>
      <c r="F12" s="94"/>
      <c r="G12" s="95"/>
    </row>
    <row r="13" spans="2:7">
      <c r="B13" s="93" t="s">
        <v>186</v>
      </c>
      <c r="C13" s="94"/>
      <c r="D13" s="94"/>
      <c r="E13" s="94"/>
      <c r="F13" s="94"/>
      <c r="G13" s="95"/>
    </row>
    <row r="14" spans="2:7" ht="13.5" thickBot="1">
      <c r="B14" s="96"/>
      <c r="C14" s="97"/>
      <c r="D14" s="97"/>
      <c r="E14" s="97"/>
      <c r="F14" s="97"/>
      <c r="G14" s="98"/>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62"/>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9"/>
      <c r="B2" s="129" t="s">
        <v>139</v>
      </c>
      <c r="C2" s="124"/>
      <c r="D2" s="124"/>
      <c r="E2" s="124"/>
      <c r="F2" s="124"/>
      <c r="G2" s="124"/>
      <c r="H2" s="124"/>
      <c r="I2" s="124"/>
      <c r="J2" s="130" t="s">
        <v>145</v>
      </c>
      <c r="K2" s="120"/>
    </row>
    <row r="3" spans="1:11">
      <c r="A3" s="119"/>
      <c r="B3" s="125" t="s">
        <v>140</v>
      </c>
      <c r="C3" s="124"/>
      <c r="D3" s="124"/>
      <c r="E3" s="124"/>
      <c r="F3" s="124"/>
      <c r="G3" s="124"/>
      <c r="H3" s="124"/>
      <c r="I3" s="124"/>
      <c r="J3" s="124"/>
      <c r="K3" s="120"/>
    </row>
    <row r="4" spans="1:11">
      <c r="A4" s="119"/>
      <c r="B4" s="125" t="s">
        <v>141</v>
      </c>
      <c r="C4" s="124"/>
      <c r="D4" s="124"/>
      <c r="E4" s="124"/>
      <c r="F4" s="124"/>
      <c r="G4" s="124"/>
      <c r="H4" s="124"/>
      <c r="I4" s="124"/>
      <c r="J4" s="124"/>
      <c r="K4" s="120"/>
    </row>
    <row r="5" spans="1:11">
      <c r="A5" s="119"/>
      <c r="B5" s="125" t="s">
        <v>142</v>
      </c>
      <c r="C5" s="124"/>
      <c r="D5" s="124"/>
      <c r="E5" s="124"/>
      <c r="F5" s="124"/>
      <c r="G5" s="124"/>
      <c r="H5" s="124"/>
      <c r="I5" s="124"/>
      <c r="J5" s="124"/>
      <c r="K5" s="120"/>
    </row>
    <row r="6" spans="1:11">
      <c r="A6" s="119"/>
      <c r="B6" s="125" t="s">
        <v>143</v>
      </c>
      <c r="C6" s="124"/>
      <c r="D6" s="124"/>
      <c r="E6" s="124"/>
      <c r="F6" s="124"/>
      <c r="G6" s="124"/>
      <c r="H6" s="124"/>
      <c r="I6" s="124"/>
      <c r="J6" s="124"/>
      <c r="K6" s="120"/>
    </row>
    <row r="7" spans="1:11">
      <c r="A7" s="119"/>
      <c r="B7" s="125" t="s">
        <v>144</v>
      </c>
      <c r="C7" s="124"/>
      <c r="D7" s="124"/>
      <c r="E7" s="124"/>
      <c r="F7" s="124"/>
      <c r="G7" s="124"/>
      <c r="H7" s="124"/>
      <c r="I7" s="124"/>
      <c r="J7" s="124"/>
      <c r="K7" s="120"/>
    </row>
    <row r="8" spans="1:11">
      <c r="A8" s="119"/>
      <c r="B8" s="124"/>
      <c r="C8" s="124"/>
      <c r="D8" s="124"/>
      <c r="E8" s="124"/>
      <c r="F8" s="124"/>
      <c r="G8" s="124"/>
      <c r="H8" s="124"/>
      <c r="I8" s="124"/>
      <c r="J8" s="124"/>
      <c r="K8" s="120"/>
    </row>
    <row r="9" spans="1:11">
      <c r="A9" s="119"/>
      <c r="B9" s="110" t="s">
        <v>5</v>
      </c>
      <c r="C9" s="111"/>
      <c r="D9" s="111"/>
      <c r="E9" s="111"/>
      <c r="F9" s="112"/>
      <c r="G9" s="107"/>
      <c r="H9" s="108" t="s">
        <v>12</v>
      </c>
      <c r="I9" s="124"/>
      <c r="J9" s="108" t="s">
        <v>201</v>
      </c>
      <c r="K9" s="120"/>
    </row>
    <row r="10" spans="1:11" ht="15" customHeight="1">
      <c r="A10" s="119"/>
      <c r="B10" s="119" t="s">
        <v>714</v>
      </c>
      <c r="C10" s="124"/>
      <c r="D10" s="124"/>
      <c r="E10" s="124"/>
      <c r="F10" s="120"/>
      <c r="G10" s="121"/>
      <c r="H10" s="128" t="s">
        <v>714</v>
      </c>
      <c r="I10" s="124"/>
      <c r="J10" s="149">
        <v>51531</v>
      </c>
      <c r="K10" s="120"/>
    </row>
    <row r="11" spans="1:11">
      <c r="A11" s="119"/>
      <c r="B11" s="119" t="s">
        <v>775</v>
      </c>
      <c r="C11" s="124"/>
      <c r="D11" s="124"/>
      <c r="E11" s="124"/>
      <c r="F11" s="120"/>
      <c r="G11" s="121"/>
      <c r="H11" s="121" t="s">
        <v>775</v>
      </c>
      <c r="I11" s="124"/>
      <c r="J11" s="150"/>
      <c r="K11" s="120"/>
    </row>
    <row r="12" spans="1:11">
      <c r="A12" s="119"/>
      <c r="B12" s="119" t="s">
        <v>776</v>
      </c>
      <c r="C12" s="124"/>
      <c r="D12" s="124"/>
      <c r="E12" s="124"/>
      <c r="F12" s="120"/>
      <c r="G12" s="121"/>
      <c r="H12" s="121" t="s">
        <v>776</v>
      </c>
      <c r="I12" s="124"/>
      <c r="J12" s="124"/>
      <c r="K12" s="120"/>
    </row>
    <row r="13" spans="1:11">
      <c r="A13" s="119"/>
      <c r="B13" s="119" t="s">
        <v>777</v>
      </c>
      <c r="C13" s="124"/>
      <c r="D13" s="124"/>
      <c r="E13" s="124"/>
      <c r="F13" s="120"/>
      <c r="G13" s="121"/>
      <c r="H13" s="121" t="s">
        <v>777</v>
      </c>
      <c r="I13" s="124"/>
      <c r="J13" s="108" t="s">
        <v>16</v>
      </c>
      <c r="K13" s="120"/>
    </row>
    <row r="14" spans="1:11" ht="15" customHeight="1">
      <c r="A14" s="119"/>
      <c r="B14" s="119" t="s">
        <v>718</v>
      </c>
      <c r="C14" s="124"/>
      <c r="D14" s="124"/>
      <c r="E14" s="124"/>
      <c r="F14" s="120"/>
      <c r="G14" s="121"/>
      <c r="H14" s="121" t="s">
        <v>718</v>
      </c>
      <c r="I14" s="124"/>
      <c r="J14" s="151">
        <v>45192</v>
      </c>
      <c r="K14" s="120"/>
    </row>
    <row r="15" spans="1:11" ht="15" customHeight="1">
      <c r="A15" s="119"/>
      <c r="B15" s="6" t="s">
        <v>11</v>
      </c>
      <c r="C15" s="7"/>
      <c r="D15" s="7"/>
      <c r="E15" s="7"/>
      <c r="F15" s="8"/>
      <c r="G15" s="121"/>
      <c r="H15" s="9" t="s">
        <v>11</v>
      </c>
      <c r="I15" s="124"/>
      <c r="J15" s="152"/>
      <c r="K15" s="120"/>
    </row>
    <row r="16" spans="1:11" ht="15" customHeight="1">
      <c r="A16" s="119"/>
      <c r="B16" s="124"/>
      <c r="C16" s="124"/>
      <c r="D16" s="124"/>
      <c r="E16" s="124"/>
      <c r="F16" s="124"/>
      <c r="G16" s="124"/>
      <c r="H16" s="124"/>
      <c r="I16" s="127" t="s">
        <v>147</v>
      </c>
      <c r="J16" s="142">
        <v>40094</v>
      </c>
      <c r="K16" s="120"/>
    </row>
    <row r="17" spans="1:11">
      <c r="A17" s="119"/>
      <c r="B17" s="124" t="s">
        <v>719</v>
      </c>
      <c r="C17" s="124"/>
      <c r="D17" s="124"/>
      <c r="E17" s="124"/>
      <c r="F17" s="124"/>
      <c r="G17" s="124"/>
      <c r="H17" s="124"/>
      <c r="I17" s="127" t="s">
        <v>148</v>
      </c>
      <c r="J17" s="142" t="s">
        <v>771</v>
      </c>
      <c r="K17" s="120"/>
    </row>
    <row r="18" spans="1:11" ht="18">
      <c r="A18" s="119"/>
      <c r="B18" s="124" t="s">
        <v>720</v>
      </c>
      <c r="C18" s="124"/>
      <c r="D18" s="124"/>
      <c r="E18" s="124"/>
      <c r="F18" s="124"/>
      <c r="G18" s="124"/>
      <c r="H18" s="124"/>
      <c r="I18" s="126" t="s">
        <v>264</v>
      </c>
      <c r="J18" s="113" t="s">
        <v>164</v>
      </c>
      <c r="K18" s="120"/>
    </row>
    <row r="19" spans="1:11">
      <c r="A19" s="119"/>
      <c r="B19" s="124"/>
      <c r="C19" s="124"/>
      <c r="D19" s="124"/>
      <c r="E19" s="124"/>
      <c r="F19" s="124"/>
      <c r="G19" s="124"/>
      <c r="H19" s="124"/>
      <c r="I19" s="124"/>
      <c r="J19" s="124"/>
      <c r="K19" s="120"/>
    </row>
    <row r="20" spans="1:11">
      <c r="A20" s="119"/>
      <c r="B20" s="109" t="s">
        <v>204</v>
      </c>
      <c r="C20" s="109" t="s">
        <v>205</v>
      </c>
      <c r="D20" s="122" t="s">
        <v>290</v>
      </c>
      <c r="E20" s="122" t="s">
        <v>206</v>
      </c>
      <c r="F20" s="153" t="s">
        <v>207</v>
      </c>
      <c r="G20" s="154"/>
      <c r="H20" s="109" t="s">
        <v>174</v>
      </c>
      <c r="I20" s="109" t="s">
        <v>208</v>
      </c>
      <c r="J20" s="109" t="s">
        <v>26</v>
      </c>
      <c r="K20" s="120"/>
    </row>
    <row r="21" spans="1:11">
      <c r="A21" s="119"/>
      <c r="B21" s="131"/>
      <c r="C21" s="131"/>
      <c r="D21" s="132"/>
      <c r="E21" s="132"/>
      <c r="F21" s="155"/>
      <c r="G21" s="156"/>
      <c r="H21" s="131" t="s">
        <v>146</v>
      </c>
      <c r="I21" s="131"/>
      <c r="J21" s="131"/>
      <c r="K21" s="120"/>
    </row>
    <row r="22" spans="1:11" ht="48">
      <c r="A22" s="119"/>
      <c r="B22" s="133">
        <v>1</v>
      </c>
      <c r="C22" s="134" t="s">
        <v>721</v>
      </c>
      <c r="D22" s="135" t="s">
        <v>721</v>
      </c>
      <c r="E22" s="135" t="s">
        <v>705</v>
      </c>
      <c r="F22" s="145"/>
      <c r="G22" s="146"/>
      <c r="H22" s="136" t="s">
        <v>722</v>
      </c>
      <c r="I22" s="138">
        <v>26.36</v>
      </c>
      <c r="J22" s="139">
        <f t="shared" ref="J22:J50" si="0">I22*B22</f>
        <v>26.36</v>
      </c>
      <c r="K22" s="120"/>
    </row>
    <row r="23" spans="1:11" ht="48">
      <c r="A23" s="119"/>
      <c r="B23" s="133">
        <v>1</v>
      </c>
      <c r="C23" s="134" t="s">
        <v>723</v>
      </c>
      <c r="D23" s="135" t="s">
        <v>723</v>
      </c>
      <c r="E23" s="135" t="s">
        <v>705</v>
      </c>
      <c r="F23" s="145"/>
      <c r="G23" s="146"/>
      <c r="H23" s="136" t="s">
        <v>724</v>
      </c>
      <c r="I23" s="138">
        <v>28.88</v>
      </c>
      <c r="J23" s="139">
        <f t="shared" si="0"/>
        <v>28.88</v>
      </c>
      <c r="K23" s="120"/>
    </row>
    <row r="24" spans="1:11" ht="48">
      <c r="A24" s="119"/>
      <c r="B24" s="133">
        <v>1</v>
      </c>
      <c r="C24" s="134" t="s">
        <v>725</v>
      </c>
      <c r="D24" s="135" t="s">
        <v>725</v>
      </c>
      <c r="E24" s="135" t="s">
        <v>705</v>
      </c>
      <c r="F24" s="145"/>
      <c r="G24" s="146"/>
      <c r="H24" s="136" t="s">
        <v>726</v>
      </c>
      <c r="I24" s="138">
        <v>36.67</v>
      </c>
      <c r="J24" s="139">
        <f t="shared" si="0"/>
        <v>36.67</v>
      </c>
      <c r="K24" s="120"/>
    </row>
    <row r="25" spans="1:11" ht="60">
      <c r="A25" s="119"/>
      <c r="B25" s="133">
        <v>1</v>
      </c>
      <c r="C25" s="134" t="s">
        <v>727</v>
      </c>
      <c r="D25" s="135" t="s">
        <v>727</v>
      </c>
      <c r="E25" s="135" t="s">
        <v>705</v>
      </c>
      <c r="F25" s="145"/>
      <c r="G25" s="146"/>
      <c r="H25" s="136" t="s">
        <v>728</v>
      </c>
      <c r="I25" s="138">
        <v>25.53</v>
      </c>
      <c r="J25" s="139">
        <f t="shared" si="0"/>
        <v>25.53</v>
      </c>
      <c r="K25" s="120"/>
    </row>
    <row r="26" spans="1:11" ht="36">
      <c r="A26" s="119"/>
      <c r="B26" s="133">
        <v>1</v>
      </c>
      <c r="C26" s="134" t="s">
        <v>729</v>
      </c>
      <c r="D26" s="135" t="s">
        <v>729</v>
      </c>
      <c r="E26" s="135"/>
      <c r="F26" s="145"/>
      <c r="G26" s="146"/>
      <c r="H26" s="136" t="s">
        <v>762</v>
      </c>
      <c r="I26" s="138">
        <v>35.049999999999997</v>
      </c>
      <c r="J26" s="139">
        <f t="shared" si="0"/>
        <v>35.049999999999997</v>
      </c>
      <c r="K26" s="120"/>
    </row>
    <row r="27" spans="1:11" ht="48">
      <c r="A27" s="119"/>
      <c r="B27" s="133">
        <v>1</v>
      </c>
      <c r="C27" s="134" t="s">
        <v>730</v>
      </c>
      <c r="D27" s="135" t="s">
        <v>730</v>
      </c>
      <c r="E27" s="135" t="s">
        <v>705</v>
      </c>
      <c r="F27" s="145"/>
      <c r="G27" s="146"/>
      <c r="H27" s="136" t="s">
        <v>763</v>
      </c>
      <c r="I27" s="138">
        <v>26.5</v>
      </c>
      <c r="J27" s="139">
        <f t="shared" si="0"/>
        <v>26.5</v>
      </c>
      <c r="K27" s="120"/>
    </row>
    <row r="28" spans="1:11" ht="48">
      <c r="A28" s="119"/>
      <c r="B28" s="133">
        <v>1</v>
      </c>
      <c r="C28" s="134" t="s">
        <v>731</v>
      </c>
      <c r="D28" s="135" t="s">
        <v>731</v>
      </c>
      <c r="E28" s="135" t="s">
        <v>705</v>
      </c>
      <c r="F28" s="145"/>
      <c r="G28" s="146"/>
      <c r="H28" s="136" t="s">
        <v>764</v>
      </c>
      <c r="I28" s="138">
        <v>29.11</v>
      </c>
      <c r="J28" s="139">
        <f t="shared" si="0"/>
        <v>29.11</v>
      </c>
      <c r="K28" s="120"/>
    </row>
    <row r="29" spans="1:11" ht="24">
      <c r="A29" s="119"/>
      <c r="B29" s="133">
        <v>2</v>
      </c>
      <c r="C29" s="134" t="s">
        <v>732</v>
      </c>
      <c r="D29" s="135" t="s">
        <v>732</v>
      </c>
      <c r="E29" s="135" t="s">
        <v>589</v>
      </c>
      <c r="F29" s="145"/>
      <c r="G29" s="146"/>
      <c r="H29" s="136" t="s">
        <v>765</v>
      </c>
      <c r="I29" s="138">
        <v>0.39</v>
      </c>
      <c r="J29" s="139">
        <f t="shared" si="0"/>
        <v>0.78</v>
      </c>
      <c r="K29" s="120"/>
    </row>
    <row r="30" spans="1:11" ht="24">
      <c r="A30" s="119"/>
      <c r="B30" s="133">
        <v>2</v>
      </c>
      <c r="C30" s="134" t="s">
        <v>732</v>
      </c>
      <c r="D30" s="135" t="s">
        <v>732</v>
      </c>
      <c r="E30" s="135" t="s">
        <v>115</v>
      </c>
      <c r="F30" s="145"/>
      <c r="G30" s="146"/>
      <c r="H30" s="136" t="s">
        <v>765</v>
      </c>
      <c r="I30" s="138">
        <v>0.39</v>
      </c>
      <c r="J30" s="139">
        <f t="shared" si="0"/>
        <v>0.78</v>
      </c>
      <c r="K30" s="120"/>
    </row>
    <row r="31" spans="1:11" ht="24">
      <c r="A31" s="119"/>
      <c r="B31" s="133">
        <v>2</v>
      </c>
      <c r="C31" s="134" t="s">
        <v>732</v>
      </c>
      <c r="D31" s="135" t="s">
        <v>732</v>
      </c>
      <c r="E31" s="135" t="s">
        <v>490</v>
      </c>
      <c r="F31" s="145"/>
      <c r="G31" s="146"/>
      <c r="H31" s="136" t="s">
        <v>765</v>
      </c>
      <c r="I31" s="138">
        <v>0.39</v>
      </c>
      <c r="J31" s="139">
        <f t="shared" si="0"/>
        <v>0.78</v>
      </c>
      <c r="K31" s="120"/>
    </row>
    <row r="32" spans="1:11" ht="24">
      <c r="A32" s="119"/>
      <c r="B32" s="133">
        <v>2</v>
      </c>
      <c r="C32" s="134" t="s">
        <v>732</v>
      </c>
      <c r="D32" s="135" t="s">
        <v>732</v>
      </c>
      <c r="E32" s="135" t="s">
        <v>733</v>
      </c>
      <c r="F32" s="145"/>
      <c r="G32" s="146"/>
      <c r="H32" s="136" t="s">
        <v>765</v>
      </c>
      <c r="I32" s="138">
        <v>0.39</v>
      </c>
      <c r="J32" s="139">
        <f t="shared" si="0"/>
        <v>0.78</v>
      </c>
      <c r="K32" s="120"/>
    </row>
    <row r="33" spans="1:11" ht="24">
      <c r="A33" s="119"/>
      <c r="B33" s="133">
        <v>2</v>
      </c>
      <c r="C33" s="134" t="s">
        <v>732</v>
      </c>
      <c r="D33" s="135" t="s">
        <v>732</v>
      </c>
      <c r="E33" s="135" t="s">
        <v>734</v>
      </c>
      <c r="F33" s="145"/>
      <c r="G33" s="146"/>
      <c r="H33" s="136" t="s">
        <v>765</v>
      </c>
      <c r="I33" s="138">
        <v>0.39</v>
      </c>
      <c r="J33" s="139">
        <f t="shared" si="0"/>
        <v>0.78</v>
      </c>
      <c r="K33" s="120"/>
    </row>
    <row r="34" spans="1:11" ht="24">
      <c r="A34" s="119"/>
      <c r="B34" s="133">
        <v>2</v>
      </c>
      <c r="C34" s="134" t="s">
        <v>732</v>
      </c>
      <c r="D34" s="135" t="s">
        <v>732</v>
      </c>
      <c r="E34" s="135" t="s">
        <v>735</v>
      </c>
      <c r="F34" s="145"/>
      <c r="G34" s="146"/>
      <c r="H34" s="136" t="s">
        <v>765</v>
      </c>
      <c r="I34" s="138">
        <v>0.39</v>
      </c>
      <c r="J34" s="139">
        <f t="shared" si="0"/>
        <v>0.78</v>
      </c>
      <c r="K34" s="120"/>
    </row>
    <row r="35" spans="1:11" ht="24">
      <c r="A35" s="119"/>
      <c r="B35" s="133">
        <v>2</v>
      </c>
      <c r="C35" s="134" t="s">
        <v>732</v>
      </c>
      <c r="D35" s="135" t="s">
        <v>732</v>
      </c>
      <c r="E35" s="135" t="s">
        <v>736</v>
      </c>
      <c r="F35" s="145"/>
      <c r="G35" s="146"/>
      <c r="H35" s="136" t="s">
        <v>765</v>
      </c>
      <c r="I35" s="138">
        <v>0.39</v>
      </c>
      <c r="J35" s="139">
        <f t="shared" si="0"/>
        <v>0.78</v>
      </c>
      <c r="K35" s="120"/>
    </row>
    <row r="36" spans="1:11" ht="24">
      <c r="A36" s="119"/>
      <c r="B36" s="133">
        <v>2</v>
      </c>
      <c r="C36" s="134" t="s">
        <v>732</v>
      </c>
      <c r="D36" s="135" t="s">
        <v>732</v>
      </c>
      <c r="E36" s="135" t="s">
        <v>737</v>
      </c>
      <c r="F36" s="145"/>
      <c r="G36" s="146"/>
      <c r="H36" s="136" t="s">
        <v>765</v>
      </c>
      <c r="I36" s="138">
        <v>0.39</v>
      </c>
      <c r="J36" s="139">
        <f t="shared" si="0"/>
        <v>0.78</v>
      </c>
      <c r="K36" s="120"/>
    </row>
    <row r="37" spans="1:11" ht="48">
      <c r="A37" s="119"/>
      <c r="B37" s="133">
        <v>1</v>
      </c>
      <c r="C37" s="134" t="s">
        <v>738</v>
      </c>
      <c r="D37" s="135" t="s">
        <v>738</v>
      </c>
      <c r="E37" s="135" t="s">
        <v>705</v>
      </c>
      <c r="F37" s="145"/>
      <c r="G37" s="146"/>
      <c r="H37" s="136" t="s">
        <v>739</v>
      </c>
      <c r="I37" s="138">
        <v>33.64</v>
      </c>
      <c r="J37" s="139">
        <f t="shared" si="0"/>
        <v>33.64</v>
      </c>
      <c r="K37" s="120"/>
    </row>
    <row r="38" spans="1:11" ht="48">
      <c r="A38" s="119"/>
      <c r="B38" s="133">
        <v>1</v>
      </c>
      <c r="C38" s="134" t="s">
        <v>740</v>
      </c>
      <c r="D38" s="135" t="s">
        <v>740</v>
      </c>
      <c r="E38" s="135" t="s">
        <v>705</v>
      </c>
      <c r="F38" s="145"/>
      <c r="G38" s="146"/>
      <c r="H38" s="136" t="s">
        <v>741</v>
      </c>
      <c r="I38" s="138">
        <v>40.24</v>
      </c>
      <c r="J38" s="139">
        <f t="shared" si="0"/>
        <v>40.24</v>
      </c>
      <c r="K38" s="120"/>
    </row>
    <row r="39" spans="1:11" ht="24">
      <c r="A39" s="119"/>
      <c r="B39" s="133">
        <v>1</v>
      </c>
      <c r="C39" s="134" t="s">
        <v>742</v>
      </c>
      <c r="D39" s="135" t="s">
        <v>742</v>
      </c>
      <c r="E39" s="135"/>
      <c r="F39" s="145"/>
      <c r="G39" s="146"/>
      <c r="H39" s="136" t="s">
        <v>743</v>
      </c>
      <c r="I39" s="138">
        <v>18.54</v>
      </c>
      <c r="J39" s="139">
        <f t="shared" si="0"/>
        <v>18.54</v>
      </c>
      <c r="K39" s="120"/>
    </row>
    <row r="40" spans="1:11" ht="24">
      <c r="A40" s="119"/>
      <c r="B40" s="133">
        <v>1</v>
      </c>
      <c r="C40" s="134" t="s">
        <v>744</v>
      </c>
      <c r="D40" s="135" t="s">
        <v>744</v>
      </c>
      <c r="E40" s="135"/>
      <c r="F40" s="145"/>
      <c r="G40" s="146"/>
      <c r="H40" s="136" t="s">
        <v>745</v>
      </c>
      <c r="I40" s="138">
        <v>30.38</v>
      </c>
      <c r="J40" s="139">
        <f t="shared" si="0"/>
        <v>30.38</v>
      </c>
      <c r="K40" s="120"/>
    </row>
    <row r="41" spans="1:11" ht="27.75" customHeight="1">
      <c r="A41" s="119"/>
      <c r="B41" s="133">
        <v>1</v>
      </c>
      <c r="C41" s="134" t="s">
        <v>746</v>
      </c>
      <c r="D41" s="135" t="s">
        <v>746</v>
      </c>
      <c r="E41" s="135"/>
      <c r="F41" s="145"/>
      <c r="G41" s="146"/>
      <c r="H41" s="136" t="s">
        <v>747</v>
      </c>
      <c r="I41" s="138">
        <v>30.38</v>
      </c>
      <c r="J41" s="139">
        <f t="shared" si="0"/>
        <v>30.38</v>
      </c>
      <c r="K41" s="120"/>
    </row>
    <row r="42" spans="1:11" ht="27.75" customHeight="1">
      <c r="A42" s="119"/>
      <c r="B42" s="133">
        <v>1</v>
      </c>
      <c r="C42" s="134" t="s">
        <v>748</v>
      </c>
      <c r="D42" s="135" t="s">
        <v>748</v>
      </c>
      <c r="E42" s="135" t="s">
        <v>705</v>
      </c>
      <c r="F42" s="145"/>
      <c r="G42" s="146"/>
      <c r="H42" s="136" t="s">
        <v>749</v>
      </c>
      <c r="I42" s="138">
        <v>14.76</v>
      </c>
      <c r="J42" s="139">
        <f t="shared" si="0"/>
        <v>14.76</v>
      </c>
      <c r="K42" s="120"/>
    </row>
    <row r="43" spans="1:11" ht="27.75" customHeight="1">
      <c r="A43" s="119"/>
      <c r="B43" s="133">
        <v>1</v>
      </c>
      <c r="C43" s="134" t="s">
        <v>750</v>
      </c>
      <c r="D43" s="135" t="s">
        <v>750</v>
      </c>
      <c r="E43" s="135" t="s">
        <v>705</v>
      </c>
      <c r="F43" s="145"/>
      <c r="G43" s="146"/>
      <c r="H43" s="136" t="s">
        <v>751</v>
      </c>
      <c r="I43" s="138">
        <v>23.72</v>
      </c>
      <c r="J43" s="139">
        <f t="shared" si="0"/>
        <v>23.72</v>
      </c>
      <c r="K43" s="120"/>
    </row>
    <row r="44" spans="1:11" ht="27.75" customHeight="1">
      <c r="A44" s="119"/>
      <c r="B44" s="133">
        <v>1</v>
      </c>
      <c r="C44" s="134" t="s">
        <v>752</v>
      </c>
      <c r="D44" s="135" t="s">
        <v>752</v>
      </c>
      <c r="E44" s="135" t="s">
        <v>705</v>
      </c>
      <c r="F44" s="145"/>
      <c r="G44" s="146"/>
      <c r="H44" s="136" t="s">
        <v>753</v>
      </c>
      <c r="I44" s="138">
        <v>15.34</v>
      </c>
      <c r="J44" s="139">
        <f t="shared" si="0"/>
        <v>15.34</v>
      </c>
      <c r="K44" s="120"/>
    </row>
    <row r="45" spans="1:11" ht="48">
      <c r="A45" s="119"/>
      <c r="B45" s="133">
        <v>1</v>
      </c>
      <c r="C45" s="134" t="s">
        <v>754</v>
      </c>
      <c r="D45" s="135" t="s">
        <v>754</v>
      </c>
      <c r="E45" s="135" t="s">
        <v>705</v>
      </c>
      <c r="F45" s="145"/>
      <c r="G45" s="146"/>
      <c r="H45" s="136" t="s">
        <v>755</v>
      </c>
      <c r="I45" s="138">
        <v>13.57</v>
      </c>
      <c r="J45" s="139">
        <f t="shared" si="0"/>
        <v>13.57</v>
      </c>
      <c r="K45" s="120"/>
    </row>
    <row r="46" spans="1:11" ht="48">
      <c r="A46" s="119"/>
      <c r="B46" s="133">
        <v>4</v>
      </c>
      <c r="C46" s="134" t="s">
        <v>756</v>
      </c>
      <c r="D46" s="135" t="s">
        <v>756</v>
      </c>
      <c r="E46" s="135" t="s">
        <v>705</v>
      </c>
      <c r="F46" s="145"/>
      <c r="G46" s="146"/>
      <c r="H46" s="136" t="s">
        <v>766</v>
      </c>
      <c r="I46" s="138">
        <v>7.46</v>
      </c>
      <c r="J46" s="139">
        <f t="shared" si="0"/>
        <v>29.84</v>
      </c>
      <c r="K46" s="120"/>
    </row>
    <row r="47" spans="1:11" ht="48">
      <c r="A47" s="119"/>
      <c r="B47" s="133">
        <v>1</v>
      </c>
      <c r="C47" s="134" t="s">
        <v>757</v>
      </c>
      <c r="D47" s="135" t="s">
        <v>757</v>
      </c>
      <c r="E47" s="135" t="s">
        <v>705</v>
      </c>
      <c r="F47" s="145"/>
      <c r="G47" s="146"/>
      <c r="H47" s="136" t="s">
        <v>767</v>
      </c>
      <c r="I47" s="138">
        <v>16</v>
      </c>
      <c r="J47" s="139">
        <f t="shared" si="0"/>
        <v>16</v>
      </c>
      <c r="K47" s="120"/>
    </row>
    <row r="48" spans="1:11" ht="48">
      <c r="A48" s="119"/>
      <c r="B48" s="133">
        <v>1</v>
      </c>
      <c r="C48" s="134" t="s">
        <v>758</v>
      </c>
      <c r="D48" s="135" t="s">
        <v>758</v>
      </c>
      <c r="E48" s="135" t="s">
        <v>705</v>
      </c>
      <c r="F48" s="145"/>
      <c r="G48" s="146"/>
      <c r="H48" s="136" t="s">
        <v>768</v>
      </c>
      <c r="I48" s="138">
        <v>24.79</v>
      </c>
      <c r="J48" s="139">
        <f t="shared" si="0"/>
        <v>24.79</v>
      </c>
      <c r="K48" s="120"/>
    </row>
    <row r="49" spans="1:11" ht="48">
      <c r="A49" s="119"/>
      <c r="B49" s="133">
        <v>1</v>
      </c>
      <c r="C49" s="134" t="s">
        <v>759</v>
      </c>
      <c r="D49" s="135" t="s">
        <v>759</v>
      </c>
      <c r="E49" s="135" t="s">
        <v>705</v>
      </c>
      <c r="F49" s="145"/>
      <c r="G49" s="146"/>
      <c r="H49" s="136" t="s">
        <v>769</v>
      </c>
      <c r="I49" s="138">
        <v>14.44</v>
      </c>
      <c r="J49" s="139">
        <f t="shared" si="0"/>
        <v>14.44</v>
      </c>
      <c r="K49" s="120"/>
    </row>
    <row r="50" spans="1:11" ht="48">
      <c r="A50" s="119"/>
      <c r="B50" s="114">
        <v>1</v>
      </c>
      <c r="C50" s="10" t="s">
        <v>760</v>
      </c>
      <c r="D50" s="123" t="s">
        <v>760</v>
      </c>
      <c r="E50" s="123" t="s">
        <v>705</v>
      </c>
      <c r="F50" s="147"/>
      <c r="G50" s="148"/>
      <c r="H50" s="11" t="s">
        <v>770</v>
      </c>
      <c r="I50" s="12">
        <v>15.59</v>
      </c>
      <c r="J50" s="115">
        <f t="shared" si="0"/>
        <v>15.59</v>
      </c>
      <c r="K50" s="120"/>
    </row>
    <row r="51" spans="1:11">
      <c r="A51" s="119"/>
      <c r="B51" s="137"/>
      <c r="C51" s="137"/>
      <c r="D51" s="137"/>
      <c r="E51" s="137"/>
      <c r="F51" s="137"/>
      <c r="G51" s="137"/>
      <c r="H51" s="137"/>
      <c r="I51" s="140" t="s">
        <v>261</v>
      </c>
      <c r="J51" s="141">
        <f>SUM(J22:J50)</f>
        <v>535.57000000000005</v>
      </c>
      <c r="K51" s="120"/>
    </row>
    <row r="52" spans="1:11">
      <c r="A52" s="119"/>
      <c r="B52" s="137"/>
      <c r="C52" s="137"/>
      <c r="D52" s="137"/>
      <c r="E52" s="137"/>
      <c r="F52" s="137"/>
      <c r="G52" s="137"/>
      <c r="H52" s="137"/>
      <c r="I52" s="140" t="s">
        <v>772</v>
      </c>
      <c r="J52" s="141">
        <v>0</v>
      </c>
      <c r="K52" s="120"/>
    </row>
    <row r="53" spans="1:11" hidden="1" outlineLevel="1">
      <c r="A53" s="119"/>
      <c r="B53" s="137"/>
      <c r="C53" s="137"/>
      <c r="D53" s="137"/>
      <c r="E53" s="137"/>
      <c r="F53" s="137"/>
      <c r="G53" s="137"/>
      <c r="H53" s="137"/>
      <c r="I53" s="140" t="s">
        <v>191</v>
      </c>
      <c r="J53" s="141"/>
      <c r="K53" s="120"/>
    </row>
    <row r="54" spans="1:11" collapsed="1">
      <c r="A54" s="119"/>
      <c r="B54" s="137"/>
      <c r="C54" s="137"/>
      <c r="D54" s="137"/>
      <c r="E54" s="137"/>
      <c r="F54" s="137"/>
      <c r="G54" s="137"/>
      <c r="H54" s="137"/>
      <c r="I54" s="140" t="s">
        <v>263</v>
      </c>
      <c r="J54" s="141">
        <f>SUM(J51:J53)</f>
        <v>535.57000000000005</v>
      </c>
      <c r="K54" s="120"/>
    </row>
    <row r="55" spans="1:11">
      <c r="A55" s="6"/>
      <c r="B55" s="7"/>
      <c r="C55" s="7"/>
      <c r="D55" s="7"/>
      <c r="E55" s="7"/>
      <c r="F55" s="7"/>
      <c r="G55" s="7"/>
      <c r="H55" s="7" t="s">
        <v>761</v>
      </c>
      <c r="I55" s="7"/>
      <c r="J55" s="7"/>
      <c r="K55" s="8"/>
    </row>
    <row r="57" spans="1:11">
      <c r="H57" s="1" t="s">
        <v>711</v>
      </c>
      <c r="I57" s="100">
        <f>'Tax Invoice'!M11</f>
        <v>35.83</v>
      </c>
    </row>
    <row r="58" spans="1:11">
      <c r="H58" s="1" t="s">
        <v>712</v>
      </c>
      <c r="I58" s="100">
        <f>I57*J51</f>
        <v>19189.473099999999</v>
      </c>
    </row>
    <row r="59" spans="1:11">
      <c r="H59" s="1" t="s">
        <v>713</v>
      </c>
      <c r="I59" s="100">
        <f>I57*J54</f>
        <v>19189.473099999999</v>
      </c>
    </row>
    <row r="60" spans="1:11">
      <c r="H60" s="1"/>
      <c r="I60" s="100"/>
    </row>
    <row r="61" spans="1:11">
      <c r="H61" s="157" t="s">
        <v>778</v>
      </c>
      <c r="I61" s="158" t="s">
        <v>779</v>
      </c>
    </row>
    <row r="62" spans="1:11">
      <c r="H62" s="1"/>
      <c r="I62" s="100"/>
    </row>
  </sheetData>
  <mergeCells count="33">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8:G48"/>
    <mergeCell ref="F49:G49"/>
    <mergeCell ref="F50:G50"/>
    <mergeCell ref="F43:G43"/>
    <mergeCell ref="F44:G44"/>
    <mergeCell ref="F45:G45"/>
    <mergeCell ref="F46:G46"/>
    <mergeCell ref="F47:G4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5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40</v>
      </c>
      <c r="O1" t="s">
        <v>149</v>
      </c>
      <c r="T1" t="s">
        <v>261</v>
      </c>
      <c r="U1">
        <v>535.57000000000005</v>
      </c>
    </row>
    <row r="2" spans="1:21" ht="15.75">
      <c r="A2" s="119"/>
      <c r="B2" s="129" t="s">
        <v>139</v>
      </c>
      <c r="C2" s="124"/>
      <c r="D2" s="124"/>
      <c r="E2" s="124"/>
      <c r="F2" s="124"/>
      <c r="G2" s="124"/>
      <c r="H2" s="124"/>
      <c r="I2" s="130" t="s">
        <v>145</v>
      </c>
      <c r="J2" s="120"/>
      <c r="T2" t="s">
        <v>190</v>
      </c>
      <c r="U2">
        <v>0</v>
      </c>
    </row>
    <row r="3" spans="1:21">
      <c r="A3" s="119"/>
      <c r="B3" s="125" t="s">
        <v>140</v>
      </c>
      <c r="C3" s="124"/>
      <c r="D3" s="124"/>
      <c r="E3" s="124"/>
      <c r="F3" s="124"/>
      <c r="G3" s="124"/>
      <c r="H3" s="124"/>
      <c r="I3" s="124"/>
      <c r="J3" s="120"/>
      <c r="T3" t="s">
        <v>191</v>
      </c>
    </row>
    <row r="4" spans="1:21">
      <c r="A4" s="119"/>
      <c r="B4" s="125" t="s">
        <v>141</v>
      </c>
      <c r="C4" s="124"/>
      <c r="D4" s="124"/>
      <c r="E4" s="124"/>
      <c r="F4" s="124"/>
      <c r="G4" s="124"/>
      <c r="H4" s="124"/>
      <c r="I4" s="124"/>
      <c r="J4" s="120"/>
      <c r="T4" t="s">
        <v>263</v>
      </c>
      <c r="U4">
        <v>535.57000000000005</v>
      </c>
    </row>
    <row r="5" spans="1:21">
      <c r="A5" s="119"/>
      <c r="B5" s="125" t="s">
        <v>142</v>
      </c>
      <c r="C5" s="124"/>
      <c r="D5" s="124"/>
      <c r="E5" s="124"/>
      <c r="F5" s="124"/>
      <c r="G5" s="124"/>
      <c r="H5" s="124"/>
      <c r="I5" s="124"/>
      <c r="J5" s="120"/>
      <c r="S5" t="s">
        <v>761</v>
      </c>
    </row>
    <row r="6" spans="1:21">
      <c r="A6" s="119"/>
      <c r="B6" s="125" t="s">
        <v>143</v>
      </c>
      <c r="C6" s="124"/>
      <c r="D6" s="124"/>
      <c r="E6" s="124"/>
      <c r="F6" s="124"/>
      <c r="G6" s="124"/>
      <c r="H6" s="124"/>
      <c r="I6" s="124"/>
      <c r="J6" s="120"/>
    </row>
    <row r="7" spans="1:21">
      <c r="A7" s="119"/>
      <c r="B7" s="125" t="s">
        <v>144</v>
      </c>
      <c r="C7" s="124"/>
      <c r="D7" s="124"/>
      <c r="E7" s="124"/>
      <c r="F7" s="124"/>
      <c r="G7" s="124"/>
      <c r="H7" s="124"/>
      <c r="I7" s="124"/>
      <c r="J7" s="120"/>
    </row>
    <row r="8" spans="1:21">
      <c r="A8" s="119"/>
      <c r="B8" s="124"/>
      <c r="C8" s="124"/>
      <c r="D8" s="124"/>
      <c r="E8" s="124"/>
      <c r="F8" s="124"/>
      <c r="G8" s="124"/>
      <c r="H8" s="124"/>
      <c r="I8" s="124"/>
      <c r="J8" s="120"/>
    </row>
    <row r="9" spans="1:21">
      <c r="A9" s="119"/>
      <c r="B9" s="110" t="s">
        <v>5</v>
      </c>
      <c r="C9" s="111"/>
      <c r="D9" s="111"/>
      <c r="E9" s="112"/>
      <c r="F9" s="107"/>
      <c r="G9" s="108" t="s">
        <v>12</v>
      </c>
      <c r="H9" s="124"/>
      <c r="I9" s="108" t="s">
        <v>201</v>
      </c>
      <c r="J9" s="120"/>
    </row>
    <row r="10" spans="1:21">
      <c r="A10" s="119"/>
      <c r="B10" s="119" t="s">
        <v>714</v>
      </c>
      <c r="C10" s="124"/>
      <c r="D10" s="124"/>
      <c r="E10" s="120"/>
      <c r="F10" s="121"/>
      <c r="G10" s="121" t="s">
        <v>714</v>
      </c>
      <c r="H10" s="124"/>
      <c r="I10" s="149"/>
      <c r="J10" s="120"/>
    </row>
    <row r="11" spans="1:21">
      <c r="A11" s="119"/>
      <c r="B11" s="119" t="s">
        <v>715</v>
      </c>
      <c r="C11" s="124"/>
      <c r="D11" s="124"/>
      <c r="E11" s="120"/>
      <c r="F11" s="121"/>
      <c r="G11" s="121" t="s">
        <v>715</v>
      </c>
      <c r="H11" s="124"/>
      <c r="I11" s="150"/>
      <c r="J11" s="120"/>
    </row>
    <row r="12" spans="1:21">
      <c r="A12" s="119"/>
      <c r="B12" s="119" t="s">
        <v>716</v>
      </c>
      <c r="C12" s="124"/>
      <c r="D12" s="124"/>
      <c r="E12" s="120"/>
      <c r="F12" s="121"/>
      <c r="G12" s="121" t="s">
        <v>716</v>
      </c>
      <c r="H12" s="124"/>
      <c r="I12" s="124"/>
      <c r="J12" s="120"/>
    </row>
    <row r="13" spans="1:21">
      <c r="A13" s="119"/>
      <c r="B13" s="119" t="s">
        <v>717</v>
      </c>
      <c r="C13" s="124"/>
      <c r="D13" s="124"/>
      <c r="E13" s="120"/>
      <c r="F13" s="121"/>
      <c r="G13" s="121" t="s">
        <v>717</v>
      </c>
      <c r="H13" s="124"/>
      <c r="I13" s="108" t="s">
        <v>16</v>
      </c>
      <c r="J13" s="120"/>
    </row>
    <row r="14" spans="1:21">
      <c r="A14" s="119"/>
      <c r="B14" s="119" t="s">
        <v>718</v>
      </c>
      <c r="C14" s="124"/>
      <c r="D14" s="124"/>
      <c r="E14" s="120"/>
      <c r="F14" s="121"/>
      <c r="G14" s="121" t="s">
        <v>718</v>
      </c>
      <c r="H14" s="124"/>
      <c r="I14" s="151">
        <v>45191</v>
      </c>
      <c r="J14" s="120"/>
    </row>
    <row r="15" spans="1:21">
      <c r="A15" s="119"/>
      <c r="B15" s="6" t="s">
        <v>11</v>
      </c>
      <c r="C15" s="7"/>
      <c r="D15" s="7"/>
      <c r="E15" s="8"/>
      <c r="F15" s="121"/>
      <c r="G15" s="9" t="s">
        <v>11</v>
      </c>
      <c r="H15" s="124"/>
      <c r="I15" s="152"/>
      <c r="J15" s="120"/>
    </row>
    <row r="16" spans="1:21">
      <c r="A16" s="119"/>
      <c r="B16" s="124"/>
      <c r="C16" s="124"/>
      <c r="D16" s="124"/>
      <c r="E16" s="124"/>
      <c r="F16" s="124"/>
      <c r="G16" s="124"/>
      <c r="H16" s="127" t="s">
        <v>147</v>
      </c>
      <c r="I16" s="142">
        <v>40094</v>
      </c>
      <c r="J16" s="120"/>
    </row>
    <row r="17" spans="1:16">
      <c r="A17" s="119"/>
      <c r="B17" s="124" t="s">
        <v>719</v>
      </c>
      <c r="C17" s="124"/>
      <c r="D17" s="124"/>
      <c r="E17" s="124"/>
      <c r="F17" s="124"/>
      <c r="G17" s="124"/>
      <c r="H17" s="127" t="s">
        <v>148</v>
      </c>
      <c r="I17" s="142"/>
      <c r="J17" s="120"/>
    </row>
    <row r="18" spans="1:16" ht="18">
      <c r="A18" s="119"/>
      <c r="B18" s="124" t="s">
        <v>720</v>
      </c>
      <c r="C18" s="124"/>
      <c r="D18" s="124"/>
      <c r="E18" s="124"/>
      <c r="F18" s="124"/>
      <c r="G18" s="124"/>
      <c r="H18" s="126" t="s">
        <v>264</v>
      </c>
      <c r="I18" s="113" t="s">
        <v>164</v>
      </c>
      <c r="J18" s="120"/>
    </row>
    <row r="19" spans="1:16">
      <c r="A19" s="119"/>
      <c r="B19" s="124"/>
      <c r="C19" s="124"/>
      <c r="D19" s="124"/>
      <c r="E19" s="124"/>
      <c r="F19" s="124"/>
      <c r="G19" s="124"/>
      <c r="H19" s="124"/>
      <c r="I19" s="124"/>
      <c r="J19" s="120"/>
      <c r="P19">
        <v>45191</v>
      </c>
    </row>
    <row r="20" spans="1:16">
      <c r="A20" s="119"/>
      <c r="B20" s="109" t="s">
        <v>204</v>
      </c>
      <c r="C20" s="109" t="s">
        <v>205</v>
      </c>
      <c r="D20" s="122" t="s">
        <v>206</v>
      </c>
      <c r="E20" s="153" t="s">
        <v>207</v>
      </c>
      <c r="F20" s="154"/>
      <c r="G20" s="109" t="s">
        <v>174</v>
      </c>
      <c r="H20" s="109" t="s">
        <v>208</v>
      </c>
      <c r="I20" s="109" t="s">
        <v>26</v>
      </c>
      <c r="J20" s="120"/>
    </row>
    <row r="21" spans="1:16">
      <c r="A21" s="119"/>
      <c r="B21" s="131"/>
      <c r="C21" s="131"/>
      <c r="D21" s="132"/>
      <c r="E21" s="155"/>
      <c r="F21" s="156"/>
      <c r="G21" s="131" t="s">
        <v>146</v>
      </c>
      <c r="H21" s="131"/>
      <c r="I21" s="131"/>
      <c r="J21" s="120"/>
    </row>
    <row r="22" spans="1:16" ht="312">
      <c r="A22" s="119"/>
      <c r="B22" s="133">
        <v>1</v>
      </c>
      <c r="C22" s="134" t="s">
        <v>721</v>
      </c>
      <c r="D22" s="135" t="s">
        <v>705</v>
      </c>
      <c r="E22" s="145"/>
      <c r="F22" s="146"/>
      <c r="G22" s="136" t="s">
        <v>722</v>
      </c>
      <c r="H22" s="138">
        <v>26.36</v>
      </c>
      <c r="I22" s="139">
        <f t="shared" ref="I22:I50" si="0">H22*B22</f>
        <v>26.36</v>
      </c>
      <c r="J22" s="120"/>
    </row>
    <row r="23" spans="1:16" ht="372">
      <c r="A23" s="119"/>
      <c r="B23" s="133">
        <v>1</v>
      </c>
      <c r="C23" s="134" t="s">
        <v>723</v>
      </c>
      <c r="D23" s="135" t="s">
        <v>705</v>
      </c>
      <c r="E23" s="145"/>
      <c r="F23" s="146"/>
      <c r="G23" s="136" t="s">
        <v>724</v>
      </c>
      <c r="H23" s="138">
        <v>28.88</v>
      </c>
      <c r="I23" s="139">
        <f t="shared" si="0"/>
        <v>28.88</v>
      </c>
      <c r="J23" s="120"/>
    </row>
    <row r="24" spans="1:16" ht="372">
      <c r="A24" s="119"/>
      <c r="B24" s="133">
        <v>1</v>
      </c>
      <c r="C24" s="134" t="s">
        <v>725</v>
      </c>
      <c r="D24" s="135" t="s">
        <v>705</v>
      </c>
      <c r="E24" s="145"/>
      <c r="F24" s="146"/>
      <c r="G24" s="136" t="s">
        <v>726</v>
      </c>
      <c r="H24" s="138">
        <v>36.67</v>
      </c>
      <c r="I24" s="139">
        <f t="shared" si="0"/>
        <v>36.67</v>
      </c>
      <c r="J24" s="120"/>
    </row>
    <row r="25" spans="1:16" ht="372">
      <c r="A25" s="119"/>
      <c r="B25" s="133">
        <v>1</v>
      </c>
      <c r="C25" s="134" t="s">
        <v>727</v>
      </c>
      <c r="D25" s="135" t="s">
        <v>705</v>
      </c>
      <c r="E25" s="145"/>
      <c r="F25" s="146"/>
      <c r="G25" s="136" t="s">
        <v>728</v>
      </c>
      <c r="H25" s="138">
        <v>25.53</v>
      </c>
      <c r="I25" s="139">
        <f t="shared" si="0"/>
        <v>25.53</v>
      </c>
      <c r="J25" s="120"/>
    </row>
    <row r="26" spans="1:16" ht="228">
      <c r="A26" s="119"/>
      <c r="B26" s="133">
        <v>1</v>
      </c>
      <c r="C26" s="134" t="s">
        <v>729</v>
      </c>
      <c r="D26" s="135"/>
      <c r="E26" s="145"/>
      <c r="F26" s="146"/>
      <c r="G26" s="136" t="s">
        <v>762</v>
      </c>
      <c r="H26" s="138">
        <v>35.049999999999997</v>
      </c>
      <c r="I26" s="139">
        <f t="shared" si="0"/>
        <v>35.049999999999997</v>
      </c>
      <c r="J26" s="120"/>
    </row>
    <row r="27" spans="1:16" ht="360">
      <c r="A27" s="119"/>
      <c r="B27" s="133">
        <v>1</v>
      </c>
      <c r="C27" s="134" t="s">
        <v>730</v>
      </c>
      <c r="D27" s="135" t="s">
        <v>705</v>
      </c>
      <c r="E27" s="145"/>
      <c r="F27" s="146"/>
      <c r="G27" s="136" t="s">
        <v>763</v>
      </c>
      <c r="H27" s="138">
        <v>26.5</v>
      </c>
      <c r="I27" s="139">
        <f t="shared" si="0"/>
        <v>26.5</v>
      </c>
      <c r="J27" s="120"/>
    </row>
    <row r="28" spans="1:16" ht="372">
      <c r="A28" s="119"/>
      <c r="B28" s="133">
        <v>1</v>
      </c>
      <c r="C28" s="134" t="s">
        <v>731</v>
      </c>
      <c r="D28" s="135" t="s">
        <v>705</v>
      </c>
      <c r="E28" s="145"/>
      <c r="F28" s="146"/>
      <c r="G28" s="136" t="s">
        <v>764</v>
      </c>
      <c r="H28" s="138">
        <v>29.11</v>
      </c>
      <c r="I28" s="139">
        <f t="shared" si="0"/>
        <v>29.11</v>
      </c>
      <c r="J28" s="120"/>
    </row>
    <row r="29" spans="1:16" ht="156">
      <c r="A29" s="119"/>
      <c r="B29" s="133">
        <v>2</v>
      </c>
      <c r="C29" s="134" t="s">
        <v>732</v>
      </c>
      <c r="D29" s="135" t="s">
        <v>589</v>
      </c>
      <c r="E29" s="145"/>
      <c r="F29" s="146"/>
      <c r="G29" s="136" t="s">
        <v>765</v>
      </c>
      <c r="H29" s="138">
        <v>0.39</v>
      </c>
      <c r="I29" s="139">
        <f t="shared" si="0"/>
        <v>0.78</v>
      </c>
      <c r="J29" s="120"/>
    </row>
    <row r="30" spans="1:16" ht="156">
      <c r="A30" s="119"/>
      <c r="B30" s="133">
        <v>2</v>
      </c>
      <c r="C30" s="134" t="s">
        <v>732</v>
      </c>
      <c r="D30" s="135" t="s">
        <v>115</v>
      </c>
      <c r="E30" s="145"/>
      <c r="F30" s="146"/>
      <c r="G30" s="136" t="s">
        <v>765</v>
      </c>
      <c r="H30" s="138">
        <v>0.39</v>
      </c>
      <c r="I30" s="139">
        <f t="shared" si="0"/>
        <v>0.78</v>
      </c>
      <c r="J30" s="120"/>
    </row>
    <row r="31" spans="1:16" ht="156">
      <c r="A31" s="119"/>
      <c r="B31" s="133">
        <v>2</v>
      </c>
      <c r="C31" s="134" t="s">
        <v>732</v>
      </c>
      <c r="D31" s="135" t="s">
        <v>490</v>
      </c>
      <c r="E31" s="145"/>
      <c r="F31" s="146"/>
      <c r="G31" s="136" t="s">
        <v>765</v>
      </c>
      <c r="H31" s="138">
        <v>0.39</v>
      </c>
      <c r="I31" s="139">
        <f t="shared" si="0"/>
        <v>0.78</v>
      </c>
      <c r="J31" s="120"/>
    </row>
    <row r="32" spans="1:16" ht="156">
      <c r="A32" s="119"/>
      <c r="B32" s="133">
        <v>2</v>
      </c>
      <c r="C32" s="134" t="s">
        <v>732</v>
      </c>
      <c r="D32" s="135" t="s">
        <v>733</v>
      </c>
      <c r="E32" s="145"/>
      <c r="F32" s="146"/>
      <c r="G32" s="136" t="s">
        <v>765</v>
      </c>
      <c r="H32" s="138">
        <v>0.39</v>
      </c>
      <c r="I32" s="139">
        <f t="shared" si="0"/>
        <v>0.78</v>
      </c>
      <c r="J32" s="120"/>
    </row>
    <row r="33" spans="1:10" ht="156">
      <c r="A33" s="119"/>
      <c r="B33" s="133">
        <v>2</v>
      </c>
      <c r="C33" s="134" t="s">
        <v>732</v>
      </c>
      <c r="D33" s="135" t="s">
        <v>734</v>
      </c>
      <c r="E33" s="145"/>
      <c r="F33" s="146"/>
      <c r="G33" s="136" t="s">
        <v>765</v>
      </c>
      <c r="H33" s="138">
        <v>0.39</v>
      </c>
      <c r="I33" s="139">
        <f t="shared" si="0"/>
        <v>0.78</v>
      </c>
      <c r="J33" s="120"/>
    </row>
    <row r="34" spans="1:10" ht="156">
      <c r="A34" s="119"/>
      <c r="B34" s="133">
        <v>2</v>
      </c>
      <c r="C34" s="134" t="s">
        <v>732</v>
      </c>
      <c r="D34" s="135" t="s">
        <v>735</v>
      </c>
      <c r="E34" s="145"/>
      <c r="F34" s="146"/>
      <c r="G34" s="136" t="s">
        <v>765</v>
      </c>
      <c r="H34" s="138">
        <v>0.39</v>
      </c>
      <c r="I34" s="139">
        <f t="shared" si="0"/>
        <v>0.78</v>
      </c>
      <c r="J34" s="120"/>
    </row>
    <row r="35" spans="1:10" ht="156">
      <c r="A35" s="119"/>
      <c r="B35" s="133">
        <v>2</v>
      </c>
      <c r="C35" s="134" t="s">
        <v>732</v>
      </c>
      <c r="D35" s="135" t="s">
        <v>736</v>
      </c>
      <c r="E35" s="145"/>
      <c r="F35" s="146"/>
      <c r="G35" s="136" t="s">
        <v>765</v>
      </c>
      <c r="H35" s="138">
        <v>0.39</v>
      </c>
      <c r="I35" s="139">
        <f t="shared" si="0"/>
        <v>0.78</v>
      </c>
      <c r="J35" s="120"/>
    </row>
    <row r="36" spans="1:10" ht="156">
      <c r="A36" s="119"/>
      <c r="B36" s="133">
        <v>2</v>
      </c>
      <c r="C36" s="134" t="s">
        <v>732</v>
      </c>
      <c r="D36" s="135" t="s">
        <v>737</v>
      </c>
      <c r="E36" s="145"/>
      <c r="F36" s="146"/>
      <c r="G36" s="136" t="s">
        <v>765</v>
      </c>
      <c r="H36" s="138">
        <v>0.39</v>
      </c>
      <c r="I36" s="139">
        <f t="shared" si="0"/>
        <v>0.78</v>
      </c>
      <c r="J36" s="120"/>
    </row>
    <row r="37" spans="1:10" ht="312">
      <c r="A37" s="119"/>
      <c r="B37" s="133">
        <v>1</v>
      </c>
      <c r="C37" s="134" t="s">
        <v>738</v>
      </c>
      <c r="D37" s="135" t="s">
        <v>705</v>
      </c>
      <c r="E37" s="145"/>
      <c r="F37" s="146"/>
      <c r="G37" s="136" t="s">
        <v>739</v>
      </c>
      <c r="H37" s="138">
        <v>33.64</v>
      </c>
      <c r="I37" s="139">
        <f t="shared" si="0"/>
        <v>33.64</v>
      </c>
      <c r="J37" s="120"/>
    </row>
    <row r="38" spans="1:10" ht="336">
      <c r="A38" s="119"/>
      <c r="B38" s="133">
        <v>1</v>
      </c>
      <c r="C38" s="134" t="s">
        <v>740</v>
      </c>
      <c r="D38" s="135" t="s">
        <v>705</v>
      </c>
      <c r="E38" s="145"/>
      <c r="F38" s="146"/>
      <c r="G38" s="136" t="s">
        <v>741</v>
      </c>
      <c r="H38" s="138">
        <v>40.24</v>
      </c>
      <c r="I38" s="139">
        <f t="shared" si="0"/>
        <v>40.24</v>
      </c>
      <c r="J38" s="120"/>
    </row>
    <row r="39" spans="1:10" ht="156">
      <c r="A39" s="119"/>
      <c r="B39" s="133">
        <v>1</v>
      </c>
      <c r="C39" s="134" t="s">
        <v>742</v>
      </c>
      <c r="D39" s="135"/>
      <c r="E39" s="145"/>
      <c r="F39" s="146"/>
      <c r="G39" s="136" t="s">
        <v>743</v>
      </c>
      <c r="H39" s="138">
        <v>18.54</v>
      </c>
      <c r="I39" s="139">
        <f t="shared" si="0"/>
        <v>18.54</v>
      </c>
      <c r="J39" s="120"/>
    </row>
    <row r="40" spans="1:10" ht="192">
      <c r="A40" s="119"/>
      <c r="B40" s="133">
        <v>1</v>
      </c>
      <c r="C40" s="134" t="s">
        <v>744</v>
      </c>
      <c r="D40" s="135"/>
      <c r="E40" s="145"/>
      <c r="F40" s="146"/>
      <c r="G40" s="136" t="s">
        <v>745</v>
      </c>
      <c r="H40" s="138">
        <v>30.38</v>
      </c>
      <c r="I40" s="139">
        <f t="shared" si="0"/>
        <v>30.38</v>
      </c>
      <c r="J40" s="120"/>
    </row>
    <row r="41" spans="1:10" ht="192">
      <c r="A41" s="119"/>
      <c r="B41" s="133">
        <v>1</v>
      </c>
      <c r="C41" s="134" t="s">
        <v>746</v>
      </c>
      <c r="D41" s="135"/>
      <c r="E41" s="145"/>
      <c r="F41" s="146"/>
      <c r="G41" s="136" t="s">
        <v>747</v>
      </c>
      <c r="H41" s="138">
        <v>30.38</v>
      </c>
      <c r="I41" s="139">
        <f t="shared" si="0"/>
        <v>30.38</v>
      </c>
      <c r="J41" s="120"/>
    </row>
    <row r="42" spans="1:10" ht="300">
      <c r="A42" s="119"/>
      <c r="B42" s="133">
        <v>1</v>
      </c>
      <c r="C42" s="134" t="s">
        <v>748</v>
      </c>
      <c r="D42" s="135" t="s">
        <v>705</v>
      </c>
      <c r="E42" s="145"/>
      <c r="F42" s="146"/>
      <c r="G42" s="136" t="s">
        <v>749</v>
      </c>
      <c r="H42" s="138">
        <v>14.76</v>
      </c>
      <c r="I42" s="139">
        <f t="shared" si="0"/>
        <v>14.76</v>
      </c>
      <c r="J42" s="120"/>
    </row>
    <row r="43" spans="1:10" ht="300">
      <c r="A43" s="119"/>
      <c r="B43" s="133">
        <v>1</v>
      </c>
      <c r="C43" s="134" t="s">
        <v>750</v>
      </c>
      <c r="D43" s="135" t="s">
        <v>705</v>
      </c>
      <c r="E43" s="145"/>
      <c r="F43" s="146"/>
      <c r="G43" s="136" t="s">
        <v>751</v>
      </c>
      <c r="H43" s="138">
        <v>23.72</v>
      </c>
      <c r="I43" s="139">
        <f t="shared" si="0"/>
        <v>23.72</v>
      </c>
      <c r="J43" s="120"/>
    </row>
    <row r="44" spans="1:10" ht="300">
      <c r="A44" s="119"/>
      <c r="B44" s="133">
        <v>1</v>
      </c>
      <c r="C44" s="134" t="s">
        <v>752</v>
      </c>
      <c r="D44" s="135" t="s">
        <v>705</v>
      </c>
      <c r="E44" s="145"/>
      <c r="F44" s="146"/>
      <c r="G44" s="136" t="s">
        <v>753</v>
      </c>
      <c r="H44" s="138">
        <v>15.34</v>
      </c>
      <c r="I44" s="139">
        <f t="shared" si="0"/>
        <v>15.34</v>
      </c>
      <c r="J44" s="120"/>
    </row>
    <row r="45" spans="1:10" ht="324">
      <c r="A45" s="119"/>
      <c r="B45" s="133">
        <v>1</v>
      </c>
      <c r="C45" s="134" t="s">
        <v>754</v>
      </c>
      <c r="D45" s="135" t="s">
        <v>705</v>
      </c>
      <c r="E45" s="145"/>
      <c r="F45" s="146"/>
      <c r="G45" s="136" t="s">
        <v>755</v>
      </c>
      <c r="H45" s="138">
        <v>13.57</v>
      </c>
      <c r="I45" s="139">
        <f t="shared" si="0"/>
        <v>13.57</v>
      </c>
      <c r="J45" s="120"/>
    </row>
    <row r="46" spans="1:10" ht="336">
      <c r="A46" s="119"/>
      <c r="B46" s="133">
        <v>4</v>
      </c>
      <c r="C46" s="134" t="s">
        <v>756</v>
      </c>
      <c r="D46" s="135" t="s">
        <v>705</v>
      </c>
      <c r="E46" s="145"/>
      <c r="F46" s="146"/>
      <c r="G46" s="136" t="s">
        <v>766</v>
      </c>
      <c r="H46" s="138">
        <v>7.46</v>
      </c>
      <c r="I46" s="139">
        <f t="shared" si="0"/>
        <v>29.84</v>
      </c>
      <c r="J46" s="120"/>
    </row>
    <row r="47" spans="1:10" ht="336">
      <c r="A47" s="119"/>
      <c r="B47" s="133">
        <v>1</v>
      </c>
      <c r="C47" s="134" t="s">
        <v>757</v>
      </c>
      <c r="D47" s="135" t="s">
        <v>705</v>
      </c>
      <c r="E47" s="145"/>
      <c r="F47" s="146"/>
      <c r="G47" s="136" t="s">
        <v>767</v>
      </c>
      <c r="H47" s="138">
        <v>16</v>
      </c>
      <c r="I47" s="139">
        <f t="shared" si="0"/>
        <v>16</v>
      </c>
      <c r="J47" s="120"/>
    </row>
    <row r="48" spans="1:10" ht="336">
      <c r="A48" s="119"/>
      <c r="B48" s="133">
        <v>1</v>
      </c>
      <c r="C48" s="134" t="s">
        <v>758</v>
      </c>
      <c r="D48" s="135" t="s">
        <v>705</v>
      </c>
      <c r="E48" s="145"/>
      <c r="F48" s="146"/>
      <c r="G48" s="136" t="s">
        <v>768</v>
      </c>
      <c r="H48" s="138">
        <v>24.79</v>
      </c>
      <c r="I48" s="139">
        <f t="shared" si="0"/>
        <v>24.79</v>
      </c>
      <c r="J48" s="120"/>
    </row>
    <row r="49" spans="1:10" ht="348">
      <c r="A49" s="119"/>
      <c r="B49" s="133">
        <v>1</v>
      </c>
      <c r="C49" s="134" t="s">
        <v>759</v>
      </c>
      <c r="D49" s="135" t="s">
        <v>705</v>
      </c>
      <c r="E49" s="145"/>
      <c r="F49" s="146"/>
      <c r="G49" s="136" t="s">
        <v>769</v>
      </c>
      <c r="H49" s="138">
        <v>14.44</v>
      </c>
      <c r="I49" s="139">
        <f t="shared" si="0"/>
        <v>14.44</v>
      </c>
      <c r="J49" s="120"/>
    </row>
    <row r="50" spans="1:10" ht="360">
      <c r="A50" s="119"/>
      <c r="B50" s="114">
        <v>1</v>
      </c>
      <c r="C50" s="10" t="s">
        <v>760</v>
      </c>
      <c r="D50" s="123" t="s">
        <v>705</v>
      </c>
      <c r="E50" s="147"/>
      <c r="F50" s="148"/>
      <c r="G50" s="11" t="s">
        <v>770</v>
      </c>
      <c r="H50" s="12">
        <v>15.59</v>
      </c>
      <c r="I50" s="115">
        <f t="shared" si="0"/>
        <v>15.59</v>
      </c>
      <c r="J50" s="120"/>
    </row>
  </sheetData>
  <mergeCells count="33">
    <mergeCell ref="I10:I11"/>
    <mergeCell ref="I14:I15"/>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8:F48"/>
    <mergeCell ref="E49:F49"/>
    <mergeCell ref="E50:F50"/>
    <mergeCell ref="E43:F43"/>
    <mergeCell ref="E44:F44"/>
    <mergeCell ref="E45:F45"/>
    <mergeCell ref="E46:F46"/>
    <mergeCell ref="E47:F4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62"/>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9">
        <f>N2/N3</f>
        <v>1</v>
      </c>
      <c r="O1" t="s">
        <v>187</v>
      </c>
    </row>
    <row r="2" spans="1:15" ht="15.75" customHeight="1">
      <c r="A2" s="119"/>
      <c r="B2" s="129" t="s">
        <v>139</v>
      </c>
      <c r="C2" s="124"/>
      <c r="D2" s="124"/>
      <c r="E2" s="124"/>
      <c r="F2" s="124"/>
      <c r="G2" s="124"/>
      <c r="H2" s="124"/>
      <c r="I2" s="124"/>
      <c r="J2" s="124"/>
      <c r="K2" s="130" t="s">
        <v>145</v>
      </c>
      <c r="L2" s="120"/>
      <c r="N2">
        <v>535.57000000000005</v>
      </c>
      <c r="O2" t="s">
        <v>188</v>
      </c>
    </row>
    <row r="3" spans="1:15" ht="12.75" customHeight="1">
      <c r="A3" s="119"/>
      <c r="B3" s="125" t="s">
        <v>140</v>
      </c>
      <c r="C3" s="124"/>
      <c r="D3" s="124"/>
      <c r="E3" s="124"/>
      <c r="F3" s="124"/>
      <c r="G3" s="124"/>
      <c r="H3" s="124"/>
      <c r="I3" s="124"/>
      <c r="J3" s="124"/>
      <c r="K3" s="124"/>
      <c r="L3" s="120"/>
      <c r="N3">
        <v>535.57000000000005</v>
      </c>
      <c r="O3" t="s">
        <v>189</v>
      </c>
    </row>
    <row r="4" spans="1:15" ht="12.75" customHeight="1">
      <c r="A4" s="119"/>
      <c r="B4" s="125" t="s">
        <v>141</v>
      </c>
      <c r="C4" s="124"/>
      <c r="D4" s="124"/>
      <c r="E4" s="124"/>
      <c r="F4" s="124"/>
      <c r="G4" s="124"/>
      <c r="H4" s="124"/>
      <c r="I4" s="124"/>
      <c r="J4" s="124"/>
      <c r="K4" s="124"/>
      <c r="L4" s="120"/>
    </row>
    <row r="5" spans="1:15" ht="12.75" customHeight="1">
      <c r="A5" s="119"/>
      <c r="B5" s="125" t="s">
        <v>142</v>
      </c>
      <c r="C5" s="124"/>
      <c r="D5" s="124"/>
      <c r="E5" s="124"/>
      <c r="F5" s="124"/>
      <c r="G5" s="124"/>
      <c r="H5" s="124"/>
      <c r="I5" s="124"/>
      <c r="J5" s="124"/>
      <c r="K5" s="124"/>
      <c r="L5" s="120"/>
    </row>
    <row r="6" spans="1:15" ht="12.75" customHeight="1">
      <c r="A6" s="119"/>
      <c r="B6" s="125" t="s">
        <v>143</v>
      </c>
      <c r="C6" s="124"/>
      <c r="D6" s="124"/>
      <c r="E6" s="124"/>
      <c r="F6" s="124"/>
      <c r="G6" s="124"/>
      <c r="H6" s="124"/>
      <c r="I6" s="124"/>
      <c r="J6" s="124"/>
      <c r="K6" s="124"/>
      <c r="L6" s="120"/>
    </row>
    <row r="7" spans="1:15" ht="12.75" customHeight="1">
      <c r="A7" s="119"/>
      <c r="B7" s="125" t="s">
        <v>144</v>
      </c>
      <c r="C7" s="124"/>
      <c r="D7" s="124"/>
      <c r="E7" s="124"/>
      <c r="F7" s="124"/>
      <c r="G7" s="124"/>
      <c r="H7" s="124"/>
      <c r="I7" s="124"/>
      <c r="J7" s="124"/>
      <c r="K7" s="124"/>
      <c r="L7" s="120"/>
    </row>
    <row r="8" spans="1:15" ht="12.75" customHeight="1">
      <c r="A8" s="119"/>
      <c r="B8" s="124"/>
      <c r="C8" s="124"/>
      <c r="D8" s="124"/>
      <c r="E8" s="124"/>
      <c r="F8" s="124"/>
      <c r="G8" s="124"/>
      <c r="H8" s="124"/>
      <c r="I8" s="124"/>
      <c r="J8" s="124"/>
      <c r="K8" s="124"/>
      <c r="L8" s="120"/>
    </row>
    <row r="9" spans="1:15" ht="12.75" customHeight="1">
      <c r="A9" s="119"/>
      <c r="B9" s="110" t="s">
        <v>5</v>
      </c>
      <c r="C9" s="111"/>
      <c r="D9" s="111"/>
      <c r="E9" s="111"/>
      <c r="F9" s="112"/>
      <c r="G9" s="107"/>
      <c r="H9" s="108" t="s">
        <v>12</v>
      </c>
      <c r="I9" s="124"/>
      <c r="J9" s="124"/>
      <c r="K9" s="108" t="s">
        <v>201</v>
      </c>
      <c r="L9" s="120"/>
    </row>
    <row r="10" spans="1:15" ht="15" customHeight="1">
      <c r="A10" s="119"/>
      <c r="B10" s="119" t="s">
        <v>714</v>
      </c>
      <c r="C10" s="124"/>
      <c r="D10" s="124"/>
      <c r="E10" s="124"/>
      <c r="F10" s="120"/>
      <c r="G10" s="121"/>
      <c r="H10" s="128" t="s">
        <v>714</v>
      </c>
      <c r="I10" s="124"/>
      <c r="J10" s="124"/>
      <c r="K10" s="149">
        <f>IF(Invoice!J10&lt;&gt;"",Invoice!J10,"")</f>
        <v>51531</v>
      </c>
      <c r="L10" s="120"/>
    </row>
    <row r="11" spans="1:15" ht="12.75" customHeight="1">
      <c r="A11" s="119"/>
      <c r="B11" s="119" t="s">
        <v>775</v>
      </c>
      <c r="C11" s="124"/>
      <c r="D11" s="124"/>
      <c r="E11" s="124"/>
      <c r="F11" s="120"/>
      <c r="G11" s="121"/>
      <c r="H11" s="121" t="s">
        <v>775</v>
      </c>
      <c r="I11" s="124"/>
      <c r="J11" s="124"/>
      <c r="K11" s="150"/>
      <c r="L11" s="120"/>
    </row>
    <row r="12" spans="1:15" ht="12.75" customHeight="1">
      <c r="A12" s="119"/>
      <c r="B12" s="119" t="s">
        <v>776</v>
      </c>
      <c r="C12" s="124"/>
      <c r="D12" s="124"/>
      <c r="E12" s="124"/>
      <c r="F12" s="120"/>
      <c r="G12" s="121"/>
      <c r="H12" s="121" t="s">
        <v>776</v>
      </c>
      <c r="I12" s="124"/>
      <c r="J12" s="124"/>
      <c r="K12" s="124"/>
      <c r="L12" s="120"/>
    </row>
    <row r="13" spans="1:15" ht="12.75" customHeight="1">
      <c r="A13" s="119"/>
      <c r="B13" s="119" t="s">
        <v>777</v>
      </c>
      <c r="C13" s="124"/>
      <c r="D13" s="124"/>
      <c r="E13" s="124"/>
      <c r="F13" s="120"/>
      <c r="G13" s="121"/>
      <c r="H13" s="121" t="s">
        <v>777</v>
      </c>
      <c r="I13" s="124"/>
      <c r="J13" s="124"/>
      <c r="K13" s="108" t="s">
        <v>16</v>
      </c>
      <c r="L13" s="120"/>
    </row>
    <row r="14" spans="1:15" ht="15" customHeight="1">
      <c r="A14" s="119"/>
      <c r="B14" s="119" t="s">
        <v>718</v>
      </c>
      <c r="C14" s="124"/>
      <c r="D14" s="124"/>
      <c r="E14" s="124"/>
      <c r="F14" s="120"/>
      <c r="G14" s="121"/>
      <c r="H14" s="121" t="s">
        <v>718</v>
      </c>
      <c r="I14" s="124"/>
      <c r="J14" s="124"/>
      <c r="K14" s="151">
        <f>Invoice!J14</f>
        <v>45192</v>
      </c>
      <c r="L14" s="120"/>
    </row>
    <row r="15" spans="1:15" ht="15" customHeight="1">
      <c r="A15" s="119"/>
      <c r="B15" s="6" t="s">
        <v>11</v>
      </c>
      <c r="C15" s="7"/>
      <c r="D15" s="7"/>
      <c r="E15" s="7"/>
      <c r="F15" s="8"/>
      <c r="G15" s="121"/>
      <c r="H15" s="9" t="s">
        <v>11</v>
      </c>
      <c r="I15" s="124"/>
      <c r="J15" s="124"/>
      <c r="K15" s="152"/>
      <c r="L15" s="120"/>
    </row>
    <row r="16" spans="1:15" ht="15" customHeight="1">
      <c r="A16" s="119"/>
      <c r="B16" s="124"/>
      <c r="C16" s="124"/>
      <c r="D16" s="124"/>
      <c r="E16" s="124"/>
      <c r="F16" s="124"/>
      <c r="G16" s="124"/>
      <c r="H16" s="124"/>
      <c r="I16" s="127" t="s">
        <v>147</v>
      </c>
      <c r="J16" s="127" t="s">
        <v>147</v>
      </c>
      <c r="K16" s="142">
        <v>40094</v>
      </c>
      <c r="L16" s="120"/>
    </row>
    <row r="17" spans="1:12" ht="12.75" customHeight="1">
      <c r="A17" s="119"/>
      <c r="B17" s="124" t="s">
        <v>719</v>
      </c>
      <c r="C17" s="124"/>
      <c r="D17" s="124"/>
      <c r="E17" s="124"/>
      <c r="F17" s="124"/>
      <c r="G17" s="124"/>
      <c r="H17" s="124"/>
      <c r="I17" s="127" t="s">
        <v>148</v>
      </c>
      <c r="J17" s="127" t="s">
        <v>148</v>
      </c>
      <c r="K17" s="142" t="str">
        <f>IF(Invoice!J17&lt;&gt;"",Invoice!J17,"")</f>
        <v>Sura</v>
      </c>
      <c r="L17" s="120"/>
    </row>
    <row r="18" spans="1:12" ht="18" customHeight="1">
      <c r="A18" s="119"/>
      <c r="B18" s="124" t="s">
        <v>720</v>
      </c>
      <c r="C18" s="124"/>
      <c r="D18" s="124"/>
      <c r="E18" s="124"/>
      <c r="F18" s="124"/>
      <c r="G18" s="124"/>
      <c r="H18" s="143" t="s">
        <v>773</v>
      </c>
      <c r="I18" s="126" t="s">
        <v>264</v>
      </c>
      <c r="J18" s="126" t="s">
        <v>264</v>
      </c>
      <c r="K18" s="113" t="s">
        <v>164</v>
      </c>
      <c r="L18" s="120"/>
    </row>
    <row r="19" spans="1:12">
      <c r="A19" s="119"/>
      <c r="B19" s="124"/>
      <c r="C19" s="124"/>
      <c r="D19" s="124"/>
      <c r="E19" s="124"/>
      <c r="F19" s="124"/>
      <c r="G19" s="124"/>
      <c r="H19" s="125" t="s">
        <v>774</v>
      </c>
      <c r="I19" s="124"/>
      <c r="J19" s="124"/>
      <c r="K19" s="124"/>
      <c r="L19" s="120"/>
    </row>
    <row r="20" spans="1:12" ht="12.75" customHeight="1">
      <c r="A20" s="119"/>
      <c r="B20" s="109" t="s">
        <v>204</v>
      </c>
      <c r="C20" s="109" t="s">
        <v>205</v>
      </c>
      <c r="D20" s="109" t="s">
        <v>290</v>
      </c>
      <c r="E20" s="122" t="s">
        <v>206</v>
      </c>
      <c r="F20" s="153" t="s">
        <v>207</v>
      </c>
      <c r="G20" s="154"/>
      <c r="H20" s="109" t="s">
        <v>174</v>
      </c>
      <c r="I20" s="109" t="s">
        <v>208</v>
      </c>
      <c r="J20" s="109" t="s">
        <v>208</v>
      </c>
      <c r="K20" s="109" t="s">
        <v>26</v>
      </c>
      <c r="L20" s="120"/>
    </row>
    <row r="21" spans="1:12" ht="12.75" customHeight="1">
      <c r="A21" s="119"/>
      <c r="B21" s="131"/>
      <c r="C21" s="131"/>
      <c r="D21" s="131"/>
      <c r="E21" s="132"/>
      <c r="F21" s="155"/>
      <c r="G21" s="156"/>
      <c r="H21" s="131" t="s">
        <v>146</v>
      </c>
      <c r="I21" s="131"/>
      <c r="J21" s="131"/>
      <c r="K21" s="131"/>
      <c r="L21" s="120"/>
    </row>
    <row r="22" spans="1:12" ht="48" customHeight="1">
      <c r="A22" s="119"/>
      <c r="B22" s="133">
        <f>'Tax Invoice'!D18</f>
        <v>1</v>
      </c>
      <c r="C22" s="134" t="s">
        <v>721</v>
      </c>
      <c r="D22" s="134" t="s">
        <v>721</v>
      </c>
      <c r="E22" s="135" t="s">
        <v>705</v>
      </c>
      <c r="F22" s="145"/>
      <c r="G22" s="146"/>
      <c r="H22" s="136" t="s">
        <v>722</v>
      </c>
      <c r="I22" s="138">
        <f t="shared" ref="I22:I50" si="0">ROUNDUP(J22*$N$1,2)</f>
        <v>26.36</v>
      </c>
      <c r="J22" s="138">
        <v>26.36</v>
      </c>
      <c r="K22" s="139">
        <f t="shared" ref="K22:K50" si="1">I22*B22</f>
        <v>26.36</v>
      </c>
      <c r="L22" s="120"/>
    </row>
    <row r="23" spans="1:12" ht="48" customHeight="1">
      <c r="A23" s="119"/>
      <c r="B23" s="133">
        <f>'Tax Invoice'!D19</f>
        <v>1</v>
      </c>
      <c r="C23" s="134" t="s">
        <v>723</v>
      </c>
      <c r="D23" s="134" t="s">
        <v>723</v>
      </c>
      <c r="E23" s="135" t="s">
        <v>705</v>
      </c>
      <c r="F23" s="145"/>
      <c r="G23" s="146"/>
      <c r="H23" s="136" t="s">
        <v>724</v>
      </c>
      <c r="I23" s="138">
        <f t="shared" si="0"/>
        <v>28.88</v>
      </c>
      <c r="J23" s="138">
        <v>28.88</v>
      </c>
      <c r="K23" s="139">
        <f t="shared" si="1"/>
        <v>28.88</v>
      </c>
      <c r="L23" s="120"/>
    </row>
    <row r="24" spans="1:12" ht="48" customHeight="1">
      <c r="A24" s="119"/>
      <c r="B24" s="133">
        <f>'Tax Invoice'!D20</f>
        <v>1</v>
      </c>
      <c r="C24" s="134" t="s">
        <v>725</v>
      </c>
      <c r="D24" s="134" t="s">
        <v>725</v>
      </c>
      <c r="E24" s="135" t="s">
        <v>705</v>
      </c>
      <c r="F24" s="145"/>
      <c r="G24" s="146"/>
      <c r="H24" s="136" t="s">
        <v>726</v>
      </c>
      <c r="I24" s="138">
        <f t="shared" si="0"/>
        <v>36.67</v>
      </c>
      <c r="J24" s="138">
        <v>36.67</v>
      </c>
      <c r="K24" s="139">
        <f t="shared" si="1"/>
        <v>36.67</v>
      </c>
      <c r="L24" s="120"/>
    </row>
    <row r="25" spans="1:12" ht="60" customHeight="1">
      <c r="A25" s="119"/>
      <c r="B25" s="133">
        <f>'Tax Invoice'!D21</f>
        <v>1</v>
      </c>
      <c r="C25" s="134" t="s">
        <v>727</v>
      </c>
      <c r="D25" s="134" t="s">
        <v>727</v>
      </c>
      <c r="E25" s="135" t="s">
        <v>705</v>
      </c>
      <c r="F25" s="145"/>
      <c r="G25" s="146"/>
      <c r="H25" s="136" t="s">
        <v>728</v>
      </c>
      <c r="I25" s="138">
        <f t="shared" si="0"/>
        <v>25.53</v>
      </c>
      <c r="J25" s="138">
        <v>25.53</v>
      </c>
      <c r="K25" s="139">
        <f t="shared" si="1"/>
        <v>25.53</v>
      </c>
      <c r="L25" s="120"/>
    </row>
    <row r="26" spans="1:12" ht="36" customHeight="1">
      <c r="A26" s="119"/>
      <c r="B26" s="133">
        <f>'Tax Invoice'!D22</f>
        <v>1</v>
      </c>
      <c r="C26" s="134" t="s">
        <v>729</v>
      </c>
      <c r="D26" s="134" t="s">
        <v>729</v>
      </c>
      <c r="E26" s="135"/>
      <c r="F26" s="145"/>
      <c r="G26" s="146"/>
      <c r="H26" s="136" t="s">
        <v>762</v>
      </c>
      <c r="I26" s="138">
        <f t="shared" si="0"/>
        <v>35.049999999999997</v>
      </c>
      <c r="J26" s="138">
        <v>35.049999999999997</v>
      </c>
      <c r="K26" s="139">
        <f t="shared" si="1"/>
        <v>35.049999999999997</v>
      </c>
      <c r="L26" s="120"/>
    </row>
    <row r="27" spans="1:12" ht="48" customHeight="1">
      <c r="A27" s="119"/>
      <c r="B27" s="133">
        <f>'Tax Invoice'!D23</f>
        <v>1</v>
      </c>
      <c r="C27" s="134" t="s">
        <v>730</v>
      </c>
      <c r="D27" s="134" t="s">
        <v>730</v>
      </c>
      <c r="E27" s="135" t="s">
        <v>705</v>
      </c>
      <c r="F27" s="145"/>
      <c r="G27" s="146"/>
      <c r="H27" s="136" t="s">
        <v>763</v>
      </c>
      <c r="I27" s="138">
        <f t="shared" si="0"/>
        <v>26.5</v>
      </c>
      <c r="J27" s="138">
        <v>26.5</v>
      </c>
      <c r="K27" s="139">
        <f t="shared" si="1"/>
        <v>26.5</v>
      </c>
      <c r="L27" s="120"/>
    </row>
    <row r="28" spans="1:12" ht="48" customHeight="1">
      <c r="A28" s="119"/>
      <c r="B28" s="133">
        <f>'Tax Invoice'!D24</f>
        <v>1</v>
      </c>
      <c r="C28" s="134" t="s">
        <v>731</v>
      </c>
      <c r="D28" s="134" t="s">
        <v>731</v>
      </c>
      <c r="E28" s="135" t="s">
        <v>705</v>
      </c>
      <c r="F28" s="145"/>
      <c r="G28" s="146"/>
      <c r="H28" s="136" t="s">
        <v>764</v>
      </c>
      <c r="I28" s="138">
        <f t="shared" si="0"/>
        <v>29.11</v>
      </c>
      <c r="J28" s="138">
        <v>29.11</v>
      </c>
      <c r="K28" s="139">
        <f t="shared" si="1"/>
        <v>29.11</v>
      </c>
      <c r="L28" s="120"/>
    </row>
    <row r="29" spans="1:12" ht="24" customHeight="1">
      <c r="A29" s="119"/>
      <c r="B29" s="133">
        <f>'Tax Invoice'!D25</f>
        <v>2</v>
      </c>
      <c r="C29" s="134" t="s">
        <v>732</v>
      </c>
      <c r="D29" s="134" t="s">
        <v>732</v>
      </c>
      <c r="E29" s="135" t="s">
        <v>589</v>
      </c>
      <c r="F29" s="145"/>
      <c r="G29" s="146"/>
      <c r="H29" s="136" t="s">
        <v>765</v>
      </c>
      <c r="I29" s="138">
        <f t="shared" si="0"/>
        <v>0.39</v>
      </c>
      <c r="J29" s="138">
        <v>0.39</v>
      </c>
      <c r="K29" s="139">
        <f t="shared" si="1"/>
        <v>0.78</v>
      </c>
      <c r="L29" s="120"/>
    </row>
    <row r="30" spans="1:12" ht="24" customHeight="1">
      <c r="A30" s="119"/>
      <c r="B30" s="133">
        <f>'Tax Invoice'!D26</f>
        <v>2</v>
      </c>
      <c r="C30" s="134" t="s">
        <v>732</v>
      </c>
      <c r="D30" s="134" t="s">
        <v>732</v>
      </c>
      <c r="E30" s="135" t="s">
        <v>115</v>
      </c>
      <c r="F30" s="145"/>
      <c r="G30" s="146"/>
      <c r="H30" s="136" t="s">
        <v>765</v>
      </c>
      <c r="I30" s="138">
        <f t="shared" si="0"/>
        <v>0.39</v>
      </c>
      <c r="J30" s="138">
        <v>0.39</v>
      </c>
      <c r="K30" s="139">
        <f t="shared" si="1"/>
        <v>0.78</v>
      </c>
      <c r="L30" s="120"/>
    </row>
    <row r="31" spans="1:12" ht="24" customHeight="1">
      <c r="A31" s="119"/>
      <c r="B31" s="133">
        <f>'Tax Invoice'!D27</f>
        <v>2</v>
      </c>
      <c r="C31" s="134" t="s">
        <v>732</v>
      </c>
      <c r="D31" s="134" t="s">
        <v>732</v>
      </c>
      <c r="E31" s="135" t="s">
        <v>490</v>
      </c>
      <c r="F31" s="145"/>
      <c r="G31" s="146"/>
      <c r="H31" s="136" t="s">
        <v>765</v>
      </c>
      <c r="I31" s="138">
        <f t="shared" si="0"/>
        <v>0.39</v>
      </c>
      <c r="J31" s="138">
        <v>0.39</v>
      </c>
      <c r="K31" s="139">
        <f t="shared" si="1"/>
        <v>0.78</v>
      </c>
      <c r="L31" s="120"/>
    </row>
    <row r="32" spans="1:12" ht="24" customHeight="1">
      <c r="A32" s="119"/>
      <c r="B32" s="133">
        <f>'Tax Invoice'!D28</f>
        <v>2</v>
      </c>
      <c r="C32" s="134" t="s">
        <v>732</v>
      </c>
      <c r="D32" s="134" t="s">
        <v>732</v>
      </c>
      <c r="E32" s="135" t="s">
        <v>733</v>
      </c>
      <c r="F32" s="145"/>
      <c r="G32" s="146"/>
      <c r="H32" s="136" t="s">
        <v>765</v>
      </c>
      <c r="I32" s="138">
        <f t="shared" si="0"/>
        <v>0.39</v>
      </c>
      <c r="J32" s="138">
        <v>0.39</v>
      </c>
      <c r="K32" s="139">
        <f t="shared" si="1"/>
        <v>0.78</v>
      </c>
      <c r="L32" s="120"/>
    </row>
    <row r="33" spans="1:12" ht="24" customHeight="1">
      <c r="A33" s="119"/>
      <c r="B33" s="133">
        <f>'Tax Invoice'!D29</f>
        <v>2</v>
      </c>
      <c r="C33" s="134" t="s">
        <v>732</v>
      </c>
      <c r="D33" s="134" t="s">
        <v>732</v>
      </c>
      <c r="E33" s="135" t="s">
        <v>734</v>
      </c>
      <c r="F33" s="145"/>
      <c r="G33" s="146"/>
      <c r="H33" s="136" t="s">
        <v>765</v>
      </c>
      <c r="I33" s="138">
        <f t="shared" si="0"/>
        <v>0.39</v>
      </c>
      <c r="J33" s="138">
        <v>0.39</v>
      </c>
      <c r="K33" s="139">
        <f t="shared" si="1"/>
        <v>0.78</v>
      </c>
      <c r="L33" s="120"/>
    </row>
    <row r="34" spans="1:12" ht="24" customHeight="1">
      <c r="A34" s="119"/>
      <c r="B34" s="133">
        <f>'Tax Invoice'!D30</f>
        <v>2</v>
      </c>
      <c r="C34" s="134" t="s">
        <v>732</v>
      </c>
      <c r="D34" s="134" t="s">
        <v>732</v>
      </c>
      <c r="E34" s="135" t="s">
        <v>735</v>
      </c>
      <c r="F34" s="145"/>
      <c r="G34" s="146"/>
      <c r="H34" s="136" t="s">
        <v>765</v>
      </c>
      <c r="I34" s="138">
        <f t="shared" si="0"/>
        <v>0.39</v>
      </c>
      <c r="J34" s="138">
        <v>0.39</v>
      </c>
      <c r="K34" s="139">
        <f t="shared" si="1"/>
        <v>0.78</v>
      </c>
      <c r="L34" s="120"/>
    </row>
    <row r="35" spans="1:12" ht="24" customHeight="1">
      <c r="A35" s="119"/>
      <c r="B35" s="133">
        <f>'Tax Invoice'!D31</f>
        <v>2</v>
      </c>
      <c r="C35" s="134" t="s">
        <v>732</v>
      </c>
      <c r="D35" s="134" t="s">
        <v>732</v>
      </c>
      <c r="E35" s="135" t="s">
        <v>736</v>
      </c>
      <c r="F35" s="145"/>
      <c r="G35" s="146"/>
      <c r="H35" s="136" t="s">
        <v>765</v>
      </c>
      <c r="I35" s="138">
        <f t="shared" si="0"/>
        <v>0.39</v>
      </c>
      <c r="J35" s="138">
        <v>0.39</v>
      </c>
      <c r="K35" s="139">
        <f t="shared" si="1"/>
        <v>0.78</v>
      </c>
      <c r="L35" s="120"/>
    </row>
    <row r="36" spans="1:12" ht="24" customHeight="1">
      <c r="A36" s="119"/>
      <c r="B36" s="133">
        <f>'Tax Invoice'!D32</f>
        <v>2</v>
      </c>
      <c r="C36" s="134" t="s">
        <v>732</v>
      </c>
      <c r="D36" s="134" t="s">
        <v>732</v>
      </c>
      <c r="E36" s="135" t="s">
        <v>737</v>
      </c>
      <c r="F36" s="145"/>
      <c r="G36" s="146"/>
      <c r="H36" s="136" t="s">
        <v>765</v>
      </c>
      <c r="I36" s="138">
        <f t="shared" si="0"/>
        <v>0.39</v>
      </c>
      <c r="J36" s="138">
        <v>0.39</v>
      </c>
      <c r="K36" s="139">
        <f t="shared" si="1"/>
        <v>0.78</v>
      </c>
      <c r="L36" s="120"/>
    </row>
    <row r="37" spans="1:12" ht="48" customHeight="1">
      <c r="A37" s="119"/>
      <c r="B37" s="133">
        <f>'Tax Invoice'!D33</f>
        <v>1</v>
      </c>
      <c r="C37" s="134" t="s">
        <v>738</v>
      </c>
      <c r="D37" s="134" t="s">
        <v>738</v>
      </c>
      <c r="E37" s="135" t="s">
        <v>705</v>
      </c>
      <c r="F37" s="145"/>
      <c r="G37" s="146"/>
      <c r="H37" s="136" t="s">
        <v>739</v>
      </c>
      <c r="I37" s="138">
        <f t="shared" si="0"/>
        <v>33.64</v>
      </c>
      <c r="J37" s="138">
        <v>33.64</v>
      </c>
      <c r="K37" s="139">
        <f t="shared" si="1"/>
        <v>33.64</v>
      </c>
      <c r="L37" s="120"/>
    </row>
    <row r="38" spans="1:12" ht="48" customHeight="1">
      <c r="A38" s="119"/>
      <c r="B38" s="133">
        <f>'Tax Invoice'!D34</f>
        <v>1</v>
      </c>
      <c r="C38" s="134" t="s">
        <v>740</v>
      </c>
      <c r="D38" s="134" t="s">
        <v>740</v>
      </c>
      <c r="E38" s="135" t="s">
        <v>705</v>
      </c>
      <c r="F38" s="145"/>
      <c r="G38" s="146"/>
      <c r="H38" s="136" t="s">
        <v>741</v>
      </c>
      <c r="I38" s="138">
        <f t="shared" si="0"/>
        <v>40.24</v>
      </c>
      <c r="J38" s="138">
        <v>40.24</v>
      </c>
      <c r="K38" s="139">
        <f t="shared" si="1"/>
        <v>40.24</v>
      </c>
      <c r="L38" s="120"/>
    </row>
    <row r="39" spans="1:12" ht="24" customHeight="1">
      <c r="A39" s="119"/>
      <c r="B39" s="133">
        <f>'Tax Invoice'!D35</f>
        <v>1</v>
      </c>
      <c r="C39" s="134" t="s">
        <v>742</v>
      </c>
      <c r="D39" s="134" t="s">
        <v>742</v>
      </c>
      <c r="E39" s="135"/>
      <c r="F39" s="145"/>
      <c r="G39" s="146"/>
      <c r="H39" s="136" t="s">
        <v>743</v>
      </c>
      <c r="I39" s="138">
        <f t="shared" si="0"/>
        <v>18.54</v>
      </c>
      <c r="J39" s="138">
        <v>18.54</v>
      </c>
      <c r="K39" s="139">
        <f t="shared" si="1"/>
        <v>18.54</v>
      </c>
      <c r="L39" s="120"/>
    </row>
    <row r="40" spans="1:12" ht="24" customHeight="1">
      <c r="A40" s="119"/>
      <c r="B40" s="133">
        <f>'Tax Invoice'!D36</f>
        <v>1</v>
      </c>
      <c r="C40" s="134" t="s">
        <v>744</v>
      </c>
      <c r="D40" s="134" t="s">
        <v>744</v>
      </c>
      <c r="E40" s="135"/>
      <c r="F40" s="145"/>
      <c r="G40" s="146"/>
      <c r="H40" s="136" t="s">
        <v>745</v>
      </c>
      <c r="I40" s="138">
        <f t="shared" si="0"/>
        <v>30.38</v>
      </c>
      <c r="J40" s="138">
        <v>30.38</v>
      </c>
      <c r="K40" s="139">
        <f t="shared" si="1"/>
        <v>30.38</v>
      </c>
      <c r="L40" s="120"/>
    </row>
    <row r="41" spans="1:12" ht="36" customHeight="1">
      <c r="A41" s="119"/>
      <c r="B41" s="133">
        <f>'Tax Invoice'!D37</f>
        <v>1</v>
      </c>
      <c r="C41" s="134" t="s">
        <v>746</v>
      </c>
      <c r="D41" s="134" t="s">
        <v>746</v>
      </c>
      <c r="E41" s="135"/>
      <c r="F41" s="145"/>
      <c r="G41" s="146"/>
      <c r="H41" s="136" t="s">
        <v>747</v>
      </c>
      <c r="I41" s="138">
        <f t="shared" si="0"/>
        <v>30.38</v>
      </c>
      <c r="J41" s="138">
        <v>30.38</v>
      </c>
      <c r="K41" s="139">
        <f t="shared" si="1"/>
        <v>30.38</v>
      </c>
      <c r="L41" s="120"/>
    </row>
    <row r="42" spans="1:12" ht="48" customHeight="1">
      <c r="A42" s="119"/>
      <c r="B42" s="133">
        <f>'Tax Invoice'!D38</f>
        <v>1</v>
      </c>
      <c r="C42" s="134" t="s">
        <v>748</v>
      </c>
      <c r="D42" s="134" t="s">
        <v>748</v>
      </c>
      <c r="E42" s="135" t="s">
        <v>705</v>
      </c>
      <c r="F42" s="145"/>
      <c r="G42" s="146"/>
      <c r="H42" s="136" t="s">
        <v>749</v>
      </c>
      <c r="I42" s="138">
        <f t="shared" si="0"/>
        <v>14.76</v>
      </c>
      <c r="J42" s="138">
        <v>14.76</v>
      </c>
      <c r="K42" s="139">
        <f t="shared" si="1"/>
        <v>14.76</v>
      </c>
      <c r="L42" s="120"/>
    </row>
    <row r="43" spans="1:12" ht="48" customHeight="1">
      <c r="A43" s="119"/>
      <c r="B43" s="133">
        <f>'Tax Invoice'!D39</f>
        <v>1</v>
      </c>
      <c r="C43" s="134" t="s">
        <v>750</v>
      </c>
      <c r="D43" s="134" t="s">
        <v>750</v>
      </c>
      <c r="E43" s="135" t="s">
        <v>705</v>
      </c>
      <c r="F43" s="145"/>
      <c r="G43" s="146"/>
      <c r="H43" s="136" t="s">
        <v>751</v>
      </c>
      <c r="I43" s="138">
        <f t="shared" si="0"/>
        <v>23.72</v>
      </c>
      <c r="J43" s="138">
        <v>23.72</v>
      </c>
      <c r="K43" s="139">
        <f t="shared" si="1"/>
        <v>23.72</v>
      </c>
      <c r="L43" s="120"/>
    </row>
    <row r="44" spans="1:12" ht="48" customHeight="1">
      <c r="A44" s="119"/>
      <c r="B44" s="133">
        <f>'Tax Invoice'!D40</f>
        <v>1</v>
      </c>
      <c r="C44" s="134" t="s">
        <v>752</v>
      </c>
      <c r="D44" s="134" t="s">
        <v>752</v>
      </c>
      <c r="E44" s="135" t="s">
        <v>705</v>
      </c>
      <c r="F44" s="145"/>
      <c r="G44" s="146"/>
      <c r="H44" s="136" t="s">
        <v>753</v>
      </c>
      <c r="I44" s="138">
        <f t="shared" si="0"/>
        <v>15.34</v>
      </c>
      <c r="J44" s="138">
        <v>15.34</v>
      </c>
      <c r="K44" s="139">
        <f t="shared" si="1"/>
        <v>15.34</v>
      </c>
      <c r="L44" s="120"/>
    </row>
    <row r="45" spans="1:12" ht="48" customHeight="1">
      <c r="A45" s="119"/>
      <c r="B45" s="133">
        <f>'Tax Invoice'!D41</f>
        <v>1</v>
      </c>
      <c r="C45" s="134" t="s">
        <v>754</v>
      </c>
      <c r="D45" s="134" t="s">
        <v>754</v>
      </c>
      <c r="E45" s="135" t="s">
        <v>705</v>
      </c>
      <c r="F45" s="145"/>
      <c r="G45" s="146"/>
      <c r="H45" s="136" t="s">
        <v>755</v>
      </c>
      <c r="I45" s="138">
        <f t="shared" si="0"/>
        <v>13.57</v>
      </c>
      <c r="J45" s="138">
        <v>13.57</v>
      </c>
      <c r="K45" s="139">
        <f t="shared" si="1"/>
        <v>13.57</v>
      </c>
      <c r="L45" s="120"/>
    </row>
    <row r="46" spans="1:12" ht="48" customHeight="1">
      <c r="A46" s="119"/>
      <c r="B46" s="133">
        <f>'Tax Invoice'!D42</f>
        <v>4</v>
      </c>
      <c r="C46" s="134" t="s">
        <v>756</v>
      </c>
      <c r="D46" s="134" t="s">
        <v>756</v>
      </c>
      <c r="E46" s="135" t="s">
        <v>705</v>
      </c>
      <c r="F46" s="145"/>
      <c r="G46" s="146"/>
      <c r="H46" s="136" t="s">
        <v>766</v>
      </c>
      <c r="I46" s="138">
        <f t="shared" si="0"/>
        <v>7.46</v>
      </c>
      <c r="J46" s="138">
        <v>7.46</v>
      </c>
      <c r="K46" s="139">
        <f t="shared" si="1"/>
        <v>29.84</v>
      </c>
      <c r="L46" s="120"/>
    </row>
    <row r="47" spans="1:12" ht="48" customHeight="1">
      <c r="A47" s="119"/>
      <c r="B47" s="133">
        <f>'Tax Invoice'!D43</f>
        <v>1</v>
      </c>
      <c r="C47" s="134" t="s">
        <v>757</v>
      </c>
      <c r="D47" s="134" t="s">
        <v>757</v>
      </c>
      <c r="E47" s="135" t="s">
        <v>705</v>
      </c>
      <c r="F47" s="145"/>
      <c r="G47" s="146"/>
      <c r="H47" s="136" t="s">
        <v>767</v>
      </c>
      <c r="I47" s="138">
        <f t="shared" si="0"/>
        <v>16</v>
      </c>
      <c r="J47" s="138">
        <v>16</v>
      </c>
      <c r="K47" s="139">
        <f t="shared" si="1"/>
        <v>16</v>
      </c>
      <c r="L47" s="120"/>
    </row>
    <row r="48" spans="1:12" ht="48" customHeight="1">
      <c r="A48" s="119"/>
      <c r="B48" s="133">
        <f>'Tax Invoice'!D44</f>
        <v>1</v>
      </c>
      <c r="C48" s="134" t="s">
        <v>758</v>
      </c>
      <c r="D48" s="134" t="s">
        <v>758</v>
      </c>
      <c r="E48" s="135" t="s">
        <v>705</v>
      </c>
      <c r="F48" s="145"/>
      <c r="G48" s="146"/>
      <c r="H48" s="136" t="s">
        <v>768</v>
      </c>
      <c r="I48" s="138">
        <f t="shared" si="0"/>
        <v>24.79</v>
      </c>
      <c r="J48" s="138">
        <v>24.79</v>
      </c>
      <c r="K48" s="139">
        <f t="shared" si="1"/>
        <v>24.79</v>
      </c>
      <c r="L48" s="120"/>
    </row>
    <row r="49" spans="1:12" ht="48" customHeight="1">
      <c r="A49" s="119"/>
      <c r="B49" s="133">
        <f>'Tax Invoice'!D45</f>
        <v>1</v>
      </c>
      <c r="C49" s="134" t="s">
        <v>759</v>
      </c>
      <c r="D49" s="134" t="s">
        <v>759</v>
      </c>
      <c r="E49" s="135" t="s">
        <v>705</v>
      </c>
      <c r="F49" s="145"/>
      <c r="G49" s="146"/>
      <c r="H49" s="136" t="s">
        <v>769</v>
      </c>
      <c r="I49" s="138">
        <f t="shared" si="0"/>
        <v>14.44</v>
      </c>
      <c r="J49" s="138">
        <v>14.44</v>
      </c>
      <c r="K49" s="139">
        <f t="shared" si="1"/>
        <v>14.44</v>
      </c>
      <c r="L49" s="120"/>
    </row>
    <row r="50" spans="1:12" ht="48" customHeight="1">
      <c r="A50" s="119"/>
      <c r="B50" s="114">
        <f>'Tax Invoice'!D46</f>
        <v>1</v>
      </c>
      <c r="C50" s="10" t="s">
        <v>760</v>
      </c>
      <c r="D50" s="10" t="s">
        <v>760</v>
      </c>
      <c r="E50" s="123" t="s">
        <v>705</v>
      </c>
      <c r="F50" s="147"/>
      <c r="G50" s="148"/>
      <c r="H50" s="11" t="s">
        <v>770</v>
      </c>
      <c r="I50" s="12">
        <f t="shared" si="0"/>
        <v>15.59</v>
      </c>
      <c r="J50" s="12">
        <v>15.59</v>
      </c>
      <c r="K50" s="115">
        <f t="shared" si="1"/>
        <v>15.59</v>
      </c>
      <c r="L50" s="120"/>
    </row>
    <row r="51" spans="1:12" ht="12.75" customHeight="1">
      <c r="A51" s="119"/>
      <c r="B51" s="137">
        <f>SUM(B22:B50)</f>
        <v>40</v>
      </c>
      <c r="C51" s="137" t="s">
        <v>149</v>
      </c>
      <c r="D51" s="137"/>
      <c r="E51" s="137"/>
      <c r="F51" s="137"/>
      <c r="G51" s="137"/>
      <c r="H51" s="137"/>
      <c r="I51" s="140" t="s">
        <v>261</v>
      </c>
      <c r="J51" s="140" t="s">
        <v>261</v>
      </c>
      <c r="K51" s="141">
        <f>SUM(K22:K50)</f>
        <v>535.57000000000005</v>
      </c>
      <c r="L51" s="120"/>
    </row>
    <row r="52" spans="1:12" ht="12.75" customHeight="1">
      <c r="A52" s="119"/>
      <c r="B52" s="137"/>
      <c r="C52" s="137"/>
      <c r="D52" s="137"/>
      <c r="E52" s="137"/>
      <c r="F52" s="137"/>
      <c r="G52" s="137"/>
      <c r="H52" s="137"/>
      <c r="I52" s="140" t="s">
        <v>772</v>
      </c>
      <c r="J52" s="140" t="s">
        <v>190</v>
      </c>
      <c r="K52" s="141">
        <f>Invoice!J52</f>
        <v>0</v>
      </c>
      <c r="L52" s="120"/>
    </row>
    <row r="53" spans="1:12" ht="12.75" hidden="1" customHeight="1" outlineLevel="1">
      <c r="A53" s="119"/>
      <c r="B53" s="137"/>
      <c r="C53" s="137"/>
      <c r="D53" s="137"/>
      <c r="E53" s="137"/>
      <c r="F53" s="137"/>
      <c r="G53" s="137"/>
      <c r="H53" s="137"/>
      <c r="I53" s="140" t="s">
        <v>191</v>
      </c>
      <c r="J53" s="140" t="s">
        <v>191</v>
      </c>
      <c r="K53" s="141">
        <f>Invoice!J53</f>
        <v>0</v>
      </c>
      <c r="L53" s="120"/>
    </row>
    <row r="54" spans="1:12" ht="12.75" customHeight="1" collapsed="1">
      <c r="A54" s="119"/>
      <c r="B54" s="137"/>
      <c r="C54" s="137"/>
      <c r="D54" s="137"/>
      <c r="E54" s="137"/>
      <c r="F54" s="137"/>
      <c r="G54" s="137"/>
      <c r="H54" s="137"/>
      <c r="I54" s="140" t="s">
        <v>263</v>
      </c>
      <c r="J54" s="140" t="s">
        <v>263</v>
      </c>
      <c r="K54" s="141">
        <f>SUM(K51:K53)</f>
        <v>535.57000000000005</v>
      </c>
      <c r="L54" s="120"/>
    </row>
    <row r="55" spans="1:12" ht="12.75" customHeight="1">
      <c r="A55" s="6"/>
      <c r="B55" s="7"/>
      <c r="C55" s="7"/>
      <c r="D55" s="7"/>
      <c r="E55" s="7"/>
      <c r="F55" s="7"/>
      <c r="G55" s="7"/>
      <c r="H55" s="7" t="s">
        <v>761</v>
      </c>
      <c r="I55" s="7"/>
      <c r="J55" s="7"/>
      <c r="K55" s="7"/>
      <c r="L55" s="8"/>
    </row>
    <row r="56" spans="1:12" ht="12.75" customHeight="1"/>
    <row r="57" spans="1:12" ht="12.75" customHeight="1"/>
    <row r="58" spans="1:12" ht="12.75" customHeight="1"/>
    <row r="59" spans="1:12" ht="12.75" customHeight="1"/>
    <row r="60" spans="1:12" ht="12.75" customHeight="1"/>
    <row r="61" spans="1:12" ht="12.75" customHeight="1"/>
    <row r="62" spans="1:12" ht="12.75" customHeight="1"/>
  </sheetData>
  <mergeCells count="33">
    <mergeCell ref="F20:G20"/>
    <mergeCell ref="F21:G21"/>
    <mergeCell ref="F22:G22"/>
    <mergeCell ref="K10:K11"/>
    <mergeCell ref="K14:K15"/>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8:G48"/>
    <mergeCell ref="F49:G49"/>
    <mergeCell ref="F50:G50"/>
    <mergeCell ref="F43:G43"/>
    <mergeCell ref="F44:G44"/>
    <mergeCell ref="F45:G45"/>
    <mergeCell ref="F46:G46"/>
    <mergeCell ref="F47:G4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G4" sqref="G4"/>
    </sheetView>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150</v>
      </c>
      <c r="B1" s="14" t="s">
        <v>151</v>
      </c>
      <c r="C1" s="14"/>
      <c r="D1" s="15"/>
      <c r="E1" s="15"/>
      <c r="F1" s="15"/>
      <c r="G1" s="15"/>
      <c r="H1" s="16"/>
      <c r="I1" s="17"/>
      <c r="N1" s="101">
        <f>N2/N3</f>
        <v>1</v>
      </c>
      <c r="O1" s="18" t="s">
        <v>187</v>
      </c>
    </row>
    <row r="2" spans="1:15" s="18" customFormat="1" ht="13.5" thickBot="1">
      <c r="A2" s="19" t="s">
        <v>152</v>
      </c>
      <c r="B2" s="20" t="s">
        <v>153</v>
      </c>
      <c r="C2" s="20"/>
      <c r="D2" s="21"/>
      <c r="E2" s="22"/>
      <c r="G2" s="23" t="s">
        <v>154</v>
      </c>
      <c r="H2" s="24" t="s">
        <v>155</v>
      </c>
      <c r="N2" s="18">
        <v>535.57000000000005</v>
      </c>
      <c r="O2" s="18" t="s">
        <v>265</v>
      </c>
    </row>
    <row r="3" spans="1:15" s="18" customFormat="1" ht="15" customHeight="1" thickBot="1">
      <c r="A3" s="19" t="s">
        <v>156</v>
      </c>
      <c r="G3" s="25">
        <v>45194</v>
      </c>
      <c r="H3" s="26"/>
      <c r="N3" s="18">
        <v>535.57000000000005</v>
      </c>
      <c r="O3" s="18" t="s">
        <v>266</v>
      </c>
    </row>
    <row r="4" spans="1:15" s="18" customFormat="1">
      <c r="A4" s="19" t="s">
        <v>157</v>
      </c>
    </row>
    <row r="5" spans="1:15" s="18" customFormat="1">
      <c r="A5" s="19" t="s">
        <v>158</v>
      </c>
    </row>
    <row r="6" spans="1:15" s="18" customFormat="1">
      <c r="A6" s="19" t="s">
        <v>159</v>
      </c>
    </row>
    <row r="7" spans="1:15" s="18" customFormat="1" ht="15">
      <c r="A7"/>
      <c r="F7" s="28"/>
    </row>
    <row r="8" spans="1:15" s="18" customFormat="1" ht="10.5" customHeight="1" thickBot="1">
      <c r="A8" s="27"/>
      <c r="F8" s="28"/>
      <c r="J8" s="18" t="s">
        <v>160</v>
      </c>
    </row>
    <row r="9" spans="1:15" s="18" customFormat="1" ht="13.5" thickBot="1">
      <c r="A9" s="29" t="s">
        <v>161</v>
      </c>
      <c r="F9" s="30" t="s">
        <v>162</v>
      </c>
      <c r="G9" s="31"/>
      <c r="H9" s="32"/>
      <c r="J9" s="18" t="str">
        <f>'Copy paste to Here'!I18</f>
        <v>USD</v>
      </c>
    </row>
    <row r="10" spans="1:15" s="18" customFormat="1" ht="13.5" thickBot="1">
      <c r="A10" s="33" t="str">
        <f>'Copy paste to Here'!G10</f>
        <v>BODY JEWELRY STATION</v>
      </c>
      <c r="B10" s="34"/>
      <c r="C10" s="34"/>
      <c r="D10" s="34"/>
      <c r="F10" s="35" t="str">
        <f>'Copy paste to Here'!B10</f>
        <v>BODY JEWELRY STATION</v>
      </c>
      <c r="G10" s="36"/>
      <c r="H10" s="37"/>
      <c r="K10" s="104" t="s">
        <v>282</v>
      </c>
      <c r="L10" s="32" t="s">
        <v>282</v>
      </c>
      <c r="M10" s="18">
        <v>1</v>
      </c>
    </row>
    <row r="11" spans="1:15" s="18" customFormat="1" ht="15.75" thickBot="1">
      <c r="A11" s="38" t="str">
        <f>'Copy paste to Here'!G11</f>
        <v>SUNNY SHAH</v>
      </c>
      <c r="B11" s="39"/>
      <c r="C11" s="39"/>
      <c r="D11" s="39"/>
      <c r="F11" s="40" t="str">
        <f>'Copy paste to Here'!B11</f>
        <v>SUNNY SHAH</v>
      </c>
      <c r="G11" s="41"/>
      <c r="H11" s="42"/>
      <c r="K11" s="102" t="s">
        <v>163</v>
      </c>
      <c r="L11" s="43" t="s">
        <v>164</v>
      </c>
      <c r="M11" s="18">
        <f>VLOOKUP(G3,[1]Sheet1!$A$9:$I$7290,2,FALSE)</f>
        <v>35.83</v>
      </c>
    </row>
    <row r="12" spans="1:15" s="18" customFormat="1" ht="15.75" thickBot="1">
      <c r="A12" s="38" t="str">
        <f>'Copy paste to Here'!G12</f>
        <v>1735 SADDLE CREEK CIR</v>
      </c>
      <c r="B12" s="39"/>
      <c r="C12" s="39"/>
      <c r="D12" s="39"/>
      <c r="E12" s="86"/>
      <c r="F12" s="40" t="str">
        <f>'Copy paste to Here'!B12</f>
        <v>1735 SADDLE CREEK CIR</v>
      </c>
      <c r="G12" s="41"/>
      <c r="H12" s="42"/>
      <c r="K12" s="102" t="s">
        <v>165</v>
      </c>
      <c r="L12" s="43" t="s">
        <v>138</v>
      </c>
      <c r="M12" s="18">
        <f>VLOOKUP(G3,[1]Sheet1!$A$9:$I$7290,3,FALSE)</f>
        <v>37.950000000000003</v>
      </c>
    </row>
    <row r="13" spans="1:15" s="18" customFormat="1" ht="15.75" thickBot="1">
      <c r="A13" s="38" t="str">
        <f>'Copy paste to Here'!G13</f>
        <v>76015 Arlington</v>
      </c>
      <c r="B13" s="39"/>
      <c r="C13" s="39"/>
      <c r="D13" s="39"/>
      <c r="E13" s="116" t="s">
        <v>164</v>
      </c>
      <c r="F13" s="40" t="str">
        <f>'Copy paste to Here'!B13</f>
        <v>76015 Arlington</v>
      </c>
      <c r="G13" s="41"/>
      <c r="H13" s="42"/>
      <c r="K13" s="102" t="s">
        <v>166</v>
      </c>
      <c r="L13" s="43" t="s">
        <v>167</v>
      </c>
      <c r="M13" s="118">
        <f>VLOOKUP(G3,[1]Sheet1!$A$9:$I$7290,4,FALSE)</f>
        <v>43.63</v>
      </c>
    </row>
    <row r="14" spans="1:15" s="18" customFormat="1" ht="15.75" thickBot="1">
      <c r="A14" s="38" t="str">
        <f>'Copy paste to Here'!G14</f>
        <v>United States</v>
      </c>
      <c r="B14" s="39"/>
      <c r="C14" s="39"/>
      <c r="D14" s="39"/>
      <c r="E14" s="116">
        <f>VLOOKUP(J9,$L$10:$M$17,2,FALSE)</f>
        <v>35.83</v>
      </c>
      <c r="F14" s="40" t="str">
        <f>'Copy paste to Here'!B14</f>
        <v>United States</v>
      </c>
      <c r="G14" s="41"/>
      <c r="H14" s="42"/>
      <c r="K14" s="102" t="s">
        <v>168</v>
      </c>
      <c r="L14" s="43" t="s">
        <v>169</v>
      </c>
      <c r="M14" s="18">
        <f>VLOOKUP(G3,[1]Sheet1!$A$9:$I$7290,5,FALSE)</f>
        <v>22.66</v>
      </c>
    </row>
    <row r="15" spans="1:15" s="18" customFormat="1" ht="15.75" thickBot="1">
      <c r="A15" s="44" t="str">
        <f>'Copy paste to Here'!G15</f>
        <v xml:space="preserve"> </v>
      </c>
      <c r="F15" s="45" t="str">
        <f>'Copy paste to Here'!B15</f>
        <v xml:space="preserve"> </v>
      </c>
      <c r="G15" s="46"/>
      <c r="H15" s="47"/>
      <c r="K15" s="103" t="s">
        <v>170</v>
      </c>
      <c r="L15" s="48" t="s">
        <v>171</v>
      </c>
      <c r="M15" s="18">
        <f>VLOOKUP(G3,[1]Sheet1!$A$9:$I$7290,6,FALSE)</f>
        <v>26.39</v>
      </c>
    </row>
    <row r="16" spans="1:15" s="18" customFormat="1" ht="13.7" customHeight="1" thickBot="1">
      <c r="A16" s="49"/>
      <c r="K16" s="103" t="s">
        <v>172</v>
      </c>
      <c r="L16" s="48" t="s">
        <v>173</v>
      </c>
      <c r="M16" s="18">
        <f>VLOOKUP(G3,[1]Sheet1!$A$9:$I$7290,7,FALSE)</f>
        <v>21.05</v>
      </c>
    </row>
    <row r="17" spans="1:13" s="18" customFormat="1" ht="13.5" thickBot="1">
      <c r="A17" s="50" t="s">
        <v>174</v>
      </c>
      <c r="B17" s="51" t="s">
        <v>175</v>
      </c>
      <c r="C17" s="51" t="s">
        <v>290</v>
      </c>
      <c r="D17" s="52" t="s">
        <v>204</v>
      </c>
      <c r="E17" s="52" t="s">
        <v>267</v>
      </c>
      <c r="F17" s="52" t="str">
        <f>CONCATENATE("Amount ",,J9)</f>
        <v>Amount USD</v>
      </c>
      <c r="G17" s="51" t="s">
        <v>176</v>
      </c>
      <c r="H17" s="51" t="s">
        <v>177</v>
      </c>
      <c r="J17" s="18" t="s">
        <v>178</v>
      </c>
      <c r="K17" s="18" t="s">
        <v>179</v>
      </c>
      <c r="L17" s="18" t="s">
        <v>179</v>
      </c>
      <c r="M17" s="18">
        <v>2.5</v>
      </c>
    </row>
    <row r="18" spans="1:13" s="59" customFormat="1" ht="48">
      <c r="A18" s="53" t="str">
        <f>IF((LEN('Copy paste to Here'!G22))&gt;5,((CONCATENATE('Copy paste to Here'!G22," &amp; ",'Copy paste to Here'!D22,"  &amp;  ",'Copy paste to Here'!E22))),"Empty Cell")</f>
        <v xml:space="preserve">Display box with 52 pcs. of 925 silver nose bones, 22g (0.6mm) with 18k gold plating and 2mm prong set round clear crystals (in standard packing or in vacuum sealed packing to prevent tarnishing) &amp; Packing Option: Standard Package  &amp;  </v>
      </c>
      <c r="B18" s="54" t="str">
        <f>'Copy paste to Here'!C22</f>
        <v>18BP14XC</v>
      </c>
      <c r="C18" s="54" t="s">
        <v>721</v>
      </c>
      <c r="D18" s="55">
        <f>Invoice!B22</f>
        <v>1</v>
      </c>
      <c r="E18" s="56">
        <f>'Shipping Invoice'!J22*$N$1</f>
        <v>26.36</v>
      </c>
      <c r="F18" s="56">
        <f>D18*E18</f>
        <v>26.36</v>
      </c>
      <c r="G18" s="57">
        <f>E18*$E$14</f>
        <v>944.47879999999998</v>
      </c>
      <c r="H18" s="58">
        <f>D18*G18</f>
        <v>944.47879999999998</v>
      </c>
    </row>
    <row r="19" spans="1:13" s="59" customFormat="1" ht="60">
      <c r="A19" s="117" t="str">
        <f>IF((LEN('Copy paste to Here'!G23))&gt;5,((CONCATENATE('Copy paste to Here'!G23," &amp; ",'Copy paste to Here'!D23,"  &amp;  ",'Copy paste to Here'!E23))),"Empty Cell")</f>
        <v xml:space="preserve">Display box with 52 pcs. of 925 sterling silver nose bones, 22g (0.6mm) with 18k gold plating and big 2.5mm clear prong set Cubic Zirconia (CZ) stones (in standard packing or in vacuum sealed packing to prevent tarnishing) &amp; Packing Option: Standard Package  &amp;  </v>
      </c>
      <c r="B19" s="54" t="str">
        <f>'Copy paste to Here'!C23</f>
        <v>18BZ25XC</v>
      </c>
      <c r="C19" s="54" t="s">
        <v>723</v>
      </c>
      <c r="D19" s="55">
        <f>Invoice!B23</f>
        <v>1</v>
      </c>
      <c r="E19" s="56">
        <f>'Shipping Invoice'!J23*$N$1</f>
        <v>28.88</v>
      </c>
      <c r="F19" s="56">
        <f t="shared" ref="F19:F82" si="0">D19*E19</f>
        <v>28.88</v>
      </c>
      <c r="G19" s="57">
        <f t="shared" ref="G19:G82" si="1">E19*$E$14</f>
        <v>1034.7703999999999</v>
      </c>
      <c r="H19" s="60">
        <f t="shared" ref="H19:H82" si="2">D19*G19</f>
        <v>1034.7703999999999</v>
      </c>
    </row>
    <row r="20" spans="1:13" s="59" customFormat="1" ht="60">
      <c r="A20" s="53" t="str">
        <f>IF((LEN('Copy paste to Here'!G24))&gt;5,((CONCATENATE('Copy paste to Here'!G24," &amp; ",'Copy paste to Here'!D24,"  &amp;  ",'Copy paste to Here'!E24))),"Empty Cell")</f>
        <v xml:space="preserve">Display box with 52 pcs. of 18k gold plated + E-coating to protect scratching, 925 silver nose bones, 22g (0.6mm) with wire flower shaped top with clear crystal centers (in standard packing or in vacuum sealed packing to prevent tarnishing) &amp; Packing Option: Standard Package  &amp;  </v>
      </c>
      <c r="B20" s="54" t="str">
        <f>'Copy paste to Here'!C24</f>
        <v>18NBFWXC</v>
      </c>
      <c r="C20" s="54" t="s">
        <v>725</v>
      </c>
      <c r="D20" s="55">
        <f>Invoice!B24</f>
        <v>1</v>
      </c>
      <c r="E20" s="56">
        <f>'Shipping Invoice'!J24*$N$1</f>
        <v>36.67</v>
      </c>
      <c r="F20" s="56">
        <f t="shared" si="0"/>
        <v>36.67</v>
      </c>
      <c r="G20" s="57">
        <f t="shared" si="1"/>
        <v>1313.8860999999999</v>
      </c>
      <c r="H20" s="60">
        <f t="shared" si="2"/>
        <v>1313.8860999999999</v>
      </c>
    </row>
    <row r="21" spans="1:13" s="59" customFormat="1" ht="60">
      <c r="A21" s="53" t="str">
        <f>IF((LEN('Copy paste to Here'!G25))&gt;5,((CONCATENATE('Copy paste to Here'!G25," &amp; ",'Copy paste to Here'!D25,"  &amp;  ",'Copy paste to Here'!E25))),"Empty Cell")</f>
        <v xml:space="preserve">Display with 52 pcs. of 925 sterling silver nose bones, 22g (0.6mm) with real 18k gold plating + E-coating to protect scratching and 1.5mm round prong set clear CZ stone (in standard packing or in vacuum sealed packing to prevent tarnishing) &amp; Packing Option: Standard Package  &amp;  </v>
      </c>
      <c r="B21" s="54" t="str">
        <f>'Copy paste to Here'!C25</f>
        <v>18NBZBC</v>
      </c>
      <c r="C21" s="54" t="s">
        <v>727</v>
      </c>
      <c r="D21" s="55">
        <f>Invoice!B25</f>
        <v>1</v>
      </c>
      <c r="E21" s="56">
        <f>'Shipping Invoice'!J25*$N$1</f>
        <v>25.53</v>
      </c>
      <c r="F21" s="56">
        <f t="shared" si="0"/>
        <v>25.53</v>
      </c>
      <c r="G21" s="57">
        <f t="shared" si="1"/>
        <v>914.73990000000003</v>
      </c>
      <c r="H21" s="60">
        <f t="shared" si="2"/>
        <v>914.73990000000003</v>
      </c>
    </row>
    <row r="22" spans="1:13" s="59" customFormat="1" ht="36">
      <c r="A22" s="53" t="str">
        <f>IF((LEN('Copy paste to Here'!G26))&gt;5,((CONCATENATE('Copy paste to Here'!G26," &amp; ",'Copy paste to Here'!D26,"  &amp;  ",'Copy paste to Here'!E26))),"Empty Cell")</f>
        <v xml:space="preserve">Display box with 52 pcs. of 18k gold plated 925 silver ''bend it yourself'' nose studs, 22g (0.6mm) with wire flower shaped top with clear crystal centers &amp;   &amp;  </v>
      </c>
      <c r="B22" s="54" t="str">
        <f>'Copy paste to Here'!C26</f>
        <v>18NYFWXC</v>
      </c>
      <c r="C22" s="54" t="s">
        <v>729</v>
      </c>
      <c r="D22" s="55">
        <f>Invoice!B26</f>
        <v>1</v>
      </c>
      <c r="E22" s="56">
        <f>'Shipping Invoice'!J26*$N$1</f>
        <v>35.049999999999997</v>
      </c>
      <c r="F22" s="56">
        <f t="shared" si="0"/>
        <v>35.049999999999997</v>
      </c>
      <c r="G22" s="57">
        <f t="shared" si="1"/>
        <v>1255.8414999999998</v>
      </c>
      <c r="H22" s="60">
        <f t="shared" si="2"/>
        <v>1255.8414999999998</v>
      </c>
    </row>
    <row r="23" spans="1:13" s="59" customFormat="1" ht="60">
      <c r="A23" s="53" t="str">
        <f>IF((LEN('Copy paste to Here'!G27))&gt;5,((CONCATENATE('Copy paste to Here'!G27," &amp; ",'Copy paste to Here'!D27,"  &amp;  ",'Copy paste to Here'!E27))),"Empty Cell")</f>
        <v xml:space="preserve">Display box with 52 pcs. of 925 sterling silver ''Bend it yourself'' nose studs, 22g (0.6mm) with 1.5mm round clear prong set crystal with real 18k gold plating (in standard packing or in vacuum sealed packing to prevent tarnishing) &amp; Packing Option: Standard Package  &amp;  </v>
      </c>
      <c r="B23" s="54" t="str">
        <f>'Copy paste to Here'!C27</f>
        <v>18NYPXC</v>
      </c>
      <c r="C23" s="54" t="s">
        <v>730</v>
      </c>
      <c r="D23" s="55">
        <f>Invoice!B27</f>
        <v>1</v>
      </c>
      <c r="E23" s="56">
        <f>'Shipping Invoice'!J27*$N$1</f>
        <v>26.5</v>
      </c>
      <c r="F23" s="56">
        <f t="shared" si="0"/>
        <v>26.5</v>
      </c>
      <c r="G23" s="57">
        <f t="shared" si="1"/>
        <v>949.495</v>
      </c>
      <c r="H23" s="60">
        <f t="shared" si="2"/>
        <v>949.495</v>
      </c>
    </row>
    <row r="24" spans="1:13" s="59" customFormat="1" ht="60">
      <c r="A24" s="53" t="str">
        <f>IF((LEN('Copy paste to Here'!G28))&gt;5,((CONCATENATE('Copy paste to Here'!G28," &amp; ",'Copy paste to Here'!D28,"  &amp;  ",'Copy paste to Here'!E28))),"Empty Cell")</f>
        <v xml:space="preserve">Display box of 52 pieces of 925 sterling silver'' Bend it yourself'' nose studs with 18k gold plating and big 2.5mm clear prong set Cubic Zirconia (CZ) stones (in standard packing or in vacuum sealed packing to prevent tarnishing) &amp; Packing Option: Standard Package  &amp;  </v>
      </c>
      <c r="B24" s="54" t="str">
        <f>'Copy paste to Here'!C28</f>
        <v>18YZ25XC</v>
      </c>
      <c r="C24" s="54" t="s">
        <v>731</v>
      </c>
      <c r="D24" s="55">
        <f>Invoice!B28</f>
        <v>1</v>
      </c>
      <c r="E24" s="56">
        <f>'Shipping Invoice'!J28*$N$1</f>
        <v>29.11</v>
      </c>
      <c r="F24" s="56">
        <f t="shared" si="0"/>
        <v>29.11</v>
      </c>
      <c r="G24" s="57">
        <f t="shared" si="1"/>
        <v>1043.0112999999999</v>
      </c>
      <c r="H24" s="60">
        <f t="shared" si="2"/>
        <v>1043.0112999999999</v>
      </c>
    </row>
    <row r="25" spans="1:13" s="59" customFormat="1" ht="24">
      <c r="A25" s="53" t="str">
        <f>IF((LEN('Copy paste to Here'!G29))&gt;5,((CONCATENATE('Copy paste to Here'!G29," &amp; ",'Copy paste to Here'!D29,"  &amp;  ",'Copy paste to Here'!E29))),"Empty Cell")</f>
        <v xml:space="preserve">Surgical steel circular barbells, 16g (1.2mm) with two 3mm acrylic UV dice - length 5/16'' (8mm) &amp; Color: White  &amp;  </v>
      </c>
      <c r="B25" s="54" t="str">
        <f>'Copy paste to Here'!C29</f>
        <v>CBEUVDI</v>
      </c>
      <c r="C25" s="54" t="s">
        <v>732</v>
      </c>
      <c r="D25" s="55">
        <f>Invoice!B29</f>
        <v>2</v>
      </c>
      <c r="E25" s="56">
        <f>'Shipping Invoice'!J29*$N$1</f>
        <v>0.39</v>
      </c>
      <c r="F25" s="56">
        <f t="shared" si="0"/>
        <v>0.78</v>
      </c>
      <c r="G25" s="57">
        <f t="shared" si="1"/>
        <v>13.973699999999999</v>
      </c>
      <c r="H25" s="60">
        <f t="shared" si="2"/>
        <v>27.947399999999998</v>
      </c>
    </row>
    <row r="26" spans="1:13" s="59" customFormat="1" ht="24">
      <c r="A26" s="53" t="str">
        <f>IF((LEN('Copy paste to Here'!G30))&gt;5,((CONCATENATE('Copy paste to Here'!G30," &amp; ",'Copy paste to Here'!D30,"  &amp;  ",'Copy paste to Here'!E30))),"Empty Cell")</f>
        <v xml:space="preserve">Surgical steel circular barbells, 16g (1.2mm) with two 3mm acrylic UV dice - length 5/16'' (8mm) &amp; Color: Clear  &amp;  </v>
      </c>
      <c r="B26" s="54" t="str">
        <f>'Copy paste to Here'!C30</f>
        <v>CBEUVDI</v>
      </c>
      <c r="C26" s="54" t="s">
        <v>732</v>
      </c>
      <c r="D26" s="55">
        <f>Invoice!B30</f>
        <v>2</v>
      </c>
      <c r="E26" s="56">
        <f>'Shipping Invoice'!J30*$N$1</f>
        <v>0.39</v>
      </c>
      <c r="F26" s="56">
        <f t="shared" si="0"/>
        <v>0.78</v>
      </c>
      <c r="G26" s="57">
        <f t="shared" si="1"/>
        <v>13.973699999999999</v>
      </c>
      <c r="H26" s="60">
        <f t="shared" si="2"/>
        <v>27.947399999999998</v>
      </c>
    </row>
    <row r="27" spans="1:13" s="59" customFormat="1" ht="24">
      <c r="A27" s="53" t="str">
        <f>IF((LEN('Copy paste to Here'!G31))&gt;5,((CONCATENATE('Copy paste to Here'!G31," &amp; ",'Copy paste to Here'!D31,"  &amp;  ",'Copy paste to Here'!E31))),"Empty Cell")</f>
        <v xml:space="preserve">Surgical steel circular barbells, 16g (1.2mm) with two 3mm acrylic UV dice - length 5/16'' (8mm) &amp; Color: Light blue  &amp;  </v>
      </c>
      <c r="B27" s="54" t="str">
        <f>'Copy paste to Here'!C31</f>
        <v>CBEUVDI</v>
      </c>
      <c r="C27" s="54" t="s">
        <v>732</v>
      </c>
      <c r="D27" s="55">
        <f>Invoice!B31</f>
        <v>2</v>
      </c>
      <c r="E27" s="56">
        <f>'Shipping Invoice'!J31*$N$1</f>
        <v>0.39</v>
      </c>
      <c r="F27" s="56">
        <f t="shared" si="0"/>
        <v>0.78</v>
      </c>
      <c r="G27" s="57">
        <f t="shared" si="1"/>
        <v>13.973699999999999</v>
      </c>
      <c r="H27" s="60">
        <f t="shared" si="2"/>
        <v>27.947399999999998</v>
      </c>
    </row>
    <row r="28" spans="1:13" s="59" customFormat="1" ht="24">
      <c r="A28" s="53" t="str">
        <f>IF((LEN('Copy paste to Here'!G32))&gt;5,((CONCATENATE('Copy paste to Here'!G32," &amp; ",'Copy paste to Here'!D32,"  &amp;  ",'Copy paste to Here'!E32))),"Empty Cell")</f>
        <v xml:space="preserve">Surgical steel circular barbells, 16g (1.2mm) with two 3mm acrylic UV dice - length 5/16'' (8mm) &amp; Color: Green  &amp;  </v>
      </c>
      <c r="B28" s="54" t="str">
        <f>'Copy paste to Here'!C32</f>
        <v>CBEUVDI</v>
      </c>
      <c r="C28" s="54" t="s">
        <v>732</v>
      </c>
      <c r="D28" s="55">
        <f>Invoice!B32</f>
        <v>2</v>
      </c>
      <c r="E28" s="56">
        <f>'Shipping Invoice'!J32*$N$1</f>
        <v>0.39</v>
      </c>
      <c r="F28" s="56">
        <f t="shared" si="0"/>
        <v>0.78</v>
      </c>
      <c r="G28" s="57">
        <f t="shared" si="1"/>
        <v>13.973699999999999</v>
      </c>
      <c r="H28" s="60">
        <f t="shared" si="2"/>
        <v>27.947399999999998</v>
      </c>
    </row>
    <row r="29" spans="1:13" s="59" customFormat="1" ht="24">
      <c r="A29" s="53" t="str">
        <f>IF((LEN('Copy paste to Here'!G33))&gt;5,((CONCATENATE('Copy paste to Here'!G33," &amp; ",'Copy paste to Here'!D33,"  &amp;  ",'Copy paste to Here'!E33))),"Empty Cell")</f>
        <v xml:space="preserve">Surgical steel circular barbells, 16g (1.2mm) with two 3mm acrylic UV dice - length 5/16'' (8mm) &amp; Color: Orange  &amp;  </v>
      </c>
      <c r="B29" s="54" t="str">
        <f>'Copy paste to Here'!C33</f>
        <v>CBEUVDI</v>
      </c>
      <c r="C29" s="54" t="s">
        <v>732</v>
      </c>
      <c r="D29" s="55">
        <f>Invoice!B33</f>
        <v>2</v>
      </c>
      <c r="E29" s="56">
        <f>'Shipping Invoice'!J33*$N$1</f>
        <v>0.39</v>
      </c>
      <c r="F29" s="56">
        <f t="shared" si="0"/>
        <v>0.78</v>
      </c>
      <c r="G29" s="57">
        <f t="shared" si="1"/>
        <v>13.973699999999999</v>
      </c>
      <c r="H29" s="60">
        <f t="shared" si="2"/>
        <v>27.947399999999998</v>
      </c>
    </row>
    <row r="30" spans="1:13" s="59" customFormat="1" ht="24">
      <c r="A30" s="53" t="str">
        <f>IF((LEN('Copy paste to Here'!G34))&gt;5,((CONCATENATE('Copy paste to Here'!G34," &amp; ",'Copy paste to Here'!D34,"  &amp;  ",'Copy paste to Here'!E34))),"Empty Cell")</f>
        <v xml:space="preserve">Surgical steel circular barbells, 16g (1.2mm) with two 3mm acrylic UV dice - length 5/16'' (8mm) &amp; Color: Pink  &amp;  </v>
      </c>
      <c r="B30" s="54" t="str">
        <f>'Copy paste to Here'!C34</f>
        <v>CBEUVDI</v>
      </c>
      <c r="C30" s="54" t="s">
        <v>732</v>
      </c>
      <c r="D30" s="55">
        <f>Invoice!B34</f>
        <v>2</v>
      </c>
      <c r="E30" s="56">
        <f>'Shipping Invoice'!J34*$N$1</f>
        <v>0.39</v>
      </c>
      <c r="F30" s="56">
        <f t="shared" si="0"/>
        <v>0.78</v>
      </c>
      <c r="G30" s="57">
        <f t="shared" si="1"/>
        <v>13.973699999999999</v>
      </c>
      <c r="H30" s="60">
        <f t="shared" si="2"/>
        <v>27.947399999999998</v>
      </c>
    </row>
    <row r="31" spans="1:13" s="59" customFormat="1" ht="24">
      <c r="A31" s="53" t="str">
        <f>IF((LEN('Copy paste to Here'!G35))&gt;5,((CONCATENATE('Copy paste to Here'!G35," &amp; ",'Copy paste to Here'!D35,"  &amp;  ",'Copy paste to Here'!E35))),"Empty Cell")</f>
        <v xml:space="preserve">Surgical steel circular barbells, 16g (1.2mm) with two 3mm acrylic UV dice - length 5/16'' (8mm) &amp; Color: Purple  &amp;  </v>
      </c>
      <c r="B31" s="54" t="str">
        <f>'Copy paste to Here'!C35</f>
        <v>CBEUVDI</v>
      </c>
      <c r="C31" s="54" t="s">
        <v>732</v>
      </c>
      <c r="D31" s="55">
        <f>Invoice!B35</f>
        <v>2</v>
      </c>
      <c r="E31" s="56">
        <f>'Shipping Invoice'!J35*$N$1</f>
        <v>0.39</v>
      </c>
      <c r="F31" s="56">
        <f t="shared" si="0"/>
        <v>0.78</v>
      </c>
      <c r="G31" s="57">
        <f t="shared" si="1"/>
        <v>13.973699999999999</v>
      </c>
      <c r="H31" s="60">
        <f t="shared" si="2"/>
        <v>27.947399999999998</v>
      </c>
    </row>
    <row r="32" spans="1:13" s="59" customFormat="1" ht="24">
      <c r="A32" s="53" t="str">
        <f>IF((LEN('Copy paste to Here'!G36))&gt;5,((CONCATENATE('Copy paste to Here'!G36," &amp; ",'Copy paste to Here'!D36,"  &amp;  ",'Copy paste to Here'!E36))),"Empty Cell")</f>
        <v xml:space="preserve">Surgical steel circular barbells, 16g (1.2mm) with two 3mm acrylic UV dice - length 5/16'' (8mm) &amp; Color: Red  &amp;  </v>
      </c>
      <c r="B32" s="54" t="str">
        <f>'Copy paste to Here'!C36</f>
        <v>CBEUVDI</v>
      </c>
      <c r="C32" s="54" t="s">
        <v>732</v>
      </c>
      <c r="D32" s="55">
        <f>Invoice!B36</f>
        <v>2</v>
      </c>
      <c r="E32" s="56">
        <f>'Shipping Invoice'!J36*$N$1</f>
        <v>0.39</v>
      </c>
      <c r="F32" s="56">
        <f t="shared" si="0"/>
        <v>0.78</v>
      </c>
      <c r="G32" s="57">
        <f t="shared" si="1"/>
        <v>13.973699999999999</v>
      </c>
      <c r="H32" s="60">
        <f t="shared" si="2"/>
        <v>27.947399999999998</v>
      </c>
    </row>
    <row r="33" spans="1:8" s="59" customFormat="1" ht="48">
      <c r="A33" s="53" t="str">
        <f>IF((LEN('Copy paste to Here'!G37))&gt;5,((CONCATENATE('Copy paste to Here'!G37," &amp; ",'Copy paste to Here'!D37,"  &amp;  ",'Copy paste to Here'!E37))),"Empty Cell")</f>
        <v xml:space="preserve">Box with 24 pcs. of 925 Silver seamless nose ring, 20g (0.8mm) with prong set 2mm round CZ stone tops - outer diameter 8mm to 10mm (in standard packing or in vacuum sealed packing to prevent tarnishing) &amp; Packing Option: Standard Package  &amp;  </v>
      </c>
      <c r="B33" s="54" t="str">
        <f>'Copy paste to Here'!C37</f>
        <v>DNSM163</v>
      </c>
      <c r="C33" s="54" t="s">
        <v>738</v>
      </c>
      <c r="D33" s="55">
        <f>Invoice!B37</f>
        <v>1</v>
      </c>
      <c r="E33" s="56">
        <f>'Shipping Invoice'!J37*$N$1</f>
        <v>33.64</v>
      </c>
      <c r="F33" s="56">
        <f t="shared" si="0"/>
        <v>33.64</v>
      </c>
      <c r="G33" s="57">
        <f t="shared" si="1"/>
        <v>1205.3211999999999</v>
      </c>
      <c r="H33" s="60">
        <f t="shared" si="2"/>
        <v>1205.3211999999999</v>
      </c>
    </row>
    <row r="34" spans="1:8" s="59" customFormat="1" ht="60">
      <c r="A34" s="53" t="str">
        <f>IF((LEN('Copy paste to Here'!G38))&gt;5,((CONCATENATE('Copy paste to Here'!G38," &amp; ",'Copy paste to Here'!D38,"  &amp;  ",'Copy paste to Here'!E38))),"Empty Cell")</f>
        <v xml:space="preserve">Box with 24 pcs. of 18k gold plated 925 Silver nose rings, 20g (0.8mm) with 2mm prong set clear round CZ stones top - inner diameter 8mm to 10mm (in standard packing or in vacuum sealed packing to prevent tarnishing) &amp; Packing Option: Standard Package  &amp;  </v>
      </c>
      <c r="B34" s="54" t="str">
        <f>'Copy paste to Here'!C38</f>
        <v>DNSM174</v>
      </c>
      <c r="C34" s="54" t="s">
        <v>740</v>
      </c>
      <c r="D34" s="55">
        <f>Invoice!B38</f>
        <v>1</v>
      </c>
      <c r="E34" s="56">
        <f>'Shipping Invoice'!J38*$N$1</f>
        <v>40.24</v>
      </c>
      <c r="F34" s="56">
        <f t="shared" si="0"/>
        <v>40.24</v>
      </c>
      <c r="G34" s="57">
        <f t="shared" si="1"/>
        <v>1441.7991999999999</v>
      </c>
      <c r="H34" s="60">
        <f t="shared" si="2"/>
        <v>1441.7991999999999</v>
      </c>
    </row>
    <row r="35" spans="1:8" s="59" customFormat="1" ht="25.5">
      <c r="A35" s="53" t="str">
        <f>IF((LEN('Copy paste to Here'!G39))&gt;5,((CONCATENATE('Copy paste to Here'!G39," &amp; ",'Copy paste to Here'!D39,"  &amp;  ",'Copy paste to Here'!E39))),"Empty Cell")</f>
        <v xml:space="preserve">Box with 24 pcs. of sterling silver spiral nose rings, 22g (0.6mm) - outer diameter 8mm to 10mm &amp;   &amp;  </v>
      </c>
      <c r="B35" s="54" t="str">
        <f>'Copy paste to Here'!C39</f>
        <v>DNSM228</v>
      </c>
      <c r="C35" s="54" t="s">
        <v>742</v>
      </c>
      <c r="D35" s="55">
        <f>Invoice!B39</f>
        <v>1</v>
      </c>
      <c r="E35" s="56">
        <f>'Shipping Invoice'!J39*$N$1</f>
        <v>18.54</v>
      </c>
      <c r="F35" s="56">
        <f t="shared" si="0"/>
        <v>18.54</v>
      </c>
      <c r="G35" s="57">
        <f t="shared" si="1"/>
        <v>664.28819999999996</v>
      </c>
      <c r="H35" s="60">
        <f t="shared" si="2"/>
        <v>664.28819999999996</v>
      </c>
    </row>
    <row r="36" spans="1:8" s="59" customFormat="1" ht="25.5">
      <c r="A36" s="53" t="str">
        <f>IF((LEN('Copy paste to Here'!G40))&gt;5,((CONCATENATE('Copy paste to Here'!G40," &amp; ",'Copy paste to Here'!D40,"  &amp;  ",'Copy paste to Here'!E40))),"Empty Cell")</f>
        <v xml:space="preserve">Box with 24 pcs. of sterling silver spiral nose rings, 22g (0.6mm) with 18k gold plating - outer diameter 8mm to 10mm &amp;   &amp;  </v>
      </c>
      <c r="B36" s="54" t="str">
        <f>'Copy paste to Here'!C40</f>
        <v>DNSM229</v>
      </c>
      <c r="C36" s="54" t="s">
        <v>744</v>
      </c>
      <c r="D36" s="55">
        <f>Invoice!B40</f>
        <v>1</v>
      </c>
      <c r="E36" s="56">
        <f>'Shipping Invoice'!J40*$N$1</f>
        <v>30.38</v>
      </c>
      <c r="F36" s="56">
        <f t="shared" si="0"/>
        <v>30.38</v>
      </c>
      <c r="G36" s="57">
        <f t="shared" si="1"/>
        <v>1088.5154</v>
      </c>
      <c r="H36" s="60">
        <f t="shared" si="2"/>
        <v>1088.5154</v>
      </c>
    </row>
    <row r="37" spans="1:8" s="59" customFormat="1" ht="25.5">
      <c r="A37" s="53" t="str">
        <f>IF((LEN('Copy paste to Here'!G41))&gt;5,((CONCATENATE('Copy paste to Here'!G41," &amp; ",'Copy paste to Here'!D41,"  &amp;  ",'Copy paste to Here'!E41))),"Empty Cell")</f>
        <v xml:space="preserve">Box with 24 pcs. of sterling silver spiral nose rings, 22g (0.6mm) with 18k rose gold plating - outer diameter 8mm to 10mm &amp;   &amp;  </v>
      </c>
      <c r="B37" s="54" t="str">
        <f>'Copy paste to Here'!C41</f>
        <v>DNSM230</v>
      </c>
      <c r="C37" s="54" t="s">
        <v>746</v>
      </c>
      <c r="D37" s="55">
        <f>Invoice!B41</f>
        <v>1</v>
      </c>
      <c r="E37" s="56">
        <f>'Shipping Invoice'!J41*$N$1</f>
        <v>30.38</v>
      </c>
      <c r="F37" s="56">
        <f t="shared" si="0"/>
        <v>30.38</v>
      </c>
      <c r="G37" s="57">
        <f t="shared" si="1"/>
        <v>1088.5154</v>
      </c>
      <c r="H37" s="60">
        <f t="shared" si="2"/>
        <v>1088.5154</v>
      </c>
    </row>
    <row r="38" spans="1:8" s="59" customFormat="1" ht="48">
      <c r="A38" s="53" t="str">
        <f>IF((LEN('Copy paste to Here'!G42))&gt;5,((CONCATENATE('Copy paste to Here'!G42," &amp; ",'Copy paste to Here'!D42,"  &amp;  ",'Copy paste to Here'!E42))),"Empty Cell")</f>
        <v xml:space="preserve">Display box with 52 pcs. of 925 sterling silver nose bones, 22g (0.6mm) with 2mm round prong set clear CZ stones (in standard packing or in vacuum sealed packing to prevent tarnishing) &amp; Packing Option: Standard Package  &amp;  </v>
      </c>
      <c r="B38" s="54" t="str">
        <f>'Copy paste to Here'!C42</f>
        <v>NBCZBXC</v>
      </c>
      <c r="C38" s="54" t="s">
        <v>748</v>
      </c>
      <c r="D38" s="55">
        <f>Invoice!B42</f>
        <v>1</v>
      </c>
      <c r="E38" s="56">
        <f>'Shipping Invoice'!J42*$N$1</f>
        <v>14.76</v>
      </c>
      <c r="F38" s="56">
        <f t="shared" si="0"/>
        <v>14.76</v>
      </c>
      <c r="G38" s="57">
        <f t="shared" si="1"/>
        <v>528.85079999999994</v>
      </c>
      <c r="H38" s="60">
        <f t="shared" si="2"/>
        <v>528.85079999999994</v>
      </c>
    </row>
    <row r="39" spans="1:8" s="59" customFormat="1" ht="48">
      <c r="A39" s="53" t="str">
        <f>IF((LEN('Copy paste to Here'!G43))&gt;5,((CONCATENATE('Copy paste to Here'!G43," &amp; ",'Copy paste to Here'!D43,"  &amp;  ",'Copy paste to Here'!E43))),"Empty Cell")</f>
        <v xml:space="preserve">Display box with 52 pcs. of 925 sterling silver nose bones, 22g (0.6mm) with 1mm clear crystal flower design tops (in standard packing or in vacuum sealed packing to prevent tarnishing) &amp; Packing Option: Standard Package  &amp;  </v>
      </c>
      <c r="B39" s="54" t="str">
        <f>'Copy paste to Here'!C43</f>
        <v>NBFLBXC</v>
      </c>
      <c r="C39" s="54" t="s">
        <v>750</v>
      </c>
      <c r="D39" s="55">
        <f>Invoice!B43</f>
        <v>1</v>
      </c>
      <c r="E39" s="56">
        <f>'Shipping Invoice'!J43*$N$1</f>
        <v>23.72</v>
      </c>
      <c r="F39" s="56">
        <f t="shared" si="0"/>
        <v>23.72</v>
      </c>
      <c r="G39" s="57">
        <f t="shared" si="1"/>
        <v>849.88759999999991</v>
      </c>
      <c r="H39" s="60">
        <f t="shared" si="2"/>
        <v>849.88759999999991</v>
      </c>
    </row>
    <row r="40" spans="1:8" s="59" customFormat="1" ht="48">
      <c r="A40" s="53" t="str">
        <f>IF((LEN('Copy paste to Here'!G44))&gt;5,((CONCATENATE('Copy paste to Here'!G44," &amp; ",'Copy paste to Here'!D44,"  &amp;  ",'Copy paste to Here'!E44))),"Empty Cell")</f>
        <v xml:space="preserve">Display box with 52 pcs. of 925 sterling silver nose bones, 22g (0.6mm) with big 2.5mm clear prong set crystal tops (in standard packing or in vacuum sealed packing to prevent tarnishing) &amp; Packing Option: Standard Package  &amp;  </v>
      </c>
      <c r="B40" s="54" t="str">
        <f>'Copy paste to Here'!C44</f>
        <v>NBP19CX</v>
      </c>
      <c r="C40" s="54" t="s">
        <v>752</v>
      </c>
      <c r="D40" s="55">
        <f>Invoice!B44</f>
        <v>1</v>
      </c>
      <c r="E40" s="56">
        <f>'Shipping Invoice'!J44*$N$1</f>
        <v>15.34</v>
      </c>
      <c r="F40" s="56">
        <f t="shared" si="0"/>
        <v>15.34</v>
      </c>
      <c r="G40" s="57">
        <f t="shared" si="1"/>
        <v>549.63220000000001</v>
      </c>
      <c r="H40" s="60">
        <f t="shared" si="2"/>
        <v>549.63220000000001</v>
      </c>
    </row>
    <row r="41" spans="1:8" s="59" customFormat="1" ht="48">
      <c r="A41" s="53" t="str">
        <f>IF((LEN('Copy paste to Here'!G45))&gt;5,((CONCATENATE('Copy paste to Here'!G45," &amp; ",'Copy paste to Here'!D45,"  &amp;  ",'Copy paste to Here'!E45))),"Empty Cell")</f>
        <v xml:space="preserve">Display box with 52 pcs. of 925 sterling silver nose bones, 22g (0.6mm) with 1.5mm round clear prong set CZ stones (in standard packing or in vacuum sealed packing to prevent tarnishing)   &amp; Packing Option: Standard Package  &amp;  </v>
      </c>
      <c r="B41" s="54" t="str">
        <f>'Copy paste to Here'!C45</f>
        <v>NBZBXC</v>
      </c>
      <c r="C41" s="54" t="s">
        <v>754</v>
      </c>
      <c r="D41" s="55">
        <f>Invoice!B45</f>
        <v>1</v>
      </c>
      <c r="E41" s="56">
        <f>'Shipping Invoice'!J45*$N$1</f>
        <v>13.57</v>
      </c>
      <c r="F41" s="56">
        <f t="shared" si="0"/>
        <v>13.57</v>
      </c>
      <c r="G41" s="57">
        <f t="shared" si="1"/>
        <v>486.2131</v>
      </c>
      <c r="H41" s="60">
        <f t="shared" si="2"/>
        <v>486.2131</v>
      </c>
    </row>
    <row r="42" spans="1:8" s="59" customFormat="1" ht="48">
      <c r="A42" s="53" t="str">
        <f>IF((LEN('Copy paste to Here'!G46))&gt;5,((CONCATENATE('Copy paste to Here'!G46," &amp; ",'Copy paste to Here'!D46,"  &amp;  ",'Copy paste to Here'!E46))),"Empty Cell")</f>
        <v xml:space="preserve">Display box with 16 pcs. of 925 sterling silver ''Bend it yourself'' nose studs, 22g (0.6mm) with red crystals cherries with green enamel leaves (in standard packing or in vacuum sealed packing to prevent tarnishing) &amp; Packing Option: Standard Package  &amp;  </v>
      </c>
      <c r="B42" s="54" t="str">
        <f>'Copy paste to Here'!C46</f>
        <v>NYCH16</v>
      </c>
      <c r="C42" s="54" t="s">
        <v>756</v>
      </c>
      <c r="D42" s="55">
        <f>Invoice!B46</f>
        <v>4</v>
      </c>
      <c r="E42" s="56">
        <f>'Shipping Invoice'!J46*$N$1</f>
        <v>7.46</v>
      </c>
      <c r="F42" s="56">
        <f t="shared" si="0"/>
        <v>29.84</v>
      </c>
      <c r="G42" s="57">
        <f t="shared" si="1"/>
        <v>267.29179999999997</v>
      </c>
      <c r="H42" s="60">
        <f t="shared" si="2"/>
        <v>1069.1671999999999</v>
      </c>
    </row>
    <row r="43" spans="1:8" s="59" customFormat="1" ht="48">
      <c r="A43" s="53" t="str">
        <f>IF((LEN('Copy paste to Here'!G47))&gt;5,((CONCATENATE('Copy paste to Here'!G47," &amp; ",'Copy paste to Here'!D47,"  &amp;  ",'Copy paste to Here'!E47))),"Empty Cell")</f>
        <v xml:space="preserve">Display box with 52 pcs. of 925 sterling silver ''Bend it yourself'' nose studs, 22g (0.6mm) with 2mm round clear prong set CZ stones (in standard packing or in vacuum sealed packing to prevent tarnishing) &amp; Packing Option: Standard Package  &amp;  </v>
      </c>
      <c r="B43" s="54" t="str">
        <f>'Copy paste to Here'!C47</f>
        <v>NYCZBXC</v>
      </c>
      <c r="C43" s="54" t="s">
        <v>757</v>
      </c>
      <c r="D43" s="55">
        <f>Invoice!B47</f>
        <v>1</v>
      </c>
      <c r="E43" s="56">
        <f>'Shipping Invoice'!J47*$N$1</f>
        <v>16</v>
      </c>
      <c r="F43" s="56">
        <f t="shared" si="0"/>
        <v>16</v>
      </c>
      <c r="G43" s="57">
        <f t="shared" si="1"/>
        <v>573.28</v>
      </c>
      <c r="H43" s="60">
        <f t="shared" si="2"/>
        <v>573.28</v>
      </c>
    </row>
    <row r="44" spans="1:8" s="59" customFormat="1" ht="48">
      <c r="A44" s="53" t="str">
        <f>IF((LEN('Copy paste to Here'!G48))&gt;5,((CONCATENATE('Copy paste to Here'!G48," &amp; ",'Copy paste to Here'!D48,"  &amp;  ",'Copy paste to Here'!E48))),"Empty Cell")</f>
        <v xml:space="preserve">Display box with 52 pcs. of 925 sterling silver ''bend it yourself'' nose studs, 22g (0.6mm) with 1mm clear crystal studded flower shaped tops (in standard packing or in vacuum sealed packing to prevent tarnishing) &amp; Packing Option: Standard Package  &amp;  </v>
      </c>
      <c r="B44" s="54" t="str">
        <f>'Copy paste to Here'!C48</f>
        <v>NYFLBXC</v>
      </c>
      <c r="C44" s="54" t="s">
        <v>758</v>
      </c>
      <c r="D44" s="55">
        <f>Invoice!B48</f>
        <v>1</v>
      </c>
      <c r="E44" s="56">
        <f>'Shipping Invoice'!J48*$N$1</f>
        <v>24.79</v>
      </c>
      <c r="F44" s="56">
        <f t="shared" si="0"/>
        <v>24.79</v>
      </c>
      <c r="G44" s="57">
        <f t="shared" si="1"/>
        <v>888.22569999999996</v>
      </c>
      <c r="H44" s="60">
        <f t="shared" si="2"/>
        <v>888.22569999999996</v>
      </c>
    </row>
    <row r="45" spans="1:8" s="59" customFormat="1" ht="48">
      <c r="A45" s="53" t="str">
        <f>IF((LEN('Copy paste to Here'!G49))&gt;5,((CONCATENATE('Copy paste to Here'!G49," &amp; ",'Copy paste to Here'!D49,"  &amp;  ",'Copy paste to Here'!E49))),"Empty Cell")</f>
        <v xml:space="preserve">Display box with 52 pcs. of 925 sterling silver ''Bend it yourself'' nose studs, 22g (0.6mm) with 1.5mm round clear prong set CZ stones (in standard packing or in vacuum sealed packing to prevent tarnishing) &amp; Packing Option: Standard Package  &amp;  </v>
      </c>
      <c r="B45" s="54" t="str">
        <f>'Copy paste to Here'!C49</f>
        <v>NYZBC</v>
      </c>
      <c r="C45" s="54" t="s">
        <v>759</v>
      </c>
      <c r="D45" s="55">
        <f>Invoice!B49</f>
        <v>1</v>
      </c>
      <c r="E45" s="56">
        <f>'Shipping Invoice'!J49*$N$1</f>
        <v>14.44</v>
      </c>
      <c r="F45" s="56">
        <f t="shared" si="0"/>
        <v>14.44</v>
      </c>
      <c r="G45" s="57">
        <f t="shared" si="1"/>
        <v>517.38519999999994</v>
      </c>
      <c r="H45" s="60">
        <f t="shared" si="2"/>
        <v>517.38519999999994</v>
      </c>
    </row>
    <row r="46" spans="1:8" s="59" customFormat="1" ht="60">
      <c r="A46" s="53" t="str">
        <f>IF((LEN('Copy paste to Here'!G50))&gt;5,((CONCATENATE('Copy paste to Here'!G50," &amp; ",'Copy paste to Here'!D50,"  &amp;  ",'Copy paste to Here'!E50))),"Empty Cell")</f>
        <v xml:space="preserve">Display box with 52 pcs. of 925 sterling silver ''Bend it yourself '' nose studs, 22g (0.6mm) with big 2.5mm clear prong set Cubic Zirconia (CZ) stones (in standard packing or in vacuum sealed packing to prevent tarnishing) &amp; Packing Option: Standard Package  &amp;  </v>
      </c>
      <c r="B46" s="54" t="str">
        <f>'Copy paste to Here'!C50</f>
        <v>NYZBC25</v>
      </c>
      <c r="C46" s="54" t="s">
        <v>760</v>
      </c>
      <c r="D46" s="55">
        <f>Invoice!B50</f>
        <v>1</v>
      </c>
      <c r="E46" s="56">
        <f>'Shipping Invoice'!J50*$N$1</f>
        <v>15.59</v>
      </c>
      <c r="F46" s="56">
        <f t="shared" si="0"/>
        <v>15.59</v>
      </c>
      <c r="G46" s="57">
        <f t="shared" si="1"/>
        <v>558.58969999999999</v>
      </c>
      <c r="H46" s="60">
        <f t="shared" si="2"/>
        <v>558.58969999999999</v>
      </c>
    </row>
    <row r="47" spans="1:8" s="59" customFormat="1" hidden="1">
      <c r="A47" s="53" t="str">
        <f>IF((LEN('Copy paste to Here'!G51))&gt;5,((CONCATENATE('Copy paste to Here'!G51," &amp; ",'Copy paste to Here'!D51,"  &amp;  ",'Copy paste to Here'!E51))),"Empty Cell")</f>
        <v>Empty Cell</v>
      </c>
      <c r="B47" s="54">
        <f>'Copy paste to Here'!C51</f>
        <v>0</v>
      </c>
      <c r="C47" s="54"/>
      <c r="D47" s="55"/>
      <c r="E47" s="56"/>
      <c r="F47" s="56">
        <f t="shared" si="0"/>
        <v>0</v>
      </c>
      <c r="G47" s="57">
        <f t="shared" si="1"/>
        <v>0</v>
      </c>
      <c r="H47" s="60">
        <f t="shared" si="2"/>
        <v>0</v>
      </c>
    </row>
    <row r="48" spans="1:8" s="59" customFormat="1" hidden="1">
      <c r="A48" s="53" t="str">
        <f>IF((LEN('Copy paste to Here'!G52))&gt;5,((CONCATENATE('Copy paste to Here'!G52," &amp; ",'Copy paste to Here'!D52,"  &amp;  ",'Copy paste to Here'!E52))),"Empty Cell")</f>
        <v>Empty Cell</v>
      </c>
      <c r="B48" s="54">
        <f>'Copy paste to Here'!C52</f>
        <v>0</v>
      </c>
      <c r="C48" s="54"/>
      <c r="D48" s="55"/>
      <c r="E48" s="56"/>
      <c r="F48" s="56">
        <f t="shared" si="0"/>
        <v>0</v>
      </c>
      <c r="G48" s="57">
        <f t="shared" si="1"/>
        <v>0</v>
      </c>
      <c r="H48" s="60">
        <f t="shared" si="2"/>
        <v>0</v>
      </c>
    </row>
    <row r="49" spans="1:8" s="59" customFormat="1" hidden="1">
      <c r="A49" s="53" t="str">
        <f>IF((LEN('Copy paste to Here'!G53))&gt;5,((CONCATENATE('Copy paste to Here'!G53," &amp; ",'Copy paste to Here'!D53,"  &amp;  ",'Copy paste to Here'!E53))),"Empty Cell")</f>
        <v>Empty Cell</v>
      </c>
      <c r="B49" s="54">
        <f>'Copy paste to Here'!C53</f>
        <v>0</v>
      </c>
      <c r="C49" s="54"/>
      <c r="D49" s="55"/>
      <c r="E49" s="56"/>
      <c r="F49" s="56">
        <f t="shared" si="0"/>
        <v>0</v>
      </c>
      <c r="G49" s="57">
        <f t="shared" si="1"/>
        <v>0</v>
      </c>
      <c r="H49" s="60">
        <f t="shared" si="2"/>
        <v>0</v>
      </c>
    </row>
    <row r="50" spans="1:8" s="59" customFormat="1" hidden="1">
      <c r="A50" s="53" t="str">
        <f>IF((LEN('Copy paste to Here'!G54))&gt;5,((CONCATENATE('Copy paste to Here'!G54," &amp; ",'Copy paste to Here'!D54,"  &amp;  ",'Copy paste to Here'!E54))),"Empty Cell")</f>
        <v>Empty Cell</v>
      </c>
      <c r="B50" s="54">
        <f>'Copy paste to Here'!C54</f>
        <v>0</v>
      </c>
      <c r="C50" s="54"/>
      <c r="D50" s="55"/>
      <c r="E50" s="56"/>
      <c r="F50" s="56">
        <f t="shared" si="0"/>
        <v>0</v>
      </c>
      <c r="G50" s="57">
        <f t="shared" si="1"/>
        <v>0</v>
      </c>
      <c r="H50" s="60">
        <f t="shared" si="2"/>
        <v>0</v>
      </c>
    </row>
    <row r="51" spans="1:8" s="59" customFormat="1" hidden="1">
      <c r="A51" s="53" t="str">
        <f>IF((LEN('Copy paste to Here'!G55))&gt;5,((CONCATENATE('Copy paste to Here'!G55," &amp; ",'Copy paste to Here'!D55,"  &amp;  ",'Copy paste to Here'!E55))),"Empty Cell")</f>
        <v>Empty Cell</v>
      </c>
      <c r="B51" s="54">
        <f>'Copy paste to Here'!C55</f>
        <v>0</v>
      </c>
      <c r="C51" s="54"/>
      <c r="D51" s="55"/>
      <c r="E51" s="56"/>
      <c r="F51" s="56">
        <f t="shared" si="0"/>
        <v>0</v>
      </c>
      <c r="G51" s="57">
        <f t="shared" si="1"/>
        <v>0</v>
      </c>
      <c r="H51" s="60">
        <f t="shared" si="2"/>
        <v>0</v>
      </c>
    </row>
    <row r="52" spans="1:8" s="59" customFormat="1" hidden="1">
      <c r="A52" s="53" t="str">
        <f>IF((LEN('Copy paste to Here'!G56))&gt;5,((CONCATENATE('Copy paste to Here'!G56," &amp; ",'Copy paste to Here'!D56,"  &amp;  ",'Copy paste to Here'!E56))),"Empty Cell")</f>
        <v>Empty Cell</v>
      </c>
      <c r="B52" s="54">
        <f>'Copy paste to Here'!C56</f>
        <v>0</v>
      </c>
      <c r="C52" s="54"/>
      <c r="D52" s="55"/>
      <c r="E52" s="56"/>
      <c r="F52" s="56">
        <f t="shared" si="0"/>
        <v>0</v>
      </c>
      <c r="G52" s="57">
        <f t="shared" si="1"/>
        <v>0</v>
      </c>
      <c r="H52" s="60">
        <f t="shared" si="2"/>
        <v>0</v>
      </c>
    </row>
    <row r="53" spans="1:8" s="59" customFormat="1" hidden="1">
      <c r="A53" s="53" t="str">
        <f>IF((LEN('Copy paste to Here'!G57))&gt;5,((CONCATENATE('Copy paste to Here'!G57," &amp; ",'Copy paste to Here'!D57,"  &amp;  ",'Copy paste to Here'!E57))),"Empty Cell")</f>
        <v>Empty Cell</v>
      </c>
      <c r="B53" s="54">
        <f>'Copy paste to Here'!C57</f>
        <v>0</v>
      </c>
      <c r="C53" s="54"/>
      <c r="D53" s="55"/>
      <c r="E53" s="56"/>
      <c r="F53" s="56">
        <f t="shared" si="0"/>
        <v>0</v>
      </c>
      <c r="G53" s="57">
        <f t="shared" si="1"/>
        <v>0</v>
      </c>
      <c r="H53" s="60">
        <f t="shared" si="2"/>
        <v>0</v>
      </c>
    </row>
    <row r="54" spans="1:8" s="59" customFormat="1" hidden="1">
      <c r="A54" s="53" t="str">
        <f>IF((LEN('Copy paste to Here'!G58))&gt;5,((CONCATENATE('Copy paste to Here'!G58," &amp; ",'Copy paste to Here'!D58,"  &amp;  ",'Copy paste to Here'!E58))),"Empty Cell")</f>
        <v>Empty Cell</v>
      </c>
      <c r="B54" s="54">
        <f>'Copy paste to Here'!C58</f>
        <v>0</v>
      </c>
      <c r="C54" s="54"/>
      <c r="D54" s="55"/>
      <c r="E54" s="56"/>
      <c r="F54" s="56">
        <f t="shared" si="0"/>
        <v>0</v>
      </c>
      <c r="G54" s="57">
        <f t="shared" si="1"/>
        <v>0</v>
      </c>
      <c r="H54" s="60">
        <f t="shared" si="2"/>
        <v>0</v>
      </c>
    </row>
    <row r="55" spans="1:8" s="59" customFormat="1" hidden="1">
      <c r="A55" s="53" t="str">
        <f>IF((LEN('Copy paste to Here'!G59))&gt;5,((CONCATENATE('Copy paste to Here'!G59," &amp; ",'Copy paste to Here'!D59,"  &amp;  ",'Copy paste to Here'!E59))),"Empty Cell")</f>
        <v>Empty Cell</v>
      </c>
      <c r="B55" s="54">
        <f>'Copy paste to Here'!C59</f>
        <v>0</v>
      </c>
      <c r="C55" s="54"/>
      <c r="D55" s="55"/>
      <c r="E55" s="56"/>
      <c r="F55" s="56">
        <f t="shared" si="0"/>
        <v>0</v>
      </c>
      <c r="G55" s="57">
        <f t="shared" si="1"/>
        <v>0</v>
      </c>
      <c r="H55" s="60">
        <f t="shared" si="2"/>
        <v>0</v>
      </c>
    </row>
    <row r="56" spans="1:8" s="59" customFormat="1" hidden="1">
      <c r="A56" s="53" t="str">
        <f>IF((LEN('Copy paste to Here'!G60))&gt;5,((CONCATENATE('Copy paste to Here'!G60," &amp; ",'Copy paste to Here'!D60,"  &amp;  ",'Copy paste to Here'!E60))),"Empty Cell")</f>
        <v>Empty Cell</v>
      </c>
      <c r="B56" s="54">
        <f>'Copy paste to Here'!C60</f>
        <v>0</v>
      </c>
      <c r="C56" s="54"/>
      <c r="D56" s="55"/>
      <c r="E56" s="56"/>
      <c r="F56" s="56">
        <f t="shared" si="0"/>
        <v>0</v>
      </c>
      <c r="G56" s="57">
        <f t="shared" si="1"/>
        <v>0</v>
      </c>
      <c r="H56" s="60">
        <f t="shared" si="2"/>
        <v>0</v>
      </c>
    </row>
    <row r="57" spans="1:8" s="59" customFormat="1" hidden="1">
      <c r="A57" s="53" t="str">
        <f>IF((LEN('Copy paste to Here'!G61))&gt;5,((CONCATENATE('Copy paste to Here'!G61," &amp; ",'Copy paste to Here'!D61,"  &amp;  ",'Copy paste to Here'!E61))),"Empty Cell")</f>
        <v>Empty Cell</v>
      </c>
      <c r="B57" s="54">
        <f>'Copy paste to Here'!C61</f>
        <v>0</v>
      </c>
      <c r="C57" s="54"/>
      <c r="D57" s="55"/>
      <c r="E57" s="56"/>
      <c r="F57" s="56">
        <f t="shared" si="0"/>
        <v>0</v>
      </c>
      <c r="G57" s="57">
        <f t="shared" si="1"/>
        <v>0</v>
      </c>
      <c r="H57" s="60">
        <f t="shared" si="2"/>
        <v>0</v>
      </c>
    </row>
    <row r="58" spans="1:8" s="59" customFormat="1" hidden="1">
      <c r="A58" s="53" t="str">
        <f>IF((LEN('Copy paste to Here'!G62))&gt;5,((CONCATENATE('Copy paste to Here'!G62," &amp; ",'Copy paste to Here'!D62,"  &amp;  ",'Copy paste to Here'!E62))),"Empty Cell")</f>
        <v>Empty Cell</v>
      </c>
      <c r="B58" s="54">
        <f>'Copy paste to Here'!C62</f>
        <v>0</v>
      </c>
      <c r="C58" s="54"/>
      <c r="D58" s="55"/>
      <c r="E58" s="56"/>
      <c r="F58" s="56">
        <f t="shared" si="0"/>
        <v>0</v>
      </c>
      <c r="G58" s="57">
        <f t="shared" si="1"/>
        <v>0</v>
      </c>
      <c r="H58" s="60">
        <f t="shared" si="2"/>
        <v>0</v>
      </c>
    </row>
    <row r="59" spans="1:8" s="59" customFormat="1" hidden="1">
      <c r="A59" s="53" t="str">
        <f>IF((LEN('Copy paste to Here'!G63))&gt;5,((CONCATENATE('Copy paste to Here'!G63," &amp; ",'Copy paste to Here'!D63,"  &amp;  ",'Copy paste to Here'!E63))),"Empty Cell")</f>
        <v>Empty Cell</v>
      </c>
      <c r="B59" s="54">
        <f>'Copy paste to Here'!C63</f>
        <v>0</v>
      </c>
      <c r="C59" s="54"/>
      <c r="D59" s="55"/>
      <c r="E59" s="56"/>
      <c r="F59" s="56">
        <f t="shared" si="0"/>
        <v>0</v>
      </c>
      <c r="G59" s="57">
        <f t="shared" si="1"/>
        <v>0</v>
      </c>
      <c r="H59" s="60">
        <f t="shared" si="2"/>
        <v>0</v>
      </c>
    </row>
    <row r="60" spans="1:8" s="59" customFormat="1" hidden="1">
      <c r="A60" s="53" t="str">
        <f>IF((LEN('Copy paste to Here'!G64))&gt;5,((CONCATENATE('Copy paste to Here'!G64," &amp; ",'Copy paste to Here'!D64,"  &amp;  ",'Copy paste to Here'!E64))),"Empty Cell")</f>
        <v>Empty Cell</v>
      </c>
      <c r="B60" s="54">
        <f>'Copy paste to Here'!C64</f>
        <v>0</v>
      </c>
      <c r="C60" s="54"/>
      <c r="D60" s="55"/>
      <c r="E60" s="56"/>
      <c r="F60" s="56">
        <f t="shared" si="0"/>
        <v>0</v>
      </c>
      <c r="G60" s="57">
        <f t="shared" si="1"/>
        <v>0</v>
      </c>
      <c r="H60" s="60">
        <f t="shared" si="2"/>
        <v>0</v>
      </c>
    </row>
    <row r="61" spans="1:8" s="59" customFormat="1" hidden="1">
      <c r="A61" s="53" t="str">
        <f>IF((LEN('Copy paste to Here'!G65))&gt;5,((CONCATENATE('Copy paste to Here'!G65," &amp; ",'Copy paste to Here'!D65,"  &amp;  ",'Copy paste to Here'!E65))),"Empty Cell")</f>
        <v>Empty Cell</v>
      </c>
      <c r="B61" s="54">
        <f>'Copy paste to Here'!C65</f>
        <v>0</v>
      </c>
      <c r="C61" s="54"/>
      <c r="D61" s="55"/>
      <c r="E61" s="56"/>
      <c r="F61" s="56">
        <f t="shared" si="0"/>
        <v>0</v>
      </c>
      <c r="G61" s="57">
        <f t="shared" si="1"/>
        <v>0</v>
      </c>
      <c r="H61" s="60">
        <f t="shared" si="2"/>
        <v>0</v>
      </c>
    </row>
    <row r="62" spans="1:8" s="59" customFormat="1" hidden="1">
      <c r="A62" s="53" t="str">
        <f>IF((LEN('Copy paste to Here'!G66))&gt;5,((CONCATENATE('Copy paste to Here'!G66," &amp; ",'Copy paste to Here'!D66,"  &amp;  ",'Copy paste to Here'!E66))),"Empty Cell")</f>
        <v>Empty Cell</v>
      </c>
      <c r="B62" s="54">
        <f>'Copy paste to Here'!C66</f>
        <v>0</v>
      </c>
      <c r="C62" s="54"/>
      <c r="D62" s="55"/>
      <c r="E62" s="56"/>
      <c r="F62" s="56">
        <f t="shared" si="0"/>
        <v>0</v>
      </c>
      <c r="G62" s="57">
        <f t="shared" si="1"/>
        <v>0</v>
      </c>
      <c r="H62" s="60">
        <f t="shared" si="2"/>
        <v>0</v>
      </c>
    </row>
    <row r="63" spans="1:8" s="59" customFormat="1" hidden="1">
      <c r="A63" s="53" t="str">
        <f>IF((LEN('Copy paste to Here'!G67))&gt;5,((CONCATENATE('Copy paste to Here'!G67," &amp; ",'Copy paste to Here'!D67,"  &amp;  ",'Copy paste to Here'!E67))),"Empty Cell")</f>
        <v>Empty Cell</v>
      </c>
      <c r="B63" s="54">
        <f>'Copy paste to Here'!C67</f>
        <v>0</v>
      </c>
      <c r="C63" s="54"/>
      <c r="D63" s="55"/>
      <c r="E63" s="56"/>
      <c r="F63" s="56">
        <f t="shared" si="0"/>
        <v>0</v>
      </c>
      <c r="G63" s="57">
        <f t="shared" si="1"/>
        <v>0</v>
      </c>
      <c r="H63" s="60">
        <f t="shared" si="2"/>
        <v>0</v>
      </c>
    </row>
    <row r="64" spans="1:8" s="59" customFormat="1" hidden="1">
      <c r="A64" s="53" t="str">
        <f>IF((LEN('Copy paste to Here'!G68))&gt;5,((CONCATENATE('Copy paste to Here'!G68," &amp; ",'Copy paste to Here'!D68,"  &amp;  ",'Copy paste to Here'!E68))),"Empty Cell")</f>
        <v>Empty Cell</v>
      </c>
      <c r="B64" s="54">
        <f>'Copy paste to Here'!C68</f>
        <v>0</v>
      </c>
      <c r="C64" s="54"/>
      <c r="D64" s="55"/>
      <c r="E64" s="56"/>
      <c r="F64" s="56">
        <f t="shared" si="0"/>
        <v>0</v>
      </c>
      <c r="G64" s="57">
        <f t="shared" si="1"/>
        <v>0</v>
      </c>
      <c r="H64" s="60">
        <f t="shared" si="2"/>
        <v>0</v>
      </c>
    </row>
    <row r="65" spans="1:8" s="59" customFormat="1" hidden="1">
      <c r="A65" s="53" t="str">
        <f>IF((LEN('Copy paste to Here'!G69))&gt;5,((CONCATENATE('Copy paste to Here'!G69," &amp; ",'Copy paste to Here'!D69,"  &amp;  ",'Copy paste to Here'!E69))),"Empty Cell")</f>
        <v>Empty Cell</v>
      </c>
      <c r="B65" s="54">
        <f>'Copy paste to Here'!C69</f>
        <v>0</v>
      </c>
      <c r="C65" s="54"/>
      <c r="D65" s="55"/>
      <c r="E65" s="56"/>
      <c r="F65" s="56">
        <f t="shared" si="0"/>
        <v>0</v>
      </c>
      <c r="G65" s="57">
        <f t="shared" si="1"/>
        <v>0</v>
      </c>
      <c r="H65" s="60">
        <f t="shared" si="2"/>
        <v>0</v>
      </c>
    </row>
    <row r="66" spans="1:8" s="59" customFormat="1" hidden="1">
      <c r="A66" s="53" t="str">
        <f>IF((LEN('Copy paste to Here'!G70))&gt;5,((CONCATENATE('Copy paste to Here'!G70," &amp; ",'Copy paste to Here'!D70,"  &amp;  ",'Copy paste to Here'!E70))),"Empty Cell")</f>
        <v>Empty Cell</v>
      </c>
      <c r="B66" s="54">
        <f>'Copy paste to Here'!C70</f>
        <v>0</v>
      </c>
      <c r="C66" s="54"/>
      <c r="D66" s="55"/>
      <c r="E66" s="56"/>
      <c r="F66" s="56">
        <f t="shared" si="0"/>
        <v>0</v>
      </c>
      <c r="G66" s="57">
        <f t="shared" si="1"/>
        <v>0</v>
      </c>
      <c r="H66" s="60">
        <f t="shared" si="2"/>
        <v>0</v>
      </c>
    </row>
    <row r="67" spans="1:8" s="59" customFormat="1" hidden="1">
      <c r="A67" s="53" t="str">
        <f>IF((LEN('Copy paste to Here'!G71))&gt;5,((CONCATENATE('Copy paste to Here'!G71," &amp; ",'Copy paste to Here'!D71,"  &amp;  ",'Copy paste to Here'!E71))),"Empty Cell")</f>
        <v>Empty Cell</v>
      </c>
      <c r="B67" s="54">
        <f>'Copy paste to Here'!C71</f>
        <v>0</v>
      </c>
      <c r="C67" s="54"/>
      <c r="D67" s="55"/>
      <c r="E67" s="56"/>
      <c r="F67" s="56">
        <f t="shared" si="0"/>
        <v>0</v>
      </c>
      <c r="G67" s="57">
        <f t="shared" si="1"/>
        <v>0</v>
      </c>
      <c r="H67" s="60">
        <f t="shared" si="2"/>
        <v>0</v>
      </c>
    </row>
    <row r="68" spans="1:8" s="59" customFormat="1" hidden="1">
      <c r="A68" s="53" t="str">
        <f>IF((LEN('Copy paste to Here'!G72))&gt;5,((CONCATENATE('Copy paste to Here'!G72," &amp; ",'Copy paste to Here'!D72,"  &amp;  ",'Copy paste to Here'!E72))),"Empty Cell")</f>
        <v>Empty Cell</v>
      </c>
      <c r="B68" s="54">
        <f>'Copy paste to Here'!C72</f>
        <v>0</v>
      </c>
      <c r="C68" s="54"/>
      <c r="D68" s="55"/>
      <c r="E68" s="56"/>
      <c r="F68" s="56">
        <f t="shared" si="0"/>
        <v>0</v>
      </c>
      <c r="G68" s="57">
        <f t="shared" si="1"/>
        <v>0</v>
      </c>
      <c r="H68" s="60">
        <f t="shared" si="2"/>
        <v>0</v>
      </c>
    </row>
    <row r="69" spans="1:8" s="59" customFormat="1" hidden="1">
      <c r="A69" s="53" t="str">
        <f>IF((LEN('Copy paste to Here'!G73))&gt;5,((CONCATENATE('Copy paste to Here'!G73," &amp; ",'Copy paste to Here'!D73,"  &amp;  ",'Copy paste to Here'!E73))),"Empty Cell")</f>
        <v>Empty Cell</v>
      </c>
      <c r="B69" s="54">
        <f>'Copy paste to Here'!C73</f>
        <v>0</v>
      </c>
      <c r="C69" s="54"/>
      <c r="D69" s="55"/>
      <c r="E69" s="56"/>
      <c r="F69" s="56">
        <f t="shared" si="0"/>
        <v>0</v>
      </c>
      <c r="G69" s="57">
        <f t="shared" si="1"/>
        <v>0</v>
      </c>
      <c r="H69" s="60">
        <f t="shared" si="2"/>
        <v>0</v>
      </c>
    </row>
    <row r="70" spans="1:8" s="59" customFormat="1" hidden="1">
      <c r="A70" s="53" t="str">
        <f>IF((LEN('Copy paste to Here'!G74))&gt;5,((CONCATENATE('Copy paste to Here'!G74," &amp; ",'Copy paste to Here'!D74,"  &amp;  ",'Copy paste to Here'!E74))),"Empty Cell")</f>
        <v>Empty Cell</v>
      </c>
      <c r="B70" s="54">
        <f>'Copy paste to Here'!C74</f>
        <v>0</v>
      </c>
      <c r="C70" s="54"/>
      <c r="D70" s="55"/>
      <c r="E70" s="56"/>
      <c r="F70" s="56">
        <f t="shared" si="0"/>
        <v>0</v>
      </c>
      <c r="G70" s="57">
        <f t="shared" si="1"/>
        <v>0</v>
      </c>
      <c r="H70" s="60">
        <f t="shared" si="2"/>
        <v>0</v>
      </c>
    </row>
    <row r="71" spans="1:8" s="59" customFormat="1" hidden="1">
      <c r="A71" s="53" t="str">
        <f>IF((LEN('Copy paste to Here'!G75))&gt;5,((CONCATENATE('Copy paste to Here'!G75," &amp; ",'Copy paste to Here'!D75,"  &amp;  ",'Copy paste to Here'!E75))),"Empty Cell")</f>
        <v>Empty Cell</v>
      </c>
      <c r="B71" s="54">
        <f>'Copy paste to Here'!C75</f>
        <v>0</v>
      </c>
      <c r="C71" s="54"/>
      <c r="D71" s="55"/>
      <c r="E71" s="56"/>
      <c r="F71" s="56">
        <f t="shared" si="0"/>
        <v>0</v>
      </c>
      <c r="G71" s="57">
        <f t="shared" si="1"/>
        <v>0</v>
      </c>
      <c r="H71" s="60">
        <f t="shared" si="2"/>
        <v>0</v>
      </c>
    </row>
    <row r="72" spans="1:8" s="59" customFormat="1" hidden="1">
      <c r="A72" s="53" t="str">
        <f>IF((LEN('Copy paste to Here'!G76))&gt;5,((CONCATENATE('Copy paste to Here'!G76," &amp; ",'Copy paste to Here'!D76,"  &amp;  ",'Copy paste to Here'!E76))),"Empty Cell")</f>
        <v>Empty Cell</v>
      </c>
      <c r="B72" s="54">
        <f>'Copy paste to Here'!C76</f>
        <v>0</v>
      </c>
      <c r="C72" s="54"/>
      <c r="D72" s="55"/>
      <c r="E72" s="56"/>
      <c r="F72" s="56">
        <f t="shared" si="0"/>
        <v>0</v>
      </c>
      <c r="G72" s="57">
        <f t="shared" si="1"/>
        <v>0</v>
      </c>
      <c r="H72" s="60">
        <f t="shared" si="2"/>
        <v>0</v>
      </c>
    </row>
    <row r="73" spans="1:8" s="59" customFormat="1" hidden="1">
      <c r="A73" s="53" t="str">
        <f>IF((LEN('Copy paste to Here'!G77))&gt;5,((CONCATENATE('Copy paste to Here'!G77," &amp; ",'Copy paste to Here'!D77,"  &amp;  ",'Copy paste to Here'!E77))),"Empty Cell")</f>
        <v>Empty Cell</v>
      </c>
      <c r="B73" s="54">
        <f>'Copy paste to Here'!C77</f>
        <v>0</v>
      </c>
      <c r="C73" s="54"/>
      <c r="D73" s="55"/>
      <c r="E73" s="56"/>
      <c r="F73" s="56">
        <f t="shared" si="0"/>
        <v>0</v>
      </c>
      <c r="G73" s="57">
        <f t="shared" si="1"/>
        <v>0</v>
      </c>
      <c r="H73" s="60">
        <f t="shared" si="2"/>
        <v>0</v>
      </c>
    </row>
    <row r="74" spans="1:8" s="59" customFormat="1" hidden="1">
      <c r="A74" s="53" t="str">
        <f>IF((LEN('Copy paste to Here'!G78))&gt;5,((CONCATENATE('Copy paste to Here'!G78," &amp; ",'Copy paste to Here'!D78,"  &amp;  ",'Copy paste to Here'!E78))),"Empty Cell")</f>
        <v>Empty Cell</v>
      </c>
      <c r="B74" s="54">
        <f>'Copy paste to Here'!C78</f>
        <v>0</v>
      </c>
      <c r="C74" s="54"/>
      <c r="D74" s="55"/>
      <c r="E74" s="56"/>
      <c r="F74" s="56">
        <f t="shared" si="0"/>
        <v>0</v>
      </c>
      <c r="G74" s="57">
        <f t="shared" si="1"/>
        <v>0</v>
      </c>
      <c r="H74" s="60">
        <f t="shared" si="2"/>
        <v>0</v>
      </c>
    </row>
    <row r="75" spans="1:8" s="59" customFormat="1" hidden="1">
      <c r="A75" s="53" t="str">
        <f>IF((LEN('Copy paste to Here'!G79))&gt;5,((CONCATENATE('Copy paste to Here'!G79," &amp; ",'Copy paste to Here'!D79,"  &amp;  ",'Copy paste to Here'!E79))),"Empty Cell")</f>
        <v>Empty Cell</v>
      </c>
      <c r="B75" s="54">
        <f>'Copy paste to Here'!C79</f>
        <v>0</v>
      </c>
      <c r="C75" s="54"/>
      <c r="D75" s="55"/>
      <c r="E75" s="56"/>
      <c r="F75" s="56">
        <f t="shared" si="0"/>
        <v>0</v>
      </c>
      <c r="G75" s="57">
        <f t="shared" si="1"/>
        <v>0</v>
      </c>
      <c r="H75" s="60">
        <f t="shared" si="2"/>
        <v>0</v>
      </c>
    </row>
    <row r="76" spans="1:8" s="59" customFormat="1" hidden="1">
      <c r="A76" s="53" t="str">
        <f>IF((LEN('Copy paste to Here'!G80))&gt;5,((CONCATENATE('Copy paste to Here'!G80," &amp; ",'Copy paste to Here'!D80,"  &amp;  ",'Copy paste to Here'!E80))),"Empty Cell")</f>
        <v>Empty Cell</v>
      </c>
      <c r="B76" s="54">
        <f>'Copy paste to Here'!C80</f>
        <v>0</v>
      </c>
      <c r="C76" s="54"/>
      <c r="D76" s="55"/>
      <c r="E76" s="56"/>
      <c r="F76" s="56">
        <f t="shared" si="0"/>
        <v>0</v>
      </c>
      <c r="G76" s="57">
        <f t="shared" si="1"/>
        <v>0</v>
      </c>
      <c r="H76" s="60">
        <f t="shared" si="2"/>
        <v>0</v>
      </c>
    </row>
    <row r="77" spans="1:8" s="59" customFormat="1" hidden="1">
      <c r="A77" s="53" t="str">
        <f>IF((LEN('Copy paste to Here'!G81))&gt;5,((CONCATENATE('Copy paste to Here'!G81," &amp; ",'Copy paste to Here'!D81,"  &amp;  ",'Copy paste to Here'!E81))),"Empty Cell")</f>
        <v>Empty Cell</v>
      </c>
      <c r="B77" s="54">
        <f>'Copy paste to Here'!C81</f>
        <v>0</v>
      </c>
      <c r="C77" s="54"/>
      <c r="D77" s="55"/>
      <c r="E77" s="56"/>
      <c r="F77" s="56">
        <f t="shared" si="0"/>
        <v>0</v>
      </c>
      <c r="G77" s="57">
        <f t="shared" si="1"/>
        <v>0</v>
      </c>
      <c r="H77" s="60">
        <f t="shared" si="2"/>
        <v>0</v>
      </c>
    </row>
    <row r="78" spans="1:8" s="59" customFormat="1" hidden="1">
      <c r="A78" s="53" t="str">
        <f>IF((LEN('Copy paste to Here'!G82))&gt;5,((CONCATENATE('Copy paste to Here'!G82," &amp; ",'Copy paste to Here'!D82,"  &amp;  ",'Copy paste to Here'!E82))),"Empty Cell")</f>
        <v>Empty Cell</v>
      </c>
      <c r="B78" s="54">
        <f>'Copy paste to Here'!C82</f>
        <v>0</v>
      </c>
      <c r="C78" s="54"/>
      <c r="D78" s="55"/>
      <c r="E78" s="56"/>
      <c r="F78" s="56">
        <f t="shared" si="0"/>
        <v>0</v>
      </c>
      <c r="G78" s="57">
        <f t="shared" si="1"/>
        <v>0</v>
      </c>
      <c r="H78" s="60">
        <f t="shared" si="2"/>
        <v>0</v>
      </c>
    </row>
    <row r="79" spans="1:8" s="59" customFormat="1" hidden="1">
      <c r="A79" s="53" t="str">
        <f>IF((LEN('Copy paste to Here'!G83))&gt;5,((CONCATENATE('Copy paste to Here'!G83," &amp; ",'Copy paste to Here'!D83,"  &amp;  ",'Copy paste to Here'!E83))),"Empty Cell")</f>
        <v>Empty Cell</v>
      </c>
      <c r="B79" s="54">
        <f>'Copy paste to Here'!C83</f>
        <v>0</v>
      </c>
      <c r="C79" s="54"/>
      <c r="D79" s="55"/>
      <c r="E79" s="56"/>
      <c r="F79" s="56">
        <f t="shared" si="0"/>
        <v>0</v>
      </c>
      <c r="G79" s="57">
        <f t="shared" si="1"/>
        <v>0</v>
      </c>
      <c r="H79" s="60">
        <f t="shared" si="2"/>
        <v>0</v>
      </c>
    </row>
    <row r="80" spans="1:8" s="59" customFormat="1" hidden="1">
      <c r="A80" s="53" t="str">
        <f>IF((LEN('Copy paste to Here'!G84))&gt;5,((CONCATENATE('Copy paste to Here'!G84," &amp; ",'Copy paste to Here'!D84,"  &amp;  ",'Copy paste to Here'!E84))),"Empty Cell")</f>
        <v>Empty Cell</v>
      </c>
      <c r="B80" s="54">
        <f>'Copy paste to Here'!C84</f>
        <v>0</v>
      </c>
      <c r="C80" s="54"/>
      <c r="D80" s="55"/>
      <c r="E80" s="56"/>
      <c r="F80" s="56">
        <f t="shared" si="0"/>
        <v>0</v>
      </c>
      <c r="G80" s="57">
        <f t="shared" si="1"/>
        <v>0</v>
      </c>
      <c r="H80" s="60">
        <f t="shared" si="2"/>
        <v>0</v>
      </c>
    </row>
    <row r="81" spans="1:8" s="59" customFormat="1" hidden="1">
      <c r="A81" s="53" t="str">
        <f>IF((LEN('Copy paste to Here'!G85))&gt;5,((CONCATENATE('Copy paste to Here'!G85," &amp; ",'Copy paste to Here'!D85,"  &amp;  ",'Copy paste to Here'!E85))),"Empty Cell")</f>
        <v>Empty Cell</v>
      </c>
      <c r="B81" s="54">
        <f>'Copy paste to Here'!C85</f>
        <v>0</v>
      </c>
      <c r="C81" s="54"/>
      <c r="D81" s="55"/>
      <c r="E81" s="56"/>
      <c r="F81" s="56">
        <f t="shared" si="0"/>
        <v>0</v>
      </c>
      <c r="G81" s="57">
        <f t="shared" si="1"/>
        <v>0</v>
      </c>
      <c r="H81" s="60">
        <f t="shared" si="2"/>
        <v>0</v>
      </c>
    </row>
    <row r="82" spans="1:8" s="59" customFormat="1" hidden="1">
      <c r="A82" s="53" t="str">
        <f>IF((LEN('Copy paste to Here'!G86))&gt;5,((CONCATENATE('Copy paste to Here'!G86," &amp; ",'Copy paste to Here'!D86,"  &amp;  ",'Copy paste to Here'!E86))),"Empty Cell")</f>
        <v>Empty Cell</v>
      </c>
      <c r="B82" s="54">
        <f>'Copy paste to Here'!C86</f>
        <v>0</v>
      </c>
      <c r="C82" s="54"/>
      <c r="D82" s="55"/>
      <c r="E82" s="56"/>
      <c r="F82" s="56">
        <f t="shared" si="0"/>
        <v>0</v>
      </c>
      <c r="G82" s="57">
        <f t="shared" si="1"/>
        <v>0</v>
      </c>
      <c r="H82" s="60">
        <f t="shared" si="2"/>
        <v>0</v>
      </c>
    </row>
    <row r="83" spans="1:8" s="59" customFormat="1" hidden="1">
      <c r="A83" s="53" t="str">
        <f>IF((LEN('Copy paste to Here'!G87))&gt;5,((CONCATENATE('Copy paste to Here'!G87," &amp; ",'Copy paste to Here'!D87,"  &amp;  ",'Copy paste to Here'!E87))),"Empty Cell")</f>
        <v>Empty Cell</v>
      </c>
      <c r="B83" s="54">
        <f>'Copy paste to Here'!C87</f>
        <v>0</v>
      </c>
      <c r="C83" s="54"/>
      <c r="D83" s="55"/>
      <c r="E83" s="56"/>
      <c r="F83" s="56">
        <f t="shared" ref="F83:F146" si="3">D83*E83</f>
        <v>0</v>
      </c>
      <c r="G83" s="57">
        <f t="shared" ref="G83:G146" si="4">E83*$E$14</f>
        <v>0</v>
      </c>
      <c r="H83" s="60">
        <f t="shared" ref="H83:H146" si="5">D83*G83</f>
        <v>0</v>
      </c>
    </row>
    <row r="84" spans="1:8" s="59" customFormat="1" hidden="1">
      <c r="A84" s="53" t="str">
        <f>IF((LEN('Copy paste to Here'!G88))&gt;5,((CONCATENATE('Copy paste to Here'!G88," &amp; ",'Copy paste to Here'!D88,"  &amp;  ",'Copy paste to Here'!E88))),"Empty Cell")</f>
        <v>Empty Cell</v>
      </c>
      <c r="B84" s="54">
        <f>'Copy paste to Here'!C88</f>
        <v>0</v>
      </c>
      <c r="C84" s="54"/>
      <c r="D84" s="55"/>
      <c r="E84" s="56"/>
      <c r="F84" s="56">
        <f t="shared" si="3"/>
        <v>0</v>
      </c>
      <c r="G84" s="57">
        <f t="shared" si="4"/>
        <v>0</v>
      </c>
      <c r="H84" s="60">
        <f t="shared" si="5"/>
        <v>0</v>
      </c>
    </row>
    <row r="85" spans="1:8" s="59" customFormat="1" hidden="1">
      <c r="A85" s="53" t="str">
        <f>IF((LEN('Copy paste to Here'!G89))&gt;5,((CONCATENATE('Copy paste to Here'!G89," &amp; ",'Copy paste to Here'!D89,"  &amp;  ",'Copy paste to Here'!E89))),"Empty Cell")</f>
        <v>Empty Cell</v>
      </c>
      <c r="B85" s="54">
        <f>'Copy paste to Here'!C89</f>
        <v>0</v>
      </c>
      <c r="C85" s="54"/>
      <c r="D85" s="55"/>
      <c r="E85" s="56"/>
      <c r="F85" s="56">
        <f t="shared" si="3"/>
        <v>0</v>
      </c>
      <c r="G85" s="57">
        <f t="shared" si="4"/>
        <v>0</v>
      </c>
      <c r="H85" s="60">
        <f t="shared" si="5"/>
        <v>0</v>
      </c>
    </row>
    <row r="86" spans="1:8" s="59" customFormat="1" hidden="1">
      <c r="A86" s="53" t="str">
        <f>IF((LEN('Copy paste to Here'!G90))&gt;5,((CONCATENATE('Copy paste to Here'!G90," &amp; ",'Copy paste to Here'!D90,"  &amp;  ",'Copy paste to Here'!E90))),"Empty Cell")</f>
        <v>Empty Cell</v>
      </c>
      <c r="B86" s="54">
        <f>'Copy paste to Here'!C90</f>
        <v>0</v>
      </c>
      <c r="C86" s="54"/>
      <c r="D86" s="55"/>
      <c r="E86" s="56"/>
      <c r="F86" s="56">
        <f t="shared" si="3"/>
        <v>0</v>
      </c>
      <c r="G86" s="57">
        <f t="shared" si="4"/>
        <v>0</v>
      </c>
      <c r="H86" s="60">
        <f t="shared" si="5"/>
        <v>0</v>
      </c>
    </row>
    <row r="87" spans="1:8" s="59" customFormat="1" hidden="1">
      <c r="A87" s="53" t="str">
        <f>IF((LEN('Copy paste to Here'!G91))&gt;5,((CONCATENATE('Copy paste to Here'!G91," &amp; ",'Copy paste to Here'!D91,"  &amp;  ",'Copy paste to Here'!E91))),"Empty Cell")</f>
        <v>Empty Cell</v>
      </c>
      <c r="B87" s="54">
        <f>'Copy paste to Here'!C91</f>
        <v>0</v>
      </c>
      <c r="C87" s="54"/>
      <c r="D87" s="55"/>
      <c r="E87" s="56"/>
      <c r="F87" s="56">
        <f t="shared" si="3"/>
        <v>0</v>
      </c>
      <c r="G87" s="57">
        <f t="shared" si="4"/>
        <v>0</v>
      </c>
      <c r="H87" s="60">
        <f t="shared" si="5"/>
        <v>0</v>
      </c>
    </row>
    <row r="88" spans="1:8" s="59" customFormat="1" hidden="1">
      <c r="A88" s="53" t="str">
        <f>IF((LEN('Copy paste to Here'!G92))&gt;5,((CONCATENATE('Copy paste to Here'!G92," &amp; ",'Copy paste to Here'!D92,"  &amp;  ",'Copy paste to Here'!E92))),"Empty Cell")</f>
        <v>Empty Cell</v>
      </c>
      <c r="B88" s="54">
        <f>'Copy paste to Here'!C92</f>
        <v>0</v>
      </c>
      <c r="C88" s="54"/>
      <c r="D88" s="55"/>
      <c r="E88" s="56"/>
      <c r="F88" s="56">
        <f t="shared" si="3"/>
        <v>0</v>
      </c>
      <c r="G88" s="57">
        <f t="shared" si="4"/>
        <v>0</v>
      </c>
      <c r="H88" s="60">
        <f t="shared" si="5"/>
        <v>0</v>
      </c>
    </row>
    <row r="89" spans="1:8" s="59" customFormat="1" hidden="1">
      <c r="A89" s="53" t="str">
        <f>IF((LEN('Copy paste to Here'!G93))&gt;5,((CONCATENATE('Copy paste to Here'!G93," &amp; ",'Copy paste to Here'!D93,"  &amp;  ",'Copy paste to Here'!E93))),"Empty Cell")</f>
        <v>Empty Cell</v>
      </c>
      <c r="B89" s="54">
        <f>'Copy paste to Here'!C93</f>
        <v>0</v>
      </c>
      <c r="C89" s="54"/>
      <c r="D89" s="55"/>
      <c r="E89" s="56"/>
      <c r="F89" s="56">
        <f t="shared" si="3"/>
        <v>0</v>
      </c>
      <c r="G89" s="57">
        <f t="shared" si="4"/>
        <v>0</v>
      </c>
      <c r="H89" s="60">
        <f t="shared" si="5"/>
        <v>0</v>
      </c>
    </row>
    <row r="90" spans="1:8" s="59" customFormat="1" hidden="1">
      <c r="A90" s="53" t="str">
        <f>IF((LEN('Copy paste to Here'!G94))&gt;5,((CONCATENATE('Copy paste to Here'!G94," &amp; ",'Copy paste to Here'!D94,"  &amp;  ",'Copy paste to Here'!E94))),"Empty Cell")</f>
        <v>Empty Cell</v>
      </c>
      <c r="B90" s="54">
        <f>'Copy paste to Here'!C94</f>
        <v>0</v>
      </c>
      <c r="C90" s="54"/>
      <c r="D90" s="55"/>
      <c r="E90" s="56"/>
      <c r="F90" s="56">
        <f t="shared" si="3"/>
        <v>0</v>
      </c>
      <c r="G90" s="57">
        <f t="shared" si="4"/>
        <v>0</v>
      </c>
      <c r="H90" s="60">
        <f t="shared" si="5"/>
        <v>0</v>
      </c>
    </row>
    <row r="91" spans="1:8" s="59" customFormat="1" hidden="1">
      <c r="A91" s="53" t="str">
        <f>IF((LEN('Copy paste to Here'!G95))&gt;5,((CONCATENATE('Copy paste to Here'!G95," &amp; ",'Copy paste to Here'!D95,"  &amp;  ",'Copy paste to Here'!E95))),"Empty Cell")</f>
        <v>Empty Cell</v>
      </c>
      <c r="B91" s="54">
        <f>'Copy paste to Here'!C95</f>
        <v>0</v>
      </c>
      <c r="C91" s="54"/>
      <c r="D91" s="55"/>
      <c r="E91" s="56"/>
      <c r="F91" s="56">
        <f t="shared" si="3"/>
        <v>0</v>
      </c>
      <c r="G91" s="57">
        <f t="shared" si="4"/>
        <v>0</v>
      </c>
      <c r="H91" s="60">
        <f t="shared" si="5"/>
        <v>0</v>
      </c>
    </row>
    <row r="92" spans="1:8" s="59" customFormat="1" hidden="1">
      <c r="A92" s="53" t="str">
        <f>IF((LEN('Copy paste to Here'!G96))&gt;5,((CONCATENATE('Copy paste to Here'!G96," &amp; ",'Copy paste to Here'!D96,"  &amp;  ",'Copy paste to Here'!E96))),"Empty Cell")</f>
        <v>Empty Cell</v>
      </c>
      <c r="B92" s="54">
        <f>'Copy paste to Here'!C96</f>
        <v>0</v>
      </c>
      <c r="C92" s="54"/>
      <c r="D92" s="55"/>
      <c r="E92" s="56"/>
      <c r="F92" s="56">
        <f t="shared" si="3"/>
        <v>0</v>
      </c>
      <c r="G92" s="57">
        <f t="shared" si="4"/>
        <v>0</v>
      </c>
      <c r="H92" s="60">
        <f t="shared" si="5"/>
        <v>0</v>
      </c>
    </row>
    <row r="93" spans="1:8" s="59" customFormat="1" hidden="1">
      <c r="A93" s="53" t="str">
        <f>IF((LEN('Copy paste to Here'!G97))&gt;5,((CONCATENATE('Copy paste to Here'!G97," &amp; ",'Copy paste to Here'!D97,"  &amp;  ",'Copy paste to Here'!E97))),"Empty Cell")</f>
        <v>Empty Cell</v>
      </c>
      <c r="B93" s="54">
        <f>'Copy paste to Here'!C97</f>
        <v>0</v>
      </c>
      <c r="C93" s="54"/>
      <c r="D93" s="55"/>
      <c r="E93" s="56"/>
      <c r="F93" s="56">
        <f t="shared" si="3"/>
        <v>0</v>
      </c>
      <c r="G93" s="57">
        <f t="shared" si="4"/>
        <v>0</v>
      </c>
      <c r="H93" s="60">
        <f t="shared" si="5"/>
        <v>0</v>
      </c>
    </row>
    <row r="94" spans="1:8" s="59" customFormat="1" hidden="1">
      <c r="A94" s="53" t="str">
        <f>IF((LEN('Copy paste to Here'!G98))&gt;5,((CONCATENATE('Copy paste to Here'!G98," &amp; ",'Copy paste to Here'!D98,"  &amp;  ",'Copy paste to Here'!E98))),"Empty Cell")</f>
        <v>Empty Cell</v>
      </c>
      <c r="B94" s="54">
        <f>'Copy paste to Here'!C98</f>
        <v>0</v>
      </c>
      <c r="C94" s="54"/>
      <c r="D94" s="55"/>
      <c r="E94" s="56"/>
      <c r="F94" s="56">
        <f t="shared" si="3"/>
        <v>0</v>
      </c>
      <c r="G94" s="57">
        <f t="shared" si="4"/>
        <v>0</v>
      </c>
      <c r="H94" s="60">
        <f t="shared" si="5"/>
        <v>0</v>
      </c>
    </row>
    <row r="95" spans="1:8" s="59" customFormat="1" hidden="1">
      <c r="A95" s="53" t="str">
        <f>IF((LEN('Copy paste to Here'!G99))&gt;5,((CONCATENATE('Copy paste to Here'!G99," &amp; ",'Copy paste to Here'!D99,"  &amp;  ",'Copy paste to Here'!E99))),"Empty Cell")</f>
        <v>Empty Cell</v>
      </c>
      <c r="B95" s="54">
        <f>'Copy paste to Here'!C99</f>
        <v>0</v>
      </c>
      <c r="C95" s="54"/>
      <c r="D95" s="55"/>
      <c r="E95" s="56"/>
      <c r="F95" s="56">
        <f t="shared" si="3"/>
        <v>0</v>
      </c>
      <c r="G95" s="57">
        <f t="shared" si="4"/>
        <v>0</v>
      </c>
      <c r="H95" s="60">
        <f t="shared" si="5"/>
        <v>0</v>
      </c>
    </row>
    <row r="96" spans="1:8" s="59" customFormat="1" hidden="1">
      <c r="A96" s="53" t="str">
        <f>IF((LEN('Copy paste to Here'!G100))&gt;5,((CONCATENATE('Copy paste to Here'!G100," &amp; ",'Copy paste to Here'!D100,"  &amp;  ",'Copy paste to Here'!E100))),"Empty Cell")</f>
        <v>Empty Cell</v>
      </c>
      <c r="B96" s="54">
        <f>'Copy paste to Here'!C100</f>
        <v>0</v>
      </c>
      <c r="C96" s="54"/>
      <c r="D96" s="55"/>
      <c r="E96" s="56"/>
      <c r="F96" s="56">
        <f t="shared" si="3"/>
        <v>0</v>
      </c>
      <c r="G96" s="57">
        <f t="shared" si="4"/>
        <v>0</v>
      </c>
      <c r="H96" s="60">
        <f t="shared" si="5"/>
        <v>0</v>
      </c>
    </row>
    <row r="97" spans="1:8" s="59" customFormat="1" hidden="1">
      <c r="A97" s="53" t="str">
        <f>IF((LEN('Copy paste to Here'!G101))&gt;5,((CONCATENATE('Copy paste to Here'!G101," &amp; ",'Copy paste to Here'!D101,"  &amp;  ",'Copy paste to Here'!E101))),"Empty Cell")</f>
        <v>Empty Cell</v>
      </c>
      <c r="B97" s="54">
        <f>'Copy paste to Here'!C101</f>
        <v>0</v>
      </c>
      <c r="C97" s="54"/>
      <c r="D97" s="55"/>
      <c r="E97" s="56"/>
      <c r="F97" s="56">
        <f t="shared" si="3"/>
        <v>0</v>
      </c>
      <c r="G97" s="57">
        <f t="shared" si="4"/>
        <v>0</v>
      </c>
      <c r="H97" s="60">
        <f t="shared" si="5"/>
        <v>0</v>
      </c>
    </row>
    <row r="98" spans="1:8" s="59" customFormat="1" hidden="1">
      <c r="A98" s="53" t="str">
        <f>IF((LEN('Copy paste to Here'!G102))&gt;5,((CONCATENATE('Copy paste to Here'!G102," &amp; ",'Copy paste to Here'!D102,"  &amp;  ",'Copy paste to Here'!E102))),"Empty Cell")</f>
        <v>Empty Cell</v>
      </c>
      <c r="B98" s="54">
        <f>'Copy paste to Here'!C102</f>
        <v>0</v>
      </c>
      <c r="C98" s="54"/>
      <c r="D98" s="55"/>
      <c r="E98" s="56"/>
      <c r="F98" s="56">
        <f t="shared" si="3"/>
        <v>0</v>
      </c>
      <c r="G98" s="57">
        <f t="shared" si="4"/>
        <v>0</v>
      </c>
      <c r="H98" s="60">
        <f t="shared" si="5"/>
        <v>0</v>
      </c>
    </row>
    <row r="99" spans="1:8" s="59" customFormat="1" hidden="1">
      <c r="A99" s="53" t="str">
        <f>IF((LEN('Copy paste to Here'!G103))&gt;5,((CONCATENATE('Copy paste to Here'!G103," &amp; ",'Copy paste to Here'!D103,"  &amp;  ",'Copy paste to Here'!E103))),"Empty Cell")</f>
        <v>Empty Cell</v>
      </c>
      <c r="B99" s="54">
        <f>'Copy paste to Here'!C103</f>
        <v>0</v>
      </c>
      <c r="C99" s="54"/>
      <c r="D99" s="55"/>
      <c r="E99" s="56"/>
      <c r="F99" s="56">
        <f t="shared" si="3"/>
        <v>0</v>
      </c>
      <c r="G99" s="57">
        <f t="shared" si="4"/>
        <v>0</v>
      </c>
      <c r="H99" s="60">
        <f t="shared" si="5"/>
        <v>0</v>
      </c>
    </row>
    <row r="100" spans="1:8" s="59" customFormat="1" hidden="1">
      <c r="A100" s="53" t="str">
        <f>IF((LEN('Copy paste to Here'!G104))&gt;5,((CONCATENATE('Copy paste to Here'!G104," &amp; ",'Copy paste to Here'!D104,"  &amp;  ",'Copy paste to Here'!E104))),"Empty Cell")</f>
        <v>Empty Cell</v>
      </c>
      <c r="B100" s="54">
        <f>'Copy paste to Here'!C104</f>
        <v>0</v>
      </c>
      <c r="C100" s="54"/>
      <c r="D100" s="55"/>
      <c r="E100" s="56"/>
      <c r="F100" s="56">
        <f t="shared" si="3"/>
        <v>0</v>
      </c>
      <c r="G100" s="57">
        <f t="shared" si="4"/>
        <v>0</v>
      </c>
      <c r="H100" s="60">
        <f t="shared" si="5"/>
        <v>0</v>
      </c>
    </row>
    <row r="101" spans="1:8" s="59" customFormat="1" hidden="1">
      <c r="A101" s="53" t="str">
        <f>IF((LEN('Copy paste to Here'!G105))&gt;5,((CONCATENATE('Copy paste to Here'!G105," &amp; ",'Copy paste to Here'!D105,"  &amp;  ",'Copy paste to Here'!E105))),"Empty Cell")</f>
        <v>Empty Cell</v>
      </c>
      <c r="B101" s="54">
        <f>'Copy paste to Here'!C105</f>
        <v>0</v>
      </c>
      <c r="C101" s="54"/>
      <c r="D101" s="55"/>
      <c r="E101" s="56"/>
      <c r="F101" s="56">
        <f t="shared" si="3"/>
        <v>0</v>
      </c>
      <c r="G101" s="57">
        <f t="shared" si="4"/>
        <v>0</v>
      </c>
      <c r="H101" s="60">
        <f t="shared" si="5"/>
        <v>0</v>
      </c>
    </row>
    <row r="102" spans="1:8" s="59" customFormat="1" hidden="1">
      <c r="A102" s="53" t="str">
        <f>IF((LEN('Copy paste to Here'!G106))&gt;5,((CONCATENATE('Copy paste to Here'!G106," &amp; ",'Copy paste to Here'!D106,"  &amp;  ",'Copy paste to Here'!E106))),"Empty Cell")</f>
        <v>Empty Cell</v>
      </c>
      <c r="B102" s="54">
        <f>'Copy paste to Here'!C106</f>
        <v>0</v>
      </c>
      <c r="C102" s="54"/>
      <c r="D102" s="55"/>
      <c r="E102" s="56"/>
      <c r="F102" s="56">
        <f t="shared" si="3"/>
        <v>0</v>
      </c>
      <c r="G102" s="57">
        <f t="shared" si="4"/>
        <v>0</v>
      </c>
      <c r="H102" s="60">
        <f t="shared" si="5"/>
        <v>0</v>
      </c>
    </row>
    <row r="103" spans="1:8" s="59" customFormat="1" hidden="1">
      <c r="A103" s="53" t="str">
        <f>IF((LEN('Copy paste to Here'!G107))&gt;5,((CONCATENATE('Copy paste to Here'!G107," &amp; ",'Copy paste to Here'!D107,"  &amp;  ",'Copy paste to Here'!E107))),"Empty Cell")</f>
        <v>Empty Cell</v>
      </c>
      <c r="B103" s="54">
        <f>'Copy paste to Here'!C107</f>
        <v>0</v>
      </c>
      <c r="C103" s="54"/>
      <c r="D103" s="55"/>
      <c r="E103" s="56"/>
      <c r="F103" s="56">
        <f t="shared" si="3"/>
        <v>0</v>
      </c>
      <c r="G103" s="57">
        <f t="shared" si="4"/>
        <v>0</v>
      </c>
      <c r="H103" s="60">
        <f t="shared" si="5"/>
        <v>0</v>
      </c>
    </row>
    <row r="104" spans="1:8" s="59" customFormat="1" hidden="1">
      <c r="A104" s="53" t="str">
        <f>IF((LEN('Copy paste to Here'!G108))&gt;5,((CONCATENATE('Copy paste to Here'!G108," &amp; ",'Copy paste to Here'!D108,"  &amp;  ",'Copy paste to Here'!E108))),"Empty Cell")</f>
        <v>Empty Cell</v>
      </c>
      <c r="B104" s="54">
        <f>'Copy paste to Here'!C108</f>
        <v>0</v>
      </c>
      <c r="C104" s="54"/>
      <c r="D104" s="55"/>
      <c r="E104" s="56"/>
      <c r="F104" s="56">
        <f t="shared" si="3"/>
        <v>0</v>
      </c>
      <c r="G104" s="57">
        <f t="shared" si="4"/>
        <v>0</v>
      </c>
      <c r="H104" s="60">
        <f t="shared" si="5"/>
        <v>0</v>
      </c>
    </row>
    <row r="105" spans="1:8" s="59" customFormat="1" hidden="1">
      <c r="A105" s="53" t="str">
        <f>IF((LEN('Copy paste to Here'!G109))&gt;5,((CONCATENATE('Copy paste to Here'!G109," &amp; ",'Copy paste to Here'!D109,"  &amp;  ",'Copy paste to Here'!E109))),"Empty Cell")</f>
        <v>Empty Cell</v>
      </c>
      <c r="B105" s="54">
        <f>'Copy paste to Here'!C109</f>
        <v>0</v>
      </c>
      <c r="C105" s="54"/>
      <c r="D105" s="55"/>
      <c r="E105" s="56"/>
      <c r="F105" s="56">
        <f t="shared" si="3"/>
        <v>0</v>
      </c>
      <c r="G105" s="57">
        <f t="shared" si="4"/>
        <v>0</v>
      </c>
      <c r="H105" s="60">
        <f t="shared" si="5"/>
        <v>0</v>
      </c>
    </row>
    <row r="106" spans="1:8" s="59" customFormat="1" hidden="1">
      <c r="A106" s="53" t="str">
        <f>IF((LEN('Copy paste to Here'!G110))&gt;5,((CONCATENATE('Copy paste to Here'!G110," &amp; ",'Copy paste to Here'!D110,"  &amp;  ",'Copy paste to Here'!E110))),"Empty Cell")</f>
        <v>Empty Cell</v>
      </c>
      <c r="B106" s="54">
        <f>'Copy paste to Here'!C110</f>
        <v>0</v>
      </c>
      <c r="C106" s="54"/>
      <c r="D106" s="55"/>
      <c r="E106" s="56"/>
      <c r="F106" s="56">
        <f t="shared" si="3"/>
        <v>0</v>
      </c>
      <c r="G106" s="57">
        <f t="shared" si="4"/>
        <v>0</v>
      </c>
      <c r="H106" s="60">
        <f t="shared" si="5"/>
        <v>0</v>
      </c>
    </row>
    <row r="107" spans="1:8" s="59" customFormat="1" hidden="1">
      <c r="A107" s="53" t="str">
        <f>IF((LEN('Copy paste to Here'!G111))&gt;5,((CONCATENATE('Copy paste to Here'!G111," &amp; ",'Copy paste to Here'!D111,"  &amp;  ",'Copy paste to Here'!E111))),"Empty Cell")</f>
        <v>Empty Cell</v>
      </c>
      <c r="B107" s="54">
        <f>'Copy paste to Here'!C111</f>
        <v>0</v>
      </c>
      <c r="C107" s="54"/>
      <c r="D107" s="55"/>
      <c r="E107" s="56"/>
      <c r="F107" s="56">
        <f t="shared" si="3"/>
        <v>0</v>
      </c>
      <c r="G107" s="57">
        <f t="shared" si="4"/>
        <v>0</v>
      </c>
      <c r="H107" s="60">
        <f t="shared" si="5"/>
        <v>0</v>
      </c>
    </row>
    <row r="108" spans="1:8" s="59" customFormat="1" hidden="1">
      <c r="A108" s="53" t="str">
        <f>IF((LEN('Copy paste to Here'!G112))&gt;5,((CONCATENATE('Copy paste to Here'!G112," &amp; ",'Copy paste to Here'!D112,"  &amp;  ",'Copy paste to Here'!E112))),"Empty Cell")</f>
        <v>Empty Cell</v>
      </c>
      <c r="B108" s="54">
        <f>'Copy paste to Here'!C112</f>
        <v>0</v>
      </c>
      <c r="C108" s="54"/>
      <c r="D108" s="55"/>
      <c r="E108" s="56"/>
      <c r="F108" s="56">
        <f t="shared" si="3"/>
        <v>0</v>
      </c>
      <c r="G108" s="57">
        <f t="shared" si="4"/>
        <v>0</v>
      </c>
      <c r="H108" s="60">
        <f t="shared" si="5"/>
        <v>0</v>
      </c>
    </row>
    <row r="109" spans="1:8" s="59" customFormat="1" hidden="1">
      <c r="A109" s="53" t="str">
        <f>IF((LEN('Copy paste to Here'!G113))&gt;5,((CONCATENATE('Copy paste to Here'!G113," &amp; ",'Copy paste to Here'!D113,"  &amp;  ",'Copy paste to Here'!E113))),"Empty Cell")</f>
        <v>Empty Cell</v>
      </c>
      <c r="B109" s="54">
        <f>'Copy paste to Here'!C113</f>
        <v>0</v>
      </c>
      <c r="C109" s="54"/>
      <c r="D109" s="55"/>
      <c r="E109" s="56"/>
      <c r="F109" s="56">
        <f t="shared" si="3"/>
        <v>0</v>
      </c>
      <c r="G109" s="57">
        <f t="shared" si="4"/>
        <v>0</v>
      </c>
      <c r="H109" s="60">
        <f t="shared" si="5"/>
        <v>0</v>
      </c>
    </row>
    <row r="110" spans="1:8" s="59" customFormat="1" hidden="1">
      <c r="A110" s="53" t="str">
        <f>IF((LEN('Copy paste to Here'!G114))&gt;5,((CONCATENATE('Copy paste to Here'!G114," &amp; ",'Copy paste to Here'!D114,"  &amp;  ",'Copy paste to Here'!E114))),"Empty Cell")</f>
        <v>Empty Cell</v>
      </c>
      <c r="B110" s="54">
        <f>'Copy paste to Here'!C114</f>
        <v>0</v>
      </c>
      <c r="C110" s="54"/>
      <c r="D110" s="55"/>
      <c r="E110" s="56"/>
      <c r="F110" s="56">
        <f t="shared" si="3"/>
        <v>0</v>
      </c>
      <c r="G110" s="57">
        <f t="shared" si="4"/>
        <v>0</v>
      </c>
      <c r="H110" s="60">
        <f t="shared" si="5"/>
        <v>0</v>
      </c>
    </row>
    <row r="111" spans="1:8" s="59" customFormat="1" hidden="1">
      <c r="A111" s="53" t="str">
        <f>IF((LEN('Copy paste to Here'!G115))&gt;5,((CONCATENATE('Copy paste to Here'!G115," &amp; ",'Copy paste to Here'!D115,"  &amp;  ",'Copy paste to Here'!E115))),"Empty Cell")</f>
        <v>Empty Cell</v>
      </c>
      <c r="B111" s="54">
        <f>'Copy paste to Here'!C115</f>
        <v>0</v>
      </c>
      <c r="C111" s="54"/>
      <c r="D111" s="55"/>
      <c r="E111" s="56"/>
      <c r="F111" s="56">
        <f t="shared" si="3"/>
        <v>0</v>
      </c>
      <c r="G111" s="57">
        <f t="shared" si="4"/>
        <v>0</v>
      </c>
      <c r="H111" s="60">
        <f t="shared" si="5"/>
        <v>0</v>
      </c>
    </row>
    <row r="112" spans="1:8" s="59" customFormat="1" hidden="1">
      <c r="A112" s="53" t="str">
        <f>IF((LEN('Copy paste to Here'!G116))&gt;5,((CONCATENATE('Copy paste to Here'!G116," &amp; ",'Copy paste to Here'!D116,"  &amp;  ",'Copy paste to Here'!E116))),"Empty Cell")</f>
        <v>Empty Cell</v>
      </c>
      <c r="B112" s="54">
        <f>'Copy paste to Here'!C116</f>
        <v>0</v>
      </c>
      <c r="C112" s="54"/>
      <c r="D112" s="55"/>
      <c r="E112" s="56"/>
      <c r="F112" s="56">
        <f t="shared" si="3"/>
        <v>0</v>
      </c>
      <c r="G112" s="57">
        <f t="shared" si="4"/>
        <v>0</v>
      </c>
      <c r="H112" s="60">
        <f t="shared" si="5"/>
        <v>0</v>
      </c>
    </row>
    <row r="113" spans="1:8" s="59" customFormat="1" hidden="1">
      <c r="A113" s="53" t="str">
        <f>IF((LEN('Copy paste to Here'!G117))&gt;5,((CONCATENATE('Copy paste to Here'!G117," &amp; ",'Copy paste to Here'!D117,"  &amp;  ",'Copy paste to Here'!E117))),"Empty Cell")</f>
        <v>Empty Cell</v>
      </c>
      <c r="B113" s="54">
        <f>'Copy paste to Here'!C117</f>
        <v>0</v>
      </c>
      <c r="C113" s="54"/>
      <c r="D113" s="55"/>
      <c r="E113" s="56"/>
      <c r="F113" s="56">
        <f t="shared" si="3"/>
        <v>0</v>
      </c>
      <c r="G113" s="57">
        <f t="shared" si="4"/>
        <v>0</v>
      </c>
      <c r="H113" s="60">
        <f t="shared" si="5"/>
        <v>0</v>
      </c>
    </row>
    <row r="114" spans="1:8" s="59" customFormat="1" hidden="1">
      <c r="A114" s="53" t="str">
        <f>IF((LEN('Copy paste to Here'!G118))&gt;5,((CONCATENATE('Copy paste to Here'!G118," &amp; ",'Copy paste to Here'!D118,"  &amp;  ",'Copy paste to Here'!E118))),"Empty Cell")</f>
        <v>Empty Cell</v>
      </c>
      <c r="B114" s="54">
        <f>'Copy paste to Here'!C118</f>
        <v>0</v>
      </c>
      <c r="C114" s="54"/>
      <c r="D114" s="55"/>
      <c r="E114" s="56"/>
      <c r="F114" s="56">
        <f t="shared" si="3"/>
        <v>0</v>
      </c>
      <c r="G114" s="57">
        <f t="shared" si="4"/>
        <v>0</v>
      </c>
      <c r="H114" s="60">
        <f t="shared" si="5"/>
        <v>0</v>
      </c>
    </row>
    <row r="115" spans="1:8" s="59" customFormat="1" hidden="1">
      <c r="A115" s="53" t="str">
        <f>IF((LEN('Copy paste to Here'!G119))&gt;5,((CONCATENATE('Copy paste to Here'!G119," &amp; ",'Copy paste to Here'!D119,"  &amp;  ",'Copy paste to Here'!E119))),"Empty Cell")</f>
        <v>Empty Cell</v>
      </c>
      <c r="B115" s="54">
        <f>'Copy paste to Here'!C119</f>
        <v>0</v>
      </c>
      <c r="C115" s="54"/>
      <c r="D115" s="55"/>
      <c r="E115" s="56"/>
      <c r="F115" s="56">
        <f t="shared" si="3"/>
        <v>0</v>
      </c>
      <c r="G115" s="57">
        <f t="shared" si="4"/>
        <v>0</v>
      </c>
      <c r="H115" s="60">
        <f t="shared" si="5"/>
        <v>0</v>
      </c>
    </row>
    <row r="116" spans="1:8" s="59" customFormat="1" hidden="1">
      <c r="A116" s="53" t="str">
        <f>IF((LEN('Copy paste to Here'!G120))&gt;5,((CONCATENATE('Copy paste to Here'!G120," &amp; ",'Copy paste to Here'!D120,"  &amp;  ",'Copy paste to Here'!E120))),"Empty Cell")</f>
        <v>Empty Cell</v>
      </c>
      <c r="B116" s="54">
        <f>'Copy paste to Here'!C120</f>
        <v>0</v>
      </c>
      <c r="C116" s="54"/>
      <c r="D116" s="55"/>
      <c r="E116" s="56"/>
      <c r="F116" s="56">
        <f t="shared" si="3"/>
        <v>0</v>
      </c>
      <c r="G116" s="57">
        <f t="shared" si="4"/>
        <v>0</v>
      </c>
      <c r="H116" s="60">
        <f t="shared" si="5"/>
        <v>0</v>
      </c>
    </row>
    <row r="117" spans="1:8" s="59" customFormat="1" hidden="1">
      <c r="A117" s="53" t="str">
        <f>IF((LEN('Copy paste to Here'!G121))&gt;5,((CONCATENATE('Copy paste to Here'!G121," &amp; ",'Copy paste to Here'!D121,"  &amp;  ",'Copy paste to Here'!E121))),"Empty Cell")</f>
        <v>Empty Cell</v>
      </c>
      <c r="B117" s="54">
        <f>'Copy paste to Here'!C121</f>
        <v>0</v>
      </c>
      <c r="C117" s="54"/>
      <c r="D117" s="55"/>
      <c r="E117" s="56"/>
      <c r="F117" s="56">
        <f t="shared" si="3"/>
        <v>0</v>
      </c>
      <c r="G117" s="57">
        <f t="shared" si="4"/>
        <v>0</v>
      </c>
      <c r="H117" s="60">
        <f t="shared" si="5"/>
        <v>0</v>
      </c>
    </row>
    <row r="118" spans="1:8" s="59" customFormat="1" hidden="1">
      <c r="A118" s="53" t="str">
        <f>IF((LEN('Copy paste to Here'!G122))&gt;5,((CONCATENATE('Copy paste to Here'!G122," &amp; ",'Copy paste to Here'!D122,"  &amp;  ",'Copy paste to Here'!E122))),"Empty Cell")</f>
        <v>Empty Cell</v>
      </c>
      <c r="B118" s="54">
        <f>'Copy paste to Here'!C122</f>
        <v>0</v>
      </c>
      <c r="C118" s="54"/>
      <c r="D118" s="55"/>
      <c r="E118" s="56"/>
      <c r="F118" s="56">
        <f t="shared" si="3"/>
        <v>0</v>
      </c>
      <c r="G118" s="57">
        <f t="shared" si="4"/>
        <v>0</v>
      </c>
      <c r="H118" s="60">
        <f t="shared" si="5"/>
        <v>0</v>
      </c>
    </row>
    <row r="119" spans="1:8" s="59" customFormat="1" hidden="1">
      <c r="A119" s="53" t="str">
        <f>IF((LEN('Copy paste to Here'!G123))&gt;5,((CONCATENATE('Copy paste to Here'!G123," &amp; ",'Copy paste to Here'!D123,"  &amp;  ",'Copy paste to Here'!E123))),"Empty Cell")</f>
        <v>Empty Cell</v>
      </c>
      <c r="B119" s="54">
        <f>'Copy paste to Here'!C123</f>
        <v>0</v>
      </c>
      <c r="C119" s="54"/>
      <c r="D119" s="55"/>
      <c r="E119" s="56"/>
      <c r="F119" s="56">
        <f t="shared" si="3"/>
        <v>0</v>
      </c>
      <c r="G119" s="57">
        <f t="shared" si="4"/>
        <v>0</v>
      </c>
      <c r="H119" s="60">
        <f t="shared" si="5"/>
        <v>0</v>
      </c>
    </row>
    <row r="120" spans="1:8" s="59" customFormat="1" hidden="1">
      <c r="A120" s="53" t="str">
        <f>IF((LEN('Copy paste to Here'!G124))&gt;5,((CONCATENATE('Copy paste to Here'!G124," &amp; ",'Copy paste to Here'!D124,"  &amp;  ",'Copy paste to Here'!E124))),"Empty Cell")</f>
        <v>Empty Cell</v>
      </c>
      <c r="B120" s="54">
        <f>'Copy paste to Here'!C124</f>
        <v>0</v>
      </c>
      <c r="C120" s="54"/>
      <c r="D120" s="55"/>
      <c r="E120" s="56"/>
      <c r="F120" s="56">
        <f t="shared" si="3"/>
        <v>0</v>
      </c>
      <c r="G120" s="57">
        <f t="shared" si="4"/>
        <v>0</v>
      </c>
      <c r="H120" s="60">
        <f t="shared" si="5"/>
        <v>0</v>
      </c>
    </row>
    <row r="121" spans="1:8" s="59" customFormat="1" hidden="1">
      <c r="A121" s="53" t="str">
        <f>IF((LEN('Copy paste to Here'!G125))&gt;5,((CONCATENATE('Copy paste to Here'!G125," &amp; ",'Copy paste to Here'!D125,"  &amp;  ",'Copy paste to Here'!E125))),"Empty Cell")</f>
        <v>Empty Cell</v>
      </c>
      <c r="B121" s="54">
        <f>'Copy paste to Here'!C125</f>
        <v>0</v>
      </c>
      <c r="C121" s="54"/>
      <c r="D121" s="55"/>
      <c r="E121" s="56"/>
      <c r="F121" s="56">
        <f t="shared" si="3"/>
        <v>0</v>
      </c>
      <c r="G121" s="57">
        <f t="shared" si="4"/>
        <v>0</v>
      </c>
      <c r="H121" s="60">
        <f t="shared" si="5"/>
        <v>0</v>
      </c>
    </row>
    <row r="122" spans="1:8" s="59" customFormat="1" hidden="1">
      <c r="A122" s="53" t="str">
        <f>IF((LEN('Copy paste to Here'!G126))&gt;5,((CONCATENATE('Copy paste to Here'!G126," &amp; ",'Copy paste to Here'!D126,"  &amp;  ",'Copy paste to Here'!E126))),"Empty Cell")</f>
        <v>Empty Cell</v>
      </c>
      <c r="B122" s="54">
        <f>'Copy paste to Here'!C126</f>
        <v>0</v>
      </c>
      <c r="C122" s="54"/>
      <c r="D122" s="55"/>
      <c r="E122" s="56"/>
      <c r="F122" s="56">
        <f t="shared" si="3"/>
        <v>0</v>
      </c>
      <c r="G122" s="57">
        <f t="shared" si="4"/>
        <v>0</v>
      </c>
      <c r="H122" s="60">
        <f t="shared" si="5"/>
        <v>0</v>
      </c>
    </row>
    <row r="123" spans="1:8" s="59" customFormat="1" hidden="1">
      <c r="A123" s="53" t="str">
        <f>IF((LEN('Copy paste to Here'!G127))&gt;5,((CONCATENATE('Copy paste to Here'!G127," &amp; ",'Copy paste to Here'!D127,"  &amp;  ",'Copy paste to Here'!E127))),"Empty Cell")</f>
        <v>Empty Cell</v>
      </c>
      <c r="B123" s="54">
        <f>'Copy paste to Here'!C127</f>
        <v>0</v>
      </c>
      <c r="C123" s="54"/>
      <c r="D123" s="55"/>
      <c r="E123" s="56"/>
      <c r="F123" s="56">
        <f t="shared" si="3"/>
        <v>0</v>
      </c>
      <c r="G123" s="57">
        <f t="shared" si="4"/>
        <v>0</v>
      </c>
      <c r="H123" s="60">
        <f t="shared" si="5"/>
        <v>0</v>
      </c>
    </row>
    <row r="124" spans="1:8" s="59" customFormat="1" hidden="1">
      <c r="A124" s="53" t="str">
        <f>IF((LEN('Copy paste to Here'!G128))&gt;5,((CONCATENATE('Copy paste to Here'!G128," &amp; ",'Copy paste to Here'!D128,"  &amp;  ",'Copy paste to Here'!E128))),"Empty Cell")</f>
        <v>Empty Cell</v>
      </c>
      <c r="B124" s="54">
        <f>'Copy paste to Here'!C128</f>
        <v>0</v>
      </c>
      <c r="C124" s="54"/>
      <c r="D124" s="55"/>
      <c r="E124" s="56"/>
      <c r="F124" s="56">
        <f t="shared" si="3"/>
        <v>0</v>
      </c>
      <c r="G124" s="57">
        <f t="shared" si="4"/>
        <v>0</v>
      </c>
      <c r="H124" s="60">
        <f t="shared" si="5"/>
        <v>0</v>
      </c>
    </row>
    <row r="125" spans="1:8" s="59" customFormat="1" hidden="1">
      <c r="A125" s="53" t="str">
        <f>IF((LEN('Copy paste to Here'!G129))&gt;5,((CONCATENATE('Copy paste to Here'!G129," &amp; ",'Copy paste to Here'!D129,"  &amp;  ",'Copy paste to Here'!E129))),"Empty Cell")</f>
        <v>Empty Cell</v>
      </c>
      <c r="B125" s="54">
        <f>'Copy paste to Here'!C129</f>
        <v>0</v>
      </c>
      <c r="C125" s="54"/>
      <c r="D125" s="55"/>
      <c r="E125" s="56"/>
      <c r="F125" s="56">
        <f t="shared" si="3"/>
        <v>0</v>
      </c>
      <c r="G125" s="57">
        <f t="shared" si="4"/>
        <v>0</v>
      </c>
      <c r="H125" s="60">
        <f t="shared" si="5"/>
        <v>0</v>
      </c>
    </row>
    <row r="126" spans="1:8" s="59" customFormat="1" hidden="1">
      <c r="A126" s="53" t="str">
        <f>IF((LEN('Copy paste to Here'!G130))&gt;5,((CONCATENATE('Copy paste to Here'!G130," &amp; ",'Copy paste to Here'!D130,"  &amp;  ",'Copy paste to Here'!E130))),"Empty Cell")</f>
        <v>Empty Cell</v>
      </c>
      <c r="B126" s="54">
        <f>'Copy paste to Here'!C130</f>
        <v>0</v>
      </c>
      <c r="C126" s="54"/>
      <c r="D126" s="55"/>
      <c r="E126" s="56"/>
      <c r="F126" s="56">
        <f t="shared" si="3"/>
        <v>0</v>
      </c>
      <c r="G126" s="57">
        <f t="shared" si="4"/>
        <v>0</v>
      </c>
      <c r="H126" s="60">
        <f t="shared" si="5"/>
        <v>0</v>
      </c>
    </row>
    <row r="127" spans="1:8" s="59" customFormat="1" hidden="1">
      <c r="A127" s="53" t="str">
        <f>IF((LEN('Copy paste to Here'!G131))&gt;5,((CONCATENATE('Copy paste to Here'!G131," &amp; ",'Copy paste to Here'!D131,"  &amp;  ",'Copy paste to Here'!E131))),"Empty Cell")</f>
        <v>Empty Cell</v>
      </c>
      <c r="B127" s="54">
        <f>'Copy paste to Here'!C131</f>
        <v>0</v>
      </c>
      <c r="C127" s="54"/>
      <c r="D127" s="55"/>
      <c r="E127" s="56"/>
      <c r="F127" s="56">
        <f t="shared" si="3"/>
        <v>0</v>
      </c>
      <c r="G127" s="57">
        <f t="shared" si="4"/>
        <v>0</v>
      </c>
      <c r="H127" s="60">
        <f t="shared" si="5"/>
        <v>0</v>
      </c>
    </row>
    <row r="128" spans="1:8" s="59" customFormat="1" hidden="1">
      <c r="A128" s="53" t="str">
        <f>IF((LEN('Copy paste to Here'!G132))&gt;5,((CONCATENATE('Copy paste to Here'!G132," &amp; ",'Copy paste to Here'!D132,"  &amp;  ",'Copy paste to Here'!E132))),"Empty Cell")</f>
        <v>Empty Cell</v>
      </c>
      <c r="B128" s="54">
        <f>'Copy paste to Here'!C132</f>
        <v>0</v>
      </c>
      <c r="C128" s="54"/>
      <c r="D128" s="55"/>
      <c r="E128" s="56"/>
      <c r="F128" s="56">
        <f t="shared" si="3"/>
        <v>0</v>
      </c>
      <c r="G128" s="57">
        <f t="shared" si="4"/>
        <v>0</v>
      </c>
      <c r="H128" s="60">
        <f t="shared" si="5"/>
        <v>0</v>
      </c>
    </row>
    <row r="129" spans="1:8" s="59" customFormat="1" hidden="1">
      <c r="A129" s="53" t="str">
        <f>IF((LEN('Copy paste to Here'!G133))&gt;5,((CONCATENATE('Copy paste to Here'!G133," &amp; ",'Copy paste to Here'!D133,"  &amp;  ",'Copy paste to Here'!E133))),"Empty Cell")</f>
        <v>Empty Cell</v>
      </c>
      <c r="B129" s="54">
        <f>'Copy paste to Here'!C133</f>
        <v>0</v>
      </c>
      <c r="C129" s="54"/>
      <c r="D129" s="55"/>
      <c r="E129" s="56"/>
      <c r="F129" s="56">
        <f t="shared" si="3"/>
        <v>0</v>
      </c>
      <c r="G129" s="57">
        <f t="shared" si="4"/>
        <v>0</v>
      </c>
      <c r="H129" s="60">
        <f t="shared" si="5"/>
        <v>0</v>
      </c>
    </row>
    <row r="130" spans="1:8" s="59" customFormat="1" hidden="1">
      <c r="A130" s="53" t="str">
        <f>IF((LEN('Copy paste to Here'!G134))&gt;5,((CONCATENATE('Copy paste to Here'!G134," &amp; ",'Copy paste to Here'!D134,"  &amp;  ",'Copy paste to Here'!E134))),"Empty Cell")</f>
        <v>Empty Cell</v>
      </c>
      <c r="B130" s="54">
        <f>'Copy paste to Here'!C134</f>
        <v>0</v>
      </c>
      <c r="C130" s="54"/>
      <c r="D130" s="55"/>
      <c r="E130" s="56"/>
      <c r="F130" s="56">
        <f t="shared" si="3"/>
        <v>0</v>
      </c>
      <c r="G130" s="57">
        <f t="shared" si="4"/>
        <v>0</v>
      </c>
      <c r="H130" s="60">
        <f t="shared" si="5"/>
        <v>0</v>
      </c>
    </row>
    <row r="131" spans="1:8" s="59" customFormat="1" hidden="1">
      <c r="A131" s="53" t="str">
        <f>IF((LEN('Copy paste to Here'!G135))&gt;5,((CONCATENATE('Copy paste to Here'!G135," &amp; ",'Copy paste to Here'!D135,"  &amp;  ",'Copy paste to Here'!E135))),"Empty Cell")</f>
        <v>Empty Cell</v>
      </c>
      <c r="B131" s="54">
        <f>'Copy paste to Here'!C135</f>
        <v>0</v>
      </c>
      <c r="C131" s="54"/>
      <c r="D131" s="55"/>
      <c r="E131" s="56"/>
      <c r="F131" s="56">
        <f t="shared" si="3"/>
        <v>0</v>
      </c>
      <c r="G131" s="57">
        <f t="shared" si="4"/>
        <v>0</v>
      </c>
      <c r="H131" s="60">
        <f t="shared" si="5"/>
        <v>0</v>
      </c>
    </row>
    <row r="132" spans="1:8" s="59" customFormat="1" hidden="1">
      <c r="A132" s="53" t="str">
        <f>IF((LEN('Copy paste to Here'!G136))&gt;5,((CONCATENATE('Copy paste to Here'!G136," &amp; ",'Copy paste to Here'!D136,"  &amp;  ",'Copy paste to Here'!E136))),"Empty Cell")</f>
        <v>Empty Cell</v>
      </c>
      <c r="B132" s="54">
        <f>'Copy paste to Here'!C136</f>
        <v>0</v>
      </c>
      <c r="C132" s="54"/>
      <c r="D132" s="55"/>
      <c r="E132" s="56"/>
      <c r="F132" s="56">
        <f t="shared" si="3"/>
        <v>0</v>
      </c>
      <c r="G132" s="57">
        <f t="shared" si="4"/>
        <v>0</v>
      </c>
      <c r="H132" s="60">
        <f t="shared" si="5"/>
        <v>0</v>
      </c>
    </row>
    <row r="133" spans="1:8" s="59" customFormat="1" hidden="1">
      <c r="A133" s="53" t="str">
        <f>IF((LEN('Copy paste to Here'!G137))&gt;5,((CONCATENATE('Copy paste to Here'!G137," &amp; ",'Copy paste to Here'!D137,"  &amp;  ",'Copy paste to Here'!E137))),"Empty Cell")</f>
        <v>Empty Cell</v>
      </c>
      <c r="B133" s="54">
        <f>'Copy paste to Here'!C137</f>
        <v>0</v>
      </c>
      <c r="C133" s="54"/>
      <c r="D133" s="55"/>
      <c r="E133" s="56"/>
      <c r="F133" s="56">
        <f t="shared" si="3"/>
        <v>0</v>
      </c>
      <c r="G133" s="57">
        <f t="shared" si="4"/>
        <v>0</v>
      </c>
      <c r="H133" s="60">
        <f t="shared" si="5"/>
        <v>0</v>
      </c>
    </row>
    <row r="134" spans="1:8" s="59" customFormat="1" hidden="1">
      <c r="A134" s="53" t="str">
        <f>IF((LEN('Copy paste to Here'!G138))&gt;5,((CONCATENATE('Copy paste to Here'!G138," &amp; ",'Copy paste to Here'!D138,"  &amp;  ",'Copy paste to Here'!E138))),"Empty Cell")</f>
        <v>Empty Cell</v>
      </c>
      <c r="B134" s="54">
        <f>'Copy paste to Here'!C138</f>
        <v>0</v>
      </c>
      <c r="C134" s="54"/>
      <c r="D134" s="55"/>
      <c r="E134" s="56"/>
      <c r="F134" s="56">
        <f t="shared" si="3"/>
        <v>0</v>
      </c>
      <c r="G134" s="57">
        <f t="shared" si="4"/>
        <v>0</v>
      </c>
      <c r="H134" s="60">
        <f t="shared" si="5"/>
        <v>0</v>
      </c>
    </row>
    <row r="135" spans="1:8" s="59" customFormat="1" hidden="1">
      <c r="A135" s="53" t="str">
        <f>IF((LEN('Copy paste to Here'!G139))&gt;5,((CONCATENATE('Copy paste to Here'!G139," &amp; ",'Copy paste to Here'!D139,"  &amp;  ",'Copy paste to Here'!E139))),"Empty Cell")</f>
        <v>Empty Cell</v>
      </c>
      <c r="B135" s="54">
        <f>'Copy paste to Here'!C139</f>
        <v>0</v>
      </c>
      <c r="C135" s="54"/>
      <c r="D135" s="55"/>
      <c r="E135" s="56"/>
      <c r="F135" s="56">
        <f t="shared" si="3"/>
        <v>0</v>
      </c>
      <c r="G135" s="57">
        <f t="shared" si="4"/>
        <v>0</v>
      </c>
      <c r="H135" s="60">
        <f t="shared" si="5"/>
        <v>0</v>
      </c>
    </row>
    <row r="136" spans="1:8" s="59" customFormat="1" hidden="1">
      <c r="A136" s="53" t="str">
        <f>IF((LEN('Copy paste to Here'!G140))&gt;5,((CONCATENATE('Copy paste to Here'!G140," &amp; ",'Copy paste to Here'!D140,"  &amp;  ",'Copy paste to Here'!E140))),"Empty Cell")</f>
        <v>Empty Cell</v>
      </c>
      <c r="B136" s="54">
        <f>'Copy paste to Here'!C140</f>
        <v>0</v>
      </c>
      <c r="C136" s="54"/>
      <c r="D136" s="55"/>
      <c r="E136" s="56"/>
      <c r="F136" s="56">
        <f t="shared" si="3"/>
        <v>0</v>
      </c>
      <c r="G136" s="57">
        <f t="shared" si="4"/>
        <v>0</v>
      </c>
      <c r="H136" s="60">
        <f t="shared" si="5"/>
        <v>0</v>
      </c>
    </row>
    <row r="137" spans="1:8" s="59" customFormat="1" hidden="1">
      <c r="A137" s="53" t="str">
        <f>IF((LEN('Copy paste to Here'!G141))&gt;5,((CONCATENATE('Copy paste to Here'!G141," &amp; ",'Copy paste to Here'!D141,"  &amp;  ",'Copy paste to Here'!E141))),"Empty Cell")</f>
        <v>Empty Cell</v>
      </c>
      <c r="B137" s="54">
        <f>'Copy paste to Here'!C141</f>
        <v>0</v>
      </c>
      <c r="C137" s="54"/>
      <c r="D137" s="55"/>
      <c r="E137" s="56"/>
      <c r="F137" s="56">
        <f t="shared" si="3"/>
        <v>0</v>
      </c>
      <c r="G137" s="57">
        <f t="shared" si="4"/>
        <v>0</v>
      </c>
      <c r="H137" s="60">
        <f t="shared" si="5"/>
        <v>0</v>
      </c>
    </row>
    <row r="138" spans="1:8" s="59" customFormat="1" hidden="1">
      <c r="A138" s="53" t="str">
        <f>IF((LEN('Copy paste to Here'!G142))&gt;5,((CONCATENATE('Copy paste to Here'!G142," &amp; ",'Copy paste to Here'!D142,"  &amp;  ",'Copy paste to Here'!E142))),"Empty Cell")</f>
        <v>Empty Cell</v>
      </c>
      <c r="B138" s="54">
        <f>'Copy paste to Here'!C142</f>
        <v>0</v>
      </c>
      <c r="C138" s="54"/>
      <c r="D138" s="55"/>
      <c r="E138" s="56"/>
      <c r="F138" s="56">
        <f t="shared" si="3"/>
        <v>0</v>
      </c>
      <c r="G138" s="57">
        <f t="shared" si="4"/>
        <v>0</v>
      </c>
      <c r="H138" s="60">
        <f t="shared" si="5"/>
        <v>0</v>
      </c>
    </row>
    <row r="139" spans="1:8" s="59" customFormat="1" hidden="1">
      <c r="A139" s="53" t="str">
        <f>IF((LEN('Copy paste to Here'!G143))&gt;5,((CONCATENATE('Copy paste to Here'!G143," &amp; ",'Copy paste to Here'!D143,"  &amp;  ",'Copy paste to Here'!E143))),"Empty Cell")</f>
        <v>Empty Cell</v>
      </c>
      <c r="B139" s="54">
        <f>'Copy paste to Here'!C143</f>
        <v>0</v>
      </c>
      <c r="C139" s="54"/>
      <c r="D139" s="55"/>
      <c r="E139" s="56"/>
      <c r="F139" s="56">
        <f t="shared" si="3"/>
        <v>0</v>
      </c>
      <c r="G139" s="57">
        <f t="shared" si="4"/>
        <v>0</v>
      </c>
      <c r="H139" s="60">
        <f t="shared" si="5"/>
        <v>0</v>
      </c>
    </row>
    <row r="140" spans="1:8" s="59" customFormat="1" hidden="1">
      <c r="A140" s="53" t="str">
        <f>IF((LEN('Copy paste to Here'!G144))&gt;5,((CONCATENATE('Copy paste to Here'!G144," &amp; ",'Copy paste to Here'!D144,"  &amp;  ",'Copy paste to Here'!E144))),"Empty Cell")</f>
        <v>Empty Cell</v>
      </c>
      <c r="B140" s="54">
        <f>'Copy paste to Here'!C144</f>
        <v>0</v>
      </c>
      <c r="C140" s="54"/>
      <c r="D140" s="55"/>
      <c r="E140" s="56"/>
      <c r="F140" s="56">
        <f t="shared" si="3"/>
        <v>0</v>
      </c>
      <c r="G140" s="57">
        <f t="shared" si="4"/>
        <v>0</v>
      </c>
      <c r="H140" s="60">
        <f t="shared" si="5"/>
        <v>0</v>
      </c>
    </row>
    <row r="141" spans="1:8" s="59" customFormat="1" hidden="1">
      <c r="A141" s="53" t="str">
        <f>IF((LEN('Copy paste to Here'!G145))&gt;5,((CONCATENATE('Copy paste to Here'!G145," &amp; ",'Copy paste to Here'!D145,"  &amp;  ",'Copy paste to Here'!E145))),"Empty Cell")</f>
        <v>Empty Cell</v>
      </c>
      <c r="B141" s="54">
        <f>'Copy paste to Here'!C145</f>
        <v>0</v>
      </c>
      <c r="C141" s="54"/>
      <c r="D141" s="55"/>
      <c r="E141" s="56"/>
      <c r="F141" s="56">
        <f t="shared" si="3"/>
        <v>0</v>
      </c>
      <c r="G141" s="57">
        <f t="shared" si="4"/>
        <v>0</v>
      </c>
      <c r="H141" s="60">
        <f t="shared" si="5"/>
        <v>0</v>
      </c>
    </row>
    <row r="142" spans="1:8" s="59" customFormat="1" hidden="1">
      <c r="A142" s="53" t="str">
        <f>IF((LEN('Copy paste to Here'!G146))&gt;5,((CONCATENATE('Copy paste to Here'!G146," &amp; ",'Copy paste to Here'!D146,"  &amp;  ",'Copy paste to Here'!E146))),"Empty Cell")</f>
        <v>Empty Cell</v>
      </c>
      <c r="B142" s="54">
        <f>'Copy paste to Here'!C146</f>
        <v>0</v>
      </c>
      <c r="C142" s="54"/>
      <c r="D142" s="55"/>
      <c r="E142" s="56"/>
      <c r="F142" s="56">
        <f t="shared" si="3"/>
        <v>0</v>
      </c>
      <c r="G142" s="57">
        <f t="shared" si="4"/>
        <v>0</v>
      </c>
      <c r="H142" s="60">
        <f t="shared" si="5"/>
        <v>0</v>
      </c>
    </row>
    <row r="143" spans="1:8" s="59" customFormat="1" hidden="1">
      <c r="A143" s="53" t="str">
        <f>IF((LEN('Copy paste to Here'!G147))&gt;5,((CONCATENATE('Copy paste to Here'!G147," &amp; ",'Copy paste to Here'!D147,"  &amp;  ",'Copy paste to Here'!E147))),"Empty Cell")</f>
        <v>Empty Cell</v>
      </c>
      <c r="B143" s="54">
        <f>'Copy paste to Here'!C147</f>
        <v>0</v>
      </c>
      <c r="C143" s="54"/>
      <c r="D143" s="55"/>
      <c r="E143" s="56"/>
      <c r="F143" s="56">
        <f t="shared" si="3"/>
        <v>0</v>
      </c>
      <c r="G143" s="57">
        <f t="shared" si="4"/>
        <v>0</v>
      </c>
      <c r="H143" s="60">
        <f t="shared" si="5"/>
        <v>0</v>
      </c>
    </row>
    <row r="144" spans="1:8" s="59" customFormat="1" hidden="1">
      <c r="A144" s="53" t="str">
        <f>IF((LEN('Copy paste to Here'!G148))&gt;5,((CONCATENATE('Copy paste to Here'!G148," &amp; ",'Copy paste to Here'!D148,"  &amp;  ",'Copy paste to Here'!E148))),"Empty Cell")</f>
        <v>Empty Cell</v>
      </c>
      <c r="B144" s="54">
        <f>'Copy paste to Here'!C148</f>
        <v>0</v>
      </c>
      <c r="C144" s="54"/>
      <c r="D144" s="55"/>
      <c r="E144" s="56"/>
      <c r="F144" s="56">
        <f t="shared" si="3"/>
        <v>0</v>
      </c>
      <c r="G144" s="57">
        <f t="shared" si="4"/>
        <v>0</v>
      </c>
      <c r="H144" s="60">
        <f t="shared" si="5"/>
        <v>0</v>
      </c>
    </row>
    <row r="145" spans="1:8" s="59" customFormat="1" hidden="1">
      <c r="A145" s="53" t="str">
        <f>IF((LEN('Copy paste to Here'!G149))&gt;5,((CONCATENATE('Copy paste to Here'!G149," &amp; ",'Copy paste to Here'!D149,"  &amp;  ",'Copy paste to Here'!E149))),"Empty Cell")</f>
        <v>Empty Cell</v>
      </c>
      <c r="B145" s="54">
        <f>'Copy paste to Here'!C149</f>
        <v>0</v>
      </c>
      <c r="C145" s="54"/>
      <c r="D145" s="55"/>
      <c r="E145" s="56"/>
      <c r="F145" s="56">
        <f t="shared" si="3"/>
        <v>0</v>
      </c>
      <c r="G145" s="57">
        <f t="shared" si="4"/>
        <v>0</v>
      </c>
      <c r="H145" s="60">
        <f t="shared" si="5"/>
        <v>0</v>
      </c>
    </row>
    <row r="146" spans="1:8" s="59" customFormat="1" hidden="1">
      <c r="A146" s="53" t="str">
        <f>IF((LEN('Copy paste to Here'!G150))&gt;5,((CONCATENATE('Copy paste to Here'!G150," &amp; ",'Copy paste to Here'!D150,"  &amp;  ",'Copy paste to Here'!E150))),"Empty Cell")</f>
        <v>Empty Cell</v>
      </c>
      <c r="B146" s="54">
        <f>'Copy paste to Here'!C150</f>
        <v>0</v>
      </c>
      <c r="C146" s="54"/>
      <c r="D146" s="55"/>
      <c r="E146" s="56"/>
      <c r="F146" s="56">
        <f t="shared" si="3"/>
        <v>0</v>
      </c>
      <c r="G146" s="57">
        <f t="shared" si="4"/>
        <v>0</v>
      </c>
      <c r="H146" s="60">
        <f t="shared" si="5"/>
        <v>0</v>
      </c>
    </row>
    <row r="147" spans="1:8" s="59" customFormat="1" hidden="1">
      <c r="A147" s="53" t="str">
        <f>IF((LEN('Copy paste to Here'!G151))&gt;5,((CONCATENATE('Copy paste to Here'!G151," &amp; ",'Copy paste to Here'!D151,"  &amp;  ",'Copy paste to Here'!E151))),"Empty Cell")</f>
        <v>Empty Cell</v>
      </c>
      <c r="B147" s="54">
        <f>'Copy paste to Here'!C151</f>
        <v>0</v>
      </c>
      <c r="C147" s="54"/>
      <c r="D147" s="55"/>
      <c r="E147" s="56"/>
      <c r="F147" s="56">
        <f t="shared" ref="F147:F156" si="6">D147*E147</f>
        <v>0</v>
      </c>
      <c r="G147" s="57">
        <f t="shared" ref="G147:G210" si="7">E147*$E$14</f>
        <v>0</v>
      </c>
      <c r="H147" s="60">
        <f t="shared" ref="H147:H210" si="8">D147*G147</f>
        <v>0</v>
      </c>
    </row>
    <row r="148" spans="1:8" s="59" customFormat="1" hidden="1">
      <c r="A148" s="53" t="str">
        <f>IF((LEN('Copy paste to Here'!G152))&gt;5,((CONCATENATE('Copy paste to Here'!G152," &amp; ",'Copy paste to Here'!D152,"  &amp;  ",'Copy paste to Here'!E152))),"Empty Cell")</f>
        <v>Empty Cell</v>
      </c>
      <c r="B148" s="54">
        <f>'Copy paste to Here'!C152</f>
        <v>0</v>
      </c>
      <c r="C148" s="54"/>
      <c r="D148" s="55"/>
      <c r="E148" s="56"/>
      <c r="F148" s="56">
        <f t="shared" si="6"/>
        <v>0</v>
      </c>
      <c r="G148" s="57">
        <f t="shared" si="7"/>
        <v>0</v>
      </c>
      <c r="H148" s="60">
        <f t="shared" si="8"/>
        <v>0</v>
      </c>
    </row>
    <row r="149" spans="1:8" s="59" customFormat="1" hidden="1">
      <c r="A149" s="53" t="str">
        <f>IF((LEN('Copy paste to Here'!G153))&gt;5,((CONCATENATE('Copy paste to Here'!G153," &amp; ",'Copy paste to Here'!D153,"  &amp;  ",'Copy paste to Here'!E153))),"Empty Cell")</f>
        <v>Empty Cell</v>
      </c>
      <c r="B149" s="54">
        <f>'Copy paste to Here'!C153</f>
        <v>0</v>
      </c>
      <c r="C149" s="54"/>
      <c r="D149" s="55"/>
      <c r="E149" s="56"/>
      <c r="F149" s="56">
        <f t="shared" si="6"/>
        <v>0</v>
      </c>
      <c r="G149" s="57">
        <f t="shared" si="7"/>
        <v>0</v>
      </c>
      <c r="H149" s="60">
        <f t="shared" si="8"/>
        <v>0</v>
      </c>
    </row>
    <row r="150" spans="1:8" s="59" customFormat="1" hidden="1">
      <c r="A150" s="53" t="str">
        <f>IF((LEN('Copy paste to Here'!G154))&gt;5,((CONCATENATE('Copy paste to Here'!G154," &amp; ",'Copy paste to Here'!D154,"  &amp;  ",'Copy paste to Here'!E154))),"Empty Cell")</f>
        <v>Empty Cell</v>
      </c>
      <c r="B150" s="54">
        <f>'Copy paste to Here'!C154</f>
        <v>0</v>
      </c>
      <c r="C150" s="54"/>
      <c r="D150" s="55"/>
      <c r="E150" s="56"/>
      <c r="F150" s="56">
        <f t="shared" si="6"/>
        <v>0</v>
      </c>
      <c r="G150" s="57">
        <f t="shared" si="7"/>
        <v>0</v>
      </c>
      <c r="H150" s="60">
        <f t="shared" si="8"/>
        <v>0</v>
      </c>
    </row>
    <row r="151" spans="1:8" s="59" customFormat="1" hidden="1">
      <c r="A151" s="53" t="str">
        <f>IF((LEN('Copy paste to Here'!G155))&gt;5,((CONCATENATE('Copy paste to Here'!G155," &amp; ",'Copy paste to Here'!D155,"  &amp;  ",'Copy paste to Here'!E155))),"Empty Cell")</f>
        <v>Empty Cell</v>
      </c>
      <c r="B151" s="54">
        <f>'Copy paste to Here'!C155</f>
        <v>0</v>
      </c>
      <c r="C151" s="54"/>
      <c r="D151" s="55"/>
      <c r="E151" s="56"/>
      <c r="F151" s="56">
        <f t="shared" si="6"/>
        <v>0</v>
      </c>
      <c r="G151" s="57">
        <f t="shared" si="7"/>
        <v>0</v>
      </c>
      <c r="H151" s="60">
        <f t="shared" si="8"/>
        <v>0</v>
      </c>
    </row>
    <row r="152" spans="1:8" s="59" customFormat="1" hidden="1">
      <c r="A152" s="53" t="str">
        <f>IF((LEN('Copy paste to Here'!G156))&gt;5,((CONCATENATE('Copy paste to Here'!G156," &amp; ",'Copy paste to Here'!D156,"  &amp;  ",'Copy paste to Here'!E156))),"Empty Cell")</f>
        <v>Empty Cell</v>
      </c>
      <c r="B152" s="54">
        <f>'Copy paste to Here'!C156</f>
        <v>0</v>
      </c>
      <c r="C152" s="54"/>
      <c r="D152" s="55"/>
      <c r="E152" s="56"/>
      <c r="F152" s="56">
        <f t="shared" si="6"/>
        <v>0</v>
      </c>
      <c r="G152" s="57">
        <f t="shared" si="7"/>
        <v>0</v>
      </c>
      <c r="H152" s="60">
        <f t="shared" si="8"/>
        <v>0</v>
      </c>
    </row>
    <row r="153" spans="1:8" s="59" customFormat="1" hidden="1">
      <c r="A153" s="53" t="str">
        <f>IF((LEN('Copy paste to Here'!G157))&gt;5,((CONCATENATE('Copy paste to Here'!G157," &amp; ",'Copy paste to Here'!D157,"  &amp;  ",'Copy paste to Here'!E157))),"Empty Cell")</f>
        <v>Empty Cell</v>
      </c>
      <c r="B153" s="54">
        <f>'Copy paste to Here'!C157</f>
        <v>0</v>
      </c>
      <c r="C153" s="54"/>
      <c r="D153" s="55"/>
      <c r="E153" s="56"/>
      <c r="F153" s="56">
        <f t="shared" si="6"/>
        <v>0</v>
      </c>
      <c r="G153" s="57">
        <f t="shared" si="7"/>
        <v>0</v>
      </c>
      <c r="H153" s="60">
        <f t="shared" si="8"/>
        <v>0</v>
      </c>
    </row>
    <row r="154" spans="1:8" s="59" customFormat="1" hidden="1">
      <c r="A154" s="53" t="str">
        <f>IF((LEN('Copy paste to Here'!G158))&gt;5,((CONCATENATE('Copy paste to Here'!G158," &amp; ",'Copy paste to Here'!D158,"  &amp;  ",'Copy paste to Here'!E158))),"Empty Cell")</f>
        <v>Empty Cell</v>
      </c>
      <c r="B154" s="54">
        <f>'Copy paste to Here'!C158</f>
        <v>0</v>
      </c>
      <c r="C154" s="54"/>
      <c r="D154" s="55"/>
      <c r="E154" s="56"/>
      <c r="F154" s="56">
        <f t="shared" si="6"/>
        <v>0</v>
      </c>
      <c r="G154" s="57">
        <f t="shared" si="7"/>
        <v>0</v>
      </c>
      <c r="H154" s="60">
        <f t="shared" si="8"/>
        <v>0</v>
      </c>
    </row>
    <row r="155" spans="1:8" s="59" customFormat="1" hidden="1">
      <c r="A155" s="53" t="str">
        <f>IF((LEN('Copy paste to Here'!G159))&gt;5,((CONCATENATE('Copy paste to Here'!G159," &amp; ",'Copy paste to Here'!D159,"  &amp;  ",'Copy paste to Here'!E159))),"Empty Cell")</f>
        <v>Empty Cell</v>
      </c>
      <c r="B155" s="54">
        <f>'Copy paste to Here'!C159</f>
        <v>0</v>
      </c>
      <c r="C155" s="54"/>
      <c r="D155" s="55"/>
      <c r="E155" s="56"/>
      <c r="F155" s="56">
        <f t="shared" si="6"/>
        <v>0</v>
      </c>
      <c r="G155" s="57">
        <f t="shared" si="7"/>
        <v>0</v>
      </c>
      <c r="H155" s="60">
        <f t="shared" si="8"/>
        <v>0</v>
      </c>
    </row>
    <row r="156" spans="1:8" s="59" customFormat="1" hidden="1">
      <c r="A156" s="53" t="str">
        <f>IF((LEN('Copy paste to Here'!G160))&gt;5,((CONCATENATE('Copy paste to Here'!G160," &amp; ",'Copy paste to Here'!D160,"  &amp;  ",'Copy paste to Here'!E160))),"Empty Cell")</f>
        <v>Empty Cell</v>
      </c>
      <c r="B156" s="54">
        <f>'Copy paste to Here'!C160</f>
        <v>0</v>
      </c>
      <c r="C156" s="54"/>
      <c r="D156" s="55"/>
      <c r="E156" s="56"/>
      <c r="F156" s="56">
        <f t="shared" si="6"/>
        <v>0</v>
      </c>
      <c r="G156" s="57">
        <f t="shared" si="7"/>
        <v>0</v>
      </c>
      <c r="H156" s="60">
        <f t="shared" si="8"/>
        <v>0</v>
      </c>
    </row>
    <row r="157" spans="1:8" s="59" customFormat="1" hidden="1">
      <c r="A157" s="53" t="str">
        <f>IF((LEN('Copy paste to Here'!G161))&gt;5,((CONCATENATE('Copy paste to Here'!G161," &amp; ",'Copy paste to Here'!D161,"  &amp;  ",'Copy paste to Here'!E161))),"Empty Cell")</f>
        <v>Empty Cell</v>
      </c>
      <c r="B157" s="54">
        <f>'Copy paste to Here'!C161</f>
        <v>0</v>
      </c>
      <c r="C157" s="54"/>
      <c r="D157" s="55"/>
      <c r="E157" s="56"/>
      <c r="F157" s="56">
        <f t="shared" ref="F157:F210" si="9">D157*E157</f>
        <v>0</v>
      </c>
      <c r="G157" s="57">
        <f t="shared" si="7"/>
        <v>0</v>
      </c>
      <c r="H157" s="60">
        <f t="shared" si="8"/>
        <v>0</v>
      </c>
    </row>
    <row r="158" spans="1:8" s="59" customFormat="1" hidden="1">
      <c r="A158" s="53" t="str">
        <f>IF((LEN('Copy paste to Here'!G162))&gt;5,((CONCATENATE('Copy paste to Here'!G162," &amp; ",'Copy paste to Here'!D162,"  &amp;  ",'Copy paste to Here'!E162))),"Empty Cell")</f>
        <v>Empty Cell</v>
      </c>
      <c r="B158" s="54">
        <f>'Copy paste to Here'!C162</f>
        <v>0</v>
      </c>
      <c r="C158" s="54"/>
      <c r="D158" s="55"/>
      <c r="E158" s="56"/>
      <c r="F158" s="56">
        <f t="shared" si="9"/>
        <v>0</v>
      </c>
      <c r="G158" s="57">
        <f t="shared" si="7"/>
        <v>0</v>
      </c>
      <c r="H158" s="60">
        <f t="shared" si="8"/>
        <v>0</v>
      </c>
    </row>
    <row r="159" spans="1:8" s="59" customFormat="1" hidden="1">
      <c r="A159" s="53" t="str">
        <f>IF((LEN('Copy paste to Here'!G163))&gt;5,((CONCATENATE('Copy paste to Here'!G163," &amp; ",'Copy paste to Here'!D163,"  &amp;  ",'Copy paste to Here'!E163))),"Empty Cell")</f>
        <v>Empty Cell</v>
      </c>
      <c r="B159" s="54">
        <f>'Copy paste to Here'!C163</f>
        <v>0</v>
      </c>
      <c r="C159" s="54"/>
      <c r="D159" s="55"/>
      <c r="E159" s="56"/>
      <c r="F159" s="56">
        <f t="shared" si="9"/>
        <v>0</v>
      </c>
      <c r="G159" s="57">
        <f t="shared" si="7"/>
        <v>0</v>
      </c>
      <c r="H159" s="60">
        <f t="shared" si="8"/>
        <v>0</v>
      </c>
    </row>
    <row r="160" spans="1:8" s="59" customFormat="1" hidden="1">
      <c r="A160" s="53" t="str">
        <f>IF((LEN('Copy paste to Here'!G164))&gt;5,((CONCATENATE('Copy paste to Here'!G164," &amp; ",'Copy paste to Here'!D164,"  &amp;  ",'Copy paste to Here'!E164))),"Empty Cell")</f>
        <v>Empty Cell</v>
      </c>
      <c r="B160" s="54">
        <f>'Copy paste to Here'!C164</f>
        <v>0</v>
      </c>
      <c r="C160" s="54"/>
      <c r="D160" s="55"/>
      <c r="E160" s="56"/>
      <c r="F160" s="56">
        <f t="shared" si="9"/>
        <v>0</v>
      </c>
      <c r="G160" s="57">
        <f t="shared" si="7"/>
        <v>0</v>
      </c>
      <c r="H160" s="60">
        <f t="shared" si="8"/>
        <v>0</v>
      </c>
    </row>
    <row r="161" spans="1:8" s="59" customFormat="1" hidden="1">
      <c r="A161" s="53" t="str">
        <f>IF((LEN('Copy paste to Here'!G165))&gt;5,((CONCATENATE('Copy paste to Here'!G165," &amp; ",'Copy paste to Here'!D165,"  &amp;  ",'Copy paste to Here'!E165))),"Empty Cell")</f>
        <v>Empty Cell</v>
      </c>
      <c r="B161" s="54">
        <f>'Copy paste to Here'!C165</f>
        <v>0</v>
      </c>
      <c r="C161" s="54"/>
      <c r="D161" s="55"/>
      <c r="E161" s="56"/>
      <c r="F161" s="56">
        <f t="shared" si="9"/>
        <v>0</v>
      </c>
      <c r="G161" s="57">
        <f t="shared" si="7"/>
        <v>0</v>
      </c>
      <c r="H161" s="60">
        <f t="shared" si="8"/>
        <v>0</v>
      </c>
    </row>
    <row r="162" spans="1:8" s="59" customFormat="1" hidden="1">
      <c r="A162" s="53" t="str">
        <f>IF((LEN('Copy paste to Here'!G166))&gt;5,((CONCATENATE('Copy paste to Here'!G166," &amp; ",'Copy paste to Here'!D166,"  &amp;  ",'Copy paste to Here'!E166))),"Empty Cell")</f>
        <v>Empty Cell</v>
      </c>
      <c r="B162" s="54">
        <f>'Copy paste to Here'!C166</f>
        <v>0</v>
      </c>
      <c r="C162" s="54"/>
      <c r="D162" s="55"/>
      <c r="E162" s="56"/>
      <c r="F162" s="56">
        <f t="shared" si="9"/>
        <v>0</v>
      </c>
      <c r="G162" s="57">
        <f t="shared" si="7"/>
        <v>0</v>
      </c>
      <c r="H162" s="60">
        <f t="shared" si="8"/>
        <v>0</v>
      </c>
    </row>
    <row r="163" spans="1:8" s="59" customFormat="1" hidden="1">
      <c r="A163" s="53" t="str">
        <f>IF((LEN('Copy paste to Here'!G167))&gt;5,((CONCATENATE('Copy paste to Here'!G167," &amp; ",'Copy paste to Here'!D167,"  &amp;  ",'Copy paste to Here'!E167))),"Empty Cell")</f>
        <v>Empty Cell</v>
      </c>
      <c r="B163" s="54">
        <f>'Copy paste to Here'!C167</f>
        <v>0</v>
      </c>
      <c r="C163" s="54"/>
      <c r="D163" s="55"/>
      <c r="E163" s="56"/>
      <c r="F163" s="56">
        <f t="shared" si="9"/>
        <v>0</v>
      </c>
      <c r="G163" s="57">
        <f t="shared" si="7"/>
        <v>0</v>
      </c>
      <c r="H163" s="60">
        <f t="shared" si="8"/>
        <v>0</v>
      </c>
    </row>
    <row r="164" spans="1:8" s="59" customFormat="1" hidden="1">
      <c r="A164" s="53" t="str">
        <f>IF((LEN('Copy paste to Here'!G168))&gt;5,((CONCATENATE('Copy paste to Here'!G168," &amp; ",'Copy paste to Here'!D168,"  &amp;  ",'Copy paste to Here'!E168))),"Empty Cell")</f>
        <v>Empty Cell</v>
      </c>
      <c r="B164" s="54">
        <f>'Copy paste to Here'!C168</f>
        <v>0</v>
      </c>
      <c r="C164" s="54"/>
      <c r="D164" s="55"/>
      <c r="E164" s="56"/>
      <c r="F164" s="56">
        <f t="shared" si="9"/>
        <v>0</v>
      </c>
      <c r="G164" s="57">
        <f t="shared" si="7"/>
        <v>0</v>
      </c>
      <c r="H164" s="60">
        <f t="shared" si="8"/>
        <v>0</v>
      </c>
    </row>
    <row r="165" spans="1:8" s="59" customFormat="1" hidden="1">
      <c r="A165" s="53" t="str">
        <f>IF((LEN('Copy paste to Here'!G169))&gt;5,((CONCATENATE('Copy paste to Here'!G169," &amp; ",'Copy paste to Here'!D169,"  &amp;  ",'Copy paste to Here'!E169))),"Empty Cell")</f>
        <v>Empty Cell</v>
      </c>
      <c r="B165" s="54">
        <f>'Copy paste to Here'!C169</f>
        <v>0</v>
      </c>
      <c r="C165" s="54"/>
      <c r="D165" s="55"/>
      <c r="E165" s="56"/>
      <c r="F165" s="56">
        <f t="shared" si="9"/>
        <v>0</v>
      </c>
      <c r="G165" s="57">
        <f t="shared" si="7"/>
        <v>0</v>
      </c>
      <c r="H165" s="60">
        <f t="shared" si="8"/>
        <v>0</v>
      </c>
    </row>
    <row r="166" spans="1:8" s="59" customFormat="1" hidden="1">
      <c r="A166" s="53" t="str">
        <f>IF((LEN('Copy paste to Here'!G170))&gt;5,((CONCATENATE('Copy paste to Here'!G170," &amp; ",'Copy paste to Here'!D170,"  &amp;  ",'Copy paste to Here'!E170))),"Empty Cell")</f>
        <v>Empty Cell</v>
      </c>
      <c r="B166" s="54">
        <f>'Copy paste to Here'!C170</f>
        <v>0</v>
      </c>
      <c r="C166" s="54"/>
      <c r="D166" s="55"/>
      <c r="E166" s="56"/>
      <c r="F166" s="56">
        <f t="shared" si="9"/>
        <v>0</v>
      </c>
      <c r="G166" s="57">
        <f t="shared" si="7"/>
        <v>0</v>
      </c>
      <c r="H166" s="60">
        <f t="shared" si="8"/>
        <v>0</v>
      </c>
    </row>
    <row r="167" spans="1:8" s="59" customFormat="1" hidden="1">
      <c r="A167" s="53" t="str">
        <f>IF((LEN('Copy paste to Here'!G171))&gt;5,((CONCATENATE('Copy paste to Here'!G171," &amp; ",'Copy paste to Here'!D171,"  &amp;  ",'Copy paste to Here'!E171))),"Empty Cell")</f>
        <v>Empty Cell</v>
      </c>
      <c r="B167" s="54">
        <f>'Copy paste to Here'!C171</f>
        <v>0</v>
      </c>
      <c r="C167" s="54"/>
      <c r="D167" s="55"/>
      <c r="E167" s="56"/>
      <c r="F167" s="56">
        <f t="shared" si="9"/>
        <v>0</v>
      </c>
      <c r="G167" s="57">
        <f t="shared" si="7"/>
        <v>0</v>
      </c>
      <c r="H167" s="60">
        <f t="shared" si="8"/>
        <v>0</v>
      </c>
    </row>
    <row r="168" spans="1:8" s="59" customFormat="1" hidden="1">
      <c r="A168" s="53" t="str">
        <f>IF((LEN('Copy paste to Here'!G172))&gt;5,((CONCATENATE('Copy paste to Here'!G172," &amp; ",'Copy paste to Here'!D172,"  &amp;  ",'Copy paste to Here'!E172))),"Empty Cell")</f>
        <v>Empty Cell</v>
      </c>
      <c r="B168" s="54">
        <f>'Copy paste to Here'!C172</f>
        <v>0</v>
      </c>
      <c r="C168" s="54"/>
      <c r="D168" s="55"/>
      <c r="E168" s="56"/>
      <c r="F168" s="56">
        <f t="shared" si="9"/>
        <v>0</v>
      </c>
      <c r="G168" s="57">
        <f t="shared" si="7"/>
        <v>0</v>
      </c>
      <c r="H168" s="60">
        <f t="shared" si="8"/>
        <v>0</v>
      </c>
    </row>
    <row r="169" spans="1:8" s="59" customFormat="1" hidden="1">
      <c r="A169" s="53" t="str">
        <f>IF((LEN('Copy paste to Here'!G173))&gt;5,((CONCATENATE('Copy paste to Here'!G173," &amp; ",'Copy paste to Here'!D173,"  &amp;  ",'Copy paste to Here'!E173))),"Empty Cell")</f>
        <v>Empty Cell</v>
      </c>
      <c r="B169" s="54">
        <f>'Copy paste to Here'!C173</f>
        <v>0</v>
      </c>
      <c r="C169" s="54"/>
      <c r="D169" s="55"/>
      <c r="E169" s="56"/>
      <c r="F169" s="56">
        <f t="shared" si="9"/>
        <v>0</v>
      </c>
      <c r="G169" s="57">
        <f t="shared" si="7"/>
        <v>0</v>
      </c>
      <c r="H169" s="60">
        <f t="shared" si="8"/>
        <v>0</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f t="shared" si="7"/>
        <v>0</v>
      </c>
      <c r="H170" s="60">
        <f t="shared" si="8"/>
        <v>0</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f t="shared" si="7"/>
        <v>0</v>
      </c>
      <c r="H171" s="60">
        <f t="shared" si="8"/>
        <v>0</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180</v>
      </c>
      <c r="B1000" s="72"/>
      <c r="C1000" s="72"/>
      <c r="D1000" s="73"/>
      <c r="E1000" s="56"/>
      <c r="F1000" s="56">
        <f>SUM(F18:F999)</f>
        <v>535.57000000000005</v>
      </c>
      <c r="G1000" s="57"/>
      <c r="H1000" s="58">
        <f t="shared" ref="H1000:H1007" si="49">F1000*$E$14</f>
        <v>19189.473099999999</v>
      </c>
    </row>
    <row r="1001" spans="1:8" s="59" customFormat="1">
      <c r="A1001" s="53" t="str">
        <f>'[2]Copy paste to Here'!T2</f>
        <v>SHIPPING HANDLING</v>
      </c>
      <c r="B1001" s="72"/>
      <c r="C1001" s="72"/>
      <c r="D1001" s="73"/>
      <c r="E1001" s="64"/>
      <c r="F1001" s="56">
        <f>Invoice!J52</f>
        <v>0</v>
      </c>
      <c r="G1001" s="57"/>
      <c r="H1001" s="58">
        <f t="shared" si="49"/>
        <v>0</v>
      </c>
    </row>
    <row r="1002" spans="1:8" s="59" customFormat="1" outlineLevel="1">
      <c r="A1002" s="53" t="str">
        <f>'[2]Copy paste to Here'!T3</f>
        <v>DISCOUNT</v>
      </c>
      <c r="B1002" s="72"/>
      <c r="C1002" s="72"/>
      <c r="D1002" s="73"/>
      <c r="E1002" s="64"/>
      <c r="F1002" s="56">
        <f>Invoice!J53</f>
        <v>0</v>
      </c>
      <c r="G1002" s="57"/>
      <c r="H1002" s="58">
        <f t="shared" si="49"/>
        <v>0</v>
      </c>
    </row>
    <row r="1003" spans="1:8" s="59" customFormat="1">
      <c r="A1003" s="53" t="str">
        <f>'[2]Copy paste to Here'!T4</f>
        <v>Total:</v>
      </c>
      <c r="B1003" s="72"/>
      <c r="C1003" s="72"/>
      <c r="D1003" s="73"/>
      <c r="E1003" s="64"/>
      <c r="F1003" s="56">
        <f>SUM(F1000:F1002)</f>
        <v>535.57000000000005</v>
      </c>
      <c r="G1003" s="57"/>
      <c r="H1003" s="58">
        <f t="shared" si="49"/>
        <v>19189.473099999999</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181</v>
      </c>
      <c r="H1009" s="80">
        <f>(SUM(H18:H999))</f>
        <v>19189.473099999999</v>
      </c>
    </row>
    <row r="1010" spans="1:8" s="18" customFormat="1">
      <c r="A1010" s="19"/>
      <c r="E1010" s="18" t="s">
        <v>182</v>
      </c>
      <c r="H1010" s="81">
        <f>(SUMIF($A$1000:$A$1008,"Total:",$H$1000:$H$1008))</f>
        <v>19189.473099999999</v>
      </c>
    </row>
    <row r="1011" spans="1:8" s="18" customFormat="1">
      <c r="E1011" s="18" t="s">
        <v>183</v>
      </c>
      <c r="H1011" s="82">
        <f>H1013-H1012</f>
        <v>17934.080000000002</v>
      </c>
    </row>
    <row r="1012" spans="1:8" s="18" customFormat="1">
      <c r="E1012" s="18" t="s">
        <v>184</v>
      </c>
      <c r="H1012" s="82">
        <f>ROUND((H1013*7)/107,2)</f>
        <v>1255.3900000000001</v>
      </c>
    </row>
    <row r="1013" spans="1:8" s="18" customFormat="1">
      <c r="E1013" s="19" t="s">
        <v>185</v>
      </c>
      <c r="H1013" s="83">
        <f>ROUND((SUMIF($A$1000:$A$1008,"Total:",$H$1000:$H$1008)),2)</f>
        <v>19189.47</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9"/>
  <sheetViews>
    <sheetView workbookViewId="0">
      <selection activeCell="A5" sqref="A5"/>
    </sheetView>
  </sheetViews>
  <sheetFormatPr defaultRowHeight="15"/>
  <sheetData>
    <row r="1" spans="1:1">
      <c r="A1" s="2" t="s">
        <v>721</v>
      </c>
    </row>
    <row r="2" spans="1:1">
      <c r="A2" s="2" t="s">
        <v>723</v>
      </c>
    </row>
    <row r="3" spans="1:1">
      <c r="A3" s="2" t="s">
        <v>725</v>
      </c>
    </row>
    <row r="4" spans="1:1">
      <c r="A4" s="2" t="s">
        <v>727</v>
      </c>
    </row>
    <row r="5" spans="1:1">
      <c r="A5" s="2" t="s">
        <v>729</v>
      </c>
    </row>
    <row r="6" spans="1:1">
      <c r="A6" s="2" t="s">
        <v>730</v>
      </c>
    </row>
    <row r="7" spans="1:1">
      <c r="A7" s="2" t="s">
        <v>731</v>
      </c>
    </row>
    <row r="8" spans="1:1">
      <c r="A8" s="2" t="s">
        <v>732</v>
      </c>
    </row>
    <row r="9" spans="1:1">
      <c r="A9" s="2" t="s">
        <v>732</v>
      </c>
    </row>
    <row r="10" spans="1:1">
      <c r="A10" s="2" t="s">
        <v>732</v>
      </c>
    </row>
    <row r="11" spans="1:1">
      <c r="A11" s="2" t="s">
        <v>732</v>
      </c>
    </row>
    <row r="12" spans="1:1">
      <c r="A12" s="2" t="s">
        <v>732</v>
      </c>
    </row>
    <row r="13" spans="1:1">
      <c r="A13" s="2" t="s">
        <v>732</v>
      </c>
    </row>
    <row r="14" spans="1:1">
      <c r="A14" s="2" t="s">
        <v>732</v>
      </c>
    </row>
    <row r="15" spans="1:1">
      <c r="A15" s="2" t="s">
        <v>732</v>
      </c>
    </row>
    <row r="16" spans="1:1">
      <c r="A16" s="2" t="s">
        <v>738</v>
      </c>
    </row>
    <row r="17" spans="1:1">
      <c r="A17" s="2" t="s">
        <v>740</v>
      </c>
    </row>
    <row r="18" spans="1:1">
      <c r="A18" s="2" t="s">
        <v>742</v>
      </c>
    </row>
    <row r="19" spans="1:1">
      <c r="A19" s="2" t="s">
        <v>744</v>
      </c>
    </row>
    <row r="20" spans="1:1">
      <c r="A20" s="2" t="s">
        <v>746</v>
      </c>
    </row>
    <row r="21" spans="1:1">
      <c r="A21" s="2" t="s">
        <v>748</v>
      </c>
    </row>
    <row r="22" spans="1:1">
      <c r="A22" s="2" t="s">
        <v>750</v>
      </c>
    </row>
    <row r="23" spans="1:1">
      <c r="A23" s="2" t="s">
        <v>752</v>
      </c>
    </row>
    <row r="24" spans="1:1">
      <c r="A24" s="2" t="s">
        <v>754</v>
      </c>
    </row>
    <row r="25" spans="1:1">
      <c r="A25" s="2" t="s">
        <v>756</v>
      </c>
    </row>
    <row r="26" spans="1:1">
      <c r="A26" s="2" t="s">
        <v>757</v>
      </c>
    </row>
    <row r="27" spans="1:1">
      <c r="A27" s="2" t="s">
        <v>758</v>
      </c>
    </row>
    <row r="28" spans="1:1">
      <c r="A28" s="2" t="s">
        <v>759</v>
      </c>
    </row>
    <row r="29" spans="1:1">
      <c r="A29" s="2" t="s">
        <v>760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0">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0">
        <v>4992.83</v>
      </c>
    </row>
    <row r="60" spans="2:8">
      <c r="F60" s="2" t="s">
        <v>262</v>
      </c>
      <c r="G60" s="2">
        <v>624.1</v>
      </c>
    </row>
    <row r="61" spans="2:8">
      <c r="F61" s="2" t="s">
        <v>263</v>
      </c>
      <c r="G61" s="100">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5">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0">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6">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0">
        <v>41893.03</v>
      </c>
    </row>
    <row r="262" spans="2:9">
      <c r="F262" s="2" t="s">
        <v>262</v>
      </c>
      <c r="G262" s="100">
        <v>6283.95</v>
      </c>
    </row>
    <row r="263" spans="2:9">
      <c r="F263" s="2" t="s">
        <v>263</v>
      </c>
      <c r="G263" s="100">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2023-09-26T11:58:12Z</cp:lastPrinted>
  <dcterms:created xsi:type="dcterms:W3CDTF">2009-06-02T18:56:54Z</dcterms:created>
  <dcterms:modified xsi:type="dcterms:W3CDTF">2023-09-27T07:39:43Z</dcterms:modified>
</cp:coreProperties>
</file>