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70F83DF-0BA2-4D96-8BBD-2667198435C8}"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Invoice!$A$1:$K$89</definedName>
    <definedName name="_xlnm.Print_Area" localSheetId="2">'Shipping Invoice'!$A$1:$L$89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6" i="2" l="1"/>
  <c r="B85" i="7"/>
  <c r="J86" i="2"/>
  <c r="E80" i="6" l="1"/>
  <c r="E78" i="6"/>
  <c r="E74" i="6"/>
  <c r="E72" i="6"/>
  <c r="E68" i="6"/>
  <c r="E66" i="6"/>
  <c r="E62" i="6"/>
  <c r="E60" i="6"/>
  <c r="E56" i="6"/>
  <c r="E54" i="6"/>
  <c r="E50" i="6"/>
  <c r="E48" i="6"/>
  <c r="E44" i="6"/>
  <c r="E42" i="6"/>
  <c r="E38" i="6"/>
  <c r="E36" i="6"/>
  <c r="E32" i="6"/>
  <c r="E30" i="6"/>
  <c r="E26" i="6"/>
  <c r="E24" i="6"/>
  <c r="E20" i="6"/>
  <c r="E18" i="6"/>
  <c r="K14" i="7"/>
  <c r="K17" i="7"/>
  <c r="K10" i="7"/>
  <c r="I84" i="7"/>
  <c r="I80" i="7"/>
  <c r="I79" i="7"/>
  <c r="I78" i="7"/>
  <c r="I74" i="7"/>
  <c r="I73" i="7"/>
  <c r="I72" i="7"/>
  <c r="I69" i="7"/>
  <c r="I68" i="7"/>
  <c r="I67" i="7"/>
  <c r="I66" i="7"/>
  <c r="I62" i="7"/>
  <c r="I61" i="7"/>
  <c r="I60" i="7"/>
  <c r="I56" i="7"/>
  <c r="I55" i="7"/>
  <c r="I54" i="7"/>
  <c r="I50" i="7"/>
  <c r="I49" i="7"/>
  <c r="I48" i="7"/>
  <c r="I44" i="7"/>
  <c r="I43" i="7"/>
  <c r="I42" i="7"/>
  <c r="I38" i="7"/>
  <c r="I37" i="7"/>
  <c r="I36" i="7"/>
  <c r="I32" i="7"/>
  <c r="I31" i="7"/>
  <c r="I30" i="7"/>
  <c r="I26" i="7"/>
  <c r="I25" i="7"/>
  <c r="I24" i="7"/>
  <c r="I83" i="7"/>
  <c r="N1" i="6"/>
  <c r="E79" i="6" s="1"/>
  <c r="F1002" i="6"/>
  <c r="F1001" i="6"/>
  <c r="D80" i="6"/>
  <c r="B84" i="7" s="1"/>
  <c r="D79" i="6"/>
  <c r="B83" i="7" s="1"/>
  <c r="D78" i="6"/>
  <c r="B82" i="7" s="1"/>
  <c r="D77" i="6"/>
  <c r="B81" i="7" s="1"/>
  <c r="D76" i="6"/>
  <c r="B80" i="7" s="1"/>
  <c r="D75" i="6"/>
  <c r="B79" i="7" s="1"/>
  <c r="D74" i="6"/>
  <c r="B78" i="7" s="1"/>
  <c r="D73" i="6"/>
  <c r="B77" i="7" s="1"/>
  <c r="D72" i="6"/>
  <c r="B76" i="7" s="1"/>
  <c r="D71" i="6"/>
  <c r="B75" i="7" s="1"/>
  <c r="D70" i="6"/>
  <c r="B74" i="7" s="1"/>
  <c r="K74" i="7" s="1"/>
  <c r="D69" i="6"/>
  <c r="B73" i="7" s="1"/>
  <c r="K73" i="7" s="1"/>
  <c r="D68" i="6"/>
  <c r="B72" i="7" s="1"/>
  <c r="D67" i="6"/>
  <c r="B71" i="7" s="1"/>
  <c r="D66" i="6"/>
  <c r="B70" i="7" s="1"/>
  <c r="D65" i="6"/>
  <c r="B69" i="7" s="1"/>
  <c r="K69" i="7" s="1"/>
  <c r="D64" i="6"/>
  <c r="B68" i="7" s="1"/>
  <c r="D63" i="6"/>
  <c r="B67" i="7" s="1"/>
  <c r="D62" i="6"/>
  <c r="B66" i="7" s="1"/>
  <c r="D61" i="6"/>
  <c r="B65" i="7" s="1"/>
  <c r="D60" i="6"/>
  <c r="B64" i="7" s="1"/>
  <c r="D59" i="6"/>
  <c r="B63" i="7" s="1"/>
  <c r="D58" i="6"/>
  <c r="B62" i="7" s="1"/>
  <c r="K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K50" i="7" s="1"/>
  <c r="D45" i="6"/>
  <c r="B49" i="7" s="1"/>
  <c r="K49" i="7" s="1"/>
  <c r="D44" i="6"/>
  <c r="B48" i="7" s="1"/>
  <c r="D43" i="6"/>
  <c r="B47" i="7" s="1"/>
  <c r="D42" i="6"/>
  <c r="B46" i="7" s="1"/>
  <c r="D41" i="6"/>
  <c r="B45" i="7" s="1"/>
  <c r="D40" i="6"/>
  <c r="B44" i="7" s="1"/>
  <c r="D39" i="6"/>
  <c r="B43" i="7" s="1"/>
  <c r="D38" i="6"/>
  <c r="B42" i="7" s="1"/>
  <c r="D37" i="6"/>
  <c r="B41" i="7" s="1"/>
  <c r="D36" i="6"/>
  <c r="B40" i="7" s="1"/>
  <c r="D35" i="6"/>
  <c r="B39" i="7" s="1"/>
  <c r="D34" i="6"/>
  <c r="B38" i="7" s="1"/>
  <c r="K38" i="7" s="1"/>
  <c r="D33" i="6"/>
  <c r="B37" i="7" s="1"/>
  <c r="K37" i="7" s="1"/>
  <c r="D32" i="6"/>
  <c r="B36" i="7" s="1"/>
  <c r="D31" i="6"/>
  <c r="B35" i="7" s="1"/>
  <c r="D30" i="6"/>
  <c r="B34" i="7" s="1"/>
  <c r="D29" i="6"/>
  <c r="B33" i="7" s="1"/>
  <c r="D28" i="6"/>
  <c r="B32" i="7" s="1"/>
  <c r="D27" i="6"/>
  <c r="B31" i="7" s="1"/>
  <c r="D26" i="6"/>
  <c r="B30" i="7" s="1"/>
  <c r="D25" i="6"/>
  <c r="B29" i="7" s="1"/>
  <c r="D24" i="6"/>
  <c r="B28" i="7" s="1"/>
  <c r="D23" i="6"/>
  <c r="B27" i="7" s="1"/>
  <c r="D22" i="6"/>
  <c r="B26" i="7" s="1"/>
  <c r="K26" i="7" s="1"/>
  <c r="D21" i="6"/>
  <c r="B25" i="7" s="1"/>
  <c r="K25" i="7" s="1"/>
  <c r="D20" i="6"/>
  <c r="B24" i="7" s="1"/>
  <c r="D19" i="6"/>
  <c r="B23" i="7" s="1"/>
  <c r="D18" i="6"/>
  <c r="B22" i="7" s="1"/>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5" i="2" s="1"/>
  <c r="A1007" i="6"/>
  <c r="A1006" i="6"/>
  <c r="A1005" i="6"/>
  <c r="F1004" i="6"/>
  <c r="A1004" i="6"/>
  <c r="A1003" i="6"/>
  <c r="A1002" i="6"/>
  <c r="A1001" i="6"/>
  <c r="K32" i="7" l="1"/>
  <c r="K44" i="7"/>
  <c r="K56" i="7"/>
  <c r="K68" i="7"/>
  <c r="K80" i="7"/>
  <c r="K31" i="7"/>
  <c r="K43" i="7"/>
  <c r="K55" i="7"/>
  <c r="K67" i="7"/>
  <c r="K79" i="7"/>
  <c r="K61" i="7"/>
  <c r="I27" i="7"/>
  <c r="I33" i="7"/>
  <c r="K33" i="7" s="1"/>
  <c r="I39" i="7"/>
  <c r="K39" i="7" s="1"/>
  <c r="I45" i="7"/>
  <c r="K45" i="7" s="1"/>
  <c r="I51" i="7"/>
  <c r="I57" i="7"/>
  <c r="K57" i="7" s="1"/>
  <c r="I63" i="7"/>
  <c r="I75" i="7"/>
  <c r="K75" i="7" s="1"/>
  <c r="I81" i="7"/>
  <c r="K83" i="7"/>
  <c r="I22" i="7"/>
  <c r="K22" i="7" s="1"/>
  <c r="I28" i="7"/>
  <c r="K28" i="7" s="1"/>
  <c r="I34" i="7"/>
  <c r="K34" i="7" s="1"/>
  <c r="I40" i="7"/>
  <c r="K40" i="7" s="1"/>
  <c r="I46" i="7"/>
  <c r="K46" i="7" s="1"/>
  <c r="I52" i="7"/>
  <c r="K52" i="7" s="1"/>
  <c r="I58" i="7"/>
  <c r="K58" i="7" s="1"/>
  <c r="I64" i="7"/>
  <c r="K64" i="7" s="1"/>
  <c r="I70" i="7"/>
  <c r="K70" i="7" s="1"/>
  <c r="I76" i="7"/>
  <c r="K76" i="7" s="1"/>
  <c r="I82" i="7"/>
  <c r="K82" i="7" s="1"/>
  <c r="K63" i="7"/>
  <c r="K81" i="7"/>
  <c r="K24" i="7"/>
  <c r="K30" i="7"/>
  <c r="K36" i="7"/>
  <c r="K42" i="7"/>
  <c r="K48" i="7"/>
  <c r="K54" i="7"/>
  <c r="K60" i="7"/>
  <c r="K66" i="7"/>
  <c r="K72" i="7"/>
  <c r="K78" i="7"/>
  <c r="K84" i="7"/>
  <c r="I23" i="7"/>
  <c r="K23" i="7" s="1"/>
  <c r="I29" i="7"/>
  <c r="K29" i="7" s="1"/>
  <c r="I35" i="7"/>
  <c r="K35" i="7" s="1"/>
  <c r="I41" i="7"/>
  <c r="K41" i="7" s="1"/>
  <c r="I47" i="7"/>
  <c r="K47" i="7" s="1"/>
  <c r="I53" i="7"/>
  <c r="K53" i="7" s="1"/>
  <c r="I59" i="7"/>
  <c r="K59" i="7" s="1"/>
  <c r="I65" i="7"/>
  <c r="K65" i="7" s="1"/>
  <c r="I71" i="7"/>
  <c r="K71" i="7" s="1"/>
  <c r="I77" i="7"/>
  <c r="K77" i="7" s="1"/>
  <c r="K27" i="7"/>
  <c r="K51" i="7"/>
  <c r="E21" i="6"/>
  <c r="E27" i="6"/>
  <c r="E33" i="6"/>
  <c r="E39" i="6"/>
  <c r="E45" i="6"/>
  <c r="E51" i="6"/>
  <c r="E57" i="6"/>
  <c r="E63" i="6"/>
  <c r="E69" i="6"/>
  <c r="E75" i="6"/>
  <c r="E22" i="6"/>
  <c r="E28" i="6"/>
  <c r="E34" i="6"/>
  <c r="E40" i="6"/>
  <c r="E46" i="6"/>
  <c r="E52" i="6"/>
  <c r="E58" i="6"/>
  <c r="E64" i="6"/>
  <c r="E70" i="6"/>
  <c r="E76" i="6"/>
  <c r="E23" i="6"/>
  <c r="E29" i="6"/>
  <c r="E35" i="6"/>
  <c r="E41" i="6"/>
  <c r="E47" i="6"/>
  <c r="E53" i="6"/>
  <c r="E59" i="6"/>
  <c r="E65" i="6"/>
  <c r="E71" i="6"/>
  <c r="E77" i="6"/>
  <c r="E19" i="6"/>
  <c r="E25" i="6"/>
  <c r="E31" i="6"/>
  <c r="E37" i="6"/>
  <c r="E43" i="6"/>
  <c r="E49" i="6"/>
  <c r="E55" i="6"/>
  <c r="E61" i="6"/>
  <c r="E67" i="6"/>
  <c r="E73" i="6"/>
  <c r="J88" i="2"/>
  <c r="M11" i="6"/>
  <c r="I92" i="2" s="1"/>
  <c r="K85"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88" i="7" l="1"/>
  <c r="K86" i="7"/>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1" i="2" s="1"/>
  <c r="I95" i="2" l="1"/>
  <c r="I93" i="2" s="1"/>
  <c r="I94"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<sst xmlns="http://schemas.openxmlformats.org/spreadsheetml/2006/main" count="2778" uniqueCount="800">
  <si>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</si>
  <si>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</si>
  <si>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</si>
  <si>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</si>
  <si>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</si>
  <si>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</si>
  <si>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</si>
  <si>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</si>
  <si>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</si>
  <si>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</si>
  <si>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</si>
  <si>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</si>
  <si>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</si>
  <si>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</si>
  <si>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</si>
  <si>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</si>
  <si>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</si>
  <si>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</si>
  <si>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</si>
  <si>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</si>
  <si>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</si>
  <si>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</si>
  <si>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</si>
  <si>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</si>
  <si>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</si>
  <si>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</si>
  <si>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</si>
  <si>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</si>
  <si>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</si>
  <si>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</si>
  <si>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</si>
  <si>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</si>
  <si>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</si>
  <si>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</si>
  <si>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</si>
  <si>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</si>
  <si>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</si>
  <si>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</si>
  <si>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</si>
  <si>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</si>
  <si>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</si>
  <si>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</si>
  <si>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</si>
  <si>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</si>
  <si>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</si>
  <si>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</si>
  <si>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</si>
  <si>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</si>
  <si>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</si>
  <si>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</si>
  <si>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</si>
  <si>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</si>
  <si>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</si>
  <si>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</si>
  <si>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</si>
  <si>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</si>
  <si>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</si>
  <si>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</si>
  <si>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</si>
  <si>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</si>
  <si>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</si>
  <si>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</si>
  <si>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</si>
  <si>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</si>
  <si>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</si>
  <si>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</si>
  <si>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</si>
  <si>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</si>
  <si>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</si>
  <si>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</si>
  <si>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</si>
  <si>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</si>
  <si>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</si>
  <si>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</si>
  <si>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</si>
  <si>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</si>
  <si>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</si>
  <si>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</si>
  <si>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</si>
  <si>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</si>
  <si>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</si>
  <si>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</si>
  <si>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</si>
  <si>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</si>
  <si>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</si>
  <si>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</si>
  <si>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</si>
  <si>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</si>
  <si>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</si>
  <si>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</si>
  <si>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</si>
  <si>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</si>
  <si>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</si>
  <si>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</si>
  <si>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</si>
  <si>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</si>
  <si>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</si>
  <si>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</si>
  <si>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</si>
  <si>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</si>
  <si>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</si>
  <si>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</si>
  <si>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</si>
  <si>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</si>
  <si>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</si>
  <si>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</si>
  <si>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</si>
  <si>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</si>
  <si>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</si>
  <si>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</si>
  <si>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</si>
  <si>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</si>
  <si>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</si>
  <si>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</si>
  <si>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</si>
  <si>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</si>
  <si>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</si>
  <si>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</si>
  <si>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</si>
  <si>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</si>
  <si>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</si>
  <si>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</si>
  <si>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</si>
  <si>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</si>
  <si>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</si>
  <si>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</si>
  <si>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</si>
  <si>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</si>
  <si>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</si>
  <si>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</si>
  <si>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</si>
  <si>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</si>
  <si>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</si>
  <si>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</si>
  <si>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</si>
  <si>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</si>
  <si>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</si>
  <si>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</si>
  <si>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</si>
  <si>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</si>
  <si>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</si>
  <si>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</si>
  <si>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</si>
  <si>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</si>
  <si>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</si>
  <si>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</si>
  <si>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</si>
  <si>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</si>
  <si>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</si>
  <si>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</si>
  <si>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</si>
  <si>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</si>
  <si>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</si>
  <si>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</si>
  <si>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</si>
  <si>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</si>
  <si>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</si>
  <si>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</si>
  <si>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</si>
  <si>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</si>
  <si>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</si>
  <si>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</si>
  <si>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</si>
  <si>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</si>
  <si>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</si>
  <si>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</si>
  <si>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</si>
  <si>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</si>
  <si>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</si>
  <si>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</si>
  <si>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</si>
  <si>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</si>
  <si>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</si>
  <si>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</si>
  <si>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</si>
  <si>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</si>
  <si>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</si>
  <si>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</si>
  <si>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</si>
  <si>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</si>
  <si>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</si>
  <si>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</si>
  <si>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</si>
  <si>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</si>
  <si>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</si>
  <si>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</si>
  <si>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</si>
  <si>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</si>
  <si>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</si>
  <si>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</si>
  <si>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</si>
  <si>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</si>
  <si>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</si>
  <si>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</si>
  <si>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</si>
  <si>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</si>
  <si>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</si>
  <si>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</si>
  <si>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</si>
  <si>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</si>
  <si>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</si>
  <si>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</si>
  <si>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</si>
  <si>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</si>
  <si>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</si>
  <si>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</si>
  <si>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</si>
  <si>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</si>
  <si>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</si>
  <si>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</si>
  <si>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</si>
  <si>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</si>
  <si>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</si>
  <si>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</si>
  <si>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</si>
  <si>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</si>
  <si>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</si>
  <si>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</si>
  <si>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</si>
  <si>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</si>
  <si>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</si>
  <si>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</si>
  <si>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</si>
  <si>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</si>
  <si>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</si>
  <si>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</si>
  <si>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</si>
  <si>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</si>
  <si>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</si>
  <si>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</si>
  <si>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</si>
  <si>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</si>
  <si>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</si>
  <si>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</si>
  <si>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</si>
  <si>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</si>
  <si>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</si>
  <si>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</si>
  <si>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</si>
  <si>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</si>
  <si>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</si>
  <si>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</si>
  <si>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</si>
  <si>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</si>
  <si>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</si>
  <si>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</si>
  <si>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</si>
  <si>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</si>
  <si>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</si>
  <si>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</si>
  <si>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</si>
  <si>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</si>
  <si>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</si>
  <si>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</si>
  <si>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</si>
  <si>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</si>
  <si>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</si>
  <si>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</si>
  <si>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</si>
  <si>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</si>
  <si>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</si>
  <si>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</si>
  <si>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</si>
  <si>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</si>
  <si>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</si>
  <si>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</si>
  <si>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</si>
  <si>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</si>
  <si>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</si>
  <si>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</si>
  <si>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</si>
  <si>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</si>
  <si>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</si>
  <si>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</si>
  <si>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</si>
  <si>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</si>
  <si>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</si>
  <si>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</si>
  <si>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</si>
  <si>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</si>
  <si>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</si>
  <si>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</si>
  <si>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</si>
  <si>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</si>
  <si>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</si>
  <si>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</si>
  <si>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</si>
  <si>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</si>
  <si>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</si>
  <si>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</si>
  <si>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</si>
  <si>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</si>
  <si>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</si>
  <si>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</si>
  <si>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</si>
  <si>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</si>
  <si>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</si>
  <si>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</si>
  <si>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</si>
  <si>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</si>
  <si>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</si>
  <si>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</si>
  <si>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</si>
  <si>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</si>
  <si>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</si>
  <si>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</si>
  <si>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</si>
  <si>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</si>
  <si>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</si>
  <si>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</si>
  <si>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</si>
  <si>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</si>
  <si>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</si>
  <si>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</si>
  <si>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</si>
  <si>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</si>
  <si>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</si>
  <si>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</si>
  <si>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</si>
  <si>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</si>
  <si>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</si>
  <si>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</si>
  <si>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</si>
  <si>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</si>
  <si>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</si>
  <si>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</si>
  <si>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</si>
  <si>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</si>
  <si>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</si>
  <si>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</si>
  <si>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</si>
  <si>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</si>
  <si>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</si>
  <si>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</si>
  <si>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</si>
  <si>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</si>
  <si>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</si>
  <si>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</si>
  <si>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</si>
  <si>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</si>
  <si>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</si>
  <si>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</si>
  <si>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</si>
  <si>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</si>
  <si>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</si>
  <si>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</si>
  <si>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</si>
  <si>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</si>
  <si>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</si>
  <si>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</si>
  <si>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</si>
  <si>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</si>
  <si>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</si>
  <si>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</si>
  <si>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</si>
  <si>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</si>
  <si>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</si>
  <si>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</si>
  <si>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</si>
  <si>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</si>
  <si>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</si>
  <si>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</si>
  <si>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</si>
  <si>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</si>
  <si>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</si>
  <si>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</si>
  <si>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</si>
  <si>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</si>
  <si>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</si>
  <si>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</si>
  <si>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</si>
  <si>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</si>
  <si>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</si>
  <si>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</si>
  <si>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</si>
  <si>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</si>
  <si>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</si>
  <si>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</si>
  <si>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</si>
  <si>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</si>
  <si>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</si>
  <si>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</si>
  <si>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</si>
  <si>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</si>
  <si>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</si>
  <si>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</si>
  <si>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</si>
  <si>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</si>
  <si>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</si>
  <si>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</si>
  <si>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</si>
  <si>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</si>
  <si>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</si>
  <si>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</si>
  <si>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</si>
  <si>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</si>
  <si>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</si>
  <si>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</si>
  <si>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</si>
  <si>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</si>
  <si>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</si>
  <si>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</si>
  <si>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</si>
  <si>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</si>
  <si>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</si>
  <si>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</si>
  <si>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</si>
  <si>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</si>
  <si>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</si>
  <si>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</si>
  <si>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</si>
  <si>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</si>
  <si>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</si>
  <si>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</si>
  <si>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</si>
  <si>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</si>
  <si>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</si>
  <si>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</si>
  <si>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</si>
  <si>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</si>
  <si>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</si>
  <si>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</si>
  <si>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</si>
  <si>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</si>
  <si>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</si>
  <si>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</si>
  <si>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</si>
  <si>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</si>
  <si>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</si>
  <si>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</si>
  <si>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</si>
  <si>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</si>
  <si>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</si>
  <si>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</si>
  <si>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</si>
  <si>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</si>
  <si>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</si>
  <si>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</si>
  <si>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</si>
  <si>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</si>
  <si>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</si>
  <si>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</si>
  <si>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</si>
  <si>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</si>
  <si>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</si>
  <si>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</si>
  <si>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</si>
  <si>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</si>
  <si>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</si>
  <si>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</si>
  <si>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</si>
  <si>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</si>
  <si>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</si>
  <si>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</si>
  <si>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</si>
  <si>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</si>
  <si>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</si>
  <si>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</si>
  <si>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</si>
  <si>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</si>
  <si>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</si>
  <si>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</si>
  <si>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</si>
  <si>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</si>
  <si>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</si>
  <si>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</si>
  <si>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</si>
  <si>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</si>
  <si>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</si>
  <si>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</si>
  <si>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</si>
  <si>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</si>
  <si>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</si>
  <si>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</si>
  <si>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</si>
  <si>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</si>
  <si>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</si>
  <si>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</si>
  <si>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</si>
  <si>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</si>
  <si>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</si>
  <si>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</si>
  <si>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</si>
  <si>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</si>
  <si>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</si>
  <si>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</si>
  <si>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</si>
  <si>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</si>
  <si>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</si>
  <si>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</si>
  <si>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</si>
  <si>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</si>
  <si>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</si>
  <si>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</si>
  <si>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</si>
  <si>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</si>
  <si>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</si>
  <si>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</si>
  <si>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</si>
  <si>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</si>
  <si>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</si>
  <si>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</si>
  <si>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</si>
  <si>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</si>
  <si>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</si>
  <si>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</si>
  <si>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</si>
  <si>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</si>
  <si>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</si>
  <si>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</si>
  <si>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</si>
  <si>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</si>
  <si>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</si>
  <si>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</si>
  <si>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</si>
  <si>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</si>
  <si>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</si>
  <si>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</si>
  <si>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</si>
  <si>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</si>
  <si>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</si>
  <si>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</si>
  <si>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</si>
  <si>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</si>
  <si>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</si>
  <si>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</si>
  <si>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</si>
  <si>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</si>
  <si>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</si>
  <si>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</si>
  <si>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</si>
  <si>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</si>
  <si>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</si>
  <si>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</si>
  <si>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</si>
  <si>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</si>
  <si>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</si>
  <si>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</si>
  <si>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</si>
  <si>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</si>
  <si>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</si>
  <si>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</si>
  <si>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</si>
  <si>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</si>
  <si>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</si>
  <si>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</si>
  <si>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</si>
  <si>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</si>
  <si>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</si>
  <si>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</si>
  <si>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</si>
  <si>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</si>
  <si>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</si>
  <si>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</si>
  <si>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</si>
  <si>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</si>
  <si>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</si>
  <si>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</si>
  <si>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</si>
  <si>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</si>
  <si>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</si>
  <si>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</si>
  <si>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</si>
  <si>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</si>
  <si>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</si>
  <si>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</si>
  <si>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</si>
  <si>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</si>
  <si>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</si>
  <si>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</si>
  <si>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</si>
  <si>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</si>
  <si>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</si>
  <si>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</si>
  <si>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</si>
  <si>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</si>
  <si>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</si>
  <si>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</si>
  <si>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</si>
  <si>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</si>
  <si>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</si>
  <si>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</si>
  <si>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</si>
  <si>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</si>
  <si>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</si>
  <si>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</si>
  <si>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</si>
  <si>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</si>
  <si>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</si>
  <si>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</si>
  <si>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</si>
  <si>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</si>
  <si>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</si>
  <si>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</si>
  <si>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</si>
  <si>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</si>
  <si>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</si>
  <si>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</si>
  <si>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</si>
  <si>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</si>
  <si>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</si>
  <si>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</si>
  <si>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</si>
  <si>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</si>
  <si>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</si>
  <si>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</si>
  <si>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</si>
  <si>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</si>
  <si>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</si>
  <si>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</si>
  <si>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</si>
  <si>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</si>
  <si>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</si>
  <si>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</si>
  <si>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</si>
  <si>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</si>
  <si>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</si>
  <si>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</si>
  <si>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</si>
  <si>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</si>
  <si>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</si>
  <si>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</si>
  <si>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</si>
  <si>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</si>
  <si>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</si>
  <si>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</si>
  <si>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</si>
  <si>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</si>
  <si>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</si>
  <si>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</si>
  <si>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</si>
  <si>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</si>
  <si>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</si>
  <si>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</si>
  <si>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</si>
  <si>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</si>
  <si>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</si>
  <si>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</si>
  <si>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</si>
  <si>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</si>
  <si>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</si>
  <si>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</si>
  <si>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</si>
  <si>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</si>
  <si>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</si>
  <si>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</si>
  <si>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</si>
  <si>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</si>
  <si>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</si>
  <si>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</si>
  <si>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</si>
  <si>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</si>
  <si>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</si>
  <si>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</si>
  <si>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</si>
  <si>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</si>
  <si>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</si>
  <si>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</si>
  <si>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</si>
  <si>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</si>
  <si>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</si>
  <si>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</si>
  <si>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</si>
  <si>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</si>
  <si>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</si>
  <si>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</si>
  <si>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</si>
  <si>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</si>
  <si>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</si>
  <si>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</si>
  <si>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</si>
  <si>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</si>
  <si>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</si>
  <si>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</si>
  <si>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</si>
  <si>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</si>
  <si>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</si>
  <si>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</si>
  <si>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</si>
  <si>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</si>
  <si>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</si>
  <si>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</si>
  <si>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</si>
  <si>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</si>
  <si>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</si>
  <si>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</si>
  <si>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</si>
  <si>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</si>
  <si>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</si>
  <si>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</si>
  <si>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</si>
  <si>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</si>
  <si>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</si>
  <si>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</si>
  <si>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</si>
  <si>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</si>
  <si>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</si>
  <si>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</si>
  <si>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</si>
  <si>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</si>
  <si>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</si>
  <si>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</si>
  <si>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</si>
  <si>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</si>
  <si>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</si>
  <si>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</si>
  <si>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</si>
  <si>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</si>
  <si>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blue banana</t>
  </si>
  <si>
    <t>jon taylor</t>
  </si>
  <si>
    <t>p a house</t>
  </si>
  <si>
    <t>pl14 3us liskeard</t>
  </si>
  <si>
    <t>United Kingdom</t>
  </si>
  <si>
    <t>Tel: 441579341900</t>
  </si>
  <si>
    <t>Email: jon@bluebanana.com</t>
  </si>
  <si>
    <t>AGSEL18</t>
  </si>
  <si>
    <t>925 silver seamless ring, 18g (1mm) - outer diameter</t>
  </si>
  <si>
    <t>AKBBW6</t>
  </si>
  <si>
    <t>Length: 12mm with 5mm jewel balls</t>
  </si>
  <si>
    <t>316L steel nipple barbell, 1.6mm (14g) with two forward facing 5mm or 6mm jewel balls</t>
  </si>
  <si>
    <t>Length: 14mm with 5mm jewel balls</t>
  </si>
  <si>
    <t>BCRTEG</t>
  </si>
  <si>
    <t>PVD plated surgical steel ball closure ring, 16g (1.2mm) with 4mm ball</t>
  </si>
  <si>
    <t>BDC14</t>
  </si>
  <si>
    <t>Surgical steel Industrial twister barbell, 14g (1.6mm) with two 5mm balls</t>
  </si>
  <si>
    <t>BLK289</t>
  </si>
  <si>
    <t>Quantity In Bulk: Size 10mm Quantity 100 pcs</t>
  </si>
  <si>
    <t>Wholesale silver nose ring bulk of 1000, 500, 250 or 100 pcs. of 925 Silver endless nose hoops, 22g (0.6mm), with an outer diameter</t>
  </si>
  <si>
    <t>BLK290</t>
  </si>
  <si>
    <t>Wholesale silver nose ring bulk of 1000, 500, 250 or 100 pcs. of 925 Silver nose hoops with ball, 22g (0.6mm), with an outer diameter</t>
  </si>
  <si>
    <t>Quantity In Bulk: Size 10mm Quantity 250 pcs</t>
  </si>
  <si>
    <t>Quantity In Bulk: Size 8mm Quantity 500 pcs</t>
  </si>
  <si>
    <t>BLK291</t>
  </si>
  <si>
    <t>Quantity In Bulk: Size 8mm Quantity 100 pcs</t>
  </si>
  <si>
    <t>Wholesale silver nose ring bulk of 1000, 500, 250 or 100 pcs. of 925 Silver endless nose hoops with real gold 18k plating, 22g (0.6mm)</t>
  </si>
  <si>
    <t>Quantity In Bulk: Size 8mm Quantity 250 pcs</t>
  </si>
  <si>
    <t>BN2FRS</t>
  </si>
  <si>
    <t>Surgical steel belly banana, 14g (1.6mm) with 5mm &amp; 6mm ferido glued multi crystal balls with resin cover</t>
  </si>
  <si>
    <t>Gauge: 1.6mm</t>
  </si>
  <si>
    <t>CBECN4</t>
  </si>
  <si>
    <t>Surgical steel circular barbell, 16g (1.2mm) with two 4mm cones</t>
  </si>
  <si>
    <t>EBRT</t>
  </si>
  <si>
    <t>INCNDZ3</t>
  </si>
  <si>
    <t>316L steel Industrial loop barbell, 14g (1.6mm) with two 5mm cones and a with a dangling star with a encased round CZ stone (dangling is made from silver plated brass)</t>
  </si>
  <si>
    <t>INDAW</t>
  </si>
  <si>
    <t>Surgical steel industrial barbell, 14g (1.6mm) with a 5mm cone and casted arrow end</t>
  </si>
  <si>
    <t>LBIC</t>
  </si>
  <si>
    <t>Surgical steel internal threaded labret, 16g (1.2mm) with a 2.5mm flat head crystal top</t>
  </si>
  <si>
    <t>LBRT16</t>
  </si>
  <si>
    <t>16g Flexible acrylic labret retainer with push in disc</t>
  </si>
  <si>
    <t>MFR3</t>
  </si>
  <si>
    <t>3mm multi-crystal ferido glued ball with resin cover and 16g (1.2mm) threading (sold per pcs)</t>
  </si>
  <si>
    <t>MFR5</t>
  </si>
  <si>
    <t>5mm multi-crystal ferido glued balls with resin cover and 14g (1.6mm) threading (sold per pcs)</t>
  </si>
  <si>
    <t>NBRTD</t>
  </si>
  <si>
    <t>Gauge: 0.8mm</t>
  </si>
  <si>
    <t>Clear acrylic flexible nose bone retainer, 22g (0.6mm) and 20g (0.8mm) with 2mm flat disk shaped top</t>
  </si>
  <si>
    <t>Gauge: 0.6mm</t>
  </si>
  <si>
    <t>SEG14</t>
  </si>
  <si>
    <t>High polished surgical steel segment ring, 14g (1.6mm)</t>
  </si>
  <si>
    <t>SEG16</t>
  </si>
  <si>
    <t>High polished surgical steel segment ring, 16g (1.2mm)</t>
  </si>
  <si>
    <t>SEGH16E</t>
  </si>
  <si>
    <t>High polished surgical steel hinged segment ring, 16g (1.2mm) with 3 small crystals</t>
  </si>
  <si>
    <t>SEPK16</t>
  </si>
  <si>
    <t>High hanging Septum clicker with a 16g (1.2mm) 316L steel closure bar with bow in the lower part with a prong set CZ stone in the center</t>
  </si>
  <si>
    <t>TAJF4</t>
  </si>
  <si>
    <t>4mm flat shaped titanium G23 dermal anchor top part with crystal for internally threaded, 16g (1.2mm) dermal anchor base plate with a height of 2mm - 2.5mm (this item does only fit our dermal anchors and surface bars)</t>
  </si>
  <si>
    <t>TSA2</t>
  </si>
  <si>
    <t>Height: 2mm</t>
  </si>
  <si>
    <t>High polished titanium G23 base part for dermal anchor, 14g (1.6mm) with surface piercing with three circular holes in the base plate and with a 16g (1.2mm) internal threading connector (this product only fits our dermal anchor top parts)</t>
  </si>
  <si>
    <t>UNSC</t>
  </si>
  <si>
    <t>High polished titanium G23 nose screw, 1mm (18g) with 2.5mm bezel set color round crystal</t>
  </si>
  <si>
    <t>VSEPHX16</t>
  </si>
  <si>
    <t>Crystal Color: Black / clear</t>
  </si>
  <si>
    <t>925 Silver septum clicker with a 16g (1.2mm) 316L steel closure bar with 3 big CZ stones and 4 small CZ stone in alternating colors</t>
  </si>
  <si>
    <t>AGSEL18A</t>
  </si>
  <si>
    <t>AGSEL18B</t>
  </si>
  <si>
    <t>BLK289B</t>
  </si>
  <si>
    <t>BLK290B</t>
  </si>
  <si>
    <t>BLK290E</t>
  </si>
  <si>
    <t>BLK290G</t>
  </si>
  <si>
    <t>BLK291A</t>
  </si>
  <si>
    <t>BLK291D</t>
  </si>
  <si>
    <t>NBRTD22</t>
  </si>
  <si>
    <t>Four Thousand Two Hundred Nineteen and 93 cents GBP</t>
  </si>
  <si>
    <t>Flexible black acrylic tongue barbell, 14g (1.6mm) with white 6mm acrylic balls - length 5/8'' (16mm)</t>
  </si>
  <si>
    <t>Bio flexible eyebrow retainer, 16g (1.2mm) - length 1/4'' to 1/2'' (6mm to 12mm)</t>
  </si>
  <si>
    <t>Exchange Rate GBP-THB</t>
  </si>
  <si>
    <t>Total Order USD</t>
  </si>
  <si>
    <t>Total Invoice USD</t>
  </si>
  <si>
    <t>Didi</t>
  </si>
  <si>
    <t>Blue Banana</t>
  </si>
  <si>
    <t>Jon Taylor</t>
  </si>
  <si>
    <t>P A House</t>
  </si>
  <si>
    <t>PL14 3US Liskeard, Cornwall</t>
  </si>
  <si>
    <t> </t>
  </si>
  <si>
    <r>
      <t xml:space="preserve">Discount 40% as per </t>
    </r>
    <r>
      <rPr>
        <b/>
        <sz val="10"/>
        <color indexed="8"/>
        <rFont val="Arial"/>
        <family val="2"/>
      </rPr>
      <t>Platinum Membership</t>
    </r>
    <r>
      <rPr>
        <sz val="10"/>
        <color indexed="8"/>
        <rFont val="Arial"/>
        <family val="2"/>
      </rPr>
      <t>:</t>
    </r>
  </si>
  <si>
    <r>
      <t xml:space="preserve">Free Shipping to UK via DHL due to </t>
    </r>
    <r>
      <rPr>
        <b/>
        <sz val="10"/>
        <color theme="1"/>
        <rFont val="Arial"/>
        <family val="2"/>
      </rPr>
      <t>Platinum Membership</t>
    </r>
    <r>
      <rPr>
        <sz val="10"/>
        <color theme="1"/>
        <rFont val="Arial"/>
        <family val="2"/>
      </rPr>
      <t>:</t>
    </r>
  </si>
  <si>
    <t>Two Thousand Nine Hundred Seventy Eoght and 77 cents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</si>
</sst>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809]* #,##0.00_-;\-[$£-809]* #,##0.00_-;_-[$£-809]*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18" fillId="2" borderId="0" xfId="0" applyNumberFormat="1" applyFont="1" applyFill="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6">
    <cellStyle name="Comma 2" xfId="7" xr:uid="{70F6B2A1-F611-4F74-ADDA-FE12F5762397}"/>
    <cellStyle name="Comma 2 2" xfId="4756" xr:uid="{12B78F0F-5012-441F-85D1-3305EAFA4E0D}"/>
    <cellStyle name="Comma 2 2 2" xfId="5328" xr:uid="{7281F502-4675-47B5-8301-52EE4EE34FCB}"/>
    <cellStyle name="Comma 2 2 2 2" xfId="5333" xr:uid="{8606F22B-53C9-400D-92F5-5822E67B25AF}"/>
    <cellStyle name="Comma 2 2 3" xfId="5325" xr:uid="{2A2F1CC9-83F0-4E43-84AD-C3418DA314C7}"/>
    <cellStyle name="Comma 2 2 4" xfId="5320" xr:uid="{27AC9908-C325-46F5-B177-F76F824B5971}"/>
    <cellStyle name="Comma 3" xfId="4289" xr:uid="{BA52CF83-314B-460C-8F3E-4B288C5673D1}"/>
    <cellStyle name="Comma 3 2" xfId="4757" xr:uid="{D156B587-2DE5-43D3-89FB-66C495A6EACE}"/>
    <cellStyle name="Comma 3 2 2" xfId="5329" xr:uid="{4524E450-DFD5-49D3-B31C-E9D30F7EADCA}"/>
    <cellStyle name="Comma 3 2 2 2" xfId="5334" xr:uid="{3F7DA726-D95D-4432-BA0A-C749A7742F26}"/>
    <cellStyle name="Comma 3 2 3" xfId="5332" xr:uid="{9E8C9467-DC6B-49E1-BCCE-3CFAC6C58A8B}"/>
    <cellStyle name="Comma 3 2 4" xfId="5321" xr:uid="{68DAC29B-1447-40EC-B914-406B550BE4F7}"/>
    <cellStyle name="Currency 10" xfId="8" xr:uid="{4E076BB4-9D44-4AAD-A3FB-E67072B87E77}"/>
    <cellStyle name="Currency 10 2" xfId="9" xr:uid="{5BC57329-C499-4EE9-B2BA-B16987EC5CA7}"/>
    <cellStyle name="Currency 10 2 2" xfId="3665" xr:uid="{D7906491-F31C-4DB0-BDA9-9C4ABE5FFEB1}"/>
    <cellStyle name="Currency 10 2 2 2" xfId="4483" xr:uid="{195FE80B-88C6-4338-AD3A-47F9460ACF15}"/>
    <cellStyle name="Currency 10 2 3" xfId="4484" xr:uid="{F7CC8791-01C1-4F07-9DDE-378A0850AE71}"/>
    <cellStyle name="Currency 10 3" xfId="10" xr:uid="{89F11A04-3B28-493F-A71A-02B45ADEA1EF}"/>
    <cellStyle name="Currency 10 3 2" xfId="3666" xr:uid="{35714E2F-6E42-4D8E-9F8B-3D0199135D3B}"/>
    <cellStyle name="Currency 10 3 2 2" xfId="4485" xr:uid="{82B767D6-3EA1-48B1-8642-A8EE8BDA26C2}"/>
    <cellStyle name="Currency 10 3 3" xfId="4486" xr:uid="{3377D857-6FF5-4B4E-AC95-F2CC2A2AA381}"/>
    <cellStyle name="Currency 10 4" xfId="3667" xr:uid="{39E73313-DE19-463E-9363-C7AB9989282C}"/>
    <cellStyle name="Currency 10 4 2" xfId="4487" xr:uid="{5813902A-13EE-41A6-9E06-BB0CD4B9BB5F}"/>
    <cellStyle name="Currency 10 5" xfId="4488" xr:uid="{6D5159CD-8DF2-45E3-A936-0CDF0B94B2E1}"/>
    <cellStyle name="Currency 10 6" xfId="4679" xr:uid="{A130F3F0-98A9-4A14-9120-1E553D7AD394}"/>
    <cellStyle name="Currency 11" xfId="11" xr:uid="{A7F826EB-5089-4517-9DCB-2F69AD2B686C}"/>
    <cellStyle name="Currency 11 2" xfId="12" xr:uid="{F22B7784-6483-4539-98E7-A7452C7A0AE9}"/>
    <cellStyle name="Currency 11 2 2" xfId="3668" xr:uid="{683AE39A-97B9-4A53-BFFD-03E67C528B4B}"/>
    <cellStyle name="Currency 11 2 2 2" xfId="4489" xr:uid="{CE468134-A9AF-49F4-8513-0CA0E7A98D13}"/>
    <cellStyle name="Currency 11 2 3" xfId="4490" xr:uid="{9043B627-8248-4812-9438-2AC61387592E}"/>
    <cellStyle name="Currency 11 3" xfId="13" xr:uid="{7633FB49-5892-434C-BB03-95C21A01603C}"/>
    <cellStyle name="Currency 11 3 2" xfId="3669" xr:uid="{B71432EA-F29F-4A2B-8C86-BD4C570D85ED}"/>
    <cellStyle name="Currency 11 3 2 2" xfId="4491" xr:uid="{825BD241-F47F-4610-9B93-DF228629AA71}"/>
    <cellStyle name="Currency 11 3 3" xfId="4492" xr:uid="{35D966D4-3EB2-4259-9030-CD32EBB30850}"/>
    <cellStyle name="Currency 11 4" xfId="3670" xr:uid="{193CF17E-FD3E-4DC7-BD2D-60208DBC24DE}"/>
    <cellStyle name="Currency 11 4 2" xfId="4493" xr:uid="{F4145B74-30E9-43A7-AF7C-04FE431FFE72}"/>
    <cellStyle name="Currency 11 5" xfId="4290" xr:uid="{83C74A26-D0FD-42B6-BE8A-08F40CF4451E}"/>
    <cellStyle name="Currency 11 5 2" xfId="4494" xr:uid="{81C8FA3A-2736-4D0C-822B-A2672835BE81}"/>
    <cellStyle name="Currency 11 5 3" xfId="4711" xr:uid="{A4EA3993-A53B-433A-ABD6-A7F8FEF1E0D5}"/>
    <cellStyle name="Currency 11 5 3 2" xfId="5316" xr:uid="{AFE6F6FF-22F2-4097-9E9C-4BB25AC83E2F}"/>
    <cellStyle name="Currency 11 5 3 3" xfId="4758" xr:uid="{84372B07-A3BA-40F8-861B-2CA0E0709228}"/>
    <cellStyle name="Currency 11 5 4" xfId="4688" xr:uid="{1F0E8F2F-EBF9-410D-8367-37E98EFAF755}"/>
    <cellStyle name="Currency 11 6" xfId="4680" xr:uid="{90EE9FAA-497E-4FBC-B970-8AB6C01892C9}"/>
    <cellStyle name="Currency 12" xfId="14" xr:uid="{1A509541-9F40-416A-8891-628B8567D239}"/>
    <cellStyle name="Currency 12 2" xfId="15" xr:uid="{2534F45C-5F8A-46FF-A066-1E05616F19E7}"/>
    <cellStyle name="Currency 12 2 2" xfId="3671" xr:uid="{5E9C9BE1-30C5-4ACF-AFE7-3AA29E8C8284}"/>
    <cellStyle name="Currency 12 2 2 2" xfId="4495" xr:uid="{0D092082-41AD-479E-AE53-3328E6A082D0}"/>
    <cellStyle name="Currency 12 2 3" xfId="4496" xr:uid="{97389EFA-F484-4F0A-BC54-4FE028B58E6E}"/>
    <cellStyle name="Currency 12 3" xfId="3672" xr:uid="{26B05894-B213-453D-B3F4-07F097C2219E}"/>
    <cellStyle name="Currency 12 3 2" xfId="4497" xr:uid="{02946B10-DD41-4769-BFD3-AF94C3127697}"/>
    <cellStyle name="Currency 12 4" xfId="4498" xr:uid="{5FFE7F75-6291-43E6-993E-57935A7431B2}"/>
    <cellStyle name="Currency 13" xfId="16" xr:uid="{E4F12197-9CFE-4E72-82A4-2DC8048A5BEB}"/>
    <cellStyle name="Currency 13 2" xfId="4292" xr:uid="{EEE505C7-9B3A-4888-BE27-53652C367280}"/>
    <cellStyle name="Currency 13 3" xfId="4293" xr:uid="{6537A0C1-E9A6-4AB7-8F1F-99C6E8D46F29}"/>
    <cellStyle name="Currency 13 3 2" xfId="4760" xr:uid="{056D9799-44A3-4E16-89C5-9D903F3A1681}"/>
    <cellStyle name="Currency 13 4" xfId="4291" xr:uid="{92C41BE0-B73A-4F23-B54E-7BB5E3B14129}"/>
    <cellStyle name="Currency 13 5" xfId="4759" xr:uid="{A3818B61-546A-4B99-B70C-F5C6BC5C6721}"/>
    <cellStyle name="Currency 14" xfId="17" xr:uid="{969E8C09-E7C7-49CB-ACCC-1D1792940CBF}"/>
    <cellStyle name="Currency 14 2" xfId="3673" xr:uid="{7A57843D-29B1-4150-A6A5-A64EE532B280}"/>
    <cellStyle name="Currency 14 2 2" xfId="4499" xr:uid="{0A9ADF68-9E1D-4AC4-8FFF-F4083B99C9AF}"/>
    <cellStyle name="Currency 14 3" xfId="4500" xr:uid="{FAB4FE86-8558-458B-9548-CC768ADA17C7}"/>
    <cellStyle name="Currency 15" xfId="4385" xr:uid="{55A0F06F-31B9-4AB9-8D7E-E957770DC4A9}"/>
    <cellStyle name="Currency 17" xfId="4294" xr:uid="{B41B8DD9-E990-4DFF-8121-51F87CE12D52}"/>
    <cellStyle name="Currency 2" xfId="18" xr:uid="{C6FA7F87-4AA4-4807-88B8-58120F99BA52}"/>
    <cellStyle name="Currency 2 2" xfId="19" xr:uid="{D9F64553-D1F3-4FF5-898A-2BCFE3582DCA}"/>
    <cellStyle name="Currency 2 2 2" xfId="20" xr:uid="{67CBBEA2-EDD2-4018-99FA-D38B2CDB9C6B}"/>
    <cellStyle name="Currency 2 2 2 2" xfId="21" xr:uid="{2624BC6D-99D7-4D7B-957E-B78F82C3256A}"/>
    <cellStyle name="Currency 2 2 2 2 2" xfId="4761" xr:uid="{0A7BCCD7-60CE-4C64-A4E9-8224FF7D34BD}"/>
    <cellStyle name="Currency 2 2 2 3" xfId="22" xr:uid="{9A8DD7DD-68DD-45D8-B908-2DA9B75B5EBD}"/>
    <cellStyle name="Currency 2 2 2 3 2" xfId="3674" xr:uid="{FF710934-2F37-449F-B5B3-8C6089F16961}"/>
    <cellStyle name="Currency 2 2 2 3 2 2" xfId="4501" xr:uid="{BBE5A1FD-8B17-4DE5-914C-0A27015AFA49}"/>
    <cellStyle name="Currency 2 2 2 3 3" xfId="4502" xr:uid="{C2D1BAB6-352A-4E6C-90DE-F0613B3CBA33}"/>
    <cellStyle name="Currency 2 2 2 4" xfId="3675" xr:uid="{8589C21E-2FB1-476C-897C-D73B265EA024}"/>
    <cellStyle name="Currency 2 2 2 4 2" xfId="4503" xr:uid="{A30A3E3E-A1B7-41C5-9FC7-A9FD683F1EF1}"/>
    <cellStyle name="Currency 2 2 2 5" xfId="4504" xr:uid="{49EDA9A4-3053-42B7-926E-19E1A0C36E8C}"/>
    <cellStyle name="Currency 2 2 3" xfId="3676" xr:uid="{62292986-C592-486F-93A0-8083E4A0E5DE}"/>
    <cellStyle name="Currency 2 2 3 2" xfId="4505" xr:uid="{3ECE5159-63A5-4C8C-8E63-037EEAC6319A}"/>
    <cellStyle name="Currency 2 2 4" xfId="4506" xr:uid="{00285041-2A42-40EE-B3DB-EBB4BDC1F825}"/>
    <cellStyle name="Currency 2 3" xfId="23" xr:uid="{B6C3F06D-15BA-45E7-BDC2-70416EEE634F}"/>
    <cellStyle name="Currency 2 3 2" xfId="3677" xr:uid="{096B0C97-3A88-491A-A88C-55B442BC01C5}"/>
    <cellStyle name="Currency 2 3 2 2" xfId="4507" xr:uid="{3D9EBD91-4CC8-430A-AC64-F639AEAADD7D}"/>
    <cellStyle name="Currency 2 3 3" xfId="4508" xr:uid="{FE6F3F08-9504-4BFD-8FF3-CEEC9EEE9152}"/>
    <cellStyle name="Currency 2 4" xfId="3678" xr:uid="{143BFA2E-DB0F-4AC1-83FB-BD053EC75527}"/>
    <cellStyle name="Currency 2 4 2" xfId="4418" xr:uid="{01C97B15-0B0E-4581-9B3D-D0A871199312}"/>
    <cellStyle name="Currency 2 5" xfId="4419" xr:uid="{C538E57C-C728-4EE9-8EDB-E39A137AEFDC}"/>
    <cellStyle name="Currency 2 5 2" xfId="4420" xr:uid="{F8181642-3256-48F4-90C7-AB610969720F}"/>
    <cellStyle name="Currency 2 6" xfId="4421" xr:uid="{D83863A5-AAB0-4983-8157-EE72FEE4C384}"/>
    <cellStyle name="Currency 3" xfId="24" xr:uid="{3985014E-F6F0-4C5E-94DF-8B088777ED63}"/>
    <cellStyle name="Currency 3 2" xfId="25" xr:uid="{59E0CF7D-F7DD-40FD-B1BC-A829D8AD229A}"/>
    <cellStyle name="Currency 3 2 2" xfId="3679" xr:uid="{D613B541-7D6D-4D1D-A84F-9273E5AEE96A}"/>
    <cellStyle name="Currency 3 2 2 2" xfId="4509" xr:uid="{C0FBD36A-F82A-4177-85B2-6A1FB319EF3A}"/>
    <cellStyle name="Currency 3 2 3" xfId="4510" xr:uid="{5F76B07A-E5AA-4CE9-89AE-7F0DF1C30EDA}"/>
    <cellStyle name="Currency 3 3" xfId="26" xr:uid="{7BF493A4-5239-4D3D-9E4A-05B8AEDFC864}"/>
    <cellStyle name="Currency 3 3 2" xfId="3680" xr:uid="{0C2FBD9E-3ABD-406A-8AF3-1D829CA26921}"/>
    <cellStyle name="Currency 3 3 2 2" xfId="4511" xr:uid="{C4A9D119-9569-44A1-9A0A-6258AAC8051E}"/>
    <cellStyle name="Currency 3 3 3" xfId="4512" xr:uid="{9B135C48-C88C-4FAE-82F1-F65A4ECB79B1}"/>
    <cellStyle name="Currency 3 4" xfId="27" xr:uid="{54B2E8A9-B0A4-4C6F-8527-20E71B184FD4}"/>
    <cellStyle name="Currency 3 4 2" xfId="3681" xr:uid="{06D66C95-3368-44AA-A433-608D979D57E0}"/>
    <cellStyle name="Currency 3 4 2 2" xfId="4513" xr:uid="{5C792584-3D65-4EDB-B6CC-960C99FCE19C}"/>
    <cellStyle name="Currency 3 4 3" xfId="4514" xr:uid="{A9FC3289-4547-4D4B-A275-31E39E533C20}"/>
    <cellStyle name="Currency 3 5" xfId="3682" xr:uid="{03AEB888-105F-4339-B46E-44B1E13E1343}"/>
    <cellStyle name="Currency 3 5 2" xfId="4515" xr:uid="{2615B311-5014-4522-B776-4E4B4D4263CC}"/>
    <cellStyle name="Currency 3 6" xfId="4516" xr:uid="{D9F2FC10-CCE9-4024-B9E1-5C2DF4D6E86E}"/>
    <cellStyle name="Currency 4" xfId="28" xr:uid="{1DFD20CF-7011-49B1-AF05-84C958D48BF3}"/>
    <cellStyle name="Currency 4 2" xfId="29" xr:uid="{E162EA0D-0337-403E-8A28-EDAA857C1402}"/>
    <cellStyle name="Currency 4 2 2" xfId="3683" xr:uid="{F15CA42D-333A-4763-9E14-AB6F881EF08D}"/>
    <cellStyle name="Currency 4 2 2 2" xfId="4517" xr:uid="{722E7609-14A1-4C1D-AD63-E43D84B456CC}"/>
    <cellStyle name="Currency 4 2 3" xfId="4518" xr:uid="{92877E54-B910-44B9-8F22-0107C0D67982}"/>
    <cellStyle name="Currency 4 3" xfId="30" xr:uid="{986315A7-6245-4C6D-AE53-74B6AD2CB3D1}"/>
    <cellStyle name="Currency 4 3 2" xfId="3684" xr:uid="{D52589FA-2D0C-4FCD-833D-EDF669FB8132}"/>
    <cellStyle name="Currency 4 3 2 2" xfId="4519" xr:uid="{E8039D5E-C418-46AE-BDAB-259794A381C4}"/>
    <cellStyle name="Currency 4 3 3" xfId="4520" xr:uid="{2CF47653-9D16-461D-B683-CD9B9E754A85}"/>
    <cellStyle name="Currency 4 4" xfId="3685" xr:uid="{B881B0DB-3989-4C22-8214-6CCE55FF78ED}"/>
    <cellStyle name="Currency 4 4 2" xfId="4521" xr:uid="{5024A7E1-0BC0-4223-B13A-7E1636962A76}"/>
    <cellStyle name="Currency 4 5" xfId="4295" xr:uid="{5B0831ED-74B3-4673-993F-F6626F4F7E92}"/>
    <cellStyle name="Currency 4 5 2" xfId="4522" xr:uid="{F0B7E98E-A1ED-4CA1-92F9-E6651F2C5703}"/>
    <cellStyle name="Currency 4 5 3" xfId="4712" xr:uid="{8E3A50C4-93F4-4BEA-B4F5-F89203DED757}"/>
    <cellStyle name="Currency 4 5 3 2" xfId="5317" xr:uid="{517681AF-43C8-4B86-96DA-4EEAEF2F01DE}"/>
    <cellStyle name="Currency 4 5 3 3" xfId="4762" xr:uid="{0847333E-CE20-46D1-820A-F82B33CDEADF}"/>
    <cellStyle name="Currency 4 5 4" xfId="4689" xr:uid="{65423D1C-40ED-40DD-9727-450DF2C02AB2}"/>
    <cellStyle name="Currency 4 6" xfId="4681" xr:uid="{D458921A-267D-407A-8BA1-015467F4881A}"/>
    <cellStyle name="Currency 5" xfId="31" xr:uid="{1E23246F-ABCE-41F4-9499-EF53E39D83A6}"/>
    <cellStyle name="Currency 5 2" xfId="32" xr:uid="{9D4CC7C0-921B-4486-8DD1-EC035FFA0048}"/>
    <cellStyle name="Currency 5 2 2" xfId="3686" xr:uid="{2726E2B0-4DF6-423A-BE08-91C06CBB7C76}"/>
    <cellStyle name="Currency 5 2 2 2" xfId="4523" xr:uid="{D264E71A-1709-47AA-99C3-EB6F5730F1B0}"/>
    <cellStyle name="Currency 5 2 3" xfId="4524" xr:uid="{6BF4F2E1-08D8-46B0-A593-69177FE85D22}"/>
    <cellStyle name="Currency 5 3" xfId="4296" xr:uid="{5CBC0BA5-DF47-4EBA-BF0F-973C7A8E5C54}"/>
    <cellStyle name="Currency 5 3 2" xfId="4620" xr:uid="{E41DB216-92E7-43BE-817F-EB9FAA0C22A1}"/>
    <cellStyle name="Currency 5 3 2 2" xfId="5307" xr:uid="{7E1403F5-3AB4-406B-AF08-2BCC7504E762}"/>
    <cellStyle name="Currency 5 3 2 3" xfId="4764" xr:uid="{0FEE8BF7-8E03-4E0C-A7C2-BB4A342CC4D3}"/>
    <cellStyle name="Currency 5 4" xfId="4763" xr:uid="{3587864D-8653-4BF3-A805-FD9807B5051F}"/>
    <cellStyle name="Currency 6" xfId="33" xr:uid="{0FCF58AD-854B-4420-89A1-BF3E6BBC664A}"/>
    <cellStyle name="Currency 6 2" xfId="3687" xr:uid="{0A51B276-498F-4AD6-9D01-0BC838E4553A}"/>
    <cellStyle name="Currency 6 2 2" xfId="4525" xr:uid="{CB3B4276-FF5B-45DA-A04F-917B67CC836F}"/>
    <cellStyle name="Currency 6 3" xfId="4297" xr:uid="{1DA8355A-F5CF-447E-A239-F20CEEC97B04}"/>
    <cellStyle name="Currency 6 3 2" xfId="4526" xr:uid="{7BED8C3E-DA78-4200-9A8F-5749B41CC7DE}"/>
    <cellStyle name="Currency 6 3 3" xfId="4713" xr:uid="{C7F14C7C-BAEA-495A-AE2B-1EEB62575CE1}"/>
    <cellStyle name="Currency 6 3 3 2" xfId="5318" xr:uid="{B29A86B4-151D-4F4F-8A9C-3DDBEBBF1E10}"/>
    <cellStyle name="Currency 6 3 3 3" xfId="4765" xr:uid="{113D710A-E3CA-4738-949E-D889E5A6152E}"/>
    <cellStyle name="Currency 6 3 4" xfId="4690" xr:uid="{C1A95107-8787-4234-94D8-CEDFC78FAFF7}"/>
    <cellStyle name="Currency 6 4" xfId="4682" xr:uid="{8AB6C8A4-D401-43DA-B774-0E62D74F61FE}"/>
    <cellStyle name="Currency 7" xfId="34" xr:uid="{4183B8E8-1F00-449F-84EA-7757F5712F86}"/>
    <cellStyle name="Currency 7 2" xfId="35" xr:uid="{8F8F12E7-7F72-43F8-ACD1-8686C193D1CD}"/>
    <cellStyle name="Currency 7 2 2" xfId="3688" xr:uid="{80E16D13-D37A-45E9-83D4-CFE8BA4EB2AC}"/>
    <cellStyle name="Currency 7 2 2 2" xfId="4527" xr:uid="{AE76F2F8-DE71-4F44-AC77-BA92FDB6F0AB}"/>
    <cellStyle name="Currency 7 2 3" xfId="4528" xr:uid="{524F481D-4282-4345-B4D5-3BCC1CD8AE3B}"/>
    <cellStyle name="Currency 7 3" xfId="3689" xr:uid="{2DE8B86E-9CD5-407A-94A0-6A2BE96F7809}"/>
    <cellStyle name="Currency 7 3 2" xfId="4529" xr:uid="{BAE13D49-0168-40A0-BB9D-9F3C034372D2}"/>
    <cellStyle name="Currency 7 4" xfId="4530" xr:uid="{2C197D3C-35D4-4361-BACE-16C1B7EC2056}"/>
    <cellStyle name="Currency 7 5" xfId="4683" xr:uid="{0FA9FDD1-40FA-4A9C-8C9F-5616B14FDB77}"/>
    <cellStyle name="Currency 8" xfId="36" xr:uid="{BCBBF0B9-F49F-4C6D-8109-588BD7602CE3}"/>
    <cellStyle name="Currency 8 2" xfId="37" xr:uid="{A2094AFB-2F33-406F-B27B-30ABFECBD0FD}"/>
    <cellStyle name="Currency 8 2 2" xfId="3690" xr:uid="{6B6B0B47-5CB9-483A-9477-CB18332C648B}"/>
    <cellStyle name="Currency 8 2 2 2" xfId="4531" xr:uid="{CFB7BF36-C72F-49E2-B6AF-7E6E0FB74617}"/>
    <cellStyle name="Currency 8 2 3" xfId="4532" xr:uid="{F5E66869-3A32-44F6-A879-515C01C4C1C6}"/>
    <cellStyle name="Currency 8 3" xfId="38" xr:uid="{31178076-1939-4EC2-AB65-3F0553209CBD}"/>
    <cellStyle name="Currency 8 3 2" xfId="3691" xr:uid="{1AD297D0-B96B-49CF-BE97-0C7385A5C3CB}"/>
    <cellStyle name="Currency 8 3 2 2" xfId="4533" xr:uid="{CC6EBC16-C621-496D-84D6-4DC76B11CBCE}"/>
    <cellStyle name="Currency 8 3 3" xfId="4534" xr:uid="{555CB444-16CE-406A-920C-4F2CE156CD31}"/>
    <cellStyle name="Currency 8 4" xfId="39" xr:uid="{1981BF2D-189D-47A2-90EB-56B78B52DF1A}"/>
    <cellStyle name="Currency 8 4 2" xfId="3692" xr:uid="{4F8B422C-A32B-4495-8FF8-48BC4E5D398B}"/>
    <cellStyle name="Currency 8 4 2 2" xfId="4535" xr:uid="{00B4FCF0-1476-42CA-94CF-A11414E4A63B}"/>
    <cellStyle name="Currency 8 4 3" xfId="4536" xr:uid="{7E330D6C-2705-4CDB-AB92-E98C8C68C831}"/>
    <cellStyle name="Currency 8 5" xfId="3693" xr:uid="{326651B7-F382-4908-86FD-0CB890C8663C}"/>
    <cellStyle name="Currency 8 5 2" xfId="4537" xr:uid="{9B5E3187-EAF9-44BF-B939-50ADB9A7F989}"/>
    <cellStyle name="Currency 8 6" xfId="4538" xr:uid="{2DAE90FC-2D9B-4B24-A9A4-646CF5691DB0}"/>
    <cellStyle name="Currency 8 7" xfId="4684" xr:uid="{BEC2CA21-9B59-47C3-A6A7-1FE625F5C388}"/>
    <cellStyle name="Currency 9" xfId="40" xr:uid="{471D03AE-DD4E-473B-95AA-56F77A5A3919}"/>
    <cellStyle name="Currency 9 2" xfId="41" xr:uid="{5772126C-2D4F-406D-97C3-21BE8CAD0FB8}"/>
    <cellStyle name="Currency 9 2 2" xfId="3694" xr:uid="{DFF139A2-97E8-4FE4-B712-EE578E2BF345}"/>
    <cellStyle name="Currency 9 2 2 2" xfId="4539" xr:uid="{CA92AE95-6800-4B3A-BD06-96DC6C4FEB5B}"/>
    <cellStyle name="Currency 9 2 3" xfId="4540" xr:uid="{3177C5FD-F5E2-4C8C-B247-56C27DC7CA40}"/>
    <cellStyle name="Currency 9 3" xfId="42" xr:uid="{CBEAB9BE-AD49-45B0-B9AB-1D911C7A7D7C}"/>
    <cellStyle name="Currency 9 3 2" xfId="3695" xr:uid="{820F2A4F-228B-45DC-80B2-E5CDD6EE96AD}"/>
    <cellStyle name="Currency 9 3 2 2" xfId="4541" xr:uid="{EC6D47E5-B13C-4132-AB07-444BFBE71CD4}"/>
    <cellStyle name="Currency 9 3 3" xfId="4542" xr:uid="{D366A22A-638B-4A1C-B3DE-390B432A5053}"/>
    <cellStyle name="Currency 9 4" xfId="3696" xr:uid="{5E121741-23FC-480D-A55B-80C1E955997D}"/>
    <cellStyle name="Currency 9 4 2" xfId="4543" xr:uid="{AF2E495D-A3EC-45BC-BD06-4F5F32F77F23}"/>
    <cellStyle name="Currency 9 5" xfId="4298" xr:uid="{F22D32B4-7611-459B-9324-25FB8F0F6873}"/>
    <cellStyle name="Currency 9 5 2" xfId="4544" xr:uid="{D043C524-9266-45F0-B005-8B84B4EBC946}"/>
    <cellStyle name="Currency 9 5 3" xfId="4714" xr:uid="{DDEC595E-1C47-4BC7-88B6-DE6D95CDEEE4}"/>
    <cellStyle name="Currency 9 5 4" xfId="4691" xr:uid="{016C8AFD-091B-4564-B25E-B3E60422FA88}"/>
    <cellStyle name="Currency 9 6" xfId="4685" xr:uid="{B0A8A936-9AD5-4E09-A825-2ABCD6DE18CC}"/>
    <cellStyle name="Hyperlink 2" xfId="6" xr:uid="{6CFFD761-E1C4-4FFC-9C82-FDD569F38491}"/>
    <cellStyle name="Hyperlink 3" xfId="43" xr:uid="{3333C94A-AF73-4EF9-B4E0-18AE76FAB246}"/>
    <cellStyle name="Hyperlink 3 2" xfId="4386" xr:uid="{3358406D-A3CF-4C10-818A-2642DFB25193}"/>
    <cellStyle name="Hyperlink 3 3" xfId="4299" xr:uid="{1EE11702-7AA2-48D9-A8F5-F45C68B54E35}"/>
    <cellStyle name="Hyperlink 4" xfId="4300" xr:uid="{97D9685C-FF2C-4109-83FF-6915785C299B}"/>
    <cellStyle name="Normal" xfId="0" builtinId="0"/>
    <cellStyle name="Normal 10" xfId="44" xr:uid="{A87A5335-1EFA-4797-A71B-D8505F90C2DE}"/>
    <cellStyle name="Normal 10 10" xfId="93" xr:uid="{E6F16143-FC95-401C-81D9-64BEF89703FB}"/>
    <cellStyle name="Normal 10 10 2" xfId="94" xr:uid="{427DD704-FF84-44A0-B548-F03D7EFFCE1B}"/>
    <cellStyle name="Normal 10 10 2 2" xfId="4302" xr:uid="{D6360238-946E-4A3C-80D0-AB4F1FAADCD1}"/>
    <cellStyle name="Normal 10 10 2 3" xfId="4598" xr:uid="{F96F797E-8090-4446-8B0D-513468F1723C}"/>
    <cellStyle name="Normal 10 10 3" xfId="95" xr:uid="{9F017E7B-9582-4E0A-8094-61A8ED4268ED}"/>
    <cellStyle name="Normal 10 10 4" xfId="96" xr:uid="{5AC6CEB3-966F-4148-96E1-255E43CD49BA}"/>
    <cellStyle name="Normal 10 11" xfId="97" xr:uid="{DB359A88-A1C7-408C-BB0C-931553444C55}"/>
    <cellStyle name="Normal 10 11 2" xfId="98" xr:uid="{7C2FE7EC-AFA9-4EFD-9C4A-E4A845B5F06D}"/>
    <cellStyle name="Normal 10 11 3" xfId="99" xr:uid="{C303D25D-55F8-41BA-BB0D-352911388CF8}"/>
    <cellStyle name="Normal 10 11 4" xfId="100" xr:uid="{B90D2D16-7A3B-4467-8C11-52C999AD1490}"/>
    <cellStyle name="Normal 10 12" xfId="101" xr:uid="{86DA54AA-8483-47F6-AC29-37FD301F490E}"/>
    <cellStyle name="Normal 10 12 2" xfId="102" xr:uid="{89F8882D-1304-4117-B566-866D75407AF4}"/>
    <cellStyle name="Normal 10 13" xfId="103" xr:uid="{18C2CE0F-B4CB-4F40-9CFC-EA615A10B263}"/>
    <cellStyle name="Normal 10 14" xfId="104" xr:uid="{4AFC58EE-A139-4DEC-9FB9-F384896F1233}"/>
    <cellStyle name="Normal 10 15" xfId="105" xr:uid="{783572C9-A326-411F-9ADD-BCCE96D4C95A}"/>
    <cellStyle name="Normal 10 2" xfId="45" xr:uid="{59196679-6952-4E50-AD10-A33C13156F78}"/>
    <cellStyle name="Normal 10 2 10" xfId="106" xr:uid="{BA5DF5F1-AB73-489A-8B49-8A1A20FE6DFB}"/>
    <cellStyle name="Normal 10 2 11" xfId="107" xr:uid="{967CCFD7-8B33-4637-B816-5DA532344AB9}"/>
    <cellStyle name="Normal 10 2 2" xfId="108" xr:uid="{F975034F-1929-4128-A4FC-AA156B228306}"/>
    <cellStyle name="Normal 10 2 2 2" xfId="109" xr:uid="{D1ABECF8-0705-48EC-8D14-F1FDC41355C0}"/>
    <cellStyle name="Normal 10 2 2 2 2" xfId="110" xr:uid="{F048BFD7-8F1F-46EF-8AB1-F9BF62A1A8E1}"/>
    <cellStyle name="Normal 10 2 2 2 2 2" xfId="111" xr:uid="{8180973C-B03B-4EC4-8EA0-C5C774988D91}"/>
    <cellStyle name="Normal 10 2 2 2 2 2 2" xfId="112" xr:uid="{7B8E076D-D351-4F96-9058-2E80863305A9}"/>
    <cellStyle name="Normal 10 2 2 2 2 2 2 2" xfId="3738" xr:uid="{269747B7-0B20-4870-B54C-0CA19EFD1C21}"/>
    <cellStyle name="Normal 10 2 2 2 2 2 2 2 2" xfId="3739" xr:uid="{E9A6C986-5FD0-46D4-8AE1-EDCFD226F9D1}"/>
    <cellStyle name="Normal 10 2 2 2 2 2 2 3" xfId="3740" xr:uid="{FCB8964D-5AD1-441E-831D-A618980FA175}"/>
    <cellStyle name="Normal 10 2 2 2 2 2 3" xfId="113" xr:uid="{8C2552B1-43AC-442A-8A1B-D3245F513B3B}"/>
    <cellStyle name="Normal 10 2 2 2 2 2 3 2" xfId="3741" xr:uid="{69AD915E-C06C-4338-A59B-C379F5340606}"/>
    <cellStyle name="Normal 10 2 2 2 2 2 4" xfId="114" xr:uid="{E9245179-8267-4EA3-8FCB-EBC92DBCFB36}"/>
    <cellStyle name="Normal 10 2 2 2 2 3" xfId="115" xr:uid="{05AA70C2-E704-4DAC-A27D-6FAE6A63002E}"/>
    <cellStyle name="Normal 10 2 2 2 2 3 2" xfId="116" xr:uid="{645E219F-47A0-4E21-8DE1-5D9B56165E3F}"/>
    <cellStyle name="Normal 10 2 2 2 2 3 2 2" xfId="3742" xr:uid="{FFBCAE68-E1BE-4919-85C0-CD82CE89DFF3}"/>
    <cellStyle name="Normal 10 2 2 2 2 3 3" xfId="117" xr:uid="{4FFE8422-3CCA-405C-8FF1-B2033AF43C6F}"/>
    <cellStyle name="Normal 10 2 2 2 2 3 4" xfId="118" xr:uid="{77FD505B-8A28-44F2-BBBE-83AEBE6EF004}"/>
    <cellStyle name="Normal 10 2 2 2 2 4" xfId="119" xr:uid="{910804C3-8A88-4DA5-AA38-6007137BF119}"/>
    <cellStyle name="Normal 10 2 2 2 2 4 2" xfId="3743" xr:uid="{BB533900-8816-40D0-8CC2-24F6B77BD34B}"/>
    <cellStyle name="Normal 10 2 2 2 2 5" xfId="120" xr:uid="{470C68BD-94ED-49FB-A3C9-A04E2C98BE2D}"/>
    <cellStyle name="Normal 10 2 2 2 2 6" xfId="121" xr:uid="{E54C8473-1ED9-4B6D-AD5A-BF1CA85DB8E1}"/>
    <cellStyle name="Normal 10 2 2 2 3" xfId="122" xr:uid="{FE3F713B-0FD1-42C3-A5E8-189E5A848A73}"/>
    <cellStyle name="Normal 10 2 2 2 3 2" xfId="123" xr:uid="{08D96BAC-E611-4D44-BB95-647FBC58D7BE}"/>
    <cellStyle name="Normal 10 2 2 2 3 2 2" xfId="124" xr:uid="{6E11F823-DD52-43AC-84FD-66C88D4047EE}"/>
    <cellStyle name="Normal 10 2 2 2 3 2 2 2" xfId="3744" xr:uid="{441B63BF-487D-404E-9184-B499742161F3}"/>
    <cellStyle name="Normal 10 2 2 2 3 2 2 2 2" xfId="3745" xr:uid="{51D5094F-2BB5-4A80-8062-5D0B03491445}"/>
    <cellStyle name="Normal 10 2 2 2 3 2 2 3" xfId="3746" xr:uid="{26E0B796-1C20-49E0-938F-5A0A0BA48042}"/>
    <cellStyle name="Normal 10 2 2 2 3 2 3" xfId="125" xr:uid="{BED60F47-D52D-4958-B08B-23AD8AE9E34A}"/>
    <cellStyle name="Normal 10 2 2 2 3 2 3 2" xfId="3747" xr:uid="{4BD47D08-0FD4-4D23-802D-34D9F9648159}"/>
    <cellStyle name="Normal 10 2 2 2 3 2 4" xfId="126" xr:uid="{6C499AFC-A425-4F2B-9AC8-710130ED624B}"/>
    <cellStyle name="Normal 10 2 2 2 3 3" xfId="127" xr:uid="{5DE4AF09-2154-4B48-91BA-B533830A2193}"/>
    <cellStyle name="Normal 10 2 2 2 3 3 2" xfId="3748" xr:uid="{9D155A81-3551-4A64-AC6A-0F4391D945E5}"/>
    <cellStyle name="Normal 10 2 2 2 3 3 2 2" xfId="3749" xr:uid="{DB5A4A60-0AFB-4AEB-9224-0D320A990070}"/>
    <cellStyle name="Normal 10 2 2 2 3 3 3" xfId="3750" xr:uid="{63A38F18-2B11-4877-AEDA-61736C2A7845}"/>
    <cellStyle name="Normal 10 2 2 2 3 4" xfId="128" xr:uid="{D4A20E1F-FE77-45DF-92A8-6FF11048846A}"/>
    <cellStyle name="Normal 10 2 2 2 3 4 2" xfId="3751" xr:uid="{1D759CBB-7FD5-474C-8E45-A80BE60ED8F5}"/>
    <cellStyle name="Normal 10 2 2 2 3 5" xfId="129" xr:uid="{32232C91-51EE-42AD-B046-36BDA358787B}"/>
    <cellStyle name="Normal 10 2 2 2 4" xfId="130" xr:uid="{D70FF0EC-2F2E-41B3-B794-65AC4BC58F4A}"/>
    <cellStyle name="Normal 10 2 2 2 4 2" xfId="131" xr:uid="{F3986DF8-1703-44DB-A3EC-EBCE1F147DA0}"/>
    <cellStyle name="Normal 10 2 2 2 4 2 2" xfId="3752" xr:uid="{D24B9AA3-21B2-4228-AD6D-D3EF4CC740EB}"/>
    <cellStyle name="Normal 10 2 2 2 4 2 2 2" xfId="3753" xr:uid="{13FC1308-EB65-4CA7-8C2C-E3FF30454994}"/>
    <cellStyle name="Normal 10 2 2 2 4 2 3" xfId="3754" xr:uid="{2691CBF3-A026-472C-A25A-22D10311EC10}"/>
    <cellStyle name="Normal 10 2 2 2 4 3" xfId="132" xr:uid="{1273EFBF-2F6E-4CC7-9ADE-F0E508D9B9E7}"/>
    <cellStyle name="Normal 10 2 2 2 4 3 2" xfId="3755" xr:uid="{DCEF58D2-7AA8-4AE9-9B6C-6342E7C335B0}"/>
    <cellStyle name="Normal 10 2 2 2 4 4" xfId="133" xr:uid="{94838508-0EB4-41F3-9DFD-1834F9D4E32D}"/>
    <cellStyle name="Normal 10 2 2 2 5" xfId="134" xr:uid="{C8701999-1078-4C9E-8BFB-FCE39E8D3EEB}"/>
    <cellStyle name="Normal 10 2 2 2 5 2" xfId="135" xr:uid="{4C03B142-1B0A-49DB-8377-B74651B181AA}"/>
    <cellStyle name="Normal 10 2 2 2 5 2 2" xfId="3756" xr:uid="{98BCB898-B50B-4700-8CBC-9294BAFF09AF}"/>
    <cellStyle name="Normal 10 2 2 2 5 3" xfId="136" xr:uid="{7BF774DF-4B12-4BAC-B081-CCACE538B02E}"/>
    <cellStyle name="Normal 10 2 2 2 5 4" xfId="137" xr:uid="{64F24861-67DA-44D0-B0AA-6DE7AD453EA7}"/>
    <cellStyle name="Normal 10 2 2 2 6" xfId="138" xr:uid="{F72B9922-DDAA-42E1-8B62-4D6850FA05C4}"/>
    <cellStyle name="Normal 10 2 2 2 6 2" xfId="3757" xr:uid="{A6A0ED59-8145-45DC-A21E-4B7A4E99D991}"/>
    <cellStyle name="Normal 10 2 2 2 7" xfId="139" xr:uid="{DC2A2678-866F-4284-9CCB-43560CCCC080}"/>
    <cellStyle name="Normal 10 2 2 2 8" xfId="140" xr:uid="{87EC8055-089D-4929-B1CB-263257E6F4A9}"/>
    <cellStyle name="Normal 10 2 2 3" xfId="141" xr:uid="{1E042311-8BC1-4238-907D-344E129CBB46}"/>
    <cellStyle name="Normal 10 2 2 3 2" xfId="142" xr:uid="{CF74D05B-9473-464C-BB5B-8D74B8DE7A79}"/>
    <cellStyle name="Normal 10 2 2 3 2 2" xfId="143" xr:uid="{9E46C1E7-005B-4DD2-A131-72618EB8E17F}"/>
    <cellStyle name="Normal 10 2 2 3 2 2 2" xfId="3758" xr:uid="{84EAA289-6FCE-4786-9C12-F9B38A1C76BA}"/>
    <cellStyle name="Normal 10 2 2 3 2 2 2 2" xfId="3759" xr:uid="{7B4035A4-EA8A-4AA0-A112-DED02EE1A575}"/>
    <cellStyle name="Normal 10 2 2 3 2 2 3" xfId="3760" xr:uid="{C6EAA6E0-839B-41C7-AAD5-B94D66F111F2}"/>
    <cellStyle name="Normal 10 2 2 3 2 3" xfId="144" xr:uid="{23029D9D-4105-4C69-9546-7211E161DDCF}"/>
    <cellStyle name="Normal 10 2 2 3 2 3 2" xfId="3761" xr:uid="{7C9AFB3C-0C7B-4308-837A-8289215ED6CB}"/>
    <cellStyle name="Normal 10 2 2 3 2 4" xfId="145" xr:uid="{423E739F-A665-4B7D-87C5-D096D9D7C085}"/>
    <cellStyle name="Normal 10 2 2 3 3" xfId="146" xr:uid="{79961F5F-74F6-4C2A-B00F-33F4BAB5252B}"/>
    <cellStyle name="Normal 10 2 2 3 3 2" xfId="147" xr:uid="{2B9718C5-E992-42D0-80BA-8DA4AF55C6FB}"/>
    <cellStyle name="Normal 10 2 2 3 3 2 2" xfId="3762" xr:uid="{ACB3C949-9E7F-4999-98D7-4A310EF06450}"/>
    <cellStyle name="Normal 10 2 2 3 3 3" xfId="148" xr:uid="{3FB7AAEA-33E6-4F58-8E6E-DE261D3D6019}"/>
    <cellStyle name="Normal 10 2 2 3 3 4" xfId="149" xr:uid="{ED99A34D-1838-4EEE-8455-A22CEE2D0970}"/>
    <cellStyle name="Normal 10 2 2 3 4" xfId="150" xr:uid="{4C1293D1-DE23-4621-A348-61E8A31C4650}"/>
    <cellStyle name="Normal 10 2 2 3 4 2" xfId="3763" xr:uid="{BE88506C-67D0-4D64-BC24-A53C0A34A72E}"/>
    <cellStyle name="Normal 10 2 2 3 5" xfId="151" xr:uid="{CA5EA50F-D4D8-40C8-B588-B01064C92D9E}"/>
    <cellStyle name="Normal 10 2 2 3 6" xfId="152" xr:uid="{E0F3177C-66A8-44EC-A3EF-4A96D5D4CDC2}"/>
    <cellStyle name="Normal 10 2 2 4" xfId="153" xr:uid="{42C8C7BE-05FB-4E93-923E-F23D21DC2330}"/>
    <cellStyle name="Normal 10 2 2 4 2" xfId="154" xr:uid="{9ADAD33A-40F3-4F5F-8602-D0D96B9E98D6}"/>
    <cellStyle name="Normal 10 2 2 4 2 2" xfId="155" xr:uid="{55465462-402C-4940-B688-D5807A2FEA5C}"/>
    <cellStyle name="Normal 10 2 2 4 2 2 2" xfId="3764" xr:uid="{23611158-AC04-4562-8979-1A6CF8CC28C4}"/>
    <cellStyle name="Normal 10 2 2 4 2 2 2 2" xfId="3765" xr:uid="{7301BE04-F9AF-427E-B3D3-0AABD2FF9A7A}"/>
    <cellStyle name="Normal 10 2 2 4 2 2 3" xfId="3766" xr:uid="{8CF89221-5B7F-4FDB-A4EB-4F485C707A79}"/>
    <cellStyle name="Normal 10 2 2 4 2 3" xfId="156" xr:uid="{FB742AB8-FC02-4F47-901F-4F442FECC42B}"/>
    <cellStyle name="Normal 10 2 2 4 2 3 2" xfId="3767" xr:uid="{2246003A-E928-4D25-B0BA-EB31F8E3A698}"/>
    <cellStyle name="Normal 10 2 2 4 2 4" xfId="157" xr:uid="{7EB4FD3F-C1EC-40DA-B1AC-C9986980F7EE}"/>
    <cellStyle name="Normal 10 2 2 4 3" xfId="158" xr:uid="{194FC83E-3A4E-4DB3-8D18-CE55B3EFFA36}"/>
    <cellStyle name="Normal 10 2 2 4 3 2" xfId="3768" xr:uid="{70A26654-FCFE-476F-801E-9291F0884E8D}"/>
    <cellStyle name="Normal 10 2 2 4 3 2 2" xfId="3769" xr:uid="{B62F1BF3-2E4F-43E0-8353-CB94F8DC3CC9}"/>
    <cellStyle name="Normal 10 2 2 4 3 3" xfId="3770" xr:uid="{C25A376A-5EFA-4CF9-B87B-5C8CB372DEE0}"/>
    <cellStyle name="Normal 10 2 2 4 4" xfId="159" xr:uid="{E4FEEC1A-2FB7-4C0D-A2A3-11CE83B7A09E}"/>
    <cellStyle name="Normal 10 2 2 4 4 2" xfId="3771" xr:uid="{EAC659A6-A6C4-4B9B-B5C5-83145BA19E60}"/>
    <cellStyle name="Normal 10 2 2 4 5" xfId="160" xr:uid="{264C0FBF-C185-4A2B-A45A-777678E06AD7}"/>
    <cellStyle name="Normal 10 2 2 5" xfId="161" xr:uid="{CF01F041-6CEE-4E89-8795-539382E6B3C3}"/>
    <cellStyle name="Normal 10 2 2 5 2" xfId="162" xr:uid="{69309C28-2946-46BB-AFEE-D46D89001BAC}"/>
    <cellStyle name="Normal 10 2 2 5 2 2" xfId="3772" xr:uid="{2D60D65A-BA81-463D-846F-B6ECBBEBAA20}"/>
    <cellStyle name="Normal 10 2 2 5 2 2 2" xfId="3773" xr:uid="{B8AD3AF3-6172-4BAE-81D2-2C14C73FD722}"/>
    <cellStyle name="Normal 10 2 2 5 2 3" xfId="3774" xr:uid="{913F83F0-6D26-4A5B-84B9-DF7C4ED7D66E}"/>
    <cellStyle name="Normal 10 2 2 5 3" xfId="163" xr:uid="{E2D59055-7CB7-4C1E-A6C7-509463FC4D3E}"/>
    <cellStyle name="Normal 10 2 2 5 3 2" xfId="3775" xr:uid="{BBBE8BB8-CB35-4F0B-86D5-0A445941DEB1}"/>
    <cellStyle name="Normal 10 2 2 5 4" xfId="164" xr:uid="{FCE264B1-B0DC-4D0B-88CA-B0EEFC7855FD}"/>
    <cellStyle name="Normal 10 2 2 6" xfId="165" xr:uid="{2B512585-EB90-4778-8358-4C3DD682DCA4}"/>
    <cellStyle name="Normal 10 2 2 6 2" xfId="166" xr:uid="{FDFC3A6D-D473-4BCD-8775-CDB64FC841AF}"/>
    <cellStyle name="Normal 10 2 2 6 2 2" xfId="3776" xr:uid="{4CACB888-8836-44E3-AEE3-E45FB45C66C1}"/>
    <cellStyle name="Normal 10 2 2 6 2 3" xfId="4304" xr:uid="{92981A09-B648-40F0-9D56-7CC43B636D42}"/>
    <cellStyle name="Normal 10 2 2 6 3" xfId="167" xr:uid="{82FA346B-803B-433C-A000-60A8353178DE}"/>
    <cellStyle name="Normal 10 2 2 6 4" xfId="168" xr:uid="{0510ABDB-263D-46FA-950B-CA8F213C56DA}"/>
    <cellStyle name="Normal 10 2 2 6 4 2" xfId="4740" xr:uid="{B378D525-5879-4D7D-B83E-5EA6B748CFB2}"/>
    <cellStyle name="Normal 10 2 2 6 4 3" xfId="4599" xr:uid="{47B7EDE4-C6B3-45B8-844D-F165B16ABED1}"/>
    <cellStyle name="Normal 10 2 2 6 4 4" xfId="4447" xr:uid="{D405CA06-A353-48A4-952D-B45F39514D20}"/>
    <cellStyle name="Normal 10 2 2 7" xfId="169" xr:uid="{5A011EED-EB02-4249-BFC4-680CC92216A9}"/>
    <cellStyle name="Normal 10 2 2 7 2" xfId="3777" xr:uid="{ECE4532B-2EEC-4358-8C85-168FD9311850}"/>
    <cellStyle name="Normal 10 2 2 8" xfId="170" xr:uid="{27B6C623-F8CF-4385-B076-CBFD2B8B8D90}"/>
    <cellStyle name="Normal 10 2 2 9" xfId="171" xr:uid="{21BA4336-92DE-4C3D-80B3-CD0EA8787A50}"/>
    <cellStyle name="Normal 10 2 3" xfId="172" xr:uid="{3932F0FB-5402-487D-9E66-2389092DF460}"/>
    <cellStyle name="Normal 10 2 3 2" xfId="173" xr:uid="{570338D8-449C-4BF0-8F2C-AFD4EF202EB2}"/>
    <cellStyle name="Normal 10 2 3 2 2" xfId="174" xr:uid="{5117C047-B256-46D2-B77C-702917A70BCD}"/>
    <cellStyle name="Normal 10 2 3 2 2 2" xfId="175" xr:uid="{B88D2E9C-C327-439B-A37E-4FD4AC7BEF7D}"/>
    <cellStyle name="Normal 10 2 3 2 2 2 2" xfId="3778" xr:uid="{F759D23D-AE6B-4B4C-AD86-FE66FEAAFA53}"/>
    <cellStyle name="Normal 10 2 3 2 2 2 2 2" xfId="3779" xr:uid="{6D1EA5F1-AE9C-4B83-BC41-E3C517918DA5}"/>
    <cellStyle name="Normal 10 2 3 2 2 2 3" xfId="3780" xr:uid="{B307573E-27EB-4694-836F-B9C3BA0D5CFC}"/>
    <cellStyle name="Normal 10 2 3 2 2 3" xfId="176" xr:uid="{F13A416E-5B95-4A16-AE2F-E6AC361D2391}"/>
    <cellStyle name="Normal 10 2 3 2 2 3 2" xfId="3781" xr:uid="{D0CC3C72-4200-482F-9B3A-98AA4AE89D7C}"/>
    <cellStyle name="Normal 10 2 3 2 2 4" xfId="177" xr:uid="{C7D35D37-3D1E-444C-B24F-058D3F98BEAC}"/>
    <cellStyle name="Normal 10 2 3 2 3" xfId="178" xr:uid="{68928356-316F-451E-AB12-3EF317395046}"/>
    <cellStyle name="Normal 10 2 3 2 3 2" xfId="179" xr:uid="{9DA34B6F-F64B-447C-8464-237D487B61D6}"/>
    <cellStyle name="Normal 10 2 3 2 3 2 2" xfId="3782" xr:uid="{032226C7-302E-4644-AF3E-24D0D61E508D}"/>
    <cellStyle name="Normal 10 2 3 2 3 3" xfId="180" xr:uid="{57995D9A-1FE2-4C83-B0AB-EBF69BCB7670}"/>
    <cellStyle name="Normal 10 2 3 2 3 4" xfId="181" xr:uid="{89BDCA9D-4B07-4365-A635-C25B42121408}"/>
    <cellStyle name="Normal 10 2 3 2 4" xfId="182" xr:uid="{288C4EAC-DF37-4294-81F8-366B4EEDE6AE}"/>
    <cellStyle name="Normal 10 2 3 2 4 2" xfId="3783" xr:uid="{CA5ECAF6-D41D-45D1-A810-15C7A2928783}"/>
    <cellStyle name="Normal 10 2 3 2 5" xfId="183" xr:uid="{2EFBC1E4-7F32-4B9C-B762-62C522B706B7}"/>
    <cellStyle name="Normal 10 2 3 2 6" xfId="184" xr:uid="{4BC99A96-DBD4-40CB-B5AB-2BD777E1E724}"/>
    <cellStyle name="Normal 10 2 3 3" xfId="185" xr:uid="{74271F78-9BCB-447A-8022-4823E8AE9107}"/>
    <cellStyle name="Normal 10 2 3 3 2" xfId="186" xr:uid="{3A03B93A-1DB1-4E10-956B-1203E2B02D19}"/>
    <cellStyle name="Normal 10 2 3 3 2 2" xfId="187" xr:uid="{A1989F81-1479-40EA-AE62-DFFC786F1650}"/>
    <cellStyle name="Normal 10 2 3 3 2 2 2" xfId="3784" xr:uid="{37C01851-ECEF-4E3D-9844-91F359CADB79}"/>
    <cellStyle name="Normal 10 2 3 3 2 2 2 2" xfId="3785" xr:uid="{C7AD824F-9405-4207-9D09-1B8534B7CDF9}"/>
    <cellStyle name="Normal 10 2 3 3 2 2 3" xfId="3786" xr:uid="{BCD1BE47-5382-40B6-B7B5-B7FB5A7D4FF7}"/>
    <cellStyle name="Normal 10 2 3 3 2 3" xfId="188" xr:uid="{DD1C86F6-34AC-4C1B-9EC9-862D151910F0}"/>
    <cellStyle name="Normal 10 2 3 3 2 3 2" xfId="3787" xr:uid="{CCA7CE5D-11F3-4D22-9AFE-3E6C708F8DFC}"/>
    <cellStyle name="Normal 10 2 3 3 2 4" xfId="189" xr:uid="{BC4812A0-84CB-440B-8B14-8FF9C31C011D}"/>
    <cellStyle name="Normal 10 2 3 3 3" xfId="190" xr:uid="{CDB2E1D4-4859-4898-91AE-67190608CE97}"/>
    <cellStyle name="Normal 10 2 3 3 3 2" xfId="3788" xr:uid="{F248456E-91B9-49FC-B1A9-8054E9B064C6}"/>
    <cellStyle name="Normal 10 2 3 3 3 2 2" xfId="3789" xr:uid="{7CC6247D-724C-47FE-B8BE-D71D167CA261}"/>
    <cellStyle name="Normal 10 2 3 3 3 3" xfId="3790" xr:uid="{E09CC831-2C35-4479-AB41-1D68B6636BC0}"/>
    <cellStyle name="Normal 10 2 3 3 4" xfId="191" xr:uid="{F51241BE-D7F4-409E-B919-71BB7C904D9C}"/>
    <cellStyle name="Normal 10 2 3 3 4 2" xfId="3791" xr:uid="{CD3F1EEE-B322-4468-9BB8-20D9802673DD}"/>
    <cellStyle name="Normal 10 2 3 3 5" xfId="192" xr:uid="{DE5088B4-D722-46CE-ABA5-B329642F0B47}"/>
    <cellStyle name="Normal 10 2 3 4" xfId="193" xr:uid="{1B0C8E4F-B912-48B0-83F5-F3E0F3E4F036}"/>
    <cellStyle name="Normal 10 2 3 4 2" xfId="194" xr:uid="{4BE71506-AAD2-4ABC-9A02-53F5970DACC4}"/>
    <cellStyle name="Normal 10 2 3 4 2 2" xfId="3792" xr:uid="{25C23C33-E93A-4D33-8029-0728DE0C44B0}"/>
    <cellStyle name="Normal 10 2 3 4 2 2 2" xfId="3793" xr:uid="{080285A7-0011-451B-97FF-D966D20ED591}"/>
    <cellStyle name="Normal 10 2 3 4 2 3" xfId="3794" xr:uid="{1EBB2692-4D42-4751-BF02-5DB0C204DD2B}"/>
    <cellStyle name="Normal 10 2 3 4 3" xfId="195" xr:uid="{F9F23E29-3197-48C1-99DF-9AF0E31B916D}"/>
    <cellStyle name="Normal 10 2 3 4 3 2" xfId="3795" xr:uid="{BD887465-B8DF-4F6E-8F3C-5170822679AB}"/>
    <cellStyle name="Normal 10 2 3 4 4" xfId="196" xr:uid="{55F1AC8C-6CC9-48E4-845A-5DACC037E693}"/>
    <cellStyle name="Normal 10 2 3 5" xfId="197" xr:uid="{0E95892C-69B2-4C94-B656-CD0E936BD01C}"/>
    <cellStyle name="Normal 10 2 3 5 2" xfId="198" xr:uid="{F8E445A3-9384-44A0-BFA6-93D9FF563A2E}"/>
    <cellStyle name="Normal 10 2 3 5 2 2" xfId="3796" xr:uid="{DFCFC9F2-71ED-4883-B4C3-EE52776084E5}"/>
    <cellStyle name="Normal 10 2 3 5 2 3" xfId="4305" xr:uid="{86039945-759D-46E7-B420-D52C52F9FC3C}"/>
    <cellStyle name="Normal 10 2 3 5 3" xfId="199" xr:uid="{8A40D4D0-7A20-4BF1-872C-A33873185E55}"/>
    <cellStyle name="Normal 10 2 3 5 4" xfId="200" xr:uid="{84D97218-9F77-4559-B235-68189128EF59}"/>
    <cellStyle name="Normal 10 2 3 5 4 2" xfId="4741" xr:uid="{DCCDE523-8080-40C2-B1D6-788D16A8F92F}"/>
    <cellStyle name="Normal 10 2 3 5 4 3" xfId="4600" xr:uid="{5231C024-0C95-4C4E-B3A9-309480857609}"/>
    <cellStyle name="Normal 10 2 3 5 4 4" xfId="4448" xr:uid="{75DF5A9F-A690-4EFB-91F7-597F06625723}"/>
    <cellStyle name="Normal 10 2 3 6" xfId="201" xr:uid="{57DCED41-EFF3-4192-AE7B-A6263E335896}"/>
    <cellStyle name="Normal 10 2 3 6 2" xfId="3797" xr:uid="{9D99D6D9-980F-496E-BB2F-647F69D4343A}"/>
    <cellStyle name="Normal 10 2 3 7" xfId="202" xr:uid="{454554A1-7F93-4A58-B6D9-61CF349F2C07}"/>
    <cellStyle name="Normal 10 2 3 8" xfId="203" xr:uid="{8A64D05D-FB66-4610-91B8-54A1CEB5F990}"/>
    <cellStyle name="Normal 10 2 4" xfId="204" xr:uid="{A3A6A8CE-1BF2-44B9-9B6E-949DF095D6E2}"/>
    <cellStyle name="Normal 10 2 4 2" xfId="205" xr:uid="{91BCAC44-8C0E-4F42-A00D-42DF16551705}"/>
    <cellStyle name="Normal 10 2 4 2 2" xfId="206" xr:uid="{444E564D-4B24-4A23-BB9C-5C556271116C}"/>
    <cellStyle name="Normal 10 2 4 2 2 2" xfId="207" xr:uid="{B828D796-3CE7-4180-8CC6-35FF76227B42}"/>
    <cellStyle name="Normal 10 2 4 2 2 2 2" xfId="3798" xr:uid="{8EA59248-126B-4527-BF2E-39C7CAE02A71}"/>
    <cellStyle name="Normal 10 2 4 2 2 3" xfId="208" xr:uid="{8EA2915C-3FDF-4F9D-8B69-7883F43CCD23}"/>
    <cellStyle name="Normal 10 2 4 2 2 4" xfId="209" xr:uid="{D9B58C3B-5474-4B44-83E3-093A9649DA68}"/>
    <cellStyle name="Normal 10 2 4 2 3" xfId="210" xr:uid="{F97838C6-3B98-443D-99E5-792E7BF01A15}"/>
    <cellStyle name="Normal 10 2 4 2 3 2" xfId="3799" xr:uid="{7D7C89F2-14E2-40A8-A9CF-866D640DC83A}"/>
    <cellStyle name="Normal 10 2 4 2 4" xfId="211" xr:uid="{744533F1-D8D2-4DC0-B894-B22C3E3A0E19}"/>
    <cellStyle name="Normal 10 2 4 2 5" xfId="212" xr:uid="{01AB0656-1066-4166-A5CF-0ED455D3206E}"/>
    <cellStyle name="Normal 10 2 4 3" xfId="213" xr:uid="{FF555FD8-9922-4B46-8A82-193CC2A18F5E}"/>
    <cellStyle name="Normal 10 2 4 3 2" xfId="214" xr:uid="{33D44E72-BCEB-470A-B3E7-28BB4BEBEE07}"/>
    <cellStyle name="Normal 10 2 4 3 2 2" xfId="3800" xr:uid="{528F9CF7-3257-45BF-87A6-6C864CBFB321}"/>
    <cellStyle name="Normal 10 2 4 3 3" xfId="215" xr:uid="{A461E6D3-397F-4FF0-86E5-E26A217F9456}"/>
    <cellStyle name="Normal 10 2 4 3 4" xfId="216" xr:uid="{ABD37905-2F10-4D14-BDE6-AA0D45DEE497}"/>
    <cellStyle name="Normal 10 2 4 4" xfId="217" xr:uid="{2B85546C-0F70-435F-94C5-BB9BAF435B29}"/>
    <cellStyle name="Normal 10 2 4 4 2" xfId="218" xr:uid="{A390D555-7BB0-4715-B58C-A4F1C73E6A2C}"/>
    <cellStyle name="Normal 10 2 4 4 3" xfId="219" xr:uid="{A50F8B88-EC0C-41CD-AA80-63C7DED6BCC6}"/>
    <cellStyle name="Normal 10 2 4 4 4" xfId="220" xr:uid="{56B748DD-87B7-43DA-9076-AEE722D0FBEF}"/>
    <cellStyle name="Normal 10 2 4 5" xfId="221" xr:uid="{1C5785CD-4E12-4E69-BDAC-0AA2D3957CEC}"/>
    <cellStyle name="Normal 10 2 4 6" xfId="222" xr:uid="{663CC50E-5BF9-4D11-9F64-3B207508A4CC}"/>
    <cellStyle name="Normal 10 2 4 7" xfId="223" xr:uid="{CCE63AD8-B09A-407E-8F5E-021B995ACED1}"/>
    <cellStyle name="Normal 10 2 5" xfId="224" xr:uid="{07DC08F1-78C6-46ED-A36D-ECB14198143A}"/>
    <cellStyle name="Normal 10 2 5 2" xfId="225" xr:uid="{A862338C-6E9D-47A7-8D5B-3956CFCF2646}"/>
    <cellStyle name="Normal 10 2 5 2 2" xfId="226" xr:uid="{C67991B5-E4F6-4FDF-B578-E294CD26310A}"/>
    <cellStyle name="Normal 10 2 5 2 2 2" xfId="3801" xr:uid="{0F9F779D-84F5-4FCE-BAF9-4560CDB24333}"/>
    <cellStyle name="Normal 10 2 5 2 2 2 2" xfId="3802" xr:uid="{0528BE63-8A2C-46BB-824A-35E1FE989DB0}"/>
    <cellStyle name="Normal 10 2 5 2 2 3" xfId="3803" xr:uid="{14E1583D-E035-44DA-B8EB-3BEB13AC4933}"/>
    <cellStyle name="Normal 10 2 5 2 3" xfId="227" xr:uid="{BD6E7B50-26D9-461C-B637-E9AFA0F8664B}"/>
    <cellStyle name="Normal 10 2 5 2 3 2" xfId="3804" xr:uid="{11B34F1A-F8C0-4CBB-B61B-537CD315E5AC}"/>
    <cellStyle name="Normal 10 2 5 2 4" xfId="228" xr:uid="{2ABEDF61-6BEA-4F32-9C48-A42D0AFDAC8B}"/>
    <cellStyle name="Normal 10 2 5 3" xfId="229" xr:uid="{83F35807-EB18-4AAA-BB6B-DFB18A25620F}"/>
    <cellStyle name="Normal 10 2 5 3 2" xfId="230" xr:uid="{8DF361C7-50B1-4257-93AE-62AAA0A8BD35}"/>
    <cellStyle name="Normal 10 2 5 3 2 2" xfId="3805" xr:uid="{77500454-CC7B-4CC1-A2B8-98DD8EE0C50B}"/>
    <cellStyle name="Normal 10 2 5 3 3" xfId="231" xr:uid="{1CD0B754-148B-4A6F-B6E9-F3897F32308A}"/>
    <cellStyle name="Normal 10 2 5 3 4" xfId="232" xr:uid="{EFA0A1E5-16C1-47C2-BDB9-891C075A6654}"/>
    <cellStyle name="Normal 10 2 5 4" xfId="233" xr:uid="{A886DC31-5D0C-486A-9EE3-A68A9F288355}"/>
    <cellStyle name="Normal 10 2 5 4 2" xfId="3806" xr:uid="{9AFFA88C-347A-48E8-8FA2-BEAFE1C48958}"/>
    <cellStyle name="Normal 10 2 5 5" xfId="234" xr:uid="{808AA59A-4590-40FC-AE16-B4B77E69E2A1}"/>
    <cellStyle name="Normal 10 2 5 6" xfId="235" xr:uid="{9C554B1E-3F44-42C2-92CC-8D302571BE19}"/>
    <cellStyle name="Normal 10 2 6" xfId="236" xr:uid="{BE4FCD6D-18B4-4E89-94CE-91B6F0FD96CD}"/>
    <cellStyle name="Normal 10 2 6 2" xfId="237" xr:uid="{A567BC47-12C3-4171-B3BF-391C602B2226}"/>
    <cellStyle name="Normal 10 2 6 2 2" xfId="238" xr:uid="{72C6C5F3-2AF6-4D05-B38C-CC01B5381924}"/>
    <cellStyle name="Normal 10 2 6 2 2 2" xfId="3807" xr:uid="{CCC51166-7C06-4BD5-8A93-8D5AB4596D3F}"/>
    <cellStyle name="Normal 10 2 6 2 3" xfId="239" xr:uid="{840D800C-0A6C-494C-9B53-C17D3B57A4BF}"/>
    <cellStyle name="Normal 10 2 6 2 4" xfId="240" xr:uid="{05E2A092-8DBF-4448-A863-492F6C2D8CD3}"/>
    <cellStyle name="Normal 10 2 6 3" xfId="241" xr:uid="{2F068C01-4BCA-4ED2-96E9-3DA54535D93C}"/>
    <cellStyle name="Normal 10 2 6 3 2" xfId="3808" xr:uid="{4B8F7F71-C14A-42FB-9F54-B713DB4A7251}"/>
    <cellStyle name="Normal 10 2 6 4" xfId="242" xr:uid="{8EB54BC3-3CC0-44EE-8177-02A52A4C061D}"/>
    <cellStyle name="Normal 10 2 6 5" xfId="243" xr:uid="{285D0DBD-FB4A-42EC-9B76-5D0A5409B61A}"/>
    <cellStyle name="Normal 10 2 7" xfId="244" xr:uid="{977DDBE5-5B01-4636-A077-942FA70D46CB}"/>
    <cellStyle name="Normal 10 2 7 2" xfId="245" xr:uid="{0AE9CB6D-9342-4731-ADA8-46D89755BE55}"/>
    <cellStyle name="Normal 10 2 7 2 2" xfId="3809" xr:uid="{586AF227-B7B3-4E22-9978-85735229D6B8}"/>
    <cellStyle name="Normal 10 2 7 2 3" xfId="4303" xr:uid="{9D801C82-5AB6-470C-8E04-4697B471D7C1}"/>
    <cellStyle name="Normal 10 2 7 3" xfId="246" xr:uid="{7C3088B2-82F3-4996-B886-80C5A2746366}"/>
    <cellStyle name="Normal 10 2 7 4" xfId="247" xr:uid="{EE7F37BB-8BD0-4E0F-8F2D-9AC873E9A8A1}"/>
    <cellStyle name="Normal 10 2 7 4 2" xfId="4739" xr:uid="{FF335CCE-5D04-4DCC-B8B8-F6EB9F39D5E8}"/>
    <cellStyle name="Normal 10 2 7 4 3" xfId="4601" xr:uid="{EB94C866-49C1-406A-8312-ADD1B2578F9E}"/>
    <cellStyle name="Normal 10 2 7 4 4" xfId="4446" xr:uid="{0CC9AC0D-9E5E-40A2-BDFC-59BE4893547D}"/>
    <cellStyle name="Normal 10 2 8" xfId="248" xr:uid="{609B5128-3B52-4EBC-BBAB-3D95C04F2D2F}"/>
    <cellStyle name="Normal 10 2 8 2" xfId="249" xr:uid="{E74F7006-49A3-488B-9498-8D46828F1120}"/>
    <cellStyle name="Normal 10 2 8 3" xfId="250" xr:uid="{0544FC74-93C2-4DB5-85AD-FBA597B7D00D}"/>
    <cellStyle name="Normal 10 2 8 4" xfId="251" xr:uid="{3F29D435-FD0F-4022-84C8-BC676E4A0F03}"/>
    <cellStyle name="Normal 10 2 9" xfId="252" xr:uid="{CC90118B-D365-4AE1-854D-4E4DFA34C265}"/>
    <cellStyle name="Normal 10 3" xfId="253" xr:uid="{739C7E53-B7C2-4879-A593-0BA4346AAE4C}"/>
    <cellStyle name="Normal 10 3 10" xfId="254" xr:uid="{1CF9D819-139D-403B-A712-489BBF038D5D}"/>
    <cellStyle name="Normal 10 3 11" xfId="255" xr:uid="{EE19380C-8F9B-450D-87E4-56CBFE4FD117}"/>
    <cellStyle name="Normal 10 3 2" xfId="256" xr:uid="{48463497-4E9D-4659-A679-9C53856A1F28}"/>
    <cellStyle name="Normal 10 3 2 2" xfId="257" xr:uid="{80D14C46-EED2-40D9-88AF-F082758C3B59}"/>
    <cellStyle name="Normal 10 3 2 2 2" xfId="258" xr:uid="{5A1BCB50-2602-42EF-835A-A8E0C66B89E5}"/>
    <cellStyle name="Normal 10 3 2 2 2 2" xfId="259" xr:uid="{8DD347C2-ACDD-4C28-B72C-6A6351842F98}"/>
    <cellStyle name="Normal 10 3 2 2 2 2 2" xfId="260" xr:uid="{519D8F00-F4F9-4728-9BD1-C576381350D6}"/>
    <cellStyle name="Normal 10 3 2 2 2 2 2 2" xfId="3810" xr:uid="{C55A0FC8-DD70-4722-A50E-EBC356C84981}"/>
    <cellStyle name="Normal 10 3 2 2 2 2 3" xfId="261" xr:uid="{08CEF685-309E-47BD-9195-7F11E1DBCA77}"/>
    <cellStyle name="Normal 10 3 2 2 2 2 4" xfId="262" xr:uid="{8AF5555E-BF40-4277-BBF4-39E23B544C4B}"/>
    <cellStyle name="Normal 10 3 2 2 2 3" xfId="263" xr:uid="{CBDB628B-AD8D-4D48-893B-59C456654667}"/>
    <cellStyle name="Normal 10 3 2 2 2 3 2" xfId="264" xr:uid="{3F38D855-36EA-4B90-981E-84251F59D9A3}"/>
    <cellStyle name="Normal 10 3 2 2 2 3 3" xfId="265" xr:uid="{0127A564-AF1F-46E5-9112-6B31B95D4E24}"/>
    <cellStyle name="Normal 10 3 2 2 2 3 4" xfId="266" xr:uid="{CDA7F9F1-CD52-48B4-86AD-5F55FB531C63}"/>
    <cellStyle name="Normal 10 3 2 2 2 4" xfId="267" xr:uid="{D912E65E-753A-47D1-9BA6-A7273D4D8051}"/>
    <cellStyle name="Normal 10 3 2 2 2 5" xfId="268" xr:uid="{EB8BB583-451E-4984-8D83-8877C4B01C59}"/>
    <cellStyle name="Normal 10 3 2 2 2 6" xfId="269" xr:uid="{D127108B-BDCC-4BD6-8CBF-7BC7E6968D7B}"/>
    <cellStyle name="Normal 10 3 2 2 3" xfId="270" xr:uid="{F2622164-1BB9-41BC-BD65-4C9BA2443519}"/>
    <cellStyle name="Normal 10 3 2 2 3 2" xfId="271" xr:uid="{E2F57141-A402-49C1-BB12-C0116800E188}"/>
    <cellStyle name="Normal 10 3 2 2 3 2 2" xfId="272" xr:uid="{42C7C035-6277-4A12-9B2C-74999E490D9D}"/>
    <cellStyle name="Normal 10 3 2 2 3 2 3" xfId="273" xr:uid="{6EE3E80A-EC49-400D-9AC6-997DE13D730F}"/>
    <cellStyle name="Normal 10 3 2 2 3 2 4" xfId="274" xr:uid="{630FADE9-2B1D-4F51-BA17-79117930BD25}"/>
    <cellStyle name="Normal 10 3 2 2 3 3" xfId="275" xr:uid="{990F55E8-4961-4D07-B58B-CC635184E488}"/>
    <cellStyle name="Normal 10 3 2 2 3 4" xfId="276" xr:uid="{C021F930-2A74-4C31-A4C2-097539444835}"/>
    <cellStyle name="Normal 10 3 2 2 3 5" xfId="277" xr:uid="{C4EB3E7F-7B0E-4176-A729-57C91EF56CD7}"/>
    <cellStyle name="Normal 10 3 2 2 4" xfId="278" xr:uid="{D0FF04DC-B457-4E5B-9790-C6E02C9ECCE3}"/>
    <cellStyle name="Normal 10 3 2 2 4 2" xfId="279" xr:uid="{9D7890AE-F1FC-4D0C-8C68-9497750651F3}"/>
    <cellStyle name="Normal 10 3 2 2 4 3" xfId="280" xr:uid="{3F363EFD-198B-4DC1-AC6E-DDA37F8AB478}"/>
    <cellStyle name="Normal 10 3 2 2 4 4" xfId="281" xr:uid="{CE6A1878-B5C9-4992-AA96-E1397B411E0B}"/>
    <cellStyle name="Normal 10 3 2 2 5" xfId="282" xr:uid="{F779560A-0ECC-40A9-87F2-84036E759549}"/>
    <cellStyle name="Normal 10 3 2 2 5 2" xfId="283" xr:uid="{990900B0-146F-4CBE-8ADF-8F0520AD1D50}"/>
    <cellStyle name="Normal 10 3 2 2 5 3" xfId="284" xr:uid="{AB9973F1-33AA-47C4-B093-BD97E77C3B68}"/>
    <cellStyle name="Normal 10 3 2 2 5 4" xfId="285" xr:uid="{DEA42E84-F0A1-416E-9776-ED33ACCCDF8B}"/>
    <cellStyle name="Normal 10 3 2 2 6" xfId="286" xr:uid="{16468151-0AA5-4E97-AADD-4E242DD78E77}"/>
    <cellStyle name="Normal 10 3 2 2 7" xfId="287" xr:uid="{E715EBCD-8194-4FCB-9BE4-40047EAA5042}"/>
    <cellStyle name="Normal 10 3 2 2 8" xfId="288" xr:uid="{BD6E77CC-469E-483D-BF19-A7466190E701}"/>
    <cellStyle name="Normal 10 3 2 3" xfId="289" xr:uid="{BB37E352-DE85-4376-A6F2-AE900D1CC4D9}"/>
    <cellStyle name="Normal 10 3 2 3 2" xfId="290" xr:uid="{7660D351-B4C5-4C0B-9ECD-ED0DF32C3DDD}"/>
    <cellStyle name="Normal 10 3 2 3 2 2" xfId="291" xr:uid="{9DB2F232-2F4C-4B9B-9AA2-BC62433E5493}"/>
    <cellStyle name="Normal 10 3 2 3 2 2 2" xfId="3811" xr:uid="{AA70521A-8CCB-46A8-BAC4-43932126EB58}"/>
    <cellStyle name="Normal 10 3 2 3 2 2 2 2" xfId="3812" xr:uid="{4CAE7B32-44B5-4D62-9060-0CD19A207C5E}"/>
    <cellStyle name="Normal 10 3 2 3 2 2 3" xfId="3813" xr:uid="{980E96C3-BB62-42DB-A118-687E76ECCE18}"/>
    <cellStyle name="Normal 10 3 2 3 2 3" xfId="292" xr:uid="{A2867B17-E4DB-4884-A294-5F4DB428F61E}"/>
    <cellStyle name="Normal 10 3 2 3 2 3 2" xfId="3814" xr:uid="{40A38942-6BED-414F-90F3-CE58751624D8}"/>
    <cellStyle name="Normal 10 3 2 3 2 4" xfId="293" xr:uid="{91A4EACD-9DAE-4BF0-B479-6C627F8A8910}"/>
    <cellStyle name="Normal 10 3 2 3 3" xfId="294" xr:uid="{336D912A-B746-414C-968C-D4A9E92ECBE9}"/>
    <cellStyle name="Normal 10 3 2 3 3 2" xfId="295" xr:uid="{C19CE097-A6A5-4660-8703-304652F3E9AB}"/>
    <cellStyle name="Normal 10 3 2 3 3 2 2" xfId="3815" xr:uid="{6528C88A-7252-4E34-AB00-B7B5479A51D3}"/>
    <cellStyle name="Normal 10 3 2 3 3 3" xfId="296" xr:uid="{9B35EF8C-306D-4297-A211-F3BF5FCE21AC}"/>
    <cellStyle name="Normal 10 3 2 3 3 4" xfId="297" xr:uid="{A410480D-FC90-4A9D-9714-685296D0CD4D}"/>
    <cellStyle name="Normal 10 3 2 3 4" xfId="298" xr:uid="{7754CEDB-6150-41D5-87C7-DF3FD278236D}"/>
    <cellStyle name="Normal 10 3 2 3 4 2" xfId="3816" xr:uid="{D2F4A5AC-618F-48C2-924E-8FE3E639B8CC}"/>
    <cellStyle name="Normal 10 3 2 3 5" xfId="299" xr:uid="{444A039D-0344-4CBF-9B3A-8ADF357F0232}"/>
    <cellStyle name="Normal 10 3 2 3 6" xfId="300" xr:uid="{85ADADF2-B060-40DF-A9BC-3272BAACB10E}"/>
    <cellStyle name="Normal 10 3 2 4" xfId="301" xr:uid="{C8CAAF8E-26CC-4675-97B1-2D23B04569D8}"/>
    <cellStyle name="Normal 10 3 2 4 2" xfId="302" xr:uid="{DCD288DC-674A-4D94-9C01-D76816AAE1E2}"/>
    <cellStyle name="Normal 10 3 2 4 2 2" xfId="303" xr:uid="{8EDE900E-BA03-4CA8-83CF-BED05B0D3F8C}"/>
    <cellStyle name="Normal 10 3 2 4 2 2 2" xfId="3817" xr:uid="{750F8E03-D545-4A6C-9FBC-89AF1CF17C5B}"/>
    <cellStyle name="Normal 10 3 2 4 2 3" xfId="304" xr:uid="{3E15BE43-FEA2-4B53-98A2-687BE67881F4}"/>
    <cellStyle name="Normal 10 3 2 4 2 4" xfId="305" xr:uid="{1D3870E1-28C5-44C4-9FF5-AC3D42B791F4}"/>
    <cellStyle name="Normal 10 3 2 4 3" xfId="306" xr:uid="{4D86057D-A669-4FDD-AD7F-017DFA0B61F4}"/>
    <cellStyle name="Normal 10 3 2 4 3 2" xfId="3818" xr:uid="{BCA96519-A7C9-46C5-9F6D-C4FD7B5D2D43}"/>
    <cellStyle name="Normal 10 3 2 4 4" xfId="307" xr:uid="{303DAAFA-B715-4510-ACBE-1E792E2954DB}"/>
    <cellStyle name="Normal 10 3 2 4 5" xfId="308" xr:uid="{4FE9379C-FFB5-487E-B5B6-860BDF5E759C}"/>
    <cellStyle name="Normal 10 3 2 5" xfId="309" xr:uid="{66CA3047-6FC0-41BB-B6E0-483BB78DDA44}"/>
    <cellStyle name="Normal 10 3 2 5 2" xfId="310" xr:uid="{E4A26CAD-BFB6-4080-865D-BB632135D9C9}"/>
    <cellStyle name="Normal 10 3 2 5 2 2" xfId="3819" xr:uid="{F1549C48-2889-4AC1-B229-B4D2CFC3A3F9}"/>
    <cellStyle name="Normal 10 3 2 5 3" xfId="311" xr:uid="{76B3E426-49E0-45DB-ACAB-3A4C9CA06AC0}"/>
    <cellStyle name="Normal 10 3 2 5 4" xfId="312" xr:uid="{10ABD94C-9040-4F17-9261-69AD652A4E3F}"/>
    <cellStyle name="Normal 10 3 2 6" xfId="313" xr:uid="{A1866D8D-59DF-4FBA-A099-50FD0A9C3908}"/>
    <cellStyle name="Normal 10 3 2 6 2" xfId="314" xr:uid="{E6915BC5-8E9C-4EB0-ADEC-230B45689CA0}"/>
    <cellStyle name="Normal 10 3 2 6 3" xfId="315" xr:uid="{3E9417DA-F656-4F52-810A-DA87F8462D7D}"/>
    <cellStyle name="Normal 10 3 2 6 4" xfId="316" xr:uid="{1272A1CB-0653-45FC-B332-44A60EB9CB4E}"/>
    <cellStyle name="Normal 10 3 2 7" xfId="317" xr:uid="{5DC3AECA-22A7-43A5-9132-FC3744E2921B}"/>
    <cellStyle name="Normal 10 3 2 8" xfId="318" xr:uid="{5C56BFFD-EB1F-41E0-8BF5-E71CD00A79AC}"/>
    <cellStyle name="Normal 10 3 2 9" xfId="319" xr:uid="{4C5EB145-3224-4E9C-9733-197D78EC8001}"/>
    <cellStyle name="Normal 10 3 3" xfId="320" xr:uid="{6EA952F6-D0DB-494C-BEFE-28D1C102A5FD}"/>
    <cellStyle name="Normal 10 3 3 2" xfId="321" xr:uid="{08BD1C68-B2AA-4814-A14A-25C452E18E44}"/>
    <cellStyle name="Normal 10 3 3 2 2" xfId="322" xr:uid="{DB00AAD7-6EA0-48BC-837B-42FB4B8E599D}"/>
    <cellStyle name="Normal 10 3 3 2 2 2" xfId="323" xr:uid="{54FE9EE0-FFD9-4D70-B885-1788D124F583}"/>
    <cellStyle name="Normal 10 3 3 2 2 2 2" xfId="3820" xr:uid="{F31D8485-03A9-497F-AA03-4C891C2287F2}"/>
    <cellStyle name="Normal 10 3 3 2 2 2 2 2" xfId="4621" xr:uid="{1F5A4D71-A8D0-4C1C-AA67-1982A095F21E}"/>
    <cellStyle name="Normal 10 3 3 2 2 2 3" xfId="4622" xr:uid="{44A501FB-DEC3-4839-ACE2-1F9D8175E21C}"/>
    <cellStyle name="Normal 10 3 3 2 2 3" xfId="324" xr:uid="{56B88374-A925-4C24-B60C-C627A52CF597}"/>
    <cellStyle name="Normal 10 3 3 2 2 3 2" xfId="4623" xr:uid="{CABC6FFA-C965-4899-8796-CA163C539C45}"/>
    <cellStyle name="Normal 10 3 3 2 2 4" xfId="325" xr:uid="{BC48E726-A668-40F0-BC19-975160A2685B}"/>
    <cellStyle name="Normal 10 3 3 2 3" xfId="326" xr:uid="{7F93D7C8-C26E-46F0-BF91-D22738E14E69}"/>
    <cellStyle name="Normal 10 3 3 2 3 2" xfId="327" xr:uid="{2DD173C2-1FCF-42E1-9B6B-BC5144E05B25}"/>
    <cellStyle name="Normal 10 3 3 2 3 2 2" xfId="4624" xr:uid="{DAF67C25-F2A0-4064-95D9-2F6B0946A2E0}"/>
    <cellStyle name="Normal 10 3 3 2 3 3" xfId="328" xr:uid="{1E780F3F-A1B8-4C96-8835-0D0582651C6C}"/>
    <cellStyle name="Normal 10 3 3 2 3 4" xfId="329" xr:uid="{56E3ED0A-8B04-47A1-956F-7DAD4D630D8A}"/>
    <cellStyle name="Normal 10 3 3 2 4" xfId="330" xr:uid="{A4A09592-9306-4DE0-96D8-53190152CCC3}"/>
    <cellStyle name="Normal 10 3 3 2 4 2" xfId="4625" xr:uid="{483A2F9B-9B67-4CFB-86E7-8D7E981B5F70}"/>
    <cellStyle name="Normal 10 3 3 2 5" xfId="331" xr:uid="{58FE984B-D0A3-4B2C-B477-CBB529195500}"/>
    <cellStyle name="Normal 10 3 3 2 6" xfId="332" xr:uid="{9D4F352C-BC34-4ECD-912D-89572859AED3}"/>
    <cellStyle name="Normal 10 3 3 3" xfId="333" xr:uid="{91F9688E-3744-4B4F-B82E-EB1335221AE3}"/>
    <cellStyle name="Normal 10 3 3 3 2" xfId="334" xr:uid="{49C92FBC-682D-4FC3-89F7-3C8B73DF53F5}"/>
    <cellStyle name="Normal 10 3 3 3 2 2" xfId="335" xr:uid="{FD7F2EA6-C371-4883-9F72-4DBC7B691A29}"/>
    <cellStyle name="Normal 10 3 3 3 2 2 2" xfId="4626" xr:uid="{CEE118A8-0089-4C0D-9997-DBA1A8306E4D}"/>
    <cellStyle name="Normal 10 3 3 3 2 3" xfId="336" xr:uid="{2067AA22-3005-4821-8D9F-E750552903C9}"/>
    <cellStyle name="Normal 10 3 3 3 2 4" xfId="337" xr:uid="{E1B9F0AD-2F10-4A05-8339-49552D241199}"/>
    <cellStyle name="Normal 10 3 3 3 3" xfId="338" xr:uid="{E7CB45FC-5CCE-46D5-B18D-9D8859612B96}"/>
    <cellStyle name="Normal 10 3 3 3 3 2" xfId="4627" xr:uid="{747D2802-7DF4-424C-B9CF-C559285121FA}"/>
    <cellStyle name="Normal 10 3 3 3 4" xfId="339" xr:uid="{E9E2DA6A-9C8E-45C8-9BC4-491A63E0EAC9}"/>
    <cellStyle name="Normal 10 3 3 3 5" xfId="340" xr:uid="{56B96BF2-DF70-4B4F-971E-AC963580F21B}"/>
    <cellStyle name="Normal 10 3 3 4" xfId="341" xr:uid="{62AE201A-167F-4155-BCC2-36C7E7262163}"/>
    <cellStyle name="Normal 10 3 3 4 2" xfId="342" xr:uid="{A55102C5-E729-490A-8BCB-7494D0080E39}"/>
    <cellStyle name="Normal 10 3 3 4 2 2" xfId="4628" xr:uid="{F92408EB-FD47-47B6-95E4-DA92566F25DB}"/>
    <cellStyle name="Normal 10 3 3 4 3" xfId="343" xr:uid="{00C57FB1-AF69-4939-A3A0-E139FDFCE622}"/>
    <cellStyle name="Normal 10 3 3 4 4" xfId="344" xr:uid="{489B04E4-B500-47B6-A4D2-3D58DE91A431}"/>
    <cellStyle name="Normal 10 3 3 5" xfId="345" xr:uid="{5C442790-4611-4B7B-A3D5-B92A1EF5E2E5}"/>
    <cellStyle name="Normal 10 3 3 5 2" xfId="346" xr:uid="{8CBFB5A0-4AC1-4C55-A3A0-097282DB1D5C}"/>
    <cellStyle name="Normal 10 3 3 5 3" xfId="347" xr:uid="{2A222F5D-A375-4FEE-BFDD-CA45DB4731DF}"/>
    <cellStyle name="Normal 10 3 3 5 4" xfId="348" xr:uid="{40E51A51-0C2C-4757-AEB4-E6E88CD0576C}"/>
    <cellStyle name="Normal 10 3 3 6" xfId="349" xr:uid="{B3B404CA-BEC6-4457-B7F8-4387B156BD4B}"/>
    <cellStyle name="Normal 10 3 3 7" xfId="350" xr:uid="{667ACB67-5151-4CFB-8576-9BFCB118EA21}"/>
    <cellStyle name="Normal 10 3 3 8" xfId="351" xr:uid="{B427752C-DE84-49DB-89C7-6D48544F6213}"/>
    <cellStyle name="Normal 10 3 4" xfId="352" xr:uid="{506D2CE0-480C-4E8C-8BC9-EB711538B349}"/>
    <cellStyle name="Normal 10 3 4 2" xfId="353" xr:uid="{4D02EA9A-346F-44ED-88BA-4A81A07E2034}"/>
    <cellStyle name="Normal 10 3 4 2 2" xfId="354" xr:uid="{8261937C-9853-4420-ABE7-DA33CEAC93F6}"/>
    <cellStyle name="Normal 10 3 4 2 2 2" xfId="355" xr:uid="{2BCB825D-97BC-43EF-ADF6-DBDB90E70A33}"/>
    <cellStyle name="Normal 10 3 4 2 2 2 2" xfId="3821" xr:uid="{B9277066-30E2-4409-9033-22F40E516BE9}"/>
    <cellStyle name="Normal 10 3 4 2 2 3" xfId="356" xr:uid="{9ECB3CB8-13BC-44AA-8AB7-89F0076F5174}"/>
    <cellStyle name="Normal 10 3 4 2 2 4" xfId="357" xr:uid="{1A333F7E-2A48-4B97-A699-0AF735B0B201}"/>
    <cellStyle name="Normal 10 3 4 2 3" xfId="358" xr:uid="{A7D6518F-3E98-4578-8872-6333E4A46B72}"/>
    <cellStyle name="Normal 10 3 4 2 3 2" xfId="3822" xr:uid="{4AF1DB39-5387-42CD-9F34-D0F745C78453}"/>
    <cellStyle name="Normal 10 3 4 2 4" xfId="359" xr:uid="{13DBF52E-2CE7-4944-A856-F94E60294F8F}"/>
    <cellStyle name="Normal 10 3 4 2 5" xfId="360" xr:uid="{EBCC2CB5-A556-4B17-AD58-F857640AA159}"/>
    <cellStyle name="Normal 10 3 4 3" xfId="361" xr:uid="{F10762D5-6F34-492C-83A9-25C1CC93CE81}"/>
    <cellStyle name="Normal 10 3 4 3 2" xfId="362" xr:uid="{3335F125-935E-4498-93B5-D43B84610440}"/>
    <cellStyle name="Normal 10 3 4 3 2 2" xfId="3823" xr:uid="{6BAE7D0C-21E0-4C2B-BE83-6966D7C622DE}"/>
    <cellStyle name="Normal 10 3 4 3 3" xfId="363" xr:uid="{F8011033-A21D-44AE-941E-B7A2F6DF8F0B}"/>
    <cellStyle name="Normal 10 3 4 3 4" xfId="364" xr:uid="{488B3CB1-FC24-403D-9ADA-BEB56C09EBC5}"/>
    <cellStyle name="Normal 10 3 4 4" xfId="365" xr:uid="{F5E19806-B0BC-47C9-9340-DC58709C5F99}"/>
    <cellStyle name="Normal 10 3 4 4 2" xfId="366" xr:uid="{06217878-897E-4C97-BFF0-5060D514D89A}"/>
    <cellStyle name="Normal 10 3 4 4 3" xfId="367" xr:uid="{92745406-654F-450C-B842-DD8003C7F273}"/>
    <cellStyle name="Normal 10 3 4 4 4" xfId="368" xr:uid="{9F573CD3-4699-4179-A51D-BC8A6E0366D3}"/>
    <cellStyle name="Normal 10 3 4 5" xfId="369" xr:uid="{3C8DA33A-4526-4AB6-BC78-E7680ACECEEF}"/>
    <cellStyle name="Normal 10 3 4 6" xfId="370" xr:uid="{F43DE60C-A05F-48D2-9307-722D8E96C7D1}"/>
    <cellStyle name="Normal 10 3 4 7" xfId="371" xr:uid="{F69E3555-897D-40F9-A45C-786DE7995273}"/>
    <cellStyle name="Normal 10 3 5" xfId="372" xr:uid="{69C60666-359E-4240-ADB4-650D764F8AA9}"/>
    <cellStyle name="Normal 10 3 5 2" xfId="373" xr:uid="{BAC7E561-ECC0-4ED1-A44D-D77D6628F704}"/>
    <cellStyle name="Normal 10 3 5 2 2" xfId="374" xr:uid="{7E4D402A-D90A-4741-8CC7-665BF7D59262}"/>
    <cellStyle name="Normal 10 3 5 2 2 2" xfId="3824" xr:uid="{47AC97E9-0CAA-43FB-8561-D8298AFDBA70}"/>
    <cellStyle name="Normal 10 3 5 2 3" xfId="375" xr:uid="{92771CE3-45F8-425E-A49E-E9855A025A89}"/>
    <cellStyle name="Normal 10 3 5 2 4" xfId="376" xr:uid="{AD493DDE-8839-4ED3-B130-78E24C603726}"/>
    <cellStyle name="Normal 10 3 5 3" xfId="377" xr:uid="{79A9699E-6A1D-40B1-A981-AB20554925AE}"/>
    <cellStyle name="Normal 10 3 5 3 2" xfId="378" xr:uid="{85EC1F7A-CE1D-49FF-948B-AE82CAFB7EA6}"/>
    <cellStyle name="Normal 10 3 5 3 3" xfId="379" xr:uid="{92C36E31-8A21-4B0B-8B88-344BABC80932}"/>
    <cellStyle name="Normal 10 3 5 3 4" xfId="380" xr:uid="{EE032196-D1D1-4DA6-81C6-A3A129016867}"/>
    <cellStyle name="Normal 10 3 5 4" xfId="381" xr:uid="{08418962-BF29-424E-84A6-335A2B51AA25}"/>
    <cellStyle name="Normal 10 3 5 5" xfId="382" xr:uid="{9BEF59A2-0CD7-4D7F-BA86-FD832C0552F2}"/>
    <cellStyle name="Normal 10 3 5 6" xfId="383" xr:uid="{2FF98ECF-BB42-46A6-86A7-ED9DEBFDB284}"/>
    <cellStyle name="Normal 10 3 6" xfId="384" xr:uid="{F798F338-9AE7-4D51-8107-8B56C1CA524F}"/>
    <cellStyle name="Normal 10 3 6 2" xfId="385" xr:uid="{6E2784E2-7A18-406E-85F2-521838C670B2}"/>
    <cellStyle name="Normal 10 3 6 2 2" xfId="386" xr:uid="{EB607344-E518-4986-96D5-5A84AE40BE9F}"/>
    <cellStyle name="Normal 10 3 6 2 3" xfId="387" xr:uid="{ED095F46-8990-41BB-A26C-3765DB9C6550}"/>
    <cellStyle name="Normal 10 3 6 2 4" xfId="388" xr:uid="{6E11D56B-02F9-4CE4-A690-F9C40B8ABA28}"/>
    <cellStyle name="Normal 10 3 6 3" xfId="389" xr:uid="{2B3E49FD-20FB-4D10-A1CB-4D2323B22281}"/>
    <cellStyle name="Normal 10 3 6 4" xfId="390" xr:uid="{BB345669-17BA-4A56-B307-1B83F152E4E4}"/>
    <cellStyle name="Normal 10 3 6 5" xfId="391" xr:uid="{9A02E081-7453-41DA-B6C7-245A32FA7074}"/>
    <cellStyle name="Normal 10 3 7" xfId="392" xr:uid="{1650D3C9-C687-42FA-B5C5-F78275CEEAA7}"/>
    <cellStyle name="Normal 10 3 7 2" xfId="393" xr:uid="{3D72E585-587B-4978-99DB-1861F019B146}"/>
    <cellStyle name="Normal 10 3 7 3" xfId="394" xr:uid="{C1923FC6-B5BA-4361-841D-72DDCD458733}"/>
    <cellStyle name="Normal 10 3 7 4" xfId="395" xr:uid="{0D6A5539-BD90-4D64-A421-57E4222540BE}"/>
    <cellStyle name="Normal 10 3 8" xfId="396" xr:uid="{08B01D12-8C4B-4CA4-8D0A-D929054C5E5C}"/>
    <cellStyle name="Normal 10 3 8 2" xfId="397" xr:uid="{E9F1173E-5303-4E33-9166-D3B15D57021F}"/>
    <cellStyle name="Normal 10 3 8 3" xfId="398" xr:uid="{0DB13348-A12B-4B31-A96F-970877764178}"/>
    <cellStyle name="Normal 10 3 8 4" xfId="399" xr:uid="{4A6C815A-7D4C-47B8-9FB4-5635B5DB35B2}"/>
    <cellStyle name="Normal 10 3 9" xfId="400" xr:uid="{C45DF69B-C538-4D40-B0C5-E10FE3660F5B}"/>
    <cellStyle name="Normal 10 4" xfId="401" xr:uid="{64222A0E-0237-4ADA-B3D5-DA5A313203A8}"/>
    <cellStyle name="Normal 10 4 10" xfId="402" xr:uid="{65012569-B3C8-4C4A-B58A-503972125B30}"/>
    <cellStyle name="Normal 10 4 11" xfId="403" xr:uid="{053B1686-45FB-4DC8-902B-CD4E0174B307}"/>
    <cellStyle name="Normal 10 4 2" xfId="404" xr:uid="{48A6F6A2-7F69-4DFF-9D75-218596AF83CC}"/>
    <cellStyle name="Normal 10 4 2 2" xfId="405" xr:uid="{B17A1A1F-5584-4A9B-9CEA-C8D51147079C}"/>
    <cellStyle name="Normal 10 4 2 2 2" xfId="406" xr:uid="{DC617887-4D83-4FED-8828-F612341C7509}"/>
    <cellStyle name="Normal 10 4 2 2 2 2" xfId="407" xr:uid="{5975D1E1-8289-4074-890B-2AE6F1272BEE}"/>
    <cellStyle name="Normal 10 4 2 2 2 2 2" xfId="408" xr:uid="{55713BEA-96A5-4D38-B91A-A19CDC9C6383}"/>
    <cellStyle name="Normal 10 4 2 2 2 2 3" xfId="409" xr:uid="{96B593AD-9717-4321-A4BD-17FA3F45BF78}"/>
    <cellStyle name="Normal 10 4 2 2 2 2 4" xfId="410" xr:uid="{0819EBF1-58BA-4F33-82D0-C1C20555A108}"/>
    <cellStyle name="Normal 10 4 2 2 2 3" xfId="411" xr:uid="{17E6B44B-C711-4FAF-9E54-647900388CC8}"/>
    <cellStyle name="Normal 10 4 2 2 2 3 2" xfId="412" xr:uid="{EDA9659E-3ACC-4DF7-8A88-917155EF73AC}"/>
    <cellStyle name="Normal 10 4 2 2 2 3 3" xfId="413" xr:uid="{E7EBAFBF-4B63-4CB3-A9CE-2464A42D30D1}"/>
    <cellStyle name="Normal 10 4 2 2 2 3 4" xfId="414" xr:uid="{36CB17D6-4FBB-4703-BB5D-2EFA360DE50E}"/>
    <cellStyle name="Normal 10 4 2 2 2 4" xfId="415" xr:uid="{7C6E827D-0A9F-44A4-91A8-350B5A2E074C}"/>
    <cellStyle name="Normal 10 4 2 2 2 5" xfId="416" xr:uid="{9201FADE-37A5-4A01-8001-0B06899560C5}"/>
    <cellStyle name="Normal 10 4 2 2 2 6" xfId="417" xr:uid="{9C398915-18BC-4B3A-B7C9-27762219100D}"/>
    <cellStyle name="Normal 10 4 2 2 3" xfId="418" xr:uid="{8D5C47D8-E79C-4FB9-AFC1-73CEB45CB7F4}"/>
    <cellStyle name="Normal 10 4 2 2 3 2" xfId="419" xr:uid="{68F0E308-0DA0-494A-B8C9-CC80DAA9BDF0}"/>
    <cellStyle name="Normal 10 4 2 2 3 2 2" xfId="420" xr:uid="{44394E64-C746-4E78-B4F1-1A27BC258D17}"/>
    <cellStyle name="Normal 10 4 2 2 3 2 3" xfId="421" xr:uid="{BBBC8502-76BE-45B9-A373-4FD77259CFB7}"/>
    <cellStyle name="Normal 10 4 2 2 3 2 4" xfId="422" xr:uid="{08768011-B864-43A3-96F1-7AF079996FCE}"/>
    <cellStyle name="Normal 10 4 2 2 3 3" xfId="423" xr:uid="{5FA86A93-7280-47E5-A848-98E51A4618B5}"/>
    <cellStyle name="Normal 10 4 2 2 3 4" xfId="424" xr:uid="{DD51BB5B-3EA3-4B69-80B2-BC6B60411A0F}"/>
    <cellStyle name="Normal 10 4 2 2 3 5" xfId="425" xr:uid="{0D353EF6-8CDB-4775-90AE-312100640C15}"/>
    <cellStyle name="Normal 10 4 2 2 4" xfId="426" xr:uid="{50AE3C4A-DDEB-4F4B-AC20-BD311CBEFEAD}"/>
    <cellStyle name="Normal 10 4 2 2 4 2" xfId="427" xr:uid="{4C283B22-E9A8-4D60-B8E5-F2D903F5ABC3}"/>
    <cellStyle name="Normal 10 4 2 2 4 3" xfId="428" xr:uid="{8767C1C5-CD96-4F9B-8C9E-A11D407B1A59}"/>
    <cellStyle name="Normal 10 4 2 2 4 4" xfId="429" xr:uid="{441B4C03-2AB9-4D63-9F13-29B0295572CD}"/>
    <cellStyle name="Normal 10 4 2 2 5" xfId="430" xr:uid="{378D9A03-6D86-4482-B68A-F4EFBC2DA189}"/>
    <cellStyle name="Normal 10 4 2 2 5 2" xfId="431" xr:uid="{383A058C-0B5F-4D40-802F-551643412D02}"/>
    <cellStyle name="Normal 10 4 2 2 5 3" xfId="432" xr:uid="{0E9EF351-1C14-45A8-A2E1-9D9DC6061BF8}"/>
    <cellStyle name="Normal 10 4 2 2 5 4" xfId="433" xr:uid="{9653115F-D0C0-435A-B094-F055C2FC08D4}"/>
    <cellStyle name="Normal 10 4 2 2 6" xfId="434" xr:uid="{448E5CCC-2466-4E2C-AA24-48873A7C5F55}"/>
    <cellStyle name="Normal 10 4 2 2 7" xfId="435" xr:uid="{435BEA02-9C94-4390-8A08-D0240839191C}"/>
    <cellStyle name="Normal 10 4 2 2 8" xfId="436" xr:uid="{35EA7450-3C56-4157-A0E5-04AD9C368110}"/>
    <cellStyle name="Normal 10 4 2 3" xfId="437" xr:uid="{3D26B650-9D4C-47DB-9601-2DD01DFE20C7}"/>
    <cellStyle name="Normal 10 4 2 3 2" xfId="438" xr:uid="{40C6F80B-CE3C-463F-BE9E-5C7364421F65}"/>
    <cellStyle name="Normal 10 4 2 3 2 2" xfId="439" xr:uid="{4C199B5C-AEA5-4981-9DE2-C2088BDB7CF2}"/>
    <cellStyle name="Normal 10 4 2 3 2 3" xfId="440" xr:uid="{D7BD8DA2-DAD2-462F-83E7-E3620839A482}"/>
    <cellStyle name="Normal 10 4 2 3 2 4" xfId="441" xr:uid="{435CBFF7-7382-45E2-8DFA-6A2F9F6B8CD5}"/>
    <cellStyle name="Normal 10 4 2 3 3" xfId="442" xr:uid="{C847F050-8CB7-4940-8316-787BAD0C6175}"/>
    <cellStyle name="Normal 10 4 2 3 3 2" xfId="443" xr:uid="{156CE026-30DE-4E59-93AC-1F15ADDACE17}"/>
    <cellStyle name="Normal 10 4 2 3 3 3" xfId="444" xr:uid="{3A8CC322-6092-4527-B451-ABD5BF716D45}"/>
    <cellStyle name="Normal 10 4 2 3 3 4" xfId="445" xr:uid="{7C7E16E7-48DD-475E-ACB0-309B445CF874}"/>
    <cellStyle name="Normal 10 4 2 3 4" xfId="446" xr:uid="{B930C37B-0830-4045-BC1E-1A0753154D16}"/>
    <cellStyle name="Normal 10 4 2 3 5" xfId="447" xr:uid="{D1C21248-9786-40C0-A1D6-2C84D46DDE26}"/>
    <cellStyle name="Normal 10 4 2 3 6" xfId="448" xr:uid="{9EC8C3D6-D09E-4464-A815-3BE9B67CEDD1}"/>
    <cellStyle name="Normal 10 4 2 4" xfId="449" xr:uid="{C24A2D56-0BCC-4EC3-8F62-853CF461C944}"/>
    <cellStyle name="Normal 10 4 2 4 2" xfId="450" xr:uid="{0AAE5D7A-B2C9-4A23-B750-6BC4842EDEED}"/>
    <cellStyle name="Normal 10 4 2 4 2 2" xfId="451" xr:uid="{890B6718-5356-40FE-803E-5C95F852C86B}"/>
    <cellStyle name="Normal 10 4 2 4 2 3" xfId="452" xr:uid="{FC088335-ECDD-4591-B303-03CBB3530020}"/>
    <cellStyle name="Normal 10 4 2 4 2 4" xfId="453" xr:uid="{CEB549BF-672A-4CA2-AAE5-A24AEBED06F6}"/>
    <cellStyle name="Normal 10 4 2 4 3" xfId="454" xr:uid="{F2596BEE-C982-4E47-BE5A-7F518170ED24}"/>
    <cellStyle name="Normal 10 4 2 4 4" xfId="455" xr:uid="{35E3FF49-CBFD-4E0E-8725-912E6F898CFC}"/>
    <cellStyle name="Normal 10 4 2 4 5" xfId="456" xr:uid="{A05CF6D7-83C6-47C7-B32D-6742C210DE40}"/>
    <cellStyle name="Normal 10 4 2 5" xfId="457" xr:uid="{37209592-93CF-4709-B066-E28AD48F6E16}"/>
    <cellStyle name="Normal 10 4 2 5 2" xfId="458" xr:uid="{37AE427B-BBBD-499E-A8E5-1E21A4302876}"/>
    <cellStyle name="Normal 10 4 2 5 3" xfId="459" xr:uid="{19E2EE81-4D47-45FC-8EEC-A86B16391562}"/>
    <cellStyle name="Normal 10 4 2 5 4" xfId="460" xr:uid="{AADEEA39-4876-42F5-91A4-D1F34C38B277}"/>
    <cellStyle name="Normal 10 4 2 6" xfId="461" xr:uid="{69438D61-E959-40D7-A6C4-5DB2282F15AF}"/>
    <cellStyle name="Normal 10 4 2 6 2" xfId="462" xr:uid="{F57479CB-3536-4FB0-97EA-DC690D99C03C}"/>
    <cellStyle name="Normal 10 4 2 6 3" xfId="463" xr:uid="{53E1DE53-3AFC-4E76-8E5A-FBAD135A9D64}"/>
    <cellStyle name="Normal 10 4 2 6 4" xfId="464" xr:uid="{426CA172-FD96-4E18-8D5A-B8A8B53CDCED}"/>
    <cellStyle name="Normal 10 4 2 7" xfId="465" xr:uid="{FC2DC60E-ECCA-4859-850C-A563416371A6}"/>
    <cellStyle name="Normal 10 4 2 8" xfId="466" xr:uid="{A61CDAD1-586E-43CE-A1E0-AFFA988862BD}"/>
    <cellStyle name="Normal 10 4 2 9" xfId="467" xr:uid="{44D7EC49-50CD-4817-BBC1-6B3846B6B7E4}"/>
    <cellStyle name="Normal 10 4 3" xfId="468" xr:uid="{2EA8CAF1-79FF-46B8-BAD3-AF182B6F2E5B}"/>
    <cellStyle name="Normal 10 4 3 2" xfId="469" xr:uid="{03EA6567-3327-47A5-A685-D4F4237BC57E}"/>
    <cellStyle name="Normal 10 4 3 2 2" xfId="470" xr:uid="{76AA21E5-5DA4-4BD9-9DEF-120AAD3ADBBB}"/>
    <cellStyle name="Normal 10 4 3 2 2 2" xfId="471" xr:uid="{AD7A5F8B-F64E-440A-AABD-0B78C4CE1520}"/>
    <cellStyle name="Normal 10 4 3 2 2 2 2" xfId="3825" xr:uid="{CD0ABE3A-BFC3-4AFB-B54A-7F56690903E5}"/>
    <cellStyle name="Normal 10 4 3 2 2 3" xfId="472" xr:uid="{FDD2428D-A9C4-4E2B-82A9-A1C1E7923E7F}"/>
    <cellStyle name="Normal 10 4 3 2 2 4" xfId="473" xr:uid="{8902B669-3CAD-480D-B73B-4D6C67DB2CC5}"/>
    <cellStyle name="Normal 10 4 3 2 3" xfId="474" xr:uid="{3674C7EF-8AA4-42A2-BAB0-4B6C17FC45DD}"/>
    <cellStyle name="Normal 10 4 3 2 3 2" xfId="475" xr:uid="{9E8AE4AD-C756-44DF-9114-E46294F68B22}"/>
    <cellStyle name="Normal 10 4 3 2 3 3" xfId="476" xr:uid="{02BCC9DD-0163-4210-8BDF-25EAE2C577EE}"/>
    <cellStyle name="Normal 10 4 3 2 3 4" xfId="477" xr:uid="{29BB78DD-4AA0-4A47-AEEC-751C88E60359}"/>
    <cellStyle name="Normal 10 4 3 2 4" xfId="478" xr:uid="{55B5F661-B9F7-4D34-99A5-398172E74E08}"/>
    <cellStyle name="Normal 10 4 3 2 5" xfId="479" xr:uid="{458B76D7-85D1-477A-B3ED-9AE5E9818B16}"/>
    <cellStyle name="Normal 10 4 3 2 6" xfId="480" xr:uid="{8C95F8A2-76A1-4C01-AE24-803555D958D4}"/>
    <cellStyle name="Normal 10 4 3 3" xfId="481" xr:uid="{7D9DA301-1B0E-44B3-9C1C-B9DFDC1B1B18}"/>
    <cellStyle name="Normal 10 4 3 3 2" xfId="482" xr:uid="{0E750484-1373-441F-9481-FCC5DBA6E325}"/>
    <cellStyle name="Normal 10 4 3 3 2 2" xfId="483" xr:uid="{D4399474-ED23-45B7-826C-7EC1CCFCC0F0}"/>
    <cellStyle name="Normal 10 4 3 3 2 3" xfId="484" xr:uid="{0FBF0F83-61D5-4345-B22D-9901C5912BE4}"/>
    <cellStyle name="Normal 10 4 3 3 2 4" xfId="485" xr:uid="{D96A9253-8189-4BB0-ABDF-75B419ACA4EB}"/>
    <cellStyle name="Normal 10 4 3 3 3" xfId="486" xr:uid="{A87F8E0F-C799-4DA6-B9B0-636B3754109D}"/>
    <cellStyle name="Normal 10 4 3 3 4" xfId="487" xr:uid="{AE438D4D-D1DC-42C8-8CA5-AA115ACC37EB}"/>
    <cellStyle name="Normal 10 4 3 3 5" xfId="488" xr:uid="{63C89A34-0DC2-4D56-AEF7-C0B5BB7247D5}"/>
    <cellStyle name="Normal 10 4 3 4" xfId="489" xr:uid="{EB48E507-1589-4FCA-AF1A-7C5AE051D24B}"/>
    <cellStyle name="Normal 10 4 3 4 2" xfId="490" xr:uid="{8FB927AD-33C2-4AC0-9537-BA16380D3C50}"/>
    <cellStyle name="Normal 10 4 3 4 3" xfId="491" xr:uid="{90F0FE10-A181-4368-8C0C-8B2948CA5119}"/>
    <cellStyle name="Normal 10 4 3 4 4" xfId="492" xr:uid="{F0C763A7-91B0-4C16-8EDE-B306C2D3EFAF}"/>
    <cellStyle name="Normal 10 4 3 5" xfId="493" xr:uid="{E764DCA1-8530-48B8-9A55-708D0F7871F6}"/>
    <cellStyle name="Normal 10 4 3 5 2" xfId="494" xr:uid="{1A9EB4BA-D385-4B01-AC6C-459EC7EAEAB2}"/>
    <cellStyle name="Normal 10 4 3 5 3" xfId="495" xr:uid="{E1EE6852-B1AD-499A-8CE3-74BB9F4811C5}"/>
    <cellStyle name="Normal 10 4 3 5 4" xfId="496" xr:uid="{32E54807-0E3F-45C5-90B4-BB71B7723F4F}"/>
    <cellStyle name="Normal 10 4 3 6" xfId="497" xr:uid="{3C844B13-AE15-42B1-BFB6-3CB51457DF1B}"/>
    <cellStyle name="Normal 10 4 3 7" xfId="498" xr:uid="{8041C5E0-631F-4344-9199-2C45B213B9C4}"/>
    <cellStyle name="Normal 10 4 3 8" xfId="499" xr:uid="{7E47AAAB-3522-47D4-930B-822834FC3E41}"/>
    <cellStyle name="Normal 10 4 4" xfId="500" xr:uid="{4CFA6BF1-B609-41AB-A76C-6E41C1640EFA}"/>
    <cellStyle name="Normal 10 4 4 2" xfId="501" xr:uid="{0E326638-C1D4-4C90-887F-5E78AFD14DBF}"/>
    <cellStyle name="Normal 10 4 4 2 2" xfId="502" xr:uid="{C53F7FFE-4A35-49DC-897A-07480CAB92E6}"/>
    <cellStyle name="Normal 10 4 4 2 2 2" xfId="503" xr:uid="{2BEBC4D8-53D1-4A4C-8311-FFA2E82493BD}"/>
    <cellStyle name="Normal 10 4 4 2 2 3" xfId="504" xr:uid="{6E30ED36-24E7-4DB2-975D-9C15C66E3F8C}"/>
    <cellStyle name="Normal 10 4 4 2 2 4" xfId="505" xr:uid="{947B0882-77AE-4F2A-BCE6-32CDE18B9DAB}"/>
    <cellStyle name="Normal 10 4 4 2 3" xfId="506" xr:uid="{91F5C004-9961-49C9-B752-A65DDB7F343A}"/>
    <cellStyle name="Normal 10 4 4 2 4" xfId="507" xr:uid="{11E0BF54-DD3F-46A6-BFEC-88B7D580104A}"/>
    <cellStyle name="Normal 10 4 4 2 5" xfId="508" xr:uid="{40EC7D24-4108-4F53-91CC-DFB9413FD4A8}"/>
    <cellStyle name="Normal 10 4 4 3" xfId="509" xr:uid="{C02D9D1F-0664-47F2-8AD9-0BCB83B56A0F}"/>
    <cellStyle name="Normal 10 4 4 3 2" xfId="510" xr:uid="{546F8331-2FF0-46ED-942C-EAFA5045F722}"/>
    <cellStyle name="Normal 10 4 4 3 3" xfId="511" xr:uid="{85D2A9B4-2B31-4423-9E08-2DA9C8FBA95C}"/>
    <cellStyle name="Normal 10 4 4 3 4" xfId="512" xr:uid="{ED026614-19B2-4EE2-AE3A-B0EAA2064AC5}"/>
    <cellStyle name="Normal 10 4 4 4" xfId="513" xr:uid="{69750776-EBD3-4FBB-B973-F0EE0CD48CEB}"/>
    <cellStyle name="Normal 10 4 4 4 2" xfId="514" xr:uid="{C92591AA-1DAF-4A51-9831-B2825C6F1D6F}"/>
    <cellStyle name="Normal 10 4 4 4 3" xfId="515" xr:uid="{A623B784-FF22-4B89-A59C-51720227F1B3}"/>
    <cellStyle name="Normal 10 4 4 4 4" xfId="516" xr:uid="{89D58933-8BC3-471F-9E8F-553D68EA96A1}"/>
    <cellStyle name="Normal 10 4 4 5" xfId="517" xr:uid="{128B4542-5CB7-4610-A7F6-4040D2765DD2}"/>
    <cellStyle name="Normal 10 4 4 6" xfId="518" xr:uid="{7FC44EBB-B30C-4918-A168-AE9EAAF7D829}"/>
    <cellStyle name="Normal 10 4 4 7" xfId="519" xr:uid="{7C6C0F22-4DFF-4056-A986-310ECCA6EAE3}"/>
    <cellStyle name="Normal 10 4 5" xfId="520" xr:uid="{44E36EB6-7BAF-46AA-9EC1-0896A9FAD3BC}"/>
    <cellStyle name="Normal 10 4 5 2" xfId="521" xr:uid="{FD64E632-3C53-4171-A74A-AA1A5FCA6B5C}"/>
    <cellStyle name="Normal 10 4 5 2 2" xfId="522" xr:uid="{7B752975-2191-4B17-B772-2A23C33F7884}"/>
    <cellStyle name="Normal 10 4 5 2 3" xfId="523" xr:uid="{D699E172-A8A3-436A-ACC8-77E2E14E7094}"/>
    <cellStyle name="Normal 10 4 5 2 4" xfId="524" xr:uid="{2ED295E9-DDA0-4369-B244-744D3EC9E3C0}"/>
    <cellStyle name="Normal 10 4 5 3" xfId="525" xr:uid="{56E3728B-4545-4092-BADB-21147F8CD9D7}"/>
    <cellStyle name="Normal 10 4 5 3 2" xfId="526" xr:uid="{336877D0-8B02-4FD9-8E7D-DB5E21DC42C1}"/>
    <cellStyle name="Normal 10 4 5 3 3" xfId="527" xr:uid="{F2363B35-1968-439A-A28C-1D8AABC0BC12}"/>
    <cellStyle name="Normal 10 4 5 3 4" xfId="528" xr:uid="{4BE20F67-A225-452C-A6CA-348C1954B965}"/>
    <cellStyle name="Normal 10 4 5 4" xfId="529" xr:uid="{5C55CC85-B861-479D-92AD-D3AB0A54C199}"/>
    <cellStyle name="Normal 10 4 5 5" xfId="530" xr:uid="{1FE78541-D633-466D-9D85-6DE8C0FA8C0F}"/>
    <cellStyle name="Normal 10 4 5 6" xfId="531" xr:uid="{07D67B8B-BEFC-489E-8E35-4901B0CB5EA6}"/>
    <cellStyle name="Normal 10 4 6" xfId="532" xr:uid="{1DE11300-07B9-44E4-A632-495E82265839}"/>
    <cellStyle name="Normal 10 4 6 2" xfId="533" xr:uid="{B8D679E4-A745-4756-9B8E-F80AA2D58576}"/>
    <cellStyle name="Normal 10 4 6 2 2" xfId="534" xr:uid="{21EAC370-6686-4671-8107-DBF849826B3C}"/>
    <cellStyle name="Normal 10 4 6 2 3" xfId="535" xr:uid="{5B2445A1-F600-4F6C-945E-6675BCCB3AAB}"/>
    <cellStyle name="Normal 10 4 6 2 4" xfId="536" xr:uid="{8B7C144B-FF9F-4332-84F5-99B26CEA304B}"/>
    <cellStyle name="Normal 10 4 6 3" xfId="537" xr:uid="{3213C736-AFBA-401C-A10A-64F0A0664D2B}"/>
    <cellStyle name="Normal 10 4 6 4" xfId="538" xr:uid="{CB7AC5FA-E1C3-495F-893B-95514A2F94C1}"/>
    <cellStyle name="Normal 10 4 6 5" xfId="539" xr:uid="{D3913B60-6490-4440-8574-638915E6B104}"/>
    <cellStyle name="Normal 10 4 7" xfId="540" xr:uid="{FEF35171-709E-4C9A-A037-9DDDCDCE5DA1}"/>
    <cellStyle name="Normal 10 4 7 2" xfId="541" xr:uid="{A406DE13-9A34-4E54-BBCE-38DF6529AAF6}"/>
    <cellStyle name="Normal 10 4 7 3" xfId="542" xr:uid="{B2958252-708A-4EB8-B1C0-80237CCD43CF}"/>
    <cellStyle name="Normal 10 4 7 4" xfId="543" xr:uid="{8F431CEA-4BD1-439E-A5D8-C39823B1DD01}"/>
    <cellStyle name="Normal 10 4 8" xfId="544" xr:uid="{DCB269C8-E844-49C4-8405-189AD145FA48}"/>
    <cellStyle name="Normal 10 4 8 2" xfId="545" xr:uid="{53884EE9-A6C5-41A6-AA4E-303E9C35297A}"/>
    <cellStyle name="Normal 10 4 8 3" xfId="546" xr:uid="{5E117EBC-645B-4D90-8C63-D3096913EF63}"/>
    <cellStyle name="Normal 10 4 8 4" xfId="547" xr:uid="{17865317-A8BD-442F-8FF3-1C15AEC0E53C}"/>
    <cellStyle name="Normal 10 4 9" xfId="548" xr:uid="{707E125E-F980-4F06-A31E-38A3DD907E93}"/>
    <cellStyle name="Normal 10 5" xfId="549" xr:uid="{654B613C-02CB-433B-B346-1063A5AE6DD2}"/>
    <cellStyle name="Normal 10 5 2" xfId="550" xr:uid="{6BA2DF82-F9F7-4786-84F8-CC66268C8C9F}"/>
    <cellStyle name="Normal 10 5 2 2" xfId="551" xr:uid="{5F040D69-F8B1-4EDD-9856-E9940428D8D8}"/>
    <cellStyle name="Normal 10 5 2 2 2" xfId="552" xr:uid="{805FC03A-87D3-469D-9460-A00E32BA9486}"/>
    <cellStyle name="Normal 10 5 2 2 2 2" xfId="553" xr:uid="{C2CA004F-A04C-46B5-B8F2-18F2999037F3}"/>
    <cellStyle name="Normal 10 5 2 2 2 3" xfId="554" xr:uid="{A1CBD7B6-F074-4A60-B512-5FDF878111AE}"/>
    <cellStyle name="Normal 10 5 2 2 2 4" xfId="555" xr:uid="{98C5279C-874D-48D4-8C39-0D8635AF72E8}"/>
    <cellStyle name="Normal 10 5 2 2 3" xfId="556" xr:uid="{4D27EA57-D115-4CCC-90F1-E0602B8D23D8}"/>
    <cellStyle name="Normal 10 5 2 2 3 2" xfId="557" xr:uid="{42D8F1E3-DE00-4085-875A-71FC9D0D74E8}"/>
    <cellStyle name="Normal 10 5 2 2 3 3" xfId="558" xr:uid="{40DB7B36-5678-49EC-9E45-D6E2C20FF609}"/>
    <cellStyle name="Normal 10 5 2 2 3 4" xfId="559" xr:uid="{C1D5075F-46BE-481D-880F-E2D29893F990}"/>
    <cellStyle name="Normal 10 5 2 2 4" xfId="560" xr:uid="{5DFB0564-610A-4A4C-87D9-E21030DD3BE5}"/>
    <cellStyle name="Normal 10 5 2 2 5" xfId="561" xr:uid="{635E94E4-685F-4588-BB0D-201B0F5E5D24}"/>
    <cellStyle name="Normal 10 5 2 2 6" xfId="562" xr:uid="{5912083B-B889-4AEE-BD0E-E319531C93DB}"/>
    <cellStyle name="Normal 10 5 2 3" xfId="563" xr:uid="{38F9C3AE-4DA7-4A3B-B3DA-F2C09285059B}"/>
    <cellStyle name="Normal 10 5 2 3 2" xfId="564" xr:uid="{31351FB2-CE3E-4325-9075-0D83098710F2}"/>
    <cellStyle name="Normal 10 5 2 3 2 2" xfId="565" xr:uid="{97EF12A3-F8DB-4732-8691-1AE9C94CFE6F}"/>
    <cellStyle name="Normal 10 5 2 3 2 3" xfId="566" xr:uid="{A4E58DB0-4646-4DBC-A469-2C169AED4AD4}"/>
    <cellStyle name="Normal 10 5 2 3 2 4" xfId="567" xr:uid="{1D8C7C4F-4E90-4B99-AE7E-9ECCB5A62584}"/>
    <cellStyle name="Normal 10 5 2 3 3" xfId="568" xr:uid="{63EBBB02-9085-4306-A6CC-444F293A51C6}"/>
    <cellStyle name="Normal 10 5 2 3 4" xfId="569" xr:uid="{74564AE6-386A-4CB7-BAD7-BBA832056C46}"/>
    <cellStyle name="Normal 10 5 2 3 5" xfId="570" xr:uid="{40A3B3DA-7A1A-4251-8470-F2B92D65AC84}"/>
    <cellStyle name="Normal 10 5 2 4" xfId="571" xr:uid="{C83BF27B-1AC7-42C2-A396-065B2975C856}"/>
    <cellStyle name="Normal 10 5 2 4 2" xfId="572" xr:uid="{FA33F08E-D1BA-4B1D-9E0C-B4869F32190B}"/>
    <cellStyle name="Normal 10 5 2 4 3" xfId="573" xr:uid="{EC44648D-05BD-48A9-9ADA-92AD97A1E251}"/>
    <cellStyle name="Normal 10 5 2 4 4" xfId="574" xr:uid="{868BB804-95AE-45DC-AEB8-8F4C8533E7B9}"/>
    <cellStyle name="Normal 10 5 2 5" xfId="575" xr:uid="{925AAAF3-8364-4C2D-8CAA-5B875546C0B8}"/>
    <cellStyle name="Normal 10 5 2 5 2" xfId="576" xr:uid="{4F6F51CB-FA1C-4018-910F-B904818E3AE1}"/>
    <cellStyle name="Normal 10 5 2 5 3" xfId="577" xr:uid="{DCC1D960-E2AA-45F1-AE24-D4ECBA6890CD}"/>
    <cellStyle name="Normal 10 5 2 5 4" xfId="578" xr:uid="{F6E47FFC-EC89-4BFC-A55A-0CCFD0A4B777}"/>
    <cellStyle name="Normal 10 5 2 6" xfId="579" xr:uid="{43BCD894-AAFD-4799-AD15-8CBC30FD2FEA}"/>
    <cellStyle name="Normal 10 5 2 7" xfId="580" xr:uid="{D2811B21-FE7E-41AD-8BA6-79E4E8BD5533}"/>
    <cellStyle name="Normal 10 5 2 8" xfId="581" xr:uid="{042CB83C-59C4-465E-BC39-757B149AAC95}"/>
    <cellStyle name="Normal 10 5 3" xfId="582" xr:uid="{A0E84999-0EF4-4828-BE04-1BC8BF3D1628}"/>
    <cellStyle name="Normal 10 5 3 2" xfId="583" xr:uid="{3C7DC37E-D190-4EAE-914B-6F339E3B83E2}"/>
    <cellStyle name="Normal 10 5 3 2 2" xfId="584" xr:uid="{7FDA41AA-8EE6-4847-A5BB-2B782B71DACC}"/>
    <cellStyle name="Normal 10 5 3 2 3" xfId="585" xr:uid="{D4C64212-3139-408F-9DDA-ED19541374D5}"/>
    <cellStyle name="Normal 10 5 3 2 4" xfId="586" xr:uid="{C6C4E51F-AC26-4C8B-B0AA-6E433F9B5514}"/>
    <cellStyle name="Normal 10 5 3 3" xfId="587" xr:uid="{F80F3DBA-29EE-41AC-954A-BD13AD6B6A80}"/>
    <cellStyle name="Normal 10 5 3 3 2" xfId="588" xr:uid="{394C6A87-1959-4075-9609-FC29B3D09601}"/>
    <cellStyle name="Normal 10 5 3 3 3" xfId="589" xr:uid="{28A788A9-BE05-4242-AA09-A62154D38845}"/>
    <cellStyle name="Normal 10 5 3 3 4" xfId="590" xr:uid="{43969666-35A7-4BE7-85FE-BD16C9A33BC3}"/>
    <cellStyle name="Normal 10 5 3 4" xfId="591" xr:uid="{BDE94C3F-C362-4461-85B1-A06FE21BD744}"/>
    <cellStyle name="Normal 10 5 3 5" xfId="592" xr:uid="{22E97997-50BE-490F-A7ED-BAF2C31B4974}"/>
    <cellStyle name="Normal 10 5 3 6" xfId="593" xr:uid="{A1F2DA58-5787-4A0D-8378-AD5F1CB9334B}"/>
    <cellStyle name="Normal 10 5 4" xfId="594" xr:uid="{EB614CD0-9BED-4EBE-9BEE-6165FE841048}"/>
    <cellStyle name="Normal 10 5 4 2" xfId="595" xr:uid="{BB9F9355-A3EA-4BB1-B211-C99C102886DA}"/>
    <cellStyle name="Normal 10 5 4 2 2" xfId="596" xr:uid="{F225BDBC-5D3E-49CE-9FCF-CC40C3A07F7B}"/>
    <cellStyle name="Normal 10 5 4 2 3" xfId="597" xr:uid="{37A848EB-5C08-4D9C-96DE-1B7154798CCE}"/>
    <cellStyle name="Normal 10 5 4 2 4" xfId="598" xr:uid="{73015D88-1F94-4821-9E43-EA98C7FF496D}"/>
    <cellStyle name="Normal 10 5 4 3" xfId="599" xr:uid="{7C772F0B-FEDE-4502-B2C5-171B35EA0AA7}"/>
    <cellStyle name="Normal 10 5 4 4" xfId="600" xr:uid="{2D8BA52B-E9D9-49BD-9789-AB4E1D93C21C}"/>
    <cellStyle name="Normal 10 5 4 5" xfId="601" xr:uid="{33D9F7CE-20AF-4176-8115-FF82839B8FCF}"/>
    <cellStyle name="Normal 10 5 5" xfId="602" xr:uid="{206FCE80-7D8C-49C9-95D7-A32BABFD8665}"/>
    <cellStyle name="Normal 10 5 5 2" xfId="603" xr:uid="{83634405-DF32-4EBF-9674-DD05BCB8326F}"/>
    <cellStyle name="Normal 10 5 5 3" xfId="604" xr:uid="{9648488C-745E-4C27-8E1E-7242F2BCE1A8}"/>
    <cellStyle name="Normal 10 5 5 4" xfId="605" xr:uid="{C945B976-5DF5-4CCD-88B6-A7AA5A77E102}"/>
    <cellStyle name="Normal 10 5 6" xfId="606" xr:uid="{3AD29F61-9EEC-4422-9C27-A124FA99B082}"/>
    <cellStyle name="Normal 10 5 6 2" xfId="607" xr:uid="{90EFC039-25A8-45AA-98EF-17D8EB1AB883}"/>
    <cellStyle name="Normal 10 5 6 3" xfId="608" xr:uid="{D0E00CEC-4DB3-4A0F-9E91-15733D7FEDDB}"/>
    <cellStyle name="Normal 10 5 6 4" xfId="609" xr:uid="{14F93655-B7CD-408E-8525-1C56930C94DA}"/>
    <cellStyle name="Normal 10 5 7" xfId="610" xr:uid="{8BFDECAE-45E0-44A4-832C-6A18E58DC99F}"/>
    <cellStyle name="Normal 10 5 8" xfId="611" xr:uid="{CAC15FCA-71A6-4AED-9941-5EF36B1471D9}"/>
    <cellStyle name="Normal 10 5 9" xfId="612" xr:uid="{66972E36-A344-4DA6-B88D-BFAC9CB54714}"/>
    <cellStyle name="Normal 10 6" xfId="613" xr:uid="{2FB0BB29-BB63-4268-804B-6C68932508AF}"/>
    <cellStyle name="Normal 10 6 2" xfId="614" xr:uid="{C414CB65-DC27-4F55-AC27-5C67C8EF038F}"/>
    <cellStyle name="Normal 10 6 2 2" xfId="615" xr:uid="{BC6DE9F9-FF9A-4723-BE24-FB95E11D1C44}"/>
    <cellStyle name="Normal 10 6 2 2 2" xfId="616" xr:uid="{CA0EE581-F851-4D66-AE67-744AD9F9917B}"/>
    <cellStyle name="Normal 10 6 2 2 2 2" xfId="3826" xr:uid="{1C5D345F-E56D-49F5-9034-CDFFB5AA4ACE}"/>
    <cellStyle name="Normal 10 6 2 2 3" xfId="617" xr:uid="{0021823A-FA66-456D-93CF-B4BC8D87339B}"/>
    <cellStyle name="Normal 10 6 2 2 4" xfId="618" xr:uid="{056AB79D-74D8-49DD-8082-298D477B6EE7}"/>
    <cellStyle name="Normal 10 6 2 3" xfId="619" xr:uid="{4D157BB7-9923-460E-B4BE-0CE25E1BAD17}"/>
    <cellStyle name="Normal 10 6 2 3 2" xfId="620" xr:uid="{2690BFF9-9A0A-4294-8FCD-453B8C1267A2}"/>
    <cellStyle name="Normal 10 6 2 3 3" xfId="621" xr:uid="{E79E1AE5-5A31-43D5-9291-0FA55E08FA46}"/>
    <cellStyle name="Normal 10 6 2 3 4" xfId="622" xr:uid="{DBABBC02-9B61-4CAF-AC22-614AF812C4B7}"/>
    <cellStyle name="Normal 10 6 2 4" xfId="623" xr:uid="{932DE641-C8AA-47A1-A9EE-A1A2D9C6EA76}"/>
    <cellStyle name="Normal 10 6 2 5" xfId="624" xr:uid="{6EECB802-79B5-482B-AA04-047C2984A5D6}"/>
    <cellStyle name="Normal 10 6 2 6" xfId="625" xr:uid="{7D4D123D-5F8A-4FE9-9F9A-54104BBD33A6}"/>
    <cellStyle name="Normal 10 6 3" xfId="626" xr:uid="{3740B8CB-A79E-458D-BDBC-61D3B44F8679}"/>
    <cellStyle name="Normal 10 6 3 2" xfId="627" xr:uid="{CCCBE62F-BFC2-4535-828F-7836FBDCD27E}"/>
    <cellStyle name="Normal 10 6 3 2 2" xfId="628" xr:uid="{67A221DA-F53C-4B12-B2A4-3BB29E34ECD3}"/>
    <cellStyle name="Normal 10 6 3 2 3" xfId="629" xr:uid="{C289EBD2-0DDE-4A2A-B32C-476AB275A670}"/>
    <cellStyle name="Normal 10 6 3 2 4" xfId="630" xr:uid="{BF3F46E4-D0F4-4408-B6F3-DE06EEBDF45E}"/>
    <cellStyle name="Normal 10 6 3 3" xfId="631" xr:uid="{4F95C5A6-4CE2-4B53-9031-0B1ED07AEBC1}"/>
    <cellStyle name="Normal 10 6 3 4" xfId="632" xr:uid="{D7626A57-A6CA-4BE1-9F1B-046FD9C97A5B}"/>
    <cellStyle name="Normal 10 6 3 5" xfId="633" xr:uid="{539E1D09-0E54-48FA-9C5D-6981A925CCEA}"/>
    <cellStyle name="Normal 10 6 4" xfId="634" xr:uid="{18810C54-91C7-4A64-A68A-0E265E8E0642}"/>
    <cellStyle name="Normal 10 6 4 2" xfId="635" xr:uid="{1F5616CD-9EEF-477A-870C-FFA5040215DF}"/>
    <cellStyle name="Normal 10 6 4 3" xfId="636" xr:uid="{A043C115-A55E-4259-B2CC-C3802777C970}"/>
    <cellStyle name="Normal 10 6 4 4" xfId="637" xr:uid="{38D2EE57-9F83-4FBB-B2D8-0CF888CC91FA}"/>
    <cellStyle name="Normal 10 6 5" xfId="638" xr:uid="{1C6BF859-C063-4E50-92C2-F27E6EA71D8E}"/>
    <cellStyle name="Normal 10 6 5 2" xfId="639" xr:uid="{07DB43F4-B5FA-42EC-BA3D-885C962057BE}"/>
    <cellStyle name="Normal 10 6 5 3" xfId="640" xr:uid="{F7399E89-EAFC-48D6-995F-C2A366A7CDAD}"/>
    <cellStyle name="Normal 10 6 5 4" xfId="641" xr:uid="{FB793A3B-4CE4-4791-BB97-6E0BF90FBA0F}"/>
    <cellStyle name="Normal 10 6 6" xfId="642" xr:uid="{CA76E232-8CFF-45ED-8290-8216C7B38C0B}"/>
    <cellStyle name="Normal 10 6 7" xfId="643" xr:uid="{A3B892AA-B9F4-4494-8A69-A59D36DAFDCA}"/>
    <cellStyle name="Normal 10 6 8" xfId="644" xr:uid="{90575FE6-652F-4E19-81CF-917BAAEBE315}"/>
    <cellStyle name="Normal 10 7" xfId="645" xr:uid="{BBBC1678-B72F-480E-AF4F-F99030CBFED4}"/>
    <cellStyle name="Normal 10 7 2" xfId="646" xr:uid="{409FF438-E2BC-4D46-BC68-293B7F8E94A0}"/>
    <cellStyle name="Normal 10 7 2 2" xfId="647" xr:uid="{17CB1E84-0A13-4A87-ADFE-8D2351B39E29}"/>
    <cellStyle name="Normal 10 7 2 2 2" xfId="648" xr:uid="{BDD3466C-8402-48ED-A446-747370F95F8F}"/>
    <cellStyle name="Normal 10 7 2 2 3" xfId="649" xr:uid="{3824B669-117E-4F85-A7D2-3620D4E8B995}"/>
    <cellStyle name="Normal 10 7 2 2 4" xfId="650" xr:uid="{756E96FC-EF00-41C0-8793-A70D163FFFAC}"/>
    <cellStyle name="Normal 10 7 2 3" xfId="651" xr:uid="{0026CB88-65B2-47FA-A86E-AC92689B11C6}"/>
    <cellStyle name="Normal 10 7 2 4" xfId="652" xr:uid="{DFCB17A0-C9DA-475E-B2D7-D1AF8A571437}"/>
    <cellStyle name="Normal 10 7 2 5" xfId="653" xr:uid="{C65DD38D-508F-4A0C-BD65-E4AB0DBD78D7}"/>
    <cellStyle name="Normal 10 7 3" xfId="654" xr:uid="{8E755913-253E-4525-ACB7-F33025274DE1}"/>
    <cellStyle name="Normal 10 7 3 2" xfId="655" xr:uid="{3C61EF21-2E08-45C5-B88D-9A2BACDD48B2}"/>
    <cellStyle name="Normal 10 7 3 3" xfId="656" xr:uid="{00E0B830-0908-4BF3-B22D-8D0D4D966A49}"/>
    <cellStyle name="Normal 10 7 3 4" xfId="657" xr:uid="{2B85CDE8-E2B1-4434-9534-7F332430C683}"/>
    <cellStyle name="Normal 10 7 4" xfId="658" xr:uid="{DFA9CE24-0955-478D-848E-092E5C99C7D5}"/>
    <cellStyle name="Normal 10 7 4 2" xfId="659" xr:uid="{A10EE608-DA63-420C-AC9A-ADD6438057EB}"/>
    <cellStyle name="Normal 10 7 4 3" xfId="660" xr:uid="{CBE782A0-2E4F-4EFB-9420-555818B8584A}"/>
    <cellStyle name="Normal 10 7 4 4" xfId="661" xr:uid="{C5914396-EF35-4796-B1F2-5D08633A07FF}"/>
    <cellStyle name="Normal 10 7 5" xfId="662" xr:uid="{609FD4A4-6C5A-41AE-AC46-2FEC1B14DCB4}"/>
    <cellStyle name="Normal 10 7 6" xfId="663" xr:uid="{7DC546B9-D1A2-46FB-9003-E77053D37737}"/>
    <cellStyle name="Normal 10 7 7" xfId="664" xr:uid="{30BB6F49-3948-4F58-B3E8-3DD1019FB693}"/>
    <cellStyle name="Normal 10 8" xfId="665" xr:uid="{ED385DB1-EADC-4B56-9139-7B1D6FE95F86}"/>
    <cellStyle name="Normal 10 8 2" xfId="666" xr:uid="{5592EEC9-7514-4D8A-86F9-67AC6D021E52}"/>
    <cellStyle name="Normal 10 8 2 2" xfId="667" xr:uid="{948921B1-36C7-4476-A4CA-D995D1A68532}"/>
    <cellStyle name="Normal 10 8 2 3" xfId="668" xr:uid="{49E300D8-F8D6-4605-B394-E11AE2E96A22}"/>
    <cellStyle name="Normal 10 8 2 4" xfId="669" xr:uid="{A76E7D41-862A-483A-B7A6-A1D4DF0C24C1}"/>
    <cellStyle name="Normal 10 8 3" xfId="670" xr:uid="{64B35791-FBF3-4498-855C-44B2C810EB06}"/>
    <cellStyle name="Normal 10 8 3 2" xfId="671" xr:uid="{67D45CD0-DE56-4945-A739-76EABBB5392D}"/>
    <cellStyle name="Normal 10 8 3 3" xfId="672" xr:uid="{789E5D34-B051-4FB1-8664-9BBB3B40019B}"/>
    <cellStyle name="Normal 10 8 3 4" xfId="673" xr:uid="{117888BF-EB3F-4F3E-BB69-E8DE92CE281F}"/>
    <cellStyle name="Normal 10 8 4" xfId="674" xr:uid="{19D705F3-00E8-4FD9-81DD-B553573473A3}"/>
    <cellStyle name="Normal 10 8 5" xfId="675" xr:uid="{91BA411E-BCC7-4C12-99A4-4CD908C97DC9}"/>
    <cellStyle name="Normal 10 8 6" xfId="676" xr:uid="{4068ABBF-E3BB-4ABA-9BA0-D5E3B4C5D6F3}"/>
    <cellStyle name="Normal 10 9" xfId="677" xr:uid="{D8D65800-5676-4E5D-872E-C65B50946D03}"/>
    <cellStyle name="Normal 10 9 2" xfId="678" xr:uid="{9C39598B-1A75-4E9F-8FFB-36A4DB173E27}"/>
    <cellStyle name="Normal 10 9 2 2" xfId="679" xr:uid="{B3C0C730-7BCD-4A1A-88DC-C5C525029782}"/>
    <cellStyle name="Normal 10 9 2 2 2" xfId="4301" xr:uid="{E491D381-AF7A-48DE-9E68-C96D9DFBC1F3}"/>
    <cellStyle name="Normal 10 9 2 2 3" xfId="4602" xr:uid="{F4472B3D-0288-473F-B978-BD5AAAD9F9E9}"/>
    <cellStyle name="Normal 10 9 2 3" xfId="680" xr:uid="{EC96A83E-248D-49FC-8B74-D4D0E15CC415}"/>
    <cellStyle name="Normal 10 9 2 4" xfId="681" xr:uid="{0C5358D1-8219-47A8-9AEE-E9E12AFC186B}"/>
    <cellStyle name="Normal 10 9 3" xfId="682" xr:uid="{ABB9BAC0-FCDF-461F-9048-46BB13C6D707}"/>
    <cellStyle name="Normal 10 9 4" xfId="683" xr:uid="{7B2E26DA-0EF0-41BD-8555-801D629C6491}"/>
    <cellStyle name="Normal 10 9 4 2" xfId="4738" xr:uid="{852AA4F7-109F-4D36-BE85-9AD60D45D0D7}"/>
    <cellStyle name="Normal 10 9 4 3" xfId="4603" xr:uid="{92DCE815-8DE4-42E7-B784-7402DADE1FBE}"/>
    <cellStyle name="Normal 10 9 4 4" xfId="4445" xr:uid="{8A89E4C1-8992-44AC-8CB5-7FDCE5D28C51}"/>
    <cellStyle name="Normal 10 9 5" xfId="684" xr:uid="{067A423C-1F2F-4D6F-9A39-BDEAE161E78F}"/>
    <cellStyle name="Normal 11" xfId="46" xr:uid="{BB583A14-A3CC-487D-BB41-B61B55457AEB}"/>
    <cellStyle name="Normal 11 2" xfId="3697" xr:uid="{9F242C7E-3862-4FD6-AC8F-095B595D7E75}"/>
    <cellStyle name="Normal 11 2 2" xfId="4545" xr:uid="{E0C791B5-9F03-44F1-B0C1-20E8F1BC9C78}"/>
    <cellStyle name="Normal 11 3" xfId="4306" xr:uid="{3870E5F8-91F1-4C8A-9FA3-9E80DD60BC0A}"/>
    <cellStyle name="Normal 11 3 2" xfId="4546" xr:uid="{D781F38D-FC6E-485F-86DF-07AF3A6685D8}"/>
    <cellStyle name="Normal 11 3 3" xfId="4715" xr:uid="{7B7855B7-600A-43D2-B4F7-B63532DABDF3}"/>
    <cellStyle name="Normal 11 3 4" xfId="4692" xr:uid="{10A575AF-12BA-49D7-A2F1-A1D5770FA1D3}"/>
    <cellStyle name="Normal 12" xfId="47" xr:uid="{DF4F597F-885A-49BE-9955-02C028E1FD18}"/>
    <cellStyle name="Normal 12 2" xfId="3698" xr:uid="{04F999A5-1F9C-4DA8-A9D1-7961F67C4540}"/>
    <cellStyle name="Normal 12 2 2" xfId="4547" xr:uid="{360EE189-6B19-4D6A-B1DD-7E44AD2DF0CB}"/>
    <cellStyle name="Normal 12 3" xfId="4548" xr:uid="{B63CBB3C-6B92-49AB-A270-0E6498B002CB}"/>
    <cellStyle name="Normal 13" xfId="48" xr:uid="{DAF4BA0C-7F4A-41E4-9AC4-7EFF49E0B406}"/>
    <cellStyle name="Normal 13 2" xfId="49" xr:uid="{69D10333-330B-4349-91F0-A668295FD8AD}"/>
    <cellStyle name="Normal 13 2 2" xfId="3699" xr:uid="{A3D71415-88E6-4E30-8091-8B80EA68A63A}"/>
    <cellStyle name="Normal 13 2 2 2" xfId="4549" xr:uid="{1A0E6440-3905-4271-95F3-425201A0E1F9}"/>
    <cellStyle name="Normal 13 2 3" xfId="4308" xr:uid="{2E41F7AF-D3CF-4A28-B966-673BA21B1FDB}"/>
    <cellStyle name="Normal 13 2 3 2" xfId="4550" xr:uid="{371C88FE-C850-4524-BC65-49BBC94167D3}"/>
    <cellStyle name="Normal 13 2 3 3" xfId="4716" xr:uid="{94159A32-4801-4A32-A982-DEF52F889EF3}"/>
    <cellStyle name="Normal 13 2 3 4" xfId="4693" xr:uid="{3918A8BF-17E9-4B4B-A45F-F85015657AAD}"/>
    <cellStyle name="Normal 13 3" xfId="3700" xr:uid="{F155ED4E-9405-4FD9-8204-AECE2A2F2A45}"/>
    <cellStyle name="Normal 13 3 2" xfId="4392" xr:uid="{76288DF3-0BCF-46BE-97AD-6AF6A535840D}"/>
    <cellStyle name="Normal 13 3 3" xfId="4309" xr:uid="{85E33F5F-BC0E-4CE6-9A67-B3B0AF276DB8}"/>
    <cellStyle name="Normal 13 3 4" xfId="4449" xr:uid="{73FB78BC-9C24-49EE-80AC-3F84C9FBCDEA}"/>
    <cellStyle name="Normal 13 3 5" xfId="4717" xr:uid="{2E74C156-B0AB-42E3-8E73-FAC4DCAC1105}"/>
    <cellStyle name="Normal 13 4" xfId="4310" xr:uid="{554E9100-7F1B-4C1F-8E6C-67B8A5F1F78E}"/>
    <cellStyle name="Normal 13 5" xfId="4307" xr:uid="{A37FB58F-90D4-4A89-960B-112D398ADF1E}"/>
    <cellStyle name="Normal 14" xfId="50" xr:uid="{89D74AA1-AC31-42B7-A834-C5E4307CAAFF}"/>
    <cellStyle name="Normal 14 18" xfId="4312" xr:uid="{5068E794-0C4C-450E-B906-D79E41B69F13}"/>
    <cellStyle name="Normal 14 2" xfId="51" xr:uid="{79A0FE9A-E4F1-43F6-9B66-7E8EA85838C0}"/>
    <cellStyle name="Normal 14 2 2" xfId="52" xr:uid="{01AA7FCE-54A1-4F5E-9FD3-208A21511CB0}"/>
    <cellStyle name="Normal 14 2 2 2" xfId="3701" xr:uid="{2AC6DB24-350C-40F7-B344-683C779A0E6C}"/>
    <cellStyle name="Normal 14 2 3" xfId="3702" xr:uid="{0B1BB3B6-5B04-41B3-8AE2-500AA89E24CC}"/>
    <cellStyle name="Normal 14 3" xfId="3703" xr:uid="{5A3FD75A-AAC4-429D-9A8F-712B7F0C7AA6}"/>
    <cellStyle name="Normal 14 3 2" xfId="4551" xr:uid="{F18BC8FF-9D86-478D-9FAD-C228DB0C1A7F}"/>
    <cellStyle name="Normal 14 4" xfId="4311" xr:uid="{FDE96D41-08D1-485A-8E56-FC83A1FD8B65}"/>
    <cellStyle name="Normal 14 4 2" xfId="4552" xr:uid="{AF0E8056-A012-477A-A1B3-0131A375EF76}"/>
    <cellStyle name="Normal 14 4 3" xfId="4718" xr:uid="{962FBFA2-782B-480A-91FA-10EDD52D521D}"/>
    <cellStyle name="Normal 14 4 4" xfId="4694" xr:uid="{079FAEAF-C85B-4741-BD56-AA78E43A10E4}"/>
    <cellStyle name="Normal 15" xfId="53" xr:uid="{DE25C8D5-DBAC-48C9-B361-F7678EEB7054}"/>
    <cellStyle name="Normal 15 2" xfId="54" xr:uid="{AB5B0AF0-3B77-46AF-9F91-8E4E322F0BF6}"/>
    <cellStyle name="Normal 15 2 2" xfId="3704" xr:uid="{A196A317-A4DA-40E5-8367-EA1C87C0DCF3}"/>
    <cellStyle name="Normal 15 2 2 2" xfId="4553" xr:uid="{EA23335D-669B-4130-9C8F-FBCBC3377480}"/>
    <cellStyle name="Normal 15 2 3" xfId="4554" xr:uid="{26D95BAD-25DF-47FA-BB79-DA2D384BD649}"/>
    <cellStyle name="Normal 15 3" xfId="3705" xr:uid="{029152A3-181A-41D8-A037-F2D05DA0F0C9}"/>
    <cellStyle name="Normal 15 3 2" xfId="4393" xr:uid="{1C9E72C8-621C-48C5-95F7-2653E1705344}"/>
    <cellStyle name="Normal 15 3 3" xfId="4314" xr:uid="{DB4D33F3-9365-44B9-978F-1C2DC17D7C89}"/>
    <cellStyle name="Normal 15 3 4" xfId="4450" xr:uid="{654F7B07-2F60-440E-9359-36D549642EB9}"/>
    <cellStyle name="Normal 15 3 5" xfId="4720" xr:uid="{00B1E881-5CEB-4D4C-A911-A706B8D28894}"/>
    <cellStyle name="Normal 15 4" xfId="4313" xr:uid="{86260EBE-82F7-4220-9133-8FAC14D4D422}"/>
    <cellStyle name="Normal 15 4 2" xfId="4555" xr:uid="{3A0393B9-4810-4F19-852A-F277931D4F96}"/>
    <cellStyle name="Normal 15 4 3" xfId="4719" xr:uid="{1B648ECA-12B4-42DD-A25E-DD6AC1F2323A}"/>
    <cellStyle name="Normal 15 4 4" xfId="4695" xr:uid="{0C1A820A-CDCF-41EC-A727-347FC52D7F64}"/>
    <cellStyle name="Normal 16" xfId="55" xr:uid="{C02DF676-9A45-4680-8B0C-3C84A87CD5E1}"/>
    <cellStyle name="Normal 16 2" xfId="3706" xr:uid="{F6D9CF17-C72D-45DF-9F22-A6DB23FE2688}"/>
    <cellStyle name="Normal 16 2 2" xfId="4394" xr:uid="{532ACCD6-CAA9-430B-A5FC-76DA08CE8672}"/>
    <cellStyle name="Normal 16 2 3" xfId="4315" xr:uid="{1D084EE1-7866-48D8-8E85-4E0AD357B1B8}"/>
    <cellStyle name="Normal 16 2 4" xfId="4451" xr:uid="{3B2BC1ED-622F-4537-B802-21BCAD487A4E}"/>
    <cellStyle name="Normal 16 2 5" xfId="4721" xr:uid="{804B4BC9-DEE2-4161-9958-F2FD50324016}"/>
    <cellStyle name="Normal 16 3" xfId="4422" xr:uid="{8807A0A1-B57A-42E3-A7D6-E546CE58CA6F}"/>
    <cellStyle name="Normal 17" xfId="56" xr:uid="{FEC1B9E8-8EE4-498A-AAE2-66997815E0D2}"/>
    <cellStyle name="Normal 17 2" xfId="3707" xr:uid="{B4EF9D14-D5FF-48F2-983B-BA6618D780DD}"/>
    <cellStyle name="Normal 17 2 2" xfId="4395" xr:uid="{CEC5737D-7294-4C3F-BE1D-746AB266B48E}"/>
    <cellStyle name="Normal 17 2 3" xfId="4317" xr:uid="{28090162-24C0-475D-B31D-04B2449A53C5}"/>
    <cellStyle name="Normal 17 2 4" xfId="4452" xr:uid="{977D9C6F-F419-4263-81DE-D763C696A75E}"/>
    <cellStyle name="Normal 17 2 5" xfId="4722" xr:uid="{17AEF5D3-B840-4F73-AD7D-34665E0E3031}"/>
    <cellStyle name="Normal 17 3" xfId="4318" xr:uid="{9AF1D843-1AFA-497E-BBC7-C676CB9D04C8}"/>
    <cellStyle name="Normal 17 4" xfId="4316" xr:uid="{74762C13-07CC-4BAE-A4BC-464465539B46}"/>
    <cellStyle name="Normal 18" xfId="57" xr:uid="{508ABCE8-2FCF-448C-AE9C-DE5EB46A9B0F}"/>
    <cellStyle name="Normal 18 2" xfId="3708" xr:uid="{7487DEC4-A4FB-49B9-9BA7-345BC5CB5406}"/>
    <cellStyle name="Normal 18 2 2" xfId="4556" xr:uid="{DDA0C2DF-BE49-4813-B142-EC98E8F98995}"/>
    <cellStyle name="Normal 18 3" xfId="4319" xr:uid="{BF6B0DD1-A449-4196-B1CC-9C8371F6B32E}"/>
    <cellStyle name="Normal 18 3 2" xfId="4557" xr:uid="{CEF4DD9B-B0F5-4D1F-BB0A-440015D4612E}"/>
    <cellStyle name="Normal 18 3 3" xfId="4723" xr:uid="{7CD33BB8-A72A-42AF-9E4C-4179E7CAC787}"/>
    <cellStyle name="Normal 18 3 4" xfId="4696" xr:uid="{00605FAF-26DB-44BE-B4BE-2C024F982E6B}"/>
    <cellStyle name="Normal 19" xfId="58" xr:uid="{DB40CA70-9A7D-4B63-800C-4A1B322CAA62}"/>
    <cellStyle name="Normal 19 2" xfId="59" xr:uid="{26739D77-B8BA-4DF5-852A-C643D15B88DF}"/>
    <cellStyle name="Normal 19 2 2" xfId="3709" xr:uid="{D09900FB-5D0F-47B5-B543-47E6ABA9ACFD}"/>
    <cellStyle name="Normal 19 2 2 2" xfId="4558" xr:uid="{33692096-3F74-4067-ABA8-6459A983DAD3}"/>
    <cellStyle name="Normal 19 2 3" xfId="4559" xr:uid="{DC30778C-C84E-4A34-89AB-D92AB4A04AC8}"/>
    <cellStyle name="Normal 19 3" xfId="3710" xr:uid="{CFFE3DA2-3F1E-4B36-9572-17CCA5C55532}"/>
    <cellStyle name="Normal 19 3 2" xfId="4560" xr:uid="{06BFA621-D55E-4820-8D68-70B1FCA264C2}"/>
    <cellStyle name="Normal 19 4" xfId="4561" xr:uid="{E0E7B04A-AA3D-4AE4-BB07-0E491488FB04}"/>
    <cellStyle name="Normal 2" xfId="3" xr:uid="{0035700C-F3A5-4A6F-B63A-5CE25669DEE2}"/>
    <cellStyle name="Normal 2 2" xfId="60" xr:uid="{6A659F24-69C9-419D-A9D8-17CB4A35282C}"/>
    <cellStyle name="Normal 2 2 2" xfId="61" xr:uid="{BF48B532-9FDE-4D2F-BEA7-045053814F68}"/>
    <cellStyle name="Normal 2 2 2 2" xfId="3711" xr:uid="{B59D1553-FAF3-410C-ACDA-35758F516C16}"/>
    <cellStyle name="Normal 2 2 2 2 2" xfId="4564" xr:uid="{9C0F3AB5-9378-409B-8B35-51A279C37B78}"/>
    <cellStyle name="Normal 2 2 2 3" xfId="4565" xr:uid="{6FC978E8-FF50-4B5A-94FA-14DBC4655E69}"/>
    <cellStyle name="Normal 2 2 3" xfId="3712" xr:uid="{741151D4-6839-4D42-ABBF-E41DC7EBF7DA}"/>
    <cellStyle name="Normal 2 2 3 2" xfId="4472" xr:uid="{583B424D-CA5D-471A-B12D-57840F02E66D}"/>
    <cellStyle name="Normal 2 2 3 2 2" xfId="4566" xr:uid="{5A3121C8-35B6-4588-A3D1-716C5F0C3252}"/>
    <cellStyle name="Normal 2 2 3 2 2 2" xfId="5326" xr:uid="{E0EBB4AA-3E4E-410E-9175-E6FE5D1A6E8E}"/>
    <cellStyle name="Normal 2 2 3 2 2 3" xfId="5322" xr:uid="{5F1AB835-3825-4ABF-8F34-E8A19BC19583}"/>
    <cellStyle name="Normal 2 2 3 2 3" xfId="4751" xr:uid="{610BF627-895F-4F8E-9B37-8F3EAE40C973}"/>
    <cellStyle name="Normal 2 2 3 2 4" xfId="5306" xr:uid="{FF234BF3-8E25-4DE2-874A-F95EE0CEF555}"/>
    <cellStyle name="Normal 2 2 3 3" xfId="4595" xr:uid="{B2104605-03D1-49EF-8F7A-E881601B71C0}"/>
    <cellStyle name="Normal 2 2 3 4" xfId="4697" xr:uid="{7B794897-C6C8-4A73-B926-D4DF254DA0EF}"/>
    <cellStyle name="Normal 2 2 3 5" xfId="4686" xr:uid="{DC6679A3-6569-4C22-B4AD-EE93906A04EF}"/>
    <cellStyle name="Normal 2 2 4" xfId="4320" xr:uid="{64B2418B-2F98-4969-B28C-2A5ED40557CB}"/>
    <cellStyle name="Normal 2 2 4 2" xfId="4479" xr:uid="{AEF5F64A-B0F8-423E-87D7-C8EB83DF7D0F}"/>
    <cellStyle name="Normal 2 2 4 3" xfId="4724" xr:uid="{9466171F-A0B0-467E-BF62-0C7D6978FD8A}"/>
    <cellStyle name="Normal 2 2 4 4" xfId="4698" xr:uid="{C1D4FC1E-EEDA-4988-BDF8-323BD2A3AD53}"/>
    <cellStyle name="Normal 2 2 5" xfId="4563" xr:uid="{7BCC3043-EAFF-44DB-9DDB-25B3EE7FC3AE}"/>
    <cellStyle name="Normal 2 2 6" xfId="4754" xr:uid="{782D6CED-9378-4E68-954F-BBE0942AF798}"/>
    <cellStyle name="Normal 2 3" xfId="62" xr:uid="{96E08881-A06A-4083-A8F4-6E9D4552841B}"/>
    <cellStyle name="Normal 2 3 2" xfId="63" xr:uid="{4E565376-298E-44F0-A77F-2C5D0619555C}"/>
    <cellStyle name="Normal 2 3 2 2" xfId="3713" xr:uid="{9AB43BD5-C571-4093-9F17-C56DD2910F73}"/>
    <cellStyle name="Normal 2 3 2 2 2" xfId="4567" xr:uid="{9576CF44-91D7-4CE8-972C-98DD8126981E}"/>
    <cellStyle name="Normal 2 3 2 3" xfId="4322" xr:uid="{AAF3892C-93E0-4124-9E0C-7A7B78BC1681}"/>
    <cellStyle name="Normal 2 3 2 3 2" xfId="4568" xr:uid="{6DA20851-4D16-4C8E-9F54-AEB6B014249A}"/>
    <cellStyle name="Normal 2 3 2 3 3" xfId="4726" xr:uid="{5B9FDACD-99D0-46B3-8336-DF955B11DBCF}"/>
    <cellStyle name="Normal 2 3 2 3 4" xfId="4699" xr:uid="{05C3D51E-55BF-46C5-A7F4-0057D09BBE56}"/>
    <cellStyle name="Normal 2 3 3" xfId="64" xr:uid="{790A17FC-8CE8-4C6C-BD85-EA65B559AAE7}"/>
    <cellStyle name="Normal 2 3 4" xfId="65" xr:uid="{120C001E-2D9A-4335-9DAC-15A63EB6E6AF}"/>
    <cellStyle name="Normal 2 3 5" xfId="3714" xr:uid="{174E1D24-56E3-48BE-8D06-2298595ECF13}"/>
    <cellStyle name="Normal 2 3 5 2" xfId="4569" xr:uid="{51000F34-D62D-4DAC-8E17-6404F3A3B9E2}"/>
    <cellStyle name="Normal 2 3 6" xfId="4321" xr:uid="{A7F024B2-8BF7-4328-BB5A-70FFDABCCC57}"/>
    <cellStyle name="Normal 2 3 6 2" xfId="4570" xr:uid="{DA15D6E6-B460-4657-B7B8-D0ADDDA34998}"/>
    <cellStyle name="Normal 2 3 6 3" xfId="4725" xr:uid="{CB8CAADB-C00A-4D09-9C18-6375C8678942}"/>
    <cellStyle name="Normal 2 3 6 4" xfId="4700" xr:uid="{3A94AE82-EFFD-437D-A334-4AC6C83C95B7}"/>
    <cellStyle name="Normal 2 3 7" xfId="5319" xr:uid="{1A9926B5-E818-4217-988D-CC437ECA44BF}"/>
    <cellStyle name="Normal 2 4" xfId="66" xr:uid="{A48D6C78-B983-4D04-AFCD-2F0231173B25}"/>
    <cellStyle name="Normal 2 4 2" xfId="67" xr:uid="{84D8F81A-155B-4BC4-8B99-813F2B5CFF0E}"/>
    <cellStyle name="Normal 2 4 3" xfId="3715" xr:uid="{353B629A-D056-45F9-87EE-193D26DE674C}"/>
    <cellStyle name="Normal 2 4 3 2" xfId="4571" xr:uid="{8BAA813E-795F-4418-9F3F-0C9E5F1C6E0D}"/>
    <cellStyle name="Normal 2 4 3 3" xfId="4596" xr:uid="{EAFC5223-C8BC-4454-8C85-463A19FBFF63}"/>
    <cellStyle name="Normal 2 4 4" xfId="4572" xr:uid="{95407835-D9A4-4121-B775-FDCFF843B21D}"/>
    <cellStyle name="Normal 2 4 5" xfId="4755" xr:uid="{F34D316D-2E7D-43A6-A852-2CC265FDA093}"/>
    <cellStyle name="Normal 2 4 6" xfId="4753" xr:uid="{C1FD75C6-B386-4537-B41F-64CBDF476958}"/>
    <cellStyle name="Normal 2 5" xfId="3716" xr:uid="{C470F32A-A168-4811-84E1-1F8B4ED9BD7B}"/>
    <cellStyle name="Normal 2 5 2" xfId="3731" xr:uid="{0758684D-3483-4D5C-8594-FA8C7B1B5653}"/>
    <cellStyle name="Normal 2 5 2 2" xfId="4430" xr:uid="{9AE3B721-52CD-4A1F-B608-902170779DFF}"/>
    <cellStyle name="Normal 2 5 3" xfId="4423" xr:uid="{F3A40B19-CD76-4F20-AFD1-392AE0804653}"/>
    <cellStyle name="Normal 2 5 3 2" xfId="4475" xr:uid="{A4F2C958-FBEE-45DC-B8C3-9B906C7BE62F}"/>
    <cellStyle name="Normal 2 5 3 3" xfId="4737" xr:uid="{A3F5E3DD-598E-48BC-A1CD-BF76CEC13105}"/>
    <cellStyle name="Normal 2 5 3 4" xfId="5303" xr:uid="{EFEF3586-1F54-46FF-B0F3-BC5CC41CB432}"/>
    <cellStyle name="Normal 2 5 4" xfId="4573" xr:uid="{EFFBB5AC-B1C3-4C14-8B85-4BF41CAE886C}"/>
    <cellStyle name="Normal 2 5 5" xfId="4481" xr:uid="{AE6475B5-1FF4-41E7-B2E3-3A1BB7FAAD8F}"/>
    <cellStyle name="Normal 2 5 6" xfId="4480" xr:uid="{FEC64E2E-69C4-4D02-AC6D-FB47D6513858}"/>
    <cellStyle name="Normal 2 5 7" xfId="4750" xr:uid="{D54DF5DD-5139-40E3-A25A-5A2C8D8DE190}"/>
    <cellStyle name="Normal 2 5 8" xfId="4710" xr:uid="{FCED6672-7E02-4EF9-A89A-6E635E073284}"/>
    <cellStyle name="Normal 2 6" xfId="3732" xr:uid="{C9267A26-F4BB-4DD7-BBAA-7C0DA9214DFB}"/>
    <cellStyle name="Normal 2 6 2" xfId="4425" xr:uid="{E0FF976D-6BC8-4DFE-9CF9-C3F2AACA4A34}"/>
    <cellStyle name="Normal 2 6 3" xfId="4428" xr:uid="{A3DD4458-825E-4247-87DD-1646FA193D0C}"/>
    <cellStyle name="Normal 2 6 3 2" xfId="5340" xr:uid="{9487E8E1-784D-4933-9923-D5C79B73253E}"/>
    <cellStyle name="Normal 2 6 4" xfId="4574" xr:uid="{176575A4-6AE1-4C9B-B5DD-3D1FB8E57D96}"/>
    <cellStyle name="Normal 2 6 5" xfId="4471" xr:uid="{0B217E09-2D08-4D25-9DF7-40E9E4AF2644}"/>
    <cellStyle name="Normal 2 6 5 2" xfId="4701" xr:uid="{5D971122-8100-4102-AEAB-BECE812AFB04}"/>
    <cellStyle name="Normal 2 6 6" xfId="4443" xr:uid="{CEF9E304-41AD-4D93-94B2-915B644A78A3}"/>
    <cellStyle name="Normal 2 6 7" xfId="4424" xr:uid="{63F0DE65-E4E5-4108-86DF-13F0DB40A6DA}"/>
    <cellStyle name="Normal 2 6 8" xfId="5336" xr:uid="{31B9B496-3DAE-48EC-8D12-C3E1E550D01D}"/>
    <cellStyle name="Normal 2 7" xfId="4426" xr:uid="{FC2037E2-EC1D-4566-BD98-E92DFC40C2A8}"/>
    <cellStyle name="Normal 2 7 2" xfId="4576" xr:uid="{E886034E-A04A-44B7-AC7E-E7A6664D6015}"/>
    <cellStyle name="Normal 2 7 3" xfId="4575" xr:uid="{1B534A99-B83B-46B3-B8B8-E0DD75279C1B}"/>
    <cellStyle name="Normal 2 7 4" xfId="5304" xr:uid="{9521EFC4-670F-49DB-8B8E-46611394CF37}"/>
    <cellStyle name="Normal 2 8" xfId="4577" xr:uid="{72B2B73D-C3A5-41F0-A226-835EBA1CA32B}"/>
    <cellStyle name="Normal 2 9" xfId="4562" xr:uid="{5D30BD6F-6030-45A2-AEDD-E878C1C95560}"/>
    <cellStyle name="Normal 20" xfId="68" xr:uid="{1F4D12EF-029E-4813-8AC9-B659A12B5483}"/>
    <cellStyle name="Normal 20 2" xfId="3717" xr:uid="{896D5D41-4953-43A9-B22E-E330BD151C73}"/>
    <cellStyle name="Normal 20 2 2" xfId="3718" xr:uid="{845C31CE-896B-40B2-8FF4-D079E6D29D42}"/>
    <cellStyle name="Normal 20 2 2 2" xfId="4396" xr:uid="{31E753A0-D688-4AF1-9211-C3E90D1929B1}"/>
    <cellStyle name="Normal 20 2 2 3" xfId="4388" xr:uid="{80C16684-C009-4383-9D79-D308D562DA62}"/>
    <cellStyle name="Normal 20 2 2 4" xfId="4468" xr:uid="{6AA4F2BE-6D95-49DF-9641-8A8B4ABF7B3E}"/>
    <cellStyle name="Normal 20 2 2 5" xfId="4735" xr:uid="{67AC93F3-E0A8-4D53-A0C2-07416B4BBC8A}"/>
    <cellStyle name="Normal 20 2 3" xfId="4391" xr:uid="{4C0C9EA5-6102-4647-8F71-84882810362A}"/>
    <cellStyle name="Normal 20 2 4" xfId="4387" xr:uid="{C044B3EC-D12B-4DBB-AFAD-947AE9DC6B20}"/>
    <cellStyle name="Normal 20 2 5" xfId="4467" xr:uid="{371197EC-0B85-4A67-A944-0BD5F5294315}"/>
    <cellStyle name="Normal 20 2 6" xfId="4734" xr:uid="{227CC5BA-B3EA-4744-8330-6CBFC188991E}"/>
    <cellStyle name="Normal 20 3" xfId="3827" xr:uid="{8E1D1DD8-7BF8-410C-9A29-9F1D0AE6F366}"/>
    <cellStyle name="Normal 20 3 2" xfId="4629" xr:uid="{EF6B2095-6DEB-46ED-9084-42E1C7F0EFBD}"/>
    <cellStyle name="Normal 20 4" xfId="4323" xr:uid="{2F638D63-4D83-4525-9856-F10B10FDA3A8}"/>
    <cellStyle name="Normal 20 4 2" xfId="4473" xr:uid="{9154542A-3335-4FFC-AB14-231373E5E6B6}"/>
    <cellStyle name="Normal 20 4 3" xfId="4727" xr:uid="{A8F3293C-507B-42A7-8791-2194A780C066}"/>
    <cellStyle name="Normal 20 4 4" xfId="4702" xr:uid="{FD04B191-C505-49E9-A481-3CC07943975D}"/>
    <cellStyle name="Normal 20 5" xfId="4478" xr:uid="{4429B6BF-27DA-4595-891B-801F234FC4EF}"/>
    <cellStyle name="Normal 20 5 2" xfId="5335" xr:uid="{60F7506A-7941-4B21-8BFA-372A4FB9ECF6}"/>
    <cellStyle name="Normal 20 6" xfId="4476" xr:uid="{E24B5833-4EB7-44D8-955D-674671829CC1}"/>
    <cellStyle name="Normal 20 7" xfId="4687" xr:uid="{45F85EC2-38E0-4928-AA12-EA15831D3275}"/>
    <cellStyle name="Normal 20 8" xfId="4708" xr:uid="{792F0A98-B646-4857-AA7A-9FA0D72AC6F6}"/>
    <cellStyle name="Normal 20 9" xfId="4707" xr:uid="{7621909D-37EB-4E50-94B1-EBA6D82345A0}"/>
    <cellStyle name="Normal 21" xfId="69" xr:uid="{55693A2F-CA8B-4754-98BD-55955513B125}"/>
    <cellStyle name="Normal 21 2" xfId="3719" xr:uid="{F510C0A8-91A5-496F-954F-1DAECCD2112B}"/>
    <cellStyle name="Normal 21 2 2" xfId="3720" xr:uid="{AE1ED519-6092-4C18-858C-EC84F2001BD5}"/>
    <cellStyle name="Normal 21 3" xfId="4324" xr:uid="{163B4380-FD95-436D-9F25-4405C7391A1D}"/>
    <cellStyle name="Normal 21 3 2" xfId="4631" xr:uid="{D5820AF9-D449-4B75-B68E-2A48E0A0E2D3}"/>
    <cellStyle name="Normal 21 3 3" xfId="4630" xr:uid="{23FFC6AE-CBDD-4491-818F-49A14F1B92C6}"/>
    <cellStyle name="Normal 21 4" xfId="4453" xr:uid="{E875512D-BAB3-433E-BA62-0ADC8902178B}"/>
    <cellStyle name="Normal 21 5" xfId="4728" xr:uid="{94CCC005-3196-480A-98F1-AD007FF979AE}"/>
    <cellStyle name="Normal 22" xfId="685" xr:uid="{D3C3E644-0364-45E0-8A4B-8E0005A70E4E}"/>
    <cellStyle name="Normal 22 2" xfId="3661" xr:uid="{E20EF5B2-6974-4022-861C-04742C975193}"/>
    <cellStyle name="Normal 22 3" xfId="3660" xr:uid="{4B955762-99AF-4FA0-9505-918A134C80A3}"/>
    <cellStyle name="Normal 22 3 2" xfId="4325" xr:uid="{A0DFCB82-A92B-4666-BCD5-8BBE567495CE}"/>
    <cellStyle name="Normal 22 3 2 2" xfId="4633" xr:uid="{FB943454-B0CC-44E1-A683-403985CA50C1}"/>
    <cellStyle name="Normal 22 3 3" xfId="4632" xr:uid="{DD2FFDB0-AE41-4277-B0C0-70A97E1ECAB6}"/>
    <cellStyle name="Normal 22 3 4" xfId="4615" xr:uid="{3462098D-9E2D-4564-8215-6DC6A7BF57F6}"/>
    <cellStyle name="Normal 22 4" xfId="3664" xr:uid="{5F2657AB-4DF2-4E13-B38C-FC468F0CF037}"/>
    <cellStyle name="Normal 22 4 2" xfId="4401" xr:uid="{FC40CADA-488A-40D8-8948-D262E5355E50}"/>
    <cellStyle name="Normal 22 4 3" xfId="4742" xr:uid="{6B3D2321-EBEE-42D8-88DF-5D4BD923F80C}"/>
    <cellStyle name="Normal 22 4 3 2" xfId="5324" xr:uid="{FFCD6787-CF13-4368-85E7-3E537D1BAD31}"/>
    <cellStyle name="Normal 22 4 3 2 2" xfId="5345" xr:uid="{CCF97C69-7E8C-492C-8B66-C0A9471F76CD}"/>
    <cellStyle name="Normal 22 4 3 3" xfId="5327" xr:uid="{D8725A9F-BC11-4E94-BDA2-0C0039CC64B5}"/>
    <cellStyle name="Normal 22 4 3 4" xfId="5343" xr:uid="{5D1B48D4-0D0B-4269-BB41-5434640FCDBF}"/>
    <cellStyle name="Normal 22 4 3 5" xfId="5339" xr:uid="{C6CDC9FF-8F40-4AC9-AC18-5BEB4524DF36}"/>
    <cellStyle name="Normal 22 4 4" xfId="4616" xr:uid="{C925B9B8-1079-40DD-870D-D56D91C3A013}"/>
    <cellStyle name="Normal 22 4 5" xfId="4454" xr:uid="{41188850-F95B-4904-91EB-FF9C7B0D384E}"/>
    <cellStyle name="Normal 22 4 6" xfId="4440" xr:uid="{165513C0-F9E1-4DB8-8444-A2A62D137F93}"/>
    <cellStyle name="Normal 22 4 7" xfId="4439" xr:uid="{0F4F568E-4303-4232-908C-C59991A661B4}"/>
    <cellStyle name="Normal 22 4 8" xfId="4438" xr:uid="{C5CCD9F1-AA64-4495-A0CE-A94E3C8D5CEA}"/>
    <cellStyle name="Normal 22 4 9" xfId="4437" xr:uid="{F0223798-FDC4-48C0-BBCB-FCFEB247B7CD}"/>
    <cellStyle name="Normal 22 5" xfId="4729" xr:uid="{0AE2D0C4-F5A6-4E31-A079-A047AA4370D4}"/>
    <cellStyle name="Normal 23" xfId="3721" xr:uid="{59CA2385-5164-4F5B-9674-5F7386CEE890}"/>
    <cellStyle name="Normal 23 2" xfId="4282" xr:uid="{7BC69C11-0A57-42E1-9736-BE8BC6F5CBD4}"/>
    <cellStyle name="Normal 23 2 2" xfId="4327" xr:uid="{1D15C501-BD7B-4409-957F-AE3E81C98015}"/>
    <cellStyle name="Normal 23 2 2 2" xfId="4752" xr:uid="{8D11475D-5F37-44A4-8BA1-2B3A8C4D8A4E}"/>
    <cellStyle name="Normal 23 2 2 3" xfId="4617" xr:uid="{E3ECCDC8-BEB3-4C80-B7D0-4E78F6AA1C08}"/>
    <cellStyle name="Normal 23 2 2 4" xfId="4578" xr:uid="{60C71D83-52E3-48AB-8362-B31E52B1556C}"/>
    <cellStyle name="Normal 23 2 3" xfId="4456" xr:uid="{04C3BB2C-7524-41C2-B8BB-1DADFF557718}"/>
    <cellStyle name="Normal 23 2 4" xfId="4703" xr:uid="{5E596286-4CFB-4876-AF4C-39851D37BB22}"/>
    <cellStyle name="Normal 23 3" xfId="4397" xr:uid="{523235D0-BFD6-4736-875F-2C720FC461DE}"/>
    <cellStyle name="Normal 23 4" xfId="4326" xr:uid="{59FF8D55-5F52-4A59-82A3-7073EC24971A}"/>
    <cellStyle name="Normal 23 5" xfId="4455" xr:uid="{AC8E6BE9-3BE3-4C9D-B68A-793D3004A4EC}"/>
    <cellStyle name="Normal 23 6" xfId="4730" xr:uid="{8B2CF8F1-5B63-408F-9C5E-5EE1CC59CFCD}"/>
    <cellStyle name="Normal 24" xfId="3722" xr:uid="{F45ADD4F-F325-40A9-B402-345359261327}"/>
    <cellStyle name="Normal 24 2" xfId="3723" xr:uid="{ED809616-B35F-42E9-B0F5-8B0C9B539129}"/>
    <cellStyle name="Normal 24 2 2" xfId="4399" xr:uid="{076175D0-C938-4EC9-A9E2-5720A91E26BD}"/>
    <cellStyle name="Normal 24 2 3" xfId="4329" xr:uid="{DF4CAA9B-D57B-490E-B88D-BF883744EB5C}"/>
    <cellStyle name="Normal 24 2 4" xfId="4458" xr:uid="{88E0F9B1-0C45-4611-A80D-3225750F98CA}"/>
    <cellStyle name="Normal 24 2 5" xfId="4732" xr:uid="{0282E0A3-A61E-42DC-A638-143A214B49DC}"/>
    <cellStyle name="Normal 24 3" xfId="4398" xr:uid="{FEA958B7-29F3-485D-996B-274E205F498E}"/>
    <cellStyle name="Normal 24 4" xfId="4328" xr:uid="{A37AE5A9-75EA-4782-BD62-E6985D25FAD7}"/>
    <cellStyle name="Normal 24 5" xfId="4457" xr:uid="{E6923B37-7F5B-49CF-845A-2D33F9A16DBA}"/>
    <cellStyle name="Normal 24 6" xfId="4731" xr:uid="{85785B94-1D77-43BE-98E2-9048438939A7}"/>
    <cellStyle name="Normal 25" xfId="3730" xr:uid="{41BE9D6D-8399-423E-AC42-FED7249A5BF4}"/>
    <cellStyle name="Normal 25 2" xfId="4331" xr:uid="{4E0B8AA7-2FF8-490C-8BC3-A7CC887A7E03}"/>
    <cellStyle name="Normal 25 2 2" xfId="5342" xr:uid="{E4C2A834-8A2C-42E0-9642-D86FF0142BB0}"/>
    <cellStyle name="Normal 25 3" xfId="4400" xr:uid="{41891BC6-08F5-44CF-B9D1-C24A7FF13C5A}"/>
    <cellStyle name="Normal 25 4" xfId="4330" xr:uid="{BEC9034C-429D-4AE1-A8AF-B9A4C900F7C9}"/>
    <cellStyle name="Normal 25 5" xfId="4459" xr:uid="{0437D4AA-AF8C-4CA3-B732-345A352595E7}"/>
    <cellStyle name="Normal 26" xfId="4280" xr:uid="{20FBCD75-FC84-4807-8761-517D2651629C}"/>
    <cellStyle name="Normal 26 2" xfId="4281" xr:uid="{87FF7095-BE06-4301-80A6-7A538CD7FD94}"/>
    <cellStyle name="Normal 26 2 2" xfId="4333" xr:uid="{C34E5D58-801C-4C5A-B5BF-AD07A2777929}"/>
    <cellStyle name="Normal 26 3" xfId="4332" xr:uid="{67116360-8E11-46D1-8B46-17D92185A514}"/>
    <cellStyle name="Normal 26 3 2" xfId="4619" xr:uid="{C03E94D7-AA62-464D-813F-CB8AEC41DFD0}"/>
    <cellStyle name="Normal 27" xfId="4334" xr:uid="{137E5307-0A17-4CA6-B1F2-2F829732FCAC}"/>
    <cellStyle name="Normal 27 2" xfId="4335" xr:uid="{E2973892-8743-4D5B-A210-3254ACED4ECC}"/>
    <cellStyle name="Normal 27 3" xfId="4460" xr:uid="{DE0303CD-FD4F-4E3B-8AC5-307D0D04CCF5}"/>
    <cellStyle name="Normal 27 4" xfId="4444" xr:uid="{58D2FE1F-3F54-42DB-AFC9-B44ECBC272A6}"/>
    <cellStyle name="Normal 27 5" xfId="4435" xr:uid="{793D6767-FA25-4A59-8EDA-340D5FEFCB98}"/>
    <cellStyle name="Normal 27 6" xfId="4432" xr:uid="{9F4A6C47-8C56-409F-B9AF-6BE16F294FC8}"/>
    <cellStyle name="Normal 27 7" xfId="5337" xr:uid="{969990B8-8266-40A7-B3B7-A5B8F7C22FA9}"/>
    <cellStyle name="Normal 28" xfId="4336" xr:uid="{0466D54F-BFB4-47B4-9533-39BDE210ECC1}"/>
    <cellStyle name="Normal 28 2" xfId="4337" xr:uid="{9496D7D8-A81E-4A2E-A0B5-A8751CE30AB3}"/>
    <cellStyle name="Normal 28 3" xfId="4338" xr:uid="{F4C9E56A-CDC6-4663-9796-02B062753344}"/>
    <cellStyle name="Normal 29" xfId="4339" xr:uid="{58734D5E-D683-4954-8F3C-B4B46EE6B5E5}"/>
    <cellStyle name="Normal 29 2" xfId="4340" xr:uid="{AA538739-8F8E-4E5E-99C3-8BA8B961CF5A}"/>
    <cellStyle name="Normal 3" xfId="2" xr:uid="{665067A7-73F8-4B7E-BFD2-7BB3B9468366}"/>
    <cellStyle name="Normal 3 2" xfId="70" xr:uid="{5A3EFDDA-8465-4A9B-BEB6-643E0405CF68}"/>
    <cellStyle name="Normal 3 2 2" xfId="71" xr:uid="{EDCCE67B-C7CF-4743-9163-3479C7E123DD}"/>
    <cellStyle name="Normal 3 2 2 2" xfId="3724" xr:uid="{0353D39E-CA1C-4E22-847D-1A7BD29BF4B1}"/>
    <cellStyle name="Normal 3 2 2 2 2" xfId="4580" xr:uid="{72C02831-A96A-4813-9079-5273F60103E7}"/>
    <cellStyle name="Normal 3 2 2 3" xfId="4581" xr:uid="{BC2828F9-F721-44D2-8D06-68F434FC4B38}"/>
    <cellStyle name="Normal 3 2 3" xfId="72" xr:uid="{00825D99-DF39-4D0D-9F36-E1CA8A4603D3}"/>
    <cellStyle name="Normal 3 2 4" xfId="3725" xr:uid="{CEF7CAAD-D897-4C69-9F8F-3BBEAEEAEAAB}"/>
    <cellStyle name="Normal 3 2 4 2" xfId="4582" xr:uid="{3EA96287-7773-416E-B635-54348A310371}"/>
    <cellStyle name="Normal 3 2 5" xfId="4431" xr:uid="{2D5C6E58-142C-47DA-8427-2128859E8FA0}"/>
    <cellStyle name="Normal 3 2 5 2" xfId="4583" xr:uid="{1EE1B12C-D024-478A-922F-07208DBA6D3E}"/>
    <cellStyle name="Normal 3 2 5 3" xfId="5305" xr:uid="{B0C2C001-1758-45AB-B7C3-64A01EE9BEC7}"/>
    <cellStyle name="Normal 3 3" xfId="73" xr:uid="{8512254F-6B47-4DC3-BEC8-F06A5FAC5FD3}"/>
    <cellStyle name="Normal 3 3 2" xfId="3726" xr:uid="{B8E3C996-0056-4AFA-9FD5-C13201795135}"/>
    <cellStyle name="Normal 3 3 2 2" xfId="4584" xr:uid="{0CF0AD87-9357-4337-BE20-DA2D8069388F}"/>
    <cellStyle name="Normal 3 3 3" xfId="4585" xr:uid="{D44CE7C2-35B8-42A4-BFD9-A9D52CBE3A8E}"/>
    <cellStyle name="Normal 3 4" xfId="3733" xr:uid="{4FB5CE10-B2E2-463E-8B65-115AC935D7A0}"/>
    <cellStyle name="Normal 3 4 2" xfId="4284" xr:uid="{80716036-02DE-4AC8-A258-4856862BCECA}"/>
    <cellStyle name="Normal 3 4 2 2" xfId="4586" xr:uid="{704836BA-AF1E-4E32-8542-E721A55545F4}"/>
    <cellStyle name="Normal 3 5" xfId="4283" xr:uid="{F2ECCD8A-2464-4116-AFA3-4CA7E23154B6}"/>
    <cellStyle name="Normal 3 5 2" xfId="4587" xr:uid="{26309AA5-32D0-48A2-A984-EEB3E3A7EA99}"/>
    <cellStyle name="Normal 3 5 3" xfId="4736" xr:uid="{CF3A2469-6A59-4412-8D60-590B55AACE13}"/>
    <cellStyle name="Normal 3 5 4" xfId="4704" xr:uid="{6A286D40-A14E-4DA5-A67D-F05CFC4A0633}"/>
    <cellStyle name="Normal 3 6" xfId="4579" xr:uid="{0324B6B1-8596-4D34-ACBA-3B079B67AC25}"/>
    <cellStyle name="Normal 3 6 2" xfId="5341" xr:uid="{06A2AE00-2D24-4DD6-A387-1A0097265AA6}"/>
    <cellStyle name="Normal 3 6 2 2" xfId="5338" xr:uid="{F78A4412-BE9A-4E36-9C96-B6787FDDC221}"/>
    <cellStyle name="Normal 30" xfId="4341" xr:uid="{3788839A-34C9-462D-A729-8008966A62A6}"/>
    <cellStyle name="Normal 30 2" xfId="4342" xr:uid="{7974B166-ABBE-40EC-8032-1120AC01FD57}"/>
    <cellStyle name="Normal 31" xfId="4343" xr:uid="{2B5495B1-56EE-48CC-92D1-E88A5B0D69A5}"/>
    <cellStyle name="Normal 31 2" xfId="4344" xr:uid="{7950876B-A84A-4597-8EF9-DC20ACA8DD51}"/>
    <cellStyle name="Normal 32" xfId="4345" xr:uid="{0AF93782-C3E4-4D91-98A4-D03204E8C5AE}"/>
    <cellStyle name="Normal 33" xfId="4346" xr:uid="{089BB973-738E-4E1D-9ABA-A9EB1AE68E08}"/>
    <cellStyle name="Normal 33 2" xfId="4347" xr:uid="{8E4BABCA-9EA5-4ACE-AA0B-2027A7E7CDBD}"/>
    <cellStyle name="Normal 34" xfId="4348" xr:uid="{DDC8040A-5F7B-49DB-8D95-FAFAD866E73C}"/>
    <cellStyle name="Normal 34 2" xfId="4349" xr:uid="{CCE8F5F3-300D-451E-86F1-C38B5F649DD0}"/>
    <cellStyle name="Normal 35" xfId="4350" xr:uid="{B8F7499D-3090-44CB-B83D-BCD1096A854B}"/>
    <cellStyle name="Normal 35 2" xfId="4351" xr:uid="{D589DD1C-F10E-47B4-B414-7B2DC13548A0}"/>
    <cellStyle name="Normal 36" xfId="4352" xr:uid="{521507D4-0A5B-4808-A0DA-E202EB4CC59D}"/>
    <cellStyle name="Normal 36 2" xfId="4353" xr:uid="{22AF8906-4720-4339-BC7E-3372CA608316}"/>
    <cellStyle name="Normal 37" xfId="4354" xr:uid="{7B53A482-52C3-4CE9-979C-C9707E64EAAF}"/>
    <cellStyle name="Normal 37 2" xfId="4355" xr:uid="{1E2498B7-59EF-4EA8-92C3-8CE939B884CB}"/>
    <cellStyle name="Normal 38" xfId="4356" xr:uid="{BF3462E8-4FE1-419E-BB43-F42B16E9BBEE}"/>
    <cellStyle name="Normal 38 2" xfId="4357" xr:uid="{0BE90CA4-6C7C-4530-BD08-47900572FB24}"/>
    <cellStyle name="Normal 39" xfId="4358" xr:uid="{5659A9B7-AA01-4A3C-A576-33FB772E9FDC}"/>
    <cellStyle name="Normal 39 2" xfId="4359" xr:uid="{F0A04778-CE04-46B9-B6CB-FB408D6DF918}"/>
    <cellStyle name="Normal 39 2 2" xfId="4360" xr:uid="{C4EA9EAB-E49A-40B4-A3C2-6F2B15B2AEA3}"/>
    <cellStyle name="Normal 39 3" xfId="4361" xr:uid="{715679CE-3ACF-41D5-94C9-3218B65BB3A6}"/>
    <cellStyle name="Normal 4" xfId="74" xr:uid="{066F209D-1117-4A14-BA1C-44CBE3E86863}"/>
    <cellStyle name="Normal 4 2" xfId="75" xr:uid="{8786619D-9DF0-4D68-AAA2-E4CB4370C10A}"/>
    <cellStyle name="Normal 4 2 2" xfId="686" xr:uid="{3226812C-75DE-4D76-A262-2D76346B3D8C}"/>
    <cellStyle name="Normal 4 2 2 2" xfId="687" xr:uid="{B7FA5105-721C-40CA-943F-87BCBC122E55}"/>
    <cellStyle name="Normal 4 2 2 3" xfId="688" xr:uid="{5CBDAA11-EC1C-4EBC-AC70-2E1F52D5F5F7}"/>
    <cellStyle name="Normal 4 2 2 4" xfId="689" xr:uid="{F918C733-63BA-42C0-87D1-6DF6C4D4450C}"/>
    <cellStyle name="Normal 4 2 2 4 2" xfId="690" xr:uid="{677ECB7D-0C0D-4B07-BCCB-09DBCF474437}"/>
    <cellStyle name="Normal 4 2 2 4 3" xfId="691" xr:uid="{00AF6DA0-06BC-431A-96A8-02444AF698EE}"/>
    <cellStyle name="Normal 4 2 2 4 3 2" xfId="692" xr:uid="{5640BB1C-7FF7-40C2-8B48-D23F4603D8D8}"/>
    <cellStyle name="Normal 4 2 2 4 3 3" xfId="3663" xr:uid="{2D658F2D-2158-424E-BAF6-4847C6528A61}"/>
    <cellStyle name="Normal 4 2 3" xfId="4275" xr:uid="{3B209A81-42E3-4294-A7BA-61AAEF638E1C}"/>
    <cellStyle name="Normal 4 2 3 2" xfId="4286" xr:uid="{B362DA84-BF97-4E0D-98CB-C175FB943FB2}"/>
    <cellStyle name="Normal 4 2 3 2 2" xfId="4588" xr:uid="{120F4EF0-A192-4469-BCEC-BEC8997B53A8}"/>
    <cellStyle name="Normal 4 2 3 3" xfId="4634" xr:uid="{57F40556-ED6F-48BC-8F7F-96AD25E90554}"/>
    <cellStyle name="Normal 4 2 3 3 2" xfId="4635" xr:uid="{EAB34D26-92A7-458E-B5BF-0290D4DB5617}"/>
    <cellStyle name="Normal 4 2 3 4" xfId="4636" xr:uid="{D45B7FC3-2B06-4BA6-BBBD-58E7D8E8FB34}"/>
    <cellStyle name="Normal 4 2 3 5" xfId="4637" xr:uid="{99796789-BBFC-434F-8C33-1D89C62397D1}"/>
    <cellStyle name="Normal 4 2 4" xfId="4276" xr:uid="{75015F08-C131-41EE-A412-A0E5B5314E0E}"/>
    <cellStyle name="Normal 4 2 4 2" xfId="4363" xr:uid="{AAFA385C-005C-43E5-84AD-9BD4EA875BEC}"/>
    <cellStyle name="Normal 4 2 4 2 2" xfId="4638" xr:uid="{909B440C-12F6-4600-BCCB-0FC35DF9BFC4}"/>
    <cellStyle name="Normal 4 2 4 2 3" xfId="4618" xr:uid="{28771951-BFAC-48D2-9DE5-A4DAFF991505}"/>
    <cellStyle name="Normal 4 2 4 2 4" xfId="4474" xr:uid="{E0284DB7-E3EA-4B74-AC0A-4E40F8950840}"/>
    <cellStyle name="Normal 4 2 4 3" xfId="4461" xr:uid="{40FA06BE-8A5C-4CD4-8873-341CEB470F6A}"/>
    <cellStyle name="Normal 4 2 4 4" xfId="4705" xr:uid="{85DC28A2-DAF0-4CFC-8535-CD08F439AE48}"/>
    <cellStyle name="Normal 4 2 5" xfId="3828" xr:uid="{8D4F1821-14A4-4A91-8320-1C5B05235A68}"/>
    <cellStyle name="Normal 4 2 6" xfId="4477" xr:uid="{5F7A963C-4AF8-4955-AB47-8D5485DADCBE}"/>
    <cellStyle name="Normal 4 2 7" xfId="4433" xr:uid="{317AAF8C-A513-4A8C-8FE0-0FCFC023D8F4}"/>
    <cellStyle name="Normal 4 3" xfId="76" xr:uid="{74D07C82-BA6E-465B-A917-91011C5F4617}"/>
    <cellStyle name="Normal 4 3 2" xfId="77" xr:uid="{D46DAC49-0E1B-4138-8022-71FD6DD4D687}"/>
    <cellStyle name="Normal 4 3 2 2" xfId="693" xr:uid="{C8827090-2868-4CC3-9B55-2CE8B6DA266F}"/>
    <cellStyle name="Normal 4 3 2 3" xfId="3829" xr:uid="{ED3178C4-BA1A-42C5-A269-39D158753605}"/>
    <cellStyle name="Normal 4 3 3" xfId="694" xr:uid="{F4554D56-36D4-474B-81D9-CF549DD2CEF9}"/>
    <cellStyle name="Normal 4 3 3 2" xfId="4482" xr:uid="{0FE1E08E-D25B-4BEC-9911-186E784C844F}"/>
    <cellStyle name="Normal 4 3 4" xfId="695" xr:uid="{FF9B258A-D3B0-4604-A28D-CF039D6F2A97}"/>
    <cellStyle name="Normal 4 3 5" xfId="696" xr:uid="{67FC54C8-2A80-47D2-B858-8CC4CA980A0A}"/>
    <cellStyle name="Normal 4 3 5 2" xfId="697" xr:uid="{15CF437A-60B0-4925-AEA5-92BADB2300CA}"/>
    <cellStyle name="Normal 4 3 5 3" xfId="698" xr:uid="{1DAF03DA-23AA-4ADC-81AB-BAD0069DCE55}"/>
    <cellStyle name="Normal 4 3 5 3 2" xfId="699" xr:uid="{E041989A-59D2-4A1E-813D-251BBFA58783}"/>
    <cellStyle name="Normal 4 3 5 3 3" xfId="3662" xr:uid="{0BA54162-54C9-40CB-970B-FF29E6509812}"/>
    <cellStyle name="Normal 4 3 6" xfId="3735" xr:uid="{06BEA7C0-766E-4BDF-B24E-E34A584BFEA0}"/>
    <cellStyle name="Normal 4 4" xfId="3734" xr:uid="{6820D3A3-A730-4699-B25F-EA47C960D7B2}"/>
    <cellStyle name="Normal 4 4 2" xfId="4277" xr:uid="{5B90703E-5032-455C-9B85-7D92BFB9F41E}"/>
    <cellStyle name="Normal 4 4 2 2" xfId="5344" xr:uid="{D6BBB499-47DD-4260-ADF2-E6C0D2B7CEC6}"/>
    <cellStyle name="Normal 4 4 3" xfId="4285" xr:uid="{ABCC1F9F-5C3B-47E7-A990-E8F455A31C81}"/>
    <cellStyle name="Normal 4 4 3 2" xfId="4288" xr:uid="{E213B958-1FD5-4117-9D94-6DCA21CE1C76}"/>
    <cellStyle name="Normal 4 4 3 3" xfId="4287" xr:uid="{D4EA55B2-AB2A-4872-A7E7-B31FF9760368}"/>
    <cellStyle name="Normal 4 4 4" xfId="4743" xr:uid="{13F37085-A79A-4747-B911-151D79656A33}"/>
    <cellStyle name="Normal 4 5" xfId="4278" xr:uid="{41843C9D-D928-4992-8B67-17C2BA7DD6BC}"/>
    <cellStyle name="Normal 4 5 2" xfId="4362" xr:uid="{D40E0696-488F-4E63-8A2A-3570A80CC514}"/>
    <cellStyle name="Normal 4 6" xfId="4279" xr:uid="{01DAFA93-30E3-4D0B-8BD2-4E99E35A4C13}"/>
    <cellStyle name="Normal 4 7" xfId="3737" xr:uid="{74605AD6-9712-4D57-8FD0-F3D0B9E4B9C8}"/>
    <cellStyle name="Normal 4 8" xfId="4429" xr:uid="{FFE8086D-2899-4B95-854F-6C7B8EC4690C}"/>
    <cellStyle name="Normal 40" xfId="4364" xr:uid="{106E91B5-2A9C-4910-9A7C-D23AED49C612}"/>
    <cellStyle name="Normal 40 2" xfId="4365" xr:uid="{54DA9141-30A2-492A-AE6B-FC17C1B69F43}"/>
    <cellStyle name="Normal 40 2 2" xfId="4366" xr:uid="{D8FF832F-52B6-443C-AC0E-031D5F850183}"/>
    <cellStyle name="Normal 40 3" xfId="4367" xr:uid="{AAB4C922-CD50-48CD-9528-EC8BDC3802C0}"/>
    <cellStyle name="Normal 41" xfId="4368" xr:uid="{C88213ED-4985-4188-9603-2CD712468F1F}"/>
    <cellStyle name="Normal 41 2" xfId="4369" xr:uid="{40C5DB01-61B5-487A-B0DC-11B0BB7669A5}"/>
    <cellStyle name="Normal 42" xfId="4370" xr:uid="{13113210-8703-419B-96D8-A2633BBC2A49}"/>
    <cellStyle name="Normal 42 2" xfId="4371" xr:uid="{F07D62D5-2A65-480E-8F69-4EAD86E13972}"/>
    <cellStyle name="Normal 43" xfId="4372" xr:uid="{D535377F-F482-4D76-9290-83D20648BF09}"/>
    <cellStyle name="Normal 43 2" xfId="4373" xr:uid="{7E2F1ACE-B9C0-4A47-8B41-24C927AC7190}"/>
    <cellStyle name="Normal 44" xfId="4383" xr:uid="{109CE1FC-3AF3-48C8-AF70-B4C36453006D}"/>
    <cellStyle name="Normal 44 2" xfId="4384" xr:uid="{198DBB21-5DEB-4E3A-8ABA-E50BB9EBFA7A}"/>
    <cellStyle name="Normal 45" xfId="4597" xr:uid="{F6D933BA-F836-4EDC-A124-1980A42E88EC}"/>
    <cellStyle name="Normal 45 2" xfId="5331" xr:uid="{ED77ACD9-0874-46D7-BD41-8025881CBA3E}"/>
    <cellStyle name="Normal 45 3" xfId="5330" xr:uid="{A136E051-DC6B-432E-900C-6B323094277C}"/>
    <cellStyle name="Normal 5" xfId="78" xr:uid="{7E859ECB-057C-42B8-8C47-D9493EC26C65}"/>
    <cellStyle name="Normal 5 10" xfId="700" xr:uid="{09981ABD-92F6-4EB6-B199-1ED9A366B187}"/>
    <cellStyle name="Normal 5 10 2" xfId="701" xr:uid="{684E85FF-2D67-4AB9-BB68-7CA1AA3482E4}"/>
    <cellStyle name="Normal 5 10 2 2" xfId="702" xr:uid="{12D85476-6F97-47B8-B36B-132694895E68}"/>
    <cellStyle name="Normal 5 10 2 3" xfId="703" xr:uid="{A3358C7A-E5F0-40B3-BFE0-520CE57BEE43}"/>
    <cellStyle name="Normal 5 10 2 4" xfId="704" xr:uid="{07F419F2-B695-4FCE-BD69-40ED8351D1EE}"/>
    <cellStyle name="Normal 5 10 3" xfId="705" xr:uid="{3D78CC72-17C8-4DE6-8A71-7BF50A6E0F59}"/>
    <cellStyle name="Normal 5 10 3 2" xfId="706" xr:uid="{6F6D715F-7D12-4EDB-A7F8-0EB5B0F8B430}"/>
    <cellStyle name="Normal 5 10 3 3" xfId="707" xr:uid="{220515D5-D7BE-4767-80F7-CDD4CA24F6B9}"/>
    <cellStyle name="Normal 5 10 3 4" xfId="708" xr:uid="{9567C6B2-29E4-4C7A-8703-5659F37A1BC1}"/>
    <cellStyle name="Normal 5 10 4" xfId="709" xr:uid="{5B4D8D48-5029-4A31-BEE3-399BCB045413}"/>
    <cellStyle name="Normal 5 10 5" xfId="710" xr:uid="{63FA7154-7F42-4787-8DC8-7382D8AF8071}"/>
    <cellStyle name="Normal 5 10 6" xfId="711" xr:uid="{32A1CB32-297F-44AE-93D7-790959A38390}"/>
    <cellStyle name="Normal 5 11" xfId="712" xr:uid="{CFD7AFEC-F710-489C-AF8F-47153053610A}"/>
    <cellStyle name="Normal 5 11 2" xfId="713" xr:uid="{264FFD74-222E-480B-B910-4A2EDFB0548F}"/>
    <cellStyle name="Normal 5 11 2 2" xfId="714" xr:uid="{C3297BBB-3AEB-4214-844D-F872CEC9CA5F}"/>
    <cellStyle name="Normal 5 11 2 2 2" xfId="4374" xr:uid="{DDD867C3-F823-4946-B9D3-3CAD720921B8}"/>
    <cellStyle name="Normal 5 11 2 2 3" xfId="4604" xr:uid="{4E9397EF-30A6-4BA7-B8FC-AAC3A9DA73C7}"/>
    <cellStyle name="Normal 5 11 2 3" xfId="715" xr:uid="{038E8AEF-F0AD-4365-94C1-7FCEC523A388}"/>
    <cellStyle name="Normal 5 11 2 4" xfId="716" xr:uid="{10519402-55C1-40BA-8E29-951F0EA39AE4}"/>
    <cellStyle name="Normal 5 11 3" xfId="717" xr:uid="{58CEDFAB-A1F2-4398-82CF-C815072CECFF}"/>
    <cellStyle name="Normal 5 11 4" xfId="718" xr:uid="{0BCCF21D-2B2B-46A2-BA96-4DEF812DE2CD}"/>
    <cellStyle name="Normal 5 11 4 2" xfId="4744" xr:uid="{C2938B72-CC16-4341-B7FC-BC0ADABDF58C}"/>
    <cellStyle name="Normal 5 11 4 3" xfId="4605" xr:uid="{B8C9D788-1ED8-477E-B83A-9517C9E2BD38}"/>
    <cellStyle name="Normal 5 11 4 4" xfId="4462" xr:uid="{DD07B575-AFAA-4703-A83A-25D21C6F075F}"/>
    <cellStyle name="Normal 5 11 5" xfId="719" xr:uid="{1F80EFD9-2D87-4AB9-B3D9-C2B198A78102}"/>
    <cellStyle name="Normal 5 12" xfId="720" xr:uid="{1C9BF641-9473-40D0-A6D5-9F1810DD67A5}"/>
    <cellStyle name="Normal 5 12 2" xfId="721" xr:uid="{A66DCA50-35BE-4485-A51C-A81DFC431E95}"/>
    <cellStyle name="Normal 5 12 3" xfId="722" xr:uid="{97AA4583-100A-4601-A205-313582E49CF5}"/>
    <cellStyle name="Normal 5 12 4" xfId="723" xr:uid="{B54884CC-1C3D-434D-8415-08E53CC2450C}"/>
    <cellStyle name="Normal 5 13" xfId="724" xr:uid="{EE224F32-1963-4BBF-B328-6C488962DB74}"/>
    <cellStyle name="Normal 5 13 2" xfId="725" xr:uid="{196AA5F3-6369-43EE-BC44-C300A422CCDB}"/>
    <cellStyle name="Normal 5 13 3" xfId="726" xr:uid="{F6C0ED27-28BD-4A5C-8D66-FA6B786D49B8}"/>
    <cellStyle name="Normal 5 13 4" xfId="727" xr:uid="{6FD27555-5266-41CA-81CD-121185E418BA}"/>
    <cellStyle name="Normal 5 14" xfId="728" xr:uid="{2F049FCA-F96C-436A-BFA6-EF201383C873}"/>
    <cellStyle name="Normal 5 14 2" xfId="729" xr:uid="{E5A60D2C-7196-470F-BF73-CE46DDE5B2ED}"/>
    <cellStyle name="Normal 5 15" xfId="730" xr:uid="{3795A7DF-0D81-403A-9A9F-E917B0C3F05B}"/>
    <cellStyle name="Normal 5 16" xfId="731" xr:uid="{761F371F-3907-4484-A5CC-14A9010501FC}"/>
    <cellStyle name="Normal 5 17" xfId="732" xr:uid="{71449575-79C3-4CE6-BDC1-913775D5EE6D}"/>
    <cellStyle name="Normal 5 2" xfId="79" xr:uid="{A84034DD-4D69-4E7A-A74C-8F6F4E6F1048}"/>
    <cellStyle name="Normal 5 2 2" xfId="3727" xr:uid="{144BB8E9-5DBC-4798-95C9-5B63E8BB96D0}"/>
    <cellStyle name="Normal 5 2 2 2" xfId="4404" xr:uid="{21B59DF5-3154-4189-8003-6E74CBFD5075}"/>
    <cellStyle name="Normal 5 2 2 2 2" xfId="4405" xr:uid="{9FEB021B-E0C5-4029-9013-42E3258DF780}"/>
    <cellStyle name="Normal 5 2 2 2 2 2" xfId="4406" xr:uid="{0850EBEB-32AB-46FF-BCC0-22C5053A18A3}"/>
    <cellStyle name="Normal 5 2 2 2 3" xfId="4407" xr:uid="{1E192CA6-3F9A-4313-AC4B-A4507C02E5AF}"/>
    <cellStyle name="Normal 5 2 2 2 4" xfId="4589" xr:uid="{FB3BC63A-9079-4D2C-A852-D54E044B672C}"/>
    <cellStyle name="Normal 5 2 2 2 5" xfId="5301" xr:uid="{CE06781C-65D7-4B6B-A050-16881EDD71B9}"/>
    <cellStyle name="Normal 5 2 2 3" xfId="4408" xr:uid="{6D9652D6-3CC5-4E7A-9934-DA1419ECF028}"/>
    <cellStyle name="Normal 5 2 2 3 2" xfId="4409" xr:uid="{E16C39D6-3359-44F4-83E2-3747065D8865}"/>
    <cellStyle name="Normal 5 2 2 4" xfId="4410" xr:uid="{2B13B2B1-6A8D-4871-96C8-F2ECC08B43A2}"/>
    <cellStyle name="Normal 5 2 2 5" xfId="4427" xr:uid="{39AB93FB-8326-4021-A970-D2F20F682894}"/>
    <cellStyle name="Normal 5 2 2 6" xfId="4441" xr:uid="{EE0CBA04-6125-4B5D-943E-5DBE9852AB4B}"/>
    <cellStyle name="Normal 5 2 2 7" xfId="4403" xr:uid="{8F483C63-BF27-4BD5-BB29-586BA0B96A46}"/>
    <cellStyle name="Normal 5 2 3" xfId="4375" xr:uid="{A98D50C9-1C3D-447D-BCDF-AE043D7C4CAA}"/>
    <cellStyle name="Normal 5 2 3 2" xfId="4412" xr:uid="{202FDBF8-1AE2-464B-9346-781E3A2A67BC}"/>
    <cellStyle name="Normal 5 2 3 2 2" xfId="4413" xr:uid="{1DFCE083-497D-4ABC-961E-74B670D09EFF}"/>
    <cellStyle name="Normal 5 2 3 2 3" xfId="4590" xr:uid="{0DBC3A59-AEAE-49F4-9094-586C917841B9}"/>
    <cellStyle name="Normal 5 2 3 2 4" xfId="5302" xr:uid="{7EB786A5-E401-439F-8D31-86D4D3BC9B75}"/>
    <cellStyle name="Normal 5 2 3 3" xfId="4414" xr:uid="{6EB5B7BF-84B9-4218-8137-1F8F005973FA}"/>
    <cellStyle name="Normal 5 2 3 3 2" xfId="4733" xr:uid="{16CC9FFB-F43F-4BA9-8E0A-62EC22523588}"/>
    <cellStyle name="Normal 5 2 3 4" xfId="4463" xr:uid="{4A1C7747-6D94-4841-B860-7F1583578F82}"/>
    <cellStyle name="Normal 5 2 3 4 2" xfId="4706" xr:uid="{EB578307-AD48-4707-A6B7-505C79CFF9B3}"/>
    <cellStyle name="Normal 5 2 3 5" xfId="4442" xr:uid="{A18B26F5-3DE2-48E6-99F2-24DFA290BA28}"/>
    <cellStyle name="Normal 5 2 3 6" xfId="4436" xr:uid="{64CE8B28-BA72-4DA7-85AD-53BE36CDE125}"/>
    <cellStyle name="Normal 5 2 3 7" xfId="4411" xr:uid="{0854DE1A-8973-4A3B-B436-160AAA4D2AD6}"/>
    <cellStyle name="Normal 5 2 4" xfId="4415" xr:uid="{5CF9C0AA-BFA2-4859-87E3-E96B25DEC7BA}"/>
    <cellStyle name="Normal 5 2 4 2" xfId="4416" xr:uid="{B507AC1B-051E-41D1-B35C-049C5C26456C}"/>
    <cellStyle name="Normal 5 2 5" xfId="4417" xr:uid="{C2294F02-81F9-4C2B-97C9-AAD5B632F0C5}"/>
    <cellStyle name="Normal 5 2 6" xfId="4402" xr:uid="{C740EBAF-0907-4F61-9A70-A94BF7E4DB15}"/>
    <cellStyle name="Normal 5 3" xfId="80" xr:uid="{EBB4C59D-DC1F-4566-BC98-B2806413F300}"/>
    <cellStyle name="Normal 5 3 2" xfId="4377" xr:uid="{CB3AF6C5-AF58-4E36-809C-B0D50AAAC4A6}"/>
    <cellStyle name="Normal 5 3 3" xfId="4376" xr:uid="{1AFE5606-8FCC-4F91-9C72-C1B2D5F6DA2B}"/>
    <cellStyle name="Normal 5 4" xfId="81" xr:uid="{8B89535F-D4C2-4E61-B721-C8DD610082EA}"/>
    <cellStyle name="Normal 5 4 10" xfId="733" xr:uid="{BBACFB2D-3632-463A-B3DD-E286BA175E70}"/>
    <cellStyle name="Normal 5 4 11" xfId="734" xr:uid="{0F3B6449-02A5-4D85-9E94-386F51FF2932}"/>
    <cellStyle name="Normal 5 4 2" xfId="735" xr:uid="{8DE62A52-4FF2-44E3-A0A0-4319CA39D0CF}"/>
    <cellStyle name="Normal 5 4 2 2" xfId="736" xr:uid="{BBA86000-AA72-4B28-A8F1-6155473755D7}"/>
    <cellStyle name="Normal 5 4 2 2 2" xfId="737" xr:uid="{F9B237F4-94B4-4F68-A275-A05F573B795F}"/>
    <cellStyle name="Normal 5 4 2 2 2 2" xfId="738" xr:uid="{6339838E-50E5-4B68-B4F2-E8E8EF982505}"/>
    <cellStyle name="Normal 5 4 2 2 2 2 2" xfId="739" xr:uid="{CEC0B5EF-D741-4794-BA10-E87628D4AEAC}"/>
    <cellStyle name="Normal 5 4 2 2 2 2 2 2" xfId="3830" xr:uid="{181F21E3-2DF1-4CC7-BE1F-2F53B68341D1}"/>
    <cellStyle name="Normal 5 4 2 2 2 2 2 2 2" xfId="3831" xr:uid="{66EAA488-96B6-4752-B4A4-7B6008880E4A}"/>
    <cellStyle name="Normal 5 4 2 2 2 2 2 3" xfId="3832" xr:uid="{5F43185F-1D9F-4E7C-A3C2-5C77F4F6D58F}"/>
    <cellStyle name="Normal 5 4 2 2 2 2 3" xfId="740" xr:uid="{A1A5D74E-DA71-4B56-AAF7-813F6312B0EC}"/>
    <cellStyle name="Normal 5 4 2 2 2 2 3 2" xfId="3833" xr:uid="{6662A62F-F51D-4747-9727-E590751D930F}"/>
    <cellStyle name="Normal 5 4 2 2 2 2 4" xfId="741" xr:uid="{2D9DC5FF-3E98-4247-96AA-97B7F759C251}"/>
    <cellStyle name="Normal 5 4 2 2 2 3" xfId="742" xr:uid="{E88E3845-032E-45D2-8009-FAAB14F8F1C1}"/>
    <cellStyle name="Normal 5 4 2 2 2 3 2" xfId="743" xr:uid="{2152DDCE-05D7-4A31-8881-643A32B3EC61}"/>
    <cellStyle name="Normal 5 4 2 2 2 3 2 2" xfId="3834" xr:uid="{63AFD24B-EEF5-4BDD-8CA4-EF959FB6AB41}"/>
    <cellStyle name="Normal 5 4 2 2 2 3 3" xfId="744" xr:uid="{A391CA99-3FED-4B40-98D4-2D89ACAA8A3E}"/>
    <cellStyle name="Normal 5 4 2 2 2 3 4" xfId="745" xr:uid="{63564032-F091-4D09-99E0-9D57C0321756}"/>
    <cellStyle name="Normal 5 4 2 2 2 4" xfId="746" xr:uid="{A9E6EE7B-D228-4001-BD9B-4FC04AACB4BF}"/>
    <cellStyle name="Normal 5 4 2 2 2 4 2" xfId="3835" xr:uid="{437811C7-2795-4E7D-96CF-32DD99E1E831}"/>
    <cellStyle name="Normal 5 4 2 2 2 5" xfId="747" xr:uid="{2A57AD1A-0D66-46C0-A8D6-79DDEFEA0A86}"/>
    <cellStyle name="Normal 5 4 2 2 2 6" xfId="748" xr:uid="{6BFA422B-BB5A-4191-BE97-C5E092CB4765}"/>
    <cellStyle name="Normal 5 4 2 2 3" xfId="749" xr:uid="{F43F0C04-3773-4B79-9FC5-713BACFB0D0E}"/>
    <cellStyle name="Normal 5 4 2 2 3 2" xfId="750" xr:uid="{AB5F2811-0E37-4F02-AFA5-137EB7CFEF36}"/>
    <cellStyle name="Normal 5 4 2 2 3 2 2" xfId="751" xr:uid="{3C5C80F7-1268-4735-B8E2-246603E48BD4}"/>
    <cellStyle name="Normal 5 4 2 2 3 2 2 2" xfId="3836" xr:uid="{212967D1-D474-425B-8863-2A504219B23D}"/>
    <cellStyle name="Normal 5 4 2 2 3 2 2 2 2" xfId="3837" xr:uid="{929E1317-9F9C-4C7E-BAE1-A7AA6884720A}"/>
    <cellStyle name="Normal 5 4 2 2 3 2 2 3" xfId="3838" xr:uid="{A5707A42-1A79-4B91-AD69-3ABC0B0C0241}"/>
    <cellStyle name="Normal 5 4 2 2 3 2 3" xfId="752" xr:uid="{23FD2CDB-6EB8-47C4-AC48-8CCD25D6D3A0}"/>
    <cellStyle name="Normal 5 4 2 2 3 2 3 2" xfId="3839" xr:uid="{1C266E1E-610E-4E32-A7F0-8A47D304E1B0}"/>
    <cellStyle name="Normal 5 4 2 2 3 2 4" xfId="753" xr:uid="{DA5B5C6C-FF91-47AB-9A56-DB0481E55D8C}"/>
    <cellStyle name="Normal 5 4 2 2 3 3" xfId="754" xr:uid="{6F522FE1-7C8D-4CE2-BC2D-150C1D2C6030}"/>
    <cellStyle name="Normal 5 4 2 2 3 3 2" xfId="3840" xr:uid="{BE55D66C-80CA-4462-83C6-964BFC16AAB0}"/>
    <cellStyle name="Normal 5 4 2 2 3 3 2 2" xfId="3841" xr:uid="{253E2704-C58A-446D-941E-7A5BCD945703}"/>
    <cellStyle name="Normal 5 4 2 2 3 3 3" xfId="3842" xr:uid="{532AC966-5C73-40F8-BD59-71B2D3DFB485}"/>
    <cellStyle name="Normal 5 4 2 2 3 4" xfId="755" xr:uid="{F4F0C8F2-8ADE-4167-A5F9-84B863031D36}"/>
    <cellStyle name="Normal 5 4 2 2 3 4 2" xfId="3843" xr:uid="{3736A53B-36F2-4B6C-A3D4-D75DE14ED253}"/>
    <cellStyle name="Normal 5 4 2 2 3 5" xfId="756" xr:uid="{970F9D8C-B9FE-4BDC-A2E6-D6672E97BF06}"/>
    <cellStyle name="Normal 5 4 2 2 4" xfId="757" xr:uid="{FAA6EB6E-B986-4A54-844C-5049A2521867}"/>
    <cellStyle name="Normal 5 4 2 2 4 2" xfId="758" xr:uid="{3D28DA95-3A20-4177-8F58-8E0387E0FD69}"/>
    <cellStyle name="Normal 5 4 2 2 4 2 2" xfId="3844" xr:uid="{BA6AAB69-BA6D-4B85-9467-7BB83140C58E}"/>
    <cellStyle name="Normal 5 4 2 2 4 2 2 2" xfId="3845" xr:uid="{D544685C-D626-4202-A87B-34F69DE05E08}"/>
    <cellStyle name="Normal 5 4 2 2 4 2 3" xfId="3846" xr:uid="{9A846DAB-61BD-4E2F-AFA7-5BE3D5D8DEE1}"/>
    <cellStyle name="Normal 5 4 2 2 4 3" xfId="759" xr:uid="{EBA54A2B-D07A-4D82-A763-3CF903560851}"/>
    <cellStyle name="Normal 5 4 2 2 4 3 2" xfId="3847" xr:uid="{1461B784-7FF9-4C81-AF4E-C45FD55917BD}"/>
    <cellStyle name="Normal 5 4 2 2 4 4" xfId="760" xr:uid="{E3C799B0-F13D-41D2-97B4-06976A284DD8}"/>
    <cellStyle name="Normal 5 4 2 2 5" xfId="761" xr:uid="{141F1795-C5E6-43C3-AB24-C014EA786D53}"/>
    <cellStyle name="Normal 5 4 2 2 5 2" xfId="762" xr:uid="{26CCB94F-F8FB-4156-89B7-71AE8F9F8E69}"/>
    <cellStyle name="Normal 5 4 2 2 5 2 2" xfId="3848" xr:uid="{497F7F60-99C6-4553-8578-4C52310B841B}"/>
    <cellStyle name="Normal 5 4 2 2 5 3" xfId="763" xr:uid="{F86D8DFF-2134-42C5-BD9F-3CF97C957CDD}"/>
    <cellStyle name="Normal 5 4 2 2 5 4" xfId="764" xr:uid="{F3034624-6927-4DB2-B3C6-5192F00024A7}"/>
    <cellStyle name="Normal 5 4 2 2 6" xfId="765" xr:uid="{53D00160-4977-49E2-A829-EE2A4A58C5F3}"/>
    <cellStyle name="Normal 5 4 2 2 6 2" xfId="3849" xr:uid="{72C7890C-EB21-48D8-B307-84D7BC076E62}"/>
    <cellStyle name="Normal 5 4 2 2 7" xfId="766" xr:uid="{D36A433F-E888-45D4-AA5F-1DFCD20CFA5A}"/>
    <cellStyle name="Normal 5 4 2 2 8" xfId="767" xr:uid="{13ADD808-9536-43AC-BDE3-FA0FB3E8D5C5}"/>
    <cellStyle name="Normal 5 4 2 3" xfId="768" xr:uid="{64BA1676-78D4-49F8-981B-3A525C10342A}"/>
    <cellStyle name="Normal 5 4 2 3 2" xfId="769" xr:uid="{F5F8B69F-0C4D-42B0-85D7-51FACC5DBE13}"/>
    <cellStyle name="Normal 5 4 2 3 2 2" xfId="770" xr:uid="{6901E152-5EFF-4BAB-9AF3-5D561755DAD6}"/>
    <cellStyle name="Normal 5 4 2 3 2 2 2" xfId="3850" xr:uid="{D13CBD88-A127-4E50-A9C3-EBCE9BCE229F}"/>
    <cellStyle name="Normal 5 4 2 3 2 2 2 2" xfId="3851" xr:uid="{6446D7AC-EC24-49DB-A67B-EB8AAB01AF17}"/>
    <cellStyle name="Normal 5 4 2 3 2 2 3" xfId="3852" xr:uid="{187D9C0C-4CF7-4042-88A9-23E3BA46299A}"/>
    <cellStyle name="Normal 5 4 2 3 2 3" xfId="771" xr:uid="{AEE6EE1B-1B2E-490D-874B-DAEF4DF16025}"/>
    <cellStyle name="Normal 5 4 2 3 2 3 2" xfId="3853" xr:uid="{5AB214EC-800E-4351-B635-2576E02AD1D3}"/>
    <cellStyle name="Normal 5 4 2 3 2 4" xfId="772" xr:uid="{CED2E078-23D3-4CCC-954A-2E43F78884B7}"/>
    <cellStyle name="Normal 5 4 2 3 3" xfId="773" xr:uid="{55E48AAD-6B57-4ABD-BBCE-4D4092DD49F2}"/>
    <cellStyle name="Normal 5 4 2 3 3 2" xfId="774" xr:uid="{8448928A-51E7-4B63-AF8B-01C7981284BD}"/>
    <cellStyle name="Normal 5 4 2 3 3 2 2" xfId="3854" xr:uid="{B2037FFF-7E72-4915-9676-C26050A9FD91}"/>
    <cellStyle name="Normal 5 4 2 3 3 3" xfId="775" xr:uid="{DE71FCE8-C192-42FC-8D1A-2E58FF9C24B3}"/>
    <cellStyle name="Normal 5 4 2 3 3 4" xfId="776" xr:uid="{D224B2A7-119E-4834-A1E2-F5DE6EE86883}"/>
    <cellStyle name="Normal 5 4 2 3 4" xfId="777" xr:uid="{ACAD324F-9F15-496C-8DB0-F0EA8465DEFE}"/>
    <cellStyle name="Normal 5 4 2 3 4 2" xfId="3855" xr:uid="{059F9CAD-B642-4868-A903-39D2A7626189}"/>
    <cellStyle name="Normal 5 4 2 3 5" xfId="778" xr:uid="{B7080DBB-D240-45D8-9B88-322831C95ED1}"/>
    <cellStyle name="Normal 5 4 2 3 6" xfId="779" xr:uid="{DB5C5A76-AD1D-40AE-BE77-DE8851522AA4}"/>
    <cellStyle name="Normal 5 4 2 4" xfId="780" xr:uid="{0DD832C0-C3EE-4D37-8832-D6F2EBFEA622}"/>
    <cellStyle name="Normal 5 4 2 4 2" xfId="781" xr:uid="{21984C6F-DE37-40C7-A033-6ECD2D27FDBF}"/>
    <cellStyle name="Normal 5 4 2 4 2 2" xfId="782" xr:uid="{BDA59DB3-1929-4D89-A9B4-B6A1DDD30500}"/>
    <cellStyle name="Normal 5 4 2 4 2 2 2" xfId="3856" xr:uid="{DAC4DBBA-CD13-46BB-BD8D-B1C16DB8B19A}"/>
    <cellStyle name="Normal 5 4 2 4 2 2 2 2" xfId="3857" xr:uid="{04B9449D-B9E9-403E-A361-A60B07F6EB48}"/>
    <cellStyle name="Normal 5 4 2 4 2 2 3" xfId="3858" xr:uid="{B9D00348-1DEF-4A9D-AE02-813889559EEA}"/>
    <cellStyle name="Normal 5 4 2 4 2 3" xfId="783" xr:uid="{E1014ADA-C2DA-4846-BC59-C2BA13928D2C}"/>
    <cellStyle name="Normal 5 4 2 4 2 3 2" xfId="3859" xr:uid="{5FB661C8-2EB9-4A5F-8AF7-D30911CC54E0}"/>
    <cellStyle name="Normal 5 4 2 4 2 4" xfId="784" xr:uid="{A781B6A4-EB78-417D-A0C6-D26C79C44BBF}"/>
    <cellStyle name="Normal 5 4 2 4 3" xfId="785" xr:uid="{E1B56BA3-35EC-405F-B36E-EB22963EA2B9}"/>
    <cellStyle name="Normal 5 4 2 4 3 2" xfId="3860" xr:uid="{831502AB-7608-4AA8-966D-9A56545F16B3}"/>
    <cellStyle name="Normal 5 4 2 4 3 2 2" xfId="3861" xr:uid="{DA1E134B-4F35-492E-A35B-E8AB47452DF0}"/>
    <cellStyle name="Normal 5 4 2 4 3 3" xfId="3862" xr:uid="{C862BD1D-582F-4774-A9C8-EF36AE96E787}"/>
    <cellStyle name="Normal 5 4 2 4 4" xfId="786" xr:uid="{50A62F61-BACB-466F-8078-58A81C6636E0}"/>
    <cellStyle name="Normal 5 4 2 4 4 2" xfId="3863" xr:uid="{1DCDCA3F-F6BA-4C61-9F93-9446345D35F3}"/>
    <cellStyle name="Normal 5 4 2 4 5" xfId="787" xr:uid="{3D2EA7D3-308D-4A78-B3CF-B02E72E179CE}"/>
    <cellStyle name="Normal 5 4 2 5" xfId="788" xr:uid="{52E39D18-3003-4537-9FA0-9C6B17246706}"/>
    <cellStyle name="Normal 5 4 2 5 2" xfId="789" xr:uid="{4BA6E38D-0B71-40FF-822C-3B5630D8E42A}"/>
    <cellStyle name="Normal 5 4 2 5 2 2" xfId="3864" xr:uid="{EFFCA6FC-9A05-4848-8811-D95BE37E4CBB}"/>
    <cellStyle name="Normal 5 4 2 5 2 2 2" xfId="3865" xr:uid="{3F42939A-86ED-4297-A7CA-A1FAEF9B7B98}"/>
    <cellStyle name="Normal 5 4 2 5 2 3" xfId="3866" xr:uid="{002FE91A-0055-47CC-8C40-00416DD82901}"/>
    <cellStyle name="Normal 5 4 2 5 3" xfId="790" xr:uid="{8546284C-2254-4E91-938B-AC8E5589914E}"/>
    <cellStyle name="Normal 5 4 2 5 3 2" xfId="3867" xr:uid="{55E6A034-9039-48CE-900F-07FC3A302A4F}"/>
    <cellStyle name="Normal 5 4 2 5 4" xfId="791" xr:uid="{6084A72C-E674-44CE-B361-5F845CFDD0E8}"/>
    <cellStyle name="Normal 5 4 2 6" xfId="792" xr:uid="{A9BDE235-6F57-4C2F-8482-295DD458D5DA}"/>
    <cellStyle name="Normal 5 4 2 6 2" xfId="793" xr:uid="{AC3DAEE8-5C62-4528-BB91-C4BC2B532A09}"/>
    <cellStyle name="Normal 5 4 2 6 2 2" xfId="3868" xr:uid="{14000105-B6EC-4E5D-84FF-4E0617BC94BC}"/>
    <cellStyle name="Normal 5 4 2 6 2 3" xfId="4390" xr:uid="{9FCC25CD-9EDC-4D35-8523-EE3572E54176}"/>
    <cellStyle name="Normal 5 4 2 6 3" xfId="794" xr:uid="{673AE5BF-5099-424A-8403-4453DDCE8E4A}"/>
    <cellStyle name="Normal 5 4 2 6 4" xfId="795" xr:uid="{EBDA374D-7F20-4A5B-A937-020FB0BF027C}"/>
    <cellStyle name="Normal 5 4 2 6 4 2" xfId="4749" xr:uid="{2FFB76ED-C794-462B-9302-45D53BC62310}"/>
    <cellStyle name="Normal 5 4 2 6 4 3" xfId="4606" xr:uid="{FAB7C42C-93B7-4090-BABA-4C341A799359}"/>
    <cellStyle name="Normal 5 4 2 6 4 4" xfId="4470" xr:uid="{48CD09B6-96EF-45C0-9A75-263DA90B04CB}"/>
    <cellStyle name="Normal 5 4 2 7" xfId="796" xr:uid="{F9DF1724-4429-447D-B8B0-717A1A4B7059}"/>
    <cellStyle name="Normal 5 4 2 7 2" xfId="3869" xr:uid="{12C8F74C-5555-47C7-904C-9C06DA666442}"/>
    <cellStyle name="Normal 5 4 2 8" xfId="797" xr:uid="{5F6263C8-8B4D-474B-88D7-397145B1A485}"/>
    <cellStyle name="Normal 5 4 2 9" xfId="798" xr:uid="{603BC1FB-60A5-457A-A3FC-DCCEC228B41D}"/>
    <cellStyle name="Normal 5 4 3" xfId="799" xr:uid="{E410FA96-5C12-48FD-92EA-79077B0E21A3}"/>
    <cellStyle name="Normal 5 4 3 2" xfId="800" xr:uid="{789F7177-4B77-4C64-B8A6-9DD40637E80A}"/>
    <cellStyle name="Normal 5 4 3 2 2" xfId="801" xr:uid="{FD9CED94-EAE3-4D6A-87BE-FF905D14C362}"/>
    <cellStyle name="Normal 5 4 3 2 2 2" xfId="802" xr:uid="{639AC0EC-647D-42F2-B5D3-92550451D7A2}"/>
    <cellStyle name="Normal 5 4 3 2 2 2 2" xfId="3870" xr:uid="{0B74EC70-38A2-4146-9236-F8FC52C095BF}"/>
    <cellStyle name="Normal 5 4 3 2 2 2 2 2" xfId="3871" xr:uid="{F57D6A20-A005-43C3-BC7A-41666136646F}"/>
    <cellStyle name="Normal 5 4 3 2 2 2 3" xfId="3872" xr:uid="{7231AE25-1CCF-4AEB-B8B4-A59CE9033B9C}"/>
    <cellStyle name="Normal 5 4 3 2 2 3" xfId="803" xr:uid="{DC0172E5-567D-4F5F-A2E6-34E79EA69E56}"/>
    <cellStyle name="Normal 5 4 3 2 2 3 2" xfId="3873" xr:uid="{1B277161-3F82-4CF7-8E81-E6D6AF02E816}"/>
    <cellStyle name="Normal 5 4 3 2 2 4" xfId="804" xr:uid="{16DEE74C-1C07-4C6D-B421-4FB9BB58B0E1}"/>
    <cellStyle name="Normal 5 4 3 2 3" xfId="805" xr:uid="{4A213D36-1554-4342-8467-CE6564A1484E}"/>
    <cellStyle name="Normal 5 4 3 2 3 2" xfId="806" xr:uid="{3CF6FD3B-D77A-46D6-B5B2-B9DFE3F21CC3}"/>
    <cellStyle name="Normal 5 4 3 2 3 2 2" xfId="3874" xr:uid="{46DA6CE5-F34D-408D-AADD-10D8C81CF934}"/>
    <cellStyle name="Normal 5 4 3 2 3 3" xfId="807" xr:uid="{E2A97B9F-A6DF-4362-B561-0E34C018A1CD}"/>
    <cellStyle name="Normal 5 4 3 2 3 4" xfId="808" xr:uid="{26CD5670-9888-479D-AEB3-74CDE384684E}"/>
    <cellStyle name="Normal 5 4 3 2 4" xfId="809" xr:uid="{9281DA28-28C2-4349-A67A-0F047F6D0893}"/>
    <cellStyle name="Normal 5 4 3 2 4 2" xfId="3875" xr:uid="{6636B5B4-DD4E-4F56-B0F0-E2601F908404}"/>
    <cellStyle name="Normal 5 4 3 2 5" xfId="810" xr:uid="{EC7DFF59-0717-4A2E-9047-449588B8A7BD}"/>
    <cellStyle name="Normal 5 4 3 2 6" xfId="811" xr:uid="{16F8ED1F-B72D-4040-BF37-A4E5C4D39810}"/>
    <cellStyle name="Normal 5 4 3 3" xfId="812" xr:uid="{29D885D5-570D-4DAE-8081-7CDB00F984FF}"/>
    <cellStyle name="Normal 5 4 3 3 2" xfId="813" xr:uid="{CC49F6B6-638A-4BB4-BC84-B76FD999D8E2}"/>
    <cellStyle name="Normal 5 4 3 3 2 2" xfId="814" xr:uid="{363E90CA-B13F-40E2-BCA5-8014948094EC}"/>
    <cellStyle name="Normal 5 4 3 3 2 2 2" xfId="3876" xr:uid="{B3778694-5755-4DB6-B32D-1FFF3D135787}"/>
    <cellStyle name="Normal 5 4 3 3 2 2 2 2" xfId="3877" xr:uid="{C9402D02-0D64-4938-9A26-D373031F0154}"/>
    <cellStyle name="Normal 5 4 3 3 2 2 3" xfId="3878" xr:uid="{F4C69517-6D45-4D3F-A666-ED81474814FE}"/>
    <cellStyle name="Normal 5 4 3 3 2 3" xfId="815" xr:uid="{EBABA8EE-E0CC-4637-8941-4320DF1266E5}"/>
    <cellStyle name="Normal 5 4 3 3 2 3 2" xfId="3879" xr:uid="{6FF38C9B-78C3-4F27-A2F5-5516CE11355D}"/>
    <cellStyle name="Normal 5 4 3 3 2 4" xfId="816" xr:uid="{7AC10013-8EA6-43C4-B061-2A5006972D3F}"/>
    <cellStyle name="Normal 5 4 3 3 3" xfId="817" xr:uid="{02F9382C-8596-4908-BB54-2370594CFD5E}"/>
    <cellStyle name="Normal 5 4 3 3 3 2" xfId="3880" xr:uid="{CE82B381-73A8-461F-8068-5CA071C6AD06}"/>
    <cellStyle name="Normal 5 4 3 3 3 2 2" xfId="3881" xr:uid="{A2C258B6-6DFC-4F3A-B7F8-A88520F49BF1}"/>
    <cellStyle name="Normal 5 4 3 3 3 3" xfId="3882" xr:uid="{BCA5016F-8615-4A33-B5E9-3A560AF991F9}"/>
    <cellStyle name="Normal 5 4 3 3 4" xfId="818" xr:uid="{4B58CE22-7B23-4B0A-A8A8-8164E452C7A2}"/>
    <cellStyle name="Normal 5 4 3 3 4 2" xfId="3883" xr:uid="{020C47BD-4B59-4A5C-947E-5E0BF6F5BC3A}"/>
    <cellStyle name="Normal 5 4 3 3 5" xfId="819" xr:uid="{DC7AC50C-99CC-4F79-8F40-EB384465FA61}"/>
    <cellStyle name="Normal 5 4 3 4" xfId="820" xr:uid="{13D6DFEA-A73A-4B2E-9E28-4D93F0439B41}"/>
    <cellStyle name="Normal 5 4 3 4 2" xfId="821" xr:uid="{A23F543F-8A6C-4607-A716-D6A102346DED}"/>
    <cellStyle name="Normal 5 4 3 4 2 2" xfId="3884" xr:uid="{F51D6FBE-B2F1-4920-9A2A-7C61056CE994}"/>
    <cellStyle name="Normal 5 4 3 4 2 2 2" xfId="3885" xr:uid="{E6565390-1841-4AF0-82FE-FB48D7764CC7}"/>
    <cellStyle name="Normal 5 4 3 4 2 3" xfId="3886" xr:uid="{574CC1A2-28AC-4E1E-B87B-AB7CAFCAE2A7}"/>
    <cellStyle name="Normal 5 4 3 4 3" xfId="822" xr:uid="{F7F6FB82-4A16-4C04-936C-6B2727AB990D}"/>
    <cellStyle name="Normal 5 4 3 4 3 2" xfId="3887" xr:uid="{8A38B1B9-831C-4B81-9566-DFBB5E242EF6}"/>
    <cellStyle name="Normal 5 4 3 4 4" xfId="823" xr:uid="{E84038FB-07F8-4BED-A2B7-6A428DD1210F}"/>
    <cellStyle name="Normal 5 4 3 5" xfId="824" xr:uid="{87E8D3FC-8E89-43EA-99A4-43FA1A9C8054}"/>
    <cellStyle name="Normal 5 4 3 5 2" xfId="825" xr:uid="{025E8D0C-2B88-475A-A497-489B9CD2F56C}"/>
    <cellStyle name="Normal 5 4 3 5 2 2" xfId="3888" xr:uid="{88DE26F1-0592-4BEB-ADDE-1B3E036DF9F2}"/>
    <cellStyle name="Normal 5 4 3 5 3" xfId="826" xr:uid="{E5F6A744-ECAD-46E1-BC24-207C95EAD560}"/>
    <cellStyle name="Normal 5 4 3 5 4" xfId="827" xr:uid="{D67A195E-3215-4015-870A-2F71B349F7F7}"/>
    <cellStyle name="Normal 5 4 3 6" xfId="828" xr:uid="{145618A7-87B5-43A7-BF5E-F28B4CD8729B}"/>
    <cellStyle name="Normal 5 4 3 6 2" xfId="3889" xr:uid="{7B308529-9030-4C99-BB60-0BD2E905CA90}"/>
    <cellStyle name="Normal 5 4 3 7" xfId="829" xr:uid="{DD1DEC0D-BD45-4EFF-BA22-41A26D1338BF}"/>
    <cellStyle name="Normal 5 4 3 8" xfId="830" xr:uid="{0074E4CF-E99E-4951-914D-1B5D29FB1556}"/>
    <cellStyle name="Normal 5 4 4" xfId="831" xr:uid="{BF43E1D2-A4B3-4876-BCB4-07F9DA632457}"/>
    <cellStyle name="Normal 5 4 4 2" xfId="832" xr:uid="{3AA389C7-014F-4008-BAC6-2E43054A6E2D}"/>
    <cellStyle name="Normal 5 4 4 2 2" xfId="833" xr:uid="{068F8F88-B00A-4550-ACEF-DE67B8C71704}"/>
    <cellStyle name="Normal 5 4 4 2 2 2" xfId="834" xr:uid="{442BF976-5001-4D9F-AFB3-F53625521040}"/>
    <cellStyle name="Normal 5 4 4 2 2 2 2" xfId="3890" xr:uid="{6E6F3C96-8880-474C-8731-0ACC62FAFC24}"/>
    <cellStyle name="Normal 5 4 4 2 2 3" xfId="835" xr:uid="{9B0A6657-63AD-4B88-921C-094731A2E943}"/>
    <cellStyle name="Normal 5 4 4 2 2 4" xfId="836" xr:uid="{0745D0C1-0909-4EB5-800A-D8D706E62350}"/>
    <cellStyle name="Normal 5 4 4 2 3" xfId="837" xr:uid="{8370CC15-BCF8-4353-B2F0-EB84AB5F657E}"/>
    <cellStyle name="Normal 5 4 4 2 3 2" xfId="3891" xr:uid="{4F620EA4-8642-4794-900A-C96C9B151FFF}"/>
    <cellStyle name="Normal 5 4 4 2 4" xfId="838" xr:uid="{1D64560C-CC85-4B3F-8DA5-7777E1A50618}"/>
    <cellStyle name="Normal 5 4 4 2 5" xfId="839" xr:uid="{5C154752-D91D-4CFB-86E1-850051A6EDCA}"/>
    <cellStyle name="Normal 5 4 4 3" xfId="840" xr:uid="{29B90FA1-2BC0-4CC6-B601-BBB8A6A6F97A}"/>
    <cellStyle name="Normal 5 4 4 3 2" xfId="841" xr:uid="{FB7A8BBE-53B2-4D81-ACFC-BD15363F31E2}"/>
    <cellStyle name="Normal 5 4 4 3 2 2" xfId="3892" xr:uid="{B632A655-F38A-4ADA-B9EF-BAA0C5D8FB71}"/>
    <cellStyle name="Normal 5 4 4 3 3" xfId="842" xr:uid="{4CF9548A-D7FF-4B71-A6BE-4CC8C887A665}"/>
    <cellStyle name="Normal 5 4 4 3 4" xfId="843" xr:uid="{F9438EE9-93E6-4E63-92FC-669B64248434}"/>
    <cellStyle name="Normal 5 4 4 4" xfId="844" xr:uid="{7E074A82-A238-447E-ADE8-43704226EAE7}"/>
    <cellStyle name="Normal 5 4 4 4 2" xfId="845" xr:uid="{E46A2C13-974A-4792-99D9-F466676C9F9F}"/>
    <cellStyle name="Normal 5 4 4 4 3" xfId="846" xr:uid="{96A2F1FB-0E1B-4CD1-A838-7F5F8D9F39B0}"/>
    <cellStyle name="Normal 5 4 4 4 4" xfId="847" xr:uid="{B1009CD8-0FE0-4FD3-8C6C-DA88488D64B2}"/>
    <cellStyle name="Normal 5 4 4 5" xfId="848" xr:uid="{3DA30205-45D7-4965-B728-D9D0908D65C3}"/>
    <cellStyle name="Normal 5 4 4 6" xfId="849" xr:uid="{E1FDB05E-D232-4B56-81B7-F47546EE9F95}"/>
    <cellStyle name="Normal 5 4 4 7" xfId="850" xr:uid="{9B7030E4-EDA9-4F06-9D24-FEFA935D807F}"/>
    <cellStyle name="Normal 5 4 5" xfId="851" xr:uid="{DB606727-FB79-4168-BFA2-F3E7B2071C3C}"/>
    <cellStyle name="Normal 5 4 5 2" xfId="852" xr:uid="{E0735603-3638-414B-86BA-C828C0F93260}"/>
    <cellStyle name="Normal 5 4 5 2 2" xfId="853" xr:uid="{63A7F918-CC4D-4D3A-8A81-14263CEF66FD}"/>
    <cellStyle name="Normal 5 4 5 2 2 2" xfId="3893" xr:uid="{653FBDD3-E6A2-428D-9676-8E71A5E58EC4}"/>
    <cellStyle name="Normal 5 4 5 2 2 2 2" xfId="3894" xr:uid="{AEA366EA-078E-402F-BB73-7673BB3715CE}"/>
    <cellStyle name="Normal 5 4 5 2 2 3" xfId="3895" xr:uid="{C3CE13D3-5CB9-48D8-B1DB-21B4A6F2A42D}"/>
    <cellStyle name="Normal 5 4 5 2 3" xfId="854" xr:uid="{A84BBB9C-E9DF-47FF-92F3-5BA1A4F35E8B}"/>
    <cellStyle name="Normal 5 4 5 2 3 2" xfId="3896" xr:uid="{206B6700-CE39-4877-BBE4-4D5A499B1E06}"/>
    <cellStyle name="Normal 5 4 5 2 4" xfId="855" xr:uid="{9BFDEA3A-0454-4CB2-B7C0-57F5095070DF}"/>
    <cellStyle name="Normal 5 4 5 3" xfId="856" xr:uid="{0FDB946A-E0FA-40CD-A420-A66554D5A162}"/>
    <cellStyle name="Normal 5 4 5 3 2" xfId="857" xr:uid="{1275DB13-18A9-4C06-9424-5E139FD27209}"/>
    <cellStyle name="Normal 5 4 5 3 2 2" xfId="3897" xr:uid="{C0558606-AE09-4EE3-99EE-C13AF96A86C0}"/>
    <cellStyle name="Normal 5 4 5 3 3" xfId="858" xr:uid="{501E0BF2-BEED-4C11-8EF0-4A508AF29051}"/>
    <cellStyle name="Normal 5 4 5 3 4" xfId="859" xr:uid="{13FF65A9-AAB5-40EF-9DBB-B07200ED7974}"/>
    <cellStyle name="Normal 5 4 5 4" xfId="860" xr:uid="{EF246708-3865-4F87-98EB-A65CF2784EF2}"/>
    <cellStyle name="Normal 5 4 5 4 2" xfId="3898" xr:uid="{2F45574F-C1D5-4E40-B987-84C31F38E682}"/>
    <cellStyle name="Normal 5 4 5 5" xfId="861" xr:uid="{88E0AE41-9C77-487A-9534-D20EB78FECC9}"/>
    <cellStyle name="Normal 5 4 5 6" xfId="862" xr:uid="{73E3B8E0-3D01-4DC2-AC7D-2BFED146C1B2}"/>
    <cellStyle name="Normal 5 4 6" xfId="863" xr:uid="{9E41A4B7-83A1-472A-9113-B0604B87CA4E}"/>
    <cellStyle name="Normal 5 4 6 2" xfId="864" xr:uid="{6180501C-B059-4C88-A07A-B0290F07934F}"/>
    <cellStyle name="Normal 5 4 6 2 2" xfId="865" xr:uid="{AFB31DB1-7585-4931-B330-EF16AF88FD44}"/>
    <cellStyle name="Normal 5 4 6 2 2 2" xfId="3899" xr:uid="{A9DC8201-3BD3-4AA8-9CFF-886A2CA63974}"/>
    <cellStyle name="Normal 5 4 6 2 3" xfId="866" xr:uid="{F2371FEA-8271-4A13-96F5-67DDB51B2E4F}"/>
    <cellStyle name="Normal 5 4 6 2 4" xfId="867" xr:uid="{9F2EE828-9913-4522-A694-5D473F18776B}"/>
    <cellStyle name="Normal 5 4 6 3" xfId="868" xr:uid="{DAFF972F-5792-46CF-A2F5-1E1818B5A1A0}"/>
    <cellStyle name="Normal 5 4 6 3 2" xfId="3900" xr:uid="{0E69E846-80EB-4330-B8AD-182EC36D38CC}"/>
    <cellStyle name="Normal 5 4 6 4" xfId="869" xr:uid="{BD8F3053-232B-40C1-90E8-AFFA0F5B9319}"/>
    <cellStyle name="Normal 5 4 6 5" xfId="870" xr:uid="{3536B286-53ED-4415-A393-B15291BE963F}"/>
    <cellStyle name="Normal 5 4 7" xfId="871" xr:uid="{FA987597-CFA0-43C3-AF3E-D9F3DCFF8C20}"/>
    <cellStyle name="Normal 5 4 7 2" xfId="872" xr:uid="{BD6DDA7E-5E2C-4933-A419-1865B40D0A4C}"/>
    <cellStyle name="Normal 5 4 7 2 2" xfId="3901" xr:uid="{227E2837-6AFA-4104-9B5A-ED48293C7C6F}"/>
    <cellStyle name="Normal 5 4 7 2 3" xfId="4389" xr:uid="{3B64EB36-AD96-4B4F-BC06-81C0907EB37F}"/>
    <cellStyle name="Normal 5 4 7 3" xfId="873" xr:uid="{4FC5C71E-F0B1-42C7-AA33-B966E7CBDACB}"/>
    <cellStyle name="Normal 5 4 7 4" xfId="874" xr:uid="{CBFC11DF-7F8E-43CB-8881-43AE897297DE}"/>
    <cellStyle name="Normal 5 4 7 4 2" xfId="4748" xr:uid="{469151BD-B1A9-4008-95B2-10B3FD0BBAB9}"/>
    <cellStyle name="Normal 5 4 7 4 3" xfId="4607" xr:uid="{092C8D60-4983-4F55-95C5-69F149E9EB3D}"/>
    <cellStyle name="Normal 5 4 7 4 4" xfId="4469" xr:uid="{36AF154A-81A4-46CA-A98A-7AFCF617D0C9}"/>
    <cellStyle name="Normal 5 4 8" xfId="875" xr:uid="{1B6E9C85-DAC6-4571-BE82-B54CE10290BC}"/>
    <cellStyle name="Normal 5 4 8 2" xfId="876" xr:uid="{116C99B3-54F2-476B-BB73-CFB65935456A}"/>
    <cellStyle name="Normal 5 4 8 3" xfId="877" xr:uid="{25BA3845-213D-46B1-8776-88A0AD31F071}"/>
    <cellStyle name="Normal 5 4 8 4" xfId="878" xr:uid="{DF61D271-681E-44B3-AD42-52DE1A789140}"/>
    <cellStyle name="Normal 5 4 9" xfId="879" xr:uid="{0BC2AAC1-A780-43C4-B8CB-C70DDF6DA48D}"/>
    <cellStyle name="Normal 5 5" xfId="880" xr:uid="{8847F8EC-2039-4444-BDD6-82FA0CDEA1B7}"/>
    <cellStyle name="Normal 5 5 10" xfId="881" xr:uid="{0E563D80-9C34-4F7B-BEF8-3229162A06DA}"/>
    <cellStyle name="Normal 5 5 11" xfId="882" xr:uid="{FF07A623-5DD6-4E9E-B7EB-FC51338E583F}"/>
    <cellStyle name="Normal 5 5 2" xfId="883" xr:uid="{0A7771EA-96E1-4875-A068-E5143A3293EB}"/>
    <cellStyle name="Normal 5 5 2 2" xfId="884" xr:uid="{1E8E79B6-9784-4371-B1ED-783B733F6376}"/>
    <cellStyle name="Normal 5 5 2 2 2" xfId="885" xr:uid="{A74D3870-B615-4373-AB5A-BA15059F451E}"/>
    <cellStyle name="Normal 5 5 2 2 2 2" xfId="886" xr:uid="{FF539FD2-B47B-4CD3-B781-F9A5EF76132F}"/>
    <cellStyle name="Normal 5 5 2 2 2 2 2" xfId="887" xr:uid="{9300B0AC-8620-4370-878C-378392B7C35D}"/>
    <cellStyle name="Normal 5 5 2 2 2 2 2 2" xfId="3902" xr:uid="{271B0F8E-220B-46E5-BFEE-6BC793B1471A}"/>
    <cellStyle name="Normal 5 5 2 2 2 2 3" xfId="888" xr:uid="{9279A3FE-3F23-4AB3-A9B1-56CECC4C7F24}"/>
    <cellStyle name="Normal 5 5 2 2 2 2 4" xfId="889" xr:uid="{4C7B7F3E-374A-4926-989F-E54FE521B4FC}"/>
    <cellStyle name="Normal 5 5 2 2 2 3" xfId="890" xr:uid="{C3BFB8A4-5A81-4141-AF6D-7A690398605A}"/>
    <cellStyle name="Normal 5 5 2 2 2 3 2" xfId="891" xr:uid="{EBBADD9F-001A-4196-9627-57D48590A36A}"/>
    <cellStyle name="Normal 5 5 2 2 2 3 3" xfId="892" xr:uid="{4F6EB045-1D48-4311-A00A-6D83BD237E83}"/>
    <cellStyle name="Normal 5 5 2 2 2 3 4" xfId="893" xr:uid="{F95B28E0-EA35-4F6C-AC52-9C4BE47E2892}"/>
    <cellStyle name="Normal 5 5 2 2 2 4" xfId="894" xr:uid="{5D11597F-742B-4421-828D-BE3FBB356240}"/>
    <cellStyle name="Normal 5 5 2 2 2 5" xfId="895" xr:uid="{80A43B86-244C-45B5-B889-7B65C72E3F4D}"/>
    <cellStyle name="Normal 5 5 2 2 2 6" xfId="896" xr:uid="{4FBDB4B7-D990-4064-9034-AE342DE563C8}"/>
    <cellStyle name="Normal 5 5 2 2 3" xfId="897" xr:uid="{2322D0BF-7B20-4834-B634-BDFE27379DE5}"/>
    <cellStyle name="Normal 5 5 2 2 3 2" xfId="898" xr:uid="{594C5A47-4C84-4649-909C-C2E7F9737BC0}"/>
    <cellStyle name="Normal 5 5 2 2 3 2 2" xfId="899" xr:uid="{A2174D77-0233-43EF-86F2-8EDC698B0C33}"/>
    <cellStyle name="Normal 5 5 2 2 3 2 3" xfId="900" xr:uid="{DE169211-5533-4D25-9408-0C9028241FD9}"/>
    <cellStyle name="Normal 5 5 2 2 3 2 4" xfId="901" xr:uid="{6BC303C3-66D6-45C5-838C-64E7881E0EE7}"/>
    <cellStyle name="Normal 5 5 2 2 3 3" xfId="902" xr:uid="{E97D934B-B6CD-47F9-9E29-98C065C5F5E1}"/>
    <cellStyle name="Normal 5 5 2 2 3 4" xfId="903" xr:uid="{F6A60F99-2BFE-408A-A745-51450DCE472C}"/>
    <cellStyle name="Normal 5 5 2 2 3 5" xfId="904" xr:uid="{CF1541AC-30A5-4340-9A2D-70CAD0CB59D2}"/>
    <cellStyle name="Normal 5 5 2 2 4" xfId="905" xr:uid="{628B44F8-2BBB-4813-9B92-FF8FB8874126}"/>
    <cellStyle name="Normal 5 5 2 2 4 2" xfId="906" xr:uid="{62F8F4B7-5F6B-43FA-A1FF-3F4280BCCCF3}"/>
    <cellStyle name="Normal 5 5 2 2 4 3" xfId="907" xr:uid="{B9F1F5E9-E4C6-4F2D-93DF-92A9C711D169}"/>
    <cellStyle name="Normal 5 5 2 2 4 4" xfId="908" xr:uid="{E86E2103-625B-45CF-9279-76BFC0EDEB2F}"/>
    <cellStyle name="Normal 5 5 2 2 5" xfId="909" xr:uid="{573D47B4-C2B4-41AF-B573-C6CE02327AC3}"/>
    <cellStyle name="Normal 5 5 2 2 5 2" xfId="910" xr:uid="{EEA7D8B0-4061-4C88-9292-7216A6BF1E89}"/>
    <cellStyle name="Normal 5 5 2 2 5 3" xfId="911" xr:uid="{6E93E593-CCAF-4A6F-BE40-2D04B9263EE7}"/>
    <cellStyle name="Normal 5 5 2 2 5 4" xfId="912" xr:uid="{5C2BA4BB-2D44-4931-8256-AA9834AA925A}"/>
    <cellStyle name="Normal 5 5 2 2 6" xfId="913" xr:uid="{D0E21410-2957-4956-B3B7-5CCF0553FC8D}"/>
    <cellStyle name="Normal 5 5 2 2 7" xfId="914" xr:uid="{B5017651-87BA-4725-8D51-5920F26A5726}"/>
    <cellStyle name="Normal 5 5 2 2 8" xfId="915" xr:uid="{69E7B8C8-704B-4D86-B4FF-D54091156EF2}"/>
    <cellStyle name="Normal 5 5 2 3" xfId="916" xr:uid="{5ECD2007-3645-4EA7-AE4A-AB66BA22241B}"/>
    <cellStyle name="Normal 5 5 2 3 2" xfId="917" xr:uid="{E6E75C51-F262-4771-80C9-DA3B2633E23B}"/>
    <cellStyle name="Normal 5 5 2 3 2 2" xfId="918" xr:uid="{2A50AEBC-5AE4-49F4-8613-4CF2173A9410}"/>
    <cellStyle name="Normal 5 5 2 3 2 2 2" xfId="3903" xr:uid="{6D5341CB-5CE0-4D8B-BE27-867D49E1E4F4}"/>
    <cellStyle name="Normal 5 5 2 3 2 2 2 2" xfId="3904" xr:uid="{C0C0020F-015B-4CFE-A3A5-7E65CDC2E332}"/>
    <cellStyle name="Normal 5 5 2 3 2 2 3" xfId="3905" xr:uid="{B6437632-A808-4189-936E-70D3CEC2EF82}"/>
    <cellStyle name="Normal 5 5 2 3 2 3" xfId="919" xr:uid="{7CC82FB3-0669-409D-8249-0E113606C038}"/>
    <cellStyle name="Normal 5 5 2 3 2 3 2" xfId="3906" xr:uid="{CAC10F29-F10B-47D8-92BE-1ADED55C7EBF}"/>
    <cellStyle name="Normal 5 5 2 3 2 4" xfId="920" xr:uid="{86525D67-23AA-44E4-981D-0DD37DB78D97}"/>
    <cellStyle name="Normal 5 5 2 3 3" xfId="921" xr:uid="{8DC5A18D-55FF-4658-A57A-EC70328F5458}"/>
    <cellStyle name="Normal 5 5 2 3 3 2" xfId="922" xr:uid="{2F6869DD-BD8A-437F-A82D-A494317B7E1A}"/>
    <cellStyle name="Normal 5 5 2 3 3 2 2" xfId="3907" xr:uid="{68084E3A-4D47-4B8D-B888-B19D08E38A46}"/>
    <cellStyle name="Normal 5 5 2 3 3 3" xfId="923" xr:uid="{52FB2F28-64C1-4A12-9E8E-836C9ADA8389}"/>
    <cellStyle name="Normal 5 5 2 3 3 4" xfId="924" xr:uid="{8933B383-C920-4259-8DB9-033FF95D6932}"/>
    <cellStyle name="Normal 5 5 2 3 4" xfId="925" xr:uid="{4B661C00-4208-430A-B97F-C3420B111DC6}"/>
    <cellStyle name="Normal 5 5 2 3 4 2" xfId="3908" xr:uid="{486FD68A-60B8-4B69-91B4-2174DAB0F4C4}"/>
    <cellStyle name="Normal 5 5 2 3 5" xfId="926" xr:uid="{160EE934-A0B3-4DAA-84A6-0BE80EB92AFA}"/>
    <cellStyle name="Normal 5 5 2 3 6" xfId="927" xr:uid="{5F91215A-8CB6-4D7F-A6A3-9B14E8F3B9D8}"/>
    <cellStyle name="Normal 5 5 2 4" xfId="928" xr:uid="{6E39419F-0198-407B-8B03-D3323C1414B6}"/>
    <cellStyle name="Normal 5 5 2 4 2" xfId="929" xr:uid="{7C0AD595-A9C1-4073-A815-B0EAC27B75A7}"/>
    <cellStyle name="Normal 5 5 2 4 2 2" xfId="930" xr:uid="{D52EB967-47A0-451A-AEDF-47DC24CC29A5}"/>
    <cellStyle name="Normal 5 5 2 4 2 2 2" xfId="3909" xr:uid="{EA87ADC0-6B7B-43BD-B602-EEF72F5F00DC}"/>
    <cellStyle name="Normal 5 5 2 4 2 3" xfId="931" xr:uid="{355B9D0E-7469-4BC2-8FE5-03FD7FE3FB7F}"/>
    <cellStyle name="Normal 5 5 2 4 2 4" xfId="932" xr:uid="{8BC5670C-2290-4EBE-AAA0-DC245E01AF91}"/>
    <cellStyle name="Normal 5 5 2 4 3" xfId="933" xr:uid="{330ACB2F-4EA9-47C8-BB94-C9C5B7236678}"/>
    <cellStyle name="Normal 5 5 2 4 3 2" xfId="3910" xr:uid="{645A404E-4F5D-42B6-8380-3BF47CB09903}"/>
    <cellStyle name="Normal 5 5 2 4 4" xfId="934" xr:uid="{D40AA1AD-933A-4111-B0CB-B20A5FF59EEE}"/>
    <cellStyle name="Normal 5 5 2 4 5" xfId="935" xr:uid="{FA1BE30F-63BC-449E-806D-E28483B85AD0}"/>
    <cellStyle name="Normal 5 5 2 5" xfId="936" xr:uid="{276F9891-F1CA-442D-A0EB-49E2F0B57AD4}"/>
    <cellStyle name="Normal 5 5 2 5 2" xfId="937" xr:uid="{23FEA262-E752-4BE6-88B9-33071CDCD99C}"/>
    <cellStyle name="Normal 5 5 2 5 2 2" xfId="3911" xr:uid="{BC7435D8-7351-4D78-8500-9F886218FB0E}"/>
    <cellStyle name="Normal 5 5 2 5 3" xfId="938" xr:uid="{D7611235-6F62-467E-A2E8-A490BA1CCA40}"/>
    <cellStyle name="Normal 5 5 2 5 4" xfId="939" xr:uid="{EDFA02A3-3BF9-4095-82DB-7634276FB1A5}"/>
    <cellStyle name="Normal 5 5 2 6" xfId="940" xr:uid="{E45EEA1E-FACD-4DD9-AC93-02FF91B56902}"/>
    <cellStyle name="Normal 5 5 2 6 2" xfId="941" xr:uid="{3FE58524-EE4C-4494-B215-F5339582E82B}"/>
    <cellStyle name="Normal 5 5 2 6 3" xfId="942" xr:uid="{6BC87433-50EC-4A31-8376-F4F10A1D4274}"/>
    <cellStyle name="Normal 5 5 2 6 4" xfId="943" xr:uid="{E90D4F82-5C0E-4B22-A073-AEC068B67F10}"/>
    <cellStyle name="Normal 5 5 2 7" xfId="944" xr:uid="{02E671CE-D8C7-4008-8E05-C1B3EACBDBCA}"/>
    <cellStyle name="Normal 5 5 2 8" xfId="945" xr:uid="{94F2956E-2648-4FD3-BFC0-863414039628}"/>
    <cellStyle name="Normal 5 5 2 9" xfId="946" xr:uid="{005437C7-87F4-4E70-9390-12BEE3C8DA72}"/>
    <cellStyle name="Normal 5 5 3" xfId="947" xr:uid="{ABFBF21C-3554-4B90-AE0E-9E3086A69827}"/>
    <cellStyle name="Normal 5 5 3 2" xfId="948" xr:uid="{7491EB3D-DC69-406B-A0CB-D267E97EE43D}"/>
    <cellStyle name="Normal 5 5 3 2 2" xfId="949" xr:uid="{757FF018-8500-4F15-965C-C456158129B6}"/>
    <cellStyle name="Normal 5 5 3 2 2 2" xfId="950" xr:uid="{D05C9B08-1F7D-4169-A043-CEBA8C88D186}"/>
    <cellStyle name="Normal 5 5 3 2 2 2 2" xfId="3912" xr:uid="{494A9547-CB8E-4AD4-B203-9F697F2695D1}"/>
    <cellStyle name="Normal 5 5 3 2 2 2 2 2" xfId="4639" xr:uid="{BFDF2D76-3C28-41C6-96F6-D1A65FFCFB67}"/>
    <cellStyle name="Normal 5 5 3 2 2 2 3" xfId="4640" xr:uid="{71AAB708-8184-4170-BAF6-E366784DE85C}"/>
    <cellStyle name="Normal 5 5 3 2 2 3" xfId="951" xr:uid="{6E0F73C9-6CB4-4997-8573-6673154CB5E2}"/>
    <cellStyle name="Normal 5 5 3 2 2 3 2" xfId="4641" xr:uid="{30A6D90E-D283-47A2-B1E8-02F0EF6944D0}"/>
    <cellStyle name="Normal 5 5 3 2 2 4" xfId="952" xr:uid="{4A79D519-E82C-4383-9E57-1E153933DF9B}"/>
    <cellStyle name="Normal 5 5 3 2 3" xfId="953" xr:uid="{40AF351C-92B0-4098-A324-0C1FA0CDCAE4}"/>
    <cellStyle name="Normal 5 5 3 2 3 2" xfId="954" xr:uid="{EA3C7B26-142C-4F8F-A65F-502ADF37AC4A}"/>
    <cellStyle name="Normal 5 5 3 2 3 2 2" xfId="4642" xr:uid="{311C03D2-2016-45F0-A50A-5270E4720C4B}"/>
    <cellStyle name="Normal 5 5 3 2 3 3" xfId="955" xr:uid="{A26DBF19-DA53-4C25-BAF4-EAFE465D7D1A}"/>
    <cellStyle name="Normal 5 5 3 2 3 4" xfId="956" xr:uid="{9C61C573-1EC6-4C8B-9A88-5899C22D4EAB}"/>
    <cellStyle name="Normal 5 5 3 2 4" xfId="957" xr:uid="{627C1AB3-F49E-43EB-9CAA-B5CE016D3F25}"/>
    <cellStyle name="Normal 5 5 3 2 4 2" xfId="4643" xr:uid="{EB973E74-84F1-4186-B9F9-78FF13A94E1C}"/>
    <cellStyle name="Normal 5 5 3 2 5" xfId="958" xr:uid="{D51E060D-230E-4A39-96BF-0FEDF0AE4162}"/>
    <cellStyle name="Normal 5 5 3 2 6" xfId="959" xr:uid="{2685C954-84CB-4765-8512-4FC2D7B6F36E}"/>
    <cellStyle name="Normal 5 5 3 3" xfId="960" xr:uid="{9CD7B158-836F-4644-8944-CD66A507F3BD}"/>
    <cellStyle name="Normal 5 5 3 3 2" xfId="961" xr:uid="{67A099F1-0A11-465B-8EAD-5CBBEEC44252}"/>
    <cellStyle name="Normal 5 5 3 3 2 2" xfId="962" xr:uid="{4722DA4C-AE80-4DCB-92B2-CDCFFA83EA16}"/>
    <cellStyle name="Normal 5 5 3 3 2 2 2" xfId="4644" xr:uid="{4A0D7E30-8AB7-45A8-95CF-FDCEAC55FDC2}"/>
    <cellStyle name="Normal 5 5 3 3 2 3" xfId="963" xr:uid="{F8E1F2B5-C243-40FC-B99E-A8CE1138276C}"/>
    <cellStyle name="Normal 5 5 3 3 2 4" xfId="964" xr:uid="{7D315E28-D3EE-4ADC-AA12-06D9E44D48CA}"/>
    <cellStyle name="Normal 5 5 3 3 3" xfId="965" xr:uid="{E377E97B-E23F-49FE-8768-AEF5D5651B22}"/>
    <cellStyle name="Normal 5 5 3 3 3 2" xfId="4645" xr:uid="{5868F367-2070-4511-BD61-ED34FAE72CA9}"/>
    <cellStyle name="Normal 5 5 3 3 4" xfId="966" xr:uid="{28357E09-AB19-4F8C-BD87-2B9B1A9EF339}"/>
    <cellStyle name="Normal 5 5 3 3 5" xfId="967" xr:uid="{1F1E9056-E689-49AD-A7F6-1EA22753B9D9}"/>
    <cellStyle name="Normal 5 5 3 4" xfId="968" xr:uid="{91FC2E50-9DC0-42AD-9685-C98464575FEE}"/>
    <cellStyle name="Normal 5 5 3 4 2" xfId="969" xr:uid="{9019AD84-7138-4BAF-ADE0-863B24999E2B}"/>
    <cellStyle name="Normal 5 5 3 4 2 2" xfId="4646" xr:uid="{29C105AC-239F-4CE1-A514-CCD25C1F11EC}"/>
    <cellStyle name="Normal 5 5 3 4 3" xfId="970" xr:uid="{9ADACC0B-DE81-4847-B85F-E1B6A9C19D0A}"/>
    <cellStyle name="Normal 5 5 3 4 4" xfId="971" xr:uid="{D8A3EA31-7FE0-4AA5-8932-EE5131196148}"/>
    <cellStyle name="Normal 5 5 3 5" xfId="972" xr:uid="{EF97DF72-B1A9-47D5-A3D7-767DBA49291A}"/>
    <cellStyle name="Normal 5 5 3 5 2" xfId="973" xr:uid="{3AEE3220-883D-4AF7-BAD2-6A0663E075CD}"/>
    <cellStyle name="Normal 5 5 3 5 3" xfId="974" xr:uid="{1E15294E-0942-4DC3-A5D4-445F22AC28FE}"/>
    <cellStyle name="Normal 5 5 3 5 4" xfId="975" xr:uid="{4634FD7F-A7ED-4089-9773-30A55A8EC889}"/>
    <cellStyle name="Normal 5 5 3 6" xfId="976" xr:uid="{D446BC97-3B9E-4ACF-BF13-22C14E823528}"/>
    <cellStyle name="Normal 5 5 3 7" xfId="977" xr:uid="{D5FD16BE-080E-47A3-846D-48239B543072}"/>
    <cellStyle name="Normal 5 5 3 8" xfId="978" xr:uid="{7169D108-C280-45DE-923F-EDEC81B7D2C6}"/>
    <cellStyle name="Normal 5 5 4" xfId="979" xr:uid="{13071BB5-B797-4C36-9260-E6D750D8726A}"/>
    <cellStyle name="Normal 5 5 4 2" xfId="980" xr:uid="{8AC66D02-BC21-4556-8D61-7B5A06AC4F75}"/>
    <cellStyle name="Normal 5 5 4 2 2" xfId="981" xr:uid="{0B0AA8F3-9E64-4485-9577-09F53BFEF68E}"/>
    <cellStyle name="Normal 5 5 4 2 2 2" xfId="982" xr:uid="{7951EDC8-9697-40EC-A84B-35C8A1049B5C}"/>
    <cellStyle name="Normal 5 5 4 2 2 2 2" xfId="3913" xr:uid="{F38B47A6-DD48-41DE-AA14-5666CB8D4C7C}"/>
    <cellStyle name="Normal 5 5 4 2 2 3" xfId="983" xr:uid="{6BB10E1C-7DF2-4A20-AE20-3B2FC3E8E8F2}"/>
    <cellStyle name="Normal 5 5 4 2 2 4" xfId="984" xr:uid="{235E634B-5998-4CD6-9557-EC408CC5819B}"/>
    <cellStyle name="Normal 5 5 4 2 3" xfId="985" xr:uid="{8AF9A78E-35D6-41A9-AF01-1C65F78C3A86}"/>
    <cellStyle name="Normal 5 5 4 2 3 2" xfId="3914" xr:uid="{41971779-9DA0-4D3C-924D-8394BEE9BCE1}"/>
    <cellStyle name="Normal 5 5 4 2 4" xfId="986" xr:uid="{9C36CFEF-1A15-4A08-82D3-C4FF04D98D25}"/>
    <cellStyle name="Normal 5 5 4 2 5" xfId="987" xr:uid="{9F27A3E3-A74B-489C-BD48-91EF5A76CFCB}"/>
    <cellStyle name="Normal 5 5 4 3" xfId="988" xr:uid="{8AE0D54B-6DA5-4860-B932-1FBB40EA3CC5}"/>
    <cellStyle name="Normal 5 5 4 3 2" xfId="989" xr:uid="{953EF105-90FC-4E92-A633-34A6659BDEAA}"/>
    <cellStyle name="Normal 5 5 4 3 2 2" xfId="3915" xr:uid="{0C417069-3A00-47A5-B7FA-74E779EC4399}"/>
    <cellStyle name="Normal 5 5 4 3 3" xfId="990" xr:uid="{7B3C40A3-502A-4C13-86EE-66C11E41BB7D}"/>
    <cellStyle name="Normal 5 5 4 3 4" xfId="991" xr:uid="{29AEF852-C769-4864-8AE1-8A4612D3E94B}"/>
    <cellStyle name="Normal 5 5 4 4" xfId="992" xr:uid="{730C34E8-7D3C-433B-95B2-1F0CCC2E5A75}"/>
    <cellStyle name="Normal 5 5 4 4 2" xfId="993" xr:uid="{C7F5E106-ED42-462C-BEDA-173AE94F1C50}"/>
    <cellStyle name="Normal 5 5 4 4 3" xfId="994" xr:uid="{281B780C-3AED-4FAE-8503-32237F4B8D6F}"/>
    <cellStyle name="Normal 5 5 4 4 4" xfId="995" xr:uid="{C115C81D-BDA0-495A-9A24-26DEFCB6F037}"/>
    <cellStyle name="Normal 5 5 4 5" xfId="996" xr:uid="{1C876E77-7EA4-4244-8B29-69D06E8A4B51}"/>
    <cellStyle name="Normal 5 5 4 6" xfId="997" xr:uid="{78B24239-CCCF-4349-AAF8-C750FC50B74D}"/>
    <cellStyle name="Normal 5 5 4 7" xfId="998" xr:uid="{3532B311-EF10-4F1C-8F19-70E1BD5E9CFC}"/>
    <cellStyle name="Normal 5 5 5" xfId="999" xr:uid="{8DFD2911-9779-45AE-B2E0-92624BC43FA2}"/>
    <cellStyle name="Normal 5 5 5 2" xfId="1000" xr:uid="{126C54E7-A9D6-4575-AE19-5E1D1391F5B5}"/>
    <cellStyle name="Normal 5 5 5 2 2" xfId="1001" xr:uid="{C3D0CE8E-2771-40FB-9879-49F2E95B2F8E}"/>
    <cellStyle name="Normal 5 5 5 2 2 2" xfId="3916" xr:uid="{00B785D4-3671-482F-A7C6-0CFA4EC0AB5F}"/>
    <cellStyle name="Normal 5 5 5 2 3" xfId="1002" xr:uid="{F2AF1807-C0A8-47F3-AE2B-DC67BFC359D3}"/>
    <cellStyle name="Normal 5 5 5 2 4" xfId="1003" xr:uid="{A1C1AB0D-F4A0-493E-A8BE-C5648C27D486}"/>
    <cellStyle name="Normal 5 5 5 3" xfId="1004" xr:uid="{6AC7CFEF-7F33-45DE-897A-12C6721320D3}"/>
    <cellStyle name="Normal 5 5 5 3 2" xfId="1005" xr:uid="{33B2CED6-94C3-454D-B191-A3767FE3B280}"/>
    <cellStyle name="Normal 5 5 5 3 3" xfId="1006" xr:uid="{CC1B83B9-2A60-4A48-AFAC-D6831EC1989B}"/>
    <cellStyle name="Normal 5 5 5 3 4" xfId="1007" xr:uid="{137DF89F-B6A5-45E9-9C34-166852BC3903}"/>
    <cellStyle name="Normal 5 5 5 4" xfId="1008" xr:uid="{518A5031-5904-41FA-A491-B53E6B0719DA}"/>
    <cellStyle name="Normal 5 5 5 5" xfId="1009" xr:uid="{EFFD4486-100A-402E-AF11-61CDF99BD9E3}"/>
    <cellStyle name="Normal 5 5 5 6" xfId="1010" xr:uid="{AA200B23-D04F-4DB8-9C57-C1ED4C5ED598}"/>
    <cellStyle name="Normal 5 5 6" xfId="1011" xr:uid="{0CEA6D44-534A-412D-B5FE-B1B939BC482D}"/>
    <cellStyle name="Normal 5 5 6 2" xfId="1012" xr:uid="{DF4E18CF-880E-4DE0-8232-164F9ECD17ED}"/>
    <cellStyle name="Normal 5 5 6 2 2" xfId="1013" xr:uid="{871D41A2-92D2-40CE-8FC3-62169EB7877A}"/>
    <cellStyle name="Normal 5 5 6 2 3" xfId="1014" xr:uid="{8580B7A2-00E3-4097-A0EB-FF6571B94554}"/>
    <cellStyle name="Normal 5 5 6 2 4" xfId="1015" xr:uid="{0E2C5076-5867-497A-9135-67B8A4A6F8F9}"/>
    <cellStyle name="Normal 5 5 6 3" xfId="1016" xr:uid="{309AF07B-9D0E-4EC2-A80B-B65D8F7532C9}"/>
    <cellStyle name="Normal 5 5 6 4" xfId="1017" xr:uid="{6D75CE2B-7C51-48E9-B392-C409BE7C676C}"/>
    <cellStyle name="Normal 5 5 6 5" xfId="1018" xr:uid="{DB30D989-E166-4778-9E22-DEED732C4E13}"/>
    <cellStyle name="Normal 5 5 7" xfId="1019" xr:uid="{BC141F8B-7690-40DF-A183-C0EE8F684634}"/>
    <cellStyle name="Normal 5 5 7 2" xfId="1020" xr:uid="{BE6ABFE5-5DDF-4D76-9CC5-35E0475EF991}"/>
    <cellStyle name="Normal 5 5 7 3" xfId="1021" xr:uid="{D4B2E96F-55D8-451D-A3B2-E8295F11698B}"/>
    <cellStyle name="Normal 5 5 7 4" xfId="1022" xr:uid="{5AA962ED-7CD1-4FAA-B7D7-39196F77CF31}"/>
    <cellStyle name="Normal 5 5 8" xfId="1023" xr:uid="{F7AF7483-B5D6-4F12-B1CC-B7AD73ECC82D}"/>
    <cellStyle name="Normal 5 5 8 2" xfId="1024" xr:uid="{494594E2-2E2C-4660-9187-FCCD04040D9F}"/>
    <cellStyle name="Normal 5 5 8 3" xfId="1025" xr:uid="{7AD09198-70E0-4D8A-8D28-6F017CBEE960}"/>
    <cellStyle name="Normal 5 5 8 4" xfId="1026" xr:uid="{79455300-1C0F-4603-BFE4-45BAD37CE6BD}"/>
    <cellStyle name="Normal 5 5 9" xfId="1027" xr:uid="{B0F0EC16-9ED0-4832-8CA3-34DF91CE1761}"/>
    <cellStyle name="Normal 5 6" xfId="1028" xr:uid="{C7ED91F5-7B9A-46BF-95DD-3D56F6B84C04}"/>
    <cellStyle name="Normal 5 6 10" xfId="1029" xr:uid="{53CE4C90-CB8A-42D2-B6D6-0D1F535BF01F}"/>
    <cellStyle name="Normal 5 6 11" xfId="1030" xr:uid="{5A521701-F616-4D6B-8B73-90495E0864A5}"/>
    <cellStyle name="Normal 5 6 2" xfId="1031" xr:uid="{235A27E7-FA0D-44B2-81F1-8BDA8DF39C46}"/>
    <cellStyle name="Normal 5 6 2 2" xfId="1032" xr:uid="{B100990E-9FAE-447A-BC7A-4AA5EA24D80E}"/>
    <cellStyle name="Normal 5 6 2 2 2" xfId="1033" xr:uid="{C0506FB2-5CAC-466F-AD48-C029BC233E2C}"/>
    <cellStyle name="Normal 5 6 2 2 2 2" xfId="1034" xr:uid="{4266C040-59D1-47CE-AD65-D773141F35D7}"/>
    <cellStyle name="Normal 5 6 2 2 2 2 2" xfId="1035" xr:uid="{3740CCC2-98EE-4D86-B486-DBF3CAC361BF}"/>
    <cellStyle name="Normal 5 6 2 2 2 2 3" xfId="1036" xr:uid="{93275B15-D6E5-4707-B9FE-830090FB76A4}"/>
    <cellStyle name="Normal 5 6 2 2 2 2 4" xfId="1037" xr:uid="{DF5BA209-4B78-4BE8-99A2-90D2C4970284}"/>
    <cellStyle name="Normal 5 6 2 2 2 3" xfId="1038" xr:uid="{3C7F150E-8C07-486A-B248-861B409E131F}"/>
    <cellStyle name="Normal 5 6 2 2 2 3 2" xfId="1039" xr:uid="{B8FD06B8-C4E8-4FF6-AA6D-83BBFA049A39}"/>
    <cellStyle name="Normal 5 6 2 2 2 3 3" xfId="1040" xr:uid="{A7C90992-E9D0-4115-AFD2-8EB798791CFD}"/>
    <cellStyle name="Normal 5 6 2 2 2 3 4" xfId="1041" xr:uid="{EBB4BF49-0CBB-4385-8C65-2090F00FE5FC}"/>
    <cellStyle name="Normal 5 6 2 2 2 4" xfId="1042" xr:uid="{EAC0B135-C4A1-43CC-B310-2094C8384746}"/>
    <cellStyle name="Normal 5 6 2 2 2 5" xfId="1043" xr:uid="{CFC23DAB-BC9F-4CC8-99D5-57AFF39A3C6B}"/>
    <cellStyle name="Normal 5 6 2 2 2 6" xfId="1044" xr:uid="{A29475D3-F547-4B36-B1B6-50028A04BCBA}"/>
    <cellStyle name="Normal 5 6 2 2 3" xfId="1045" xr:uid="{C5F449A0-2970-4BAD-B13D-7CDBF3DD376D}"/>
    <cellStyle name="Normal 5 6 2 2 3 2" xfId="1046" xr:uid="{E4594D48-3305-4AF9-BBF6-0DFC613E6F1D}"/>
    <cellStyle name="Normal 5 6 2 2 3 2 2" xfId="1047" xr:uid="{D8F34544-74AC-41BC-9413-08FAC8157C38}"/>
    <cellStyle name="Normal 5 6 2 2 3 2 3" xfId="1048" xr:uid="{C1D726BA-C238-400C-8790-47A13E2BA714}"/>
    <cellStyle name="Normal 5 6 2 2 3 2 4" xfId="1049" xr:uid="{4409A048-61FB-47B4-B6BE-8739E5A22BEE}"/>
    <cellStyle name="Normal 5 6 2 2 3 3" xfId="1050" xr:uid="{A6470F34-DF0E-4A7E-AB02-16F5F4964CA4}"/>
    <cellStyle name="Normal 5 6 2 2 3 4" xfId="1051" xr:uid="{52C0D23F-16AB-476C-8A01-C42E1BFB1C0E}"/>
    <cellStyle name="Normal 5 6 2 2 3 5" xfId="1052" xr:uid="{CFD03851-3C9A-40DE-9589-11DDBEBC7422}"/>
    <cellStyle name="Normal 5 6 2 2 4" xfId="1053" xr:uid="{A2770941-8F28-44AE-96A6-79F97B3E40C6}"/>
    <cellStyle name="Normal 5 6 2 2 4 2" xfId="1054" xr:uid="{6343E4EA-9C06-4A85-82CC-091BCF1976DA}"/>
    <cellStyle name="Normal 5 6 2 2 4 3" xfId="1055" xr:uid="{8CE0B3D1-CE56-4A31-9214-9D9AFE001E27}"/>
    <cellStyle name="Normal 5 6 2 2 4 4" xfId="1056" xr:uid="{B46FBCA8-8A31-4946-AEAB-64D469B6E55D}"/>
    <cellStyle name="Normal 5 6 2 2 5" xfId="1057" xr:uid="{D478A447-BD7F-450C-AE27-88107B9D8EA8}"/>
    <cellStyle name="Normal 5 6 2 2 5 2" xfId="1058" xr:uid="{F393F93F-1B33-4253-AEED-3EFDCB7383A9}"/>
    <cellStyle name="Normal 5 6 2 2 5 3" xfId="1059" xr:uid="{A98FA882-8047-4AB6-A2EE-0911B36BF1AF}"/>
    <cellStyle name="Normal 5 6 2 2 5 4" xfId="1060" xr:uid="{3E3632B0-D09F-483F-BDC7-D259DA00E8A5}"/>
    <cellStyle name="Normal 5 6 2 2 6" xfId="1061" xr:uid="{F741E06C-FF46-4F73-9C46-ABF9601EE0BE}"/>
    <cellStyle name="Normal 5 6 2 2 7" xfId="1062" xr:uid="{E5F4D9FD-1909-4F26-9AE0-019E6CA9607D}"/>
    <cellStyle name="Normal 5 6 2 2 8" xfId="1063" xr:uid="{CCE46DD9-777E-47B9-99E0-36FB023E8CFE}"/>
    <cellStyle name="Normal 5 6 2 3" xfId="1064" xr:uid="{FB37CE2C-EEC0-4F26-906B-643102EE6378}"/>
    <cellStyle name="Normal 5 6 2 3 2" xfId="1065" xr:uid="{DE25E6A6-E265-4A4E-BC5F-530968FAC6FF}"/>
    <cellStyle name="Normal 5 6 2 3 2 2" xfId="1066" xr:uid="{9A852EA2-035D-4333-9D91-391A7B6FE569}"/>
    <cellStyle name="Normal 5 6 2 3 2 3" xfId="1067" xr:uid="{1A99A071-F621-43E0-BB47-E6F7C798E178}"/>
    <cellStyle name="Normal 5 6 2 3 2 4" xfId="1068" xr:uid="{CDE2F316-B468-4FB2-B764-123F2191E206}"/>
    <cellStyle name="Normal 5 6 2 3 3" xfId="1069" xr:uid="{BC531014-BDD9-4C81-9412-A8908C56B608}"/>
    <cellStyle name="Normal 5 6 2 3 3 2" xfId="1070" xr:uid="{5E70D7BB-C533-4CD7-B55C-87A0AF0775C5}"/>
    <cellStyle name="Normal 5 6 2 3 3 3" xfId="1071" xr:uid="{9175C728-FFF5-46D5-92C8-3D115FA57E8B}"/>
    <cellStyle name="Normal 5 6 2 3 3 4" xfId="1072" xr:uid="{829B99AF-678F-4DC0-95B1-F3AC07B34306}"/>
    <cellStyle name="Normal 5 6 2 3 4" xfId="1073" xr:uid="{EF42A75E-A2E1-464D-A4D2-3A17688AC222}"/>
    <cellStyle name="Normal 5 6 2 3 5" xfId="1074" xr:uid="{3A63528F-34F0-4914-9403-9119318BB8EE}"/>
    <cellStyle name="Normal 5 6 2 3 6" xfId="1075" xr:uid="{29A4A60B-B753-4F4E-8AB5-4B1DC4640DD6}"/>
    <cellStyle name="Normal 5 6 2 4" xfId="1076" xr:uid="{D3CB17D0-0913-4CFA-A681-0F7F7A54B57A}"/>
    <cellStyle name="Normal 5 6 2 4 2" xfId="1077" xr:uid="{45F71300-3F28-426F-BB8F-8EFEE9BAC9A6}"/>
    <cellStyle name="Normal 5 6 2 4 2 2" xfId="1078" xr:uid="{870C8D4E-A31B-4750-B47B-E76EB41AE3DC}"/>
    <cellStyle name="Normal 5 6 2 4 2 3" xfId="1079" xr:uid="{1F09D843-7DA1-4F2B-8AFB-A2E83A4B5EAB}"/>
    <cellStyle name="Normal 5 6 2 4 2 4" xfId="1080" xr:uid="{E2879761-BD94-473B-B611-DB983B7D01F2}"/>
    <cellStyle name="Normal 5 6 2 4 3" xfId="1081" xr:uid="{952E5C3D-097E-4E7A-80D9-6A622BC4835E}"/>
    <cellStyle name="Normal 5 6 2 4 4" xfId="1082" xr:uid="{3827C5C4-5C2D-4EA4-91DC-3136D8C7BCCB}"/>
    <cellStyle name="Normal 5 6 2 4 5" xfId="1083" xr:uid="{57CAC0E3-CA7A-4854-820C-5566176305C8}"/>
    <cellStyle name="Normal 5 6 2 5" xfId="1084" xr:uid="{BEEFF395-9046-4C63-9F8E-FE1495F364E9}"/>
    <cellStyle name="Normal 5 6 2 5 2" xfId="1085" xr:uid="{F9189D79-738E-4743-B794-424FE04B8B45}"/>
    <cellStyle name="Normal 5 6 2 5 3" xfId="1086" xr:uid="{B6EEF0D0-65F1-40AB-9277-492E05EB2DB1}"/>
    <cellStyle name="Normal 5 6 2 5 4" xfId="1087" xr:uid="{BFB66005-7753-4772-92C7-F604E3646832}"/>
    <cellStyle name="Normal 5 6 2 6" xfId="1088" xr:uid="{E272C4C6-775E-449B-963E-718B2F788030}"/>
    <cellStyle name="Normal 5 6 2 6 2" xfId="1089" xr:uid="{82BE67BB-1C42-4B58-ADFF-C27EFC751A56}"/>
    <cellStyle name="Normal 5 6 2 6 3" xfId="1090" xr:uid="{665E7319-05F2-4283-B864-EB9B1EF20582}"/>
    <cellStyle name="Normal 5 6 2 6 4" xfId="1091" xr:uid="{69B70887-8799-45D7-9E60-8528F58E06C0}"/>
    <cellStyle name="Normal 5 6 2 7" xfId="1092" xr:uid="{82D002FB-563A-4FA5-894A-80FB61E103C8}"/>
    <cellStyle name="Normal 5 6 2 8" xfId="1093" xr:uid="{3877F888-F58C-476E-9C65-2F5C7BBB1B32}"/>
    <cellStyle name="Normal 5 6 2 9" xfId="1094" xr:uid="{8AB4E951-ED67-421C-AA35-51569629D4B0}"/>
    <cellStyle name="Normal 5 6 3" xfId="1095" xr:uid="{9B0B50A7-5B18-4C85-BE28-C43EC7B16FB9}"/>
    <cellStyle name="Normal 5 6 3 2" xfId="1096" xr:uid="{25C49C03-5532-48B8-85EE-7C7E2EB036DA}"/>
    <cellStyle name="Normal 5 6 3 2 2" xfId="1097" xr:uid="{4C9AED63-501A-4549-814D-4C5F775B2DA3}"/>
    <cellStyle name="Normal 5 6 3 2 2 2" xfId="1098" xr:uid="{FE7BC325-7B26-44BE-9C8B-D2A3EB3612C6}"/>
    <cellStyle name="Normal 5 6 3 2 2 2 2" xfId="3917" xr:uid="{FA99A2C2-F59E-4145-BAF5-51412C010FB8}"/>
    <cellStyle name="Normal 5 6 3 2 2 3" xfId="1099" xr:uid="{1060D189-759F-4F14-8586-826E8C27F0BD}"/>
    <cellStyle name="Normal 5 6 3 2 2 4" xfId="1100" xr:uid="{01E5C755-D2E5-4B78-8511-8BE747C044D7}"/>
    <cellStyle name="Normal 5 6 3 2 3" xfId="1101" xr:uid="{6DD635B8-3157-43C6-9CAD-B371E78C057F}"/>
    <cellStyle name="Normal 5 6 3 2 3 2" xfId="1102" xr:uid="{40457FC5-DB45-4F3C-A190-09D7C0453B37}"/>
    <cellStyle name="Normal 5 6 3 2 3 3" xfId="1103" xr:uid="{BBD857D7-C840-4A2F-A876-F359BCE88C0B}"/>
    <cellStyle name="Normal 5 6 3 2 3 4" xfId="1104" xr:uid="{9CAF7C50-136C-46DC-9654-E61DCDB968F7}"/>
    <cellStyle name="Normal 5 6 3 2 4" xfId="1105" xr:uid="{D65A874A-05BE-46BF-8C61-21A79D6AB2DA}"/>
    <cellStyle name="Normal 5 6 3 2 5" xfId="1106" xr:uid="{DDC43378-D72E-46C5-A24A-643E29E4D312}"/>
    <cellStyle name="Normal 5 6 3 2 6" xfId="1107" xr:uid="{D66EF9DF-E19E-46DE-BBED-94ECECC04797}"/>
    <cellStyle name="Normal 5 6 3 3" xfId="1108" xr:uid="{B3A16BB7-C876-49EC-94B1-2743D4358ACC}"/>
    <cellStyle name="Normal 5 6 3 3 2" xfId="1109" xr:uid="{8A5F04DA-81D4-4E75-9D34-E5C372405761}"/>
    <cellStyle name="Normal 5 6 3 3 2 2" xfId="1110" xr:uid="{724734A4-9BC5-4585-9837-FE2B2E6BA6A5}"/>
    <cellStyle name="Normal 5 6 3 3 2 3" xfId="1111" xr:uid="{99D81FEE-331C-4AB7-B5E9-90A81A15AC5F}"/>
    <cellStyle name="Normal 5 6 3 3 2 4" xfId="1112" xr:uid="{A6F61D68-C788-423B-ABB5-5F58A82E7D6F}"/>
    <cellStyle name="Normal 5 6 3 3 3" xfId="1113" xr:uid="{B9D23BFA-42FE-436F-BDF6-9F4D3BC6F00C}"/>
    <cellStyle name="Normal 5 6 3 3 4" xfId="1114" xr:uid="{FE04BFA2-BD8B-44C4-89DC-82A401952704}"/>
    <cellStyle name="Normal 5 6 3 3 5" xfId="1115" xr:uid="{746EC208-A878-460C-905D-5860908BDD9B}"/>
    <cellStyle name="Normal 5 6 3 4" xfId="1116" xr:uid="{EEF9E668-5087-413D-9E6E-873A53002277}"/>
    <cellStyle name="Normal 5 6 3 4 2" xfId="1117" xr:uid="{8276BBC0-521F-4FFD-AA61-41C176B8484E}"/>
    <cellStyle name="Normal 5 6 3 4 3" xfId="1118" xr:uid="{649F8E92-9946-4ADD-BD09-A5BBF2A0098D}"/>
    <cellStyle name="Normal 5 6 3 4 4" xfId="1119" xr:uid="{C8D91FC7-1D07-42CA-8C78-418DDB1B9549}"/>
    <cellStyle name="Normal 5 6 3 5" xfId="1120" xr:uid="{5F597527-0A8A-4B0B-B399-B889BE978797}"/>
    <cellStyle name="Normal 5 6 3 5 2" xfId="1121" xr:uid="{881B838E-070A-4087-B4F1-80CE05DB2FB5}"/>
    <cellStyle name="Normal 5 6 3 5 3" xfId="1122" xr:uid="{530ACA81-70EA-403C-B9DE-102314AAB2B4}"/>
    <cellStyle name="Normal 5 6 3 5 4" xfId="1123" xr:uid="{809ECA42-DB3C-4093-B810-C8F57348937D}"/>
    <cellStyle name="Normal 5 6 3 6" xfId="1124" xr:uid="{77D2324E-67E4-4F9E-B544-18B935CCEDEE}"/>
    <cellStyle name="Normal 5 6 3 7" xfId="1125" xr:uid="{1EFCAD50-B065-476C-9E0A-AD9C7B875A32}"/>
    <cellStyle name="Normal 5 6 3 8" xfId="1126" xr:uid="{460AAE2E-C849-4D48-9B7C-5AA111F4E98C}"/>
    <cellStyle name="Normal 5 6 4" xfId="1127" xr:uid="{CF6B8F0B-5783-418B-9F18-65258A849A3D}"/>
    <cellStyle name="Normal 5 6 4 2" xfId="1128" xr:uid="{903B8BE3-8D10-4CF9-BDB1-7B282B57B1BB}"/>
    <cellStyle name="Normal 5 6 4 2 2" xfId="1129" xr:uid="{ABC2363F-6775-4EEF-8651-0FA5032BF3DC}"/>
    <cellStyle name="Normal 5 6 4 2 2 2" xfId="1130" xr:uid="{881DC65B-B69F-40BC-BFA5-0B174473E437}"/>
    <cellStyle name="Normal 5 6 4 2 2 3" xfId="1131" xr:uid="{DB594BFF-9750-4793-BF54-A245B160844E}"/>
    <cellStyle name="Normal 5 6 4 2 2 4" xfId="1132" xr:uid="{D7DCAFB7-BF02-422C-8F20-7711659E2E25}"/>
    <cellStyle name="Normal 5 6 4 2 3" xfId="1133" xr:uid="{305EE626-E60F-40BB-96B8-54CC9E04F378}"/>
    <cellStyle name="Normal 5 6 4 2 4" xfId="1134" xr:uid="{ADA86B93-004D-4062-B94B-EC470A77ECC2}"/>
    <cellStyle name="Normal 5 6 4 2 5" xfId="1135" xr:uid="{96C0670A-E872-4A3F-B628-4EDBE8B39DA4}"/>
    <cellStyle name="Normal 5 6 4 3" xfId="1136" xr:uid="{1381FDED-6A0A-4021-947D-6BF3FB6CFC05}"/>
    <cellStyle name="Normal 5 6 4 3 2" xfId="1137" xr:uid="{432053B5-17F4-453F-8194-5EA5F94AA69B}"/>
    <cellStyle name="Normal 5 6 4 3 3" xfId="1138" xr:uid="{8D2E0907-7095-4111-899D-1B444E3769F9}"/>
    <cellStyle name="Normal 5 6 4 3 4" xfId="1139" xr:uid="{53BDCC43-7C47-4A36-AD36-AAD3AA5E9905}"/>
    <cellStyle name="Normal 5 6 4 4" xfId="1140" xr:uid="{30D605CB-042C-4D42-AD05-20DAE7708A39}"/>
    <cellStyle name="Normal 5 6 4 4 2" xfId="1141" xr:uid="{565B815F-21DB-4B3C-8F68-49C3EE60B7F8}"/>
    <cellStyle name="Normal 5 6 4 4 3" xfId="1142" xr:uid="{2D995790-70FF-4F6F-A62D-E9F204DF902D}"/>
    <cellStyle name="Normal 5 6 4 4 4" xfId="1143" xr:uid="{F2D5061F-5B60-48E4-979B-98DD35E48EED}"/>
    <cellStyle name="Normal 5 6 4 5" xfId="1144" xr:uid="{869D2487-7892-4108-AAC0-46BD51687F42}"/>
    <cellStyle name="Normal 5 6 4 6" xfId="1145" xr:uid="{3022B03E-6D07-44C1-9D88-3C6E6AED33BF}"/>
    <cellStyle name="Normal 5 6 4 7" xfId="1146" xr:uid="{F0C28F03-51D2-45B5-8B5B-45340B754181}"/>
    <cellStyle name="Normal 5 6 5" xfId="1147" xr:uid="{D01F0E83-3DE3-463B-A9D3-7EE3C0884849}"/>
    <cellStyle name="Normal 5 6 5 2" xfId="1148" xr:uid="{1EE4EDD4-F509-4EAA-8FAB-21CC7FB96647}"/>
    <cellStyle name="Normal 5 6 5 2 2" xfId="1149" xr:uid="{A5623E73-F7D7-47A9-8A2F-CBCCC2819BEA}"/>
    <cellStyle name="Normal 5 6 5 2 3" xfId="1150" xr:uid="{045E5669-19DF-4F32-BC70-D98E56790EAE}"/>
    <cellStyle name="Normal 5 6 5 2 4" xfId="1151" xr:uid="{1B7FF0F8-379A-4B5E-8976-0FC2520ED5DB}"/>
    <cellStyle name="Normal 5 6 5 3" xfId="1152" xr:uid="{3C532918-A71E-4AFC-A5BD-965330DA64F3}"/>
    <cellStyle name="Normal 5 6 5 3 2" xfId="1153" xr:uid="{29871531-3B1A-4937-9852-FDCD2CED3FAD}"/>
    <cellStyle name="Normal 5 6 5 3 3" xfId="1154" xr:uid="{6749FE8A-0D69-4DF2-90CB-07B89130AB2B}"/>
    <cellStyle name="Normal 5 6 5 3 4" xfId="1155" xr:uid="{251AC185-E871-4A41-A613-E6AA374B2E0B}"/>
    <cellStyle name="Normal 5 6 5 4" xfId="1156" xr:uid="{60D7A11B-A9E6-4981-969C-1F1DD61669E7}"/>
    <cellStyle name="Normal 5 6 5 5" xfId="1157" xr:uid="{7A1DF786-5AF0-4527-A190-DD02720C74F3}"/>
    <cellStyle name="Normal 5 6 5 6" xfId="1158" xr:uid="{2FCE47E1-C0E5-4758-9295-A2727A4D0DAA}"/>
    <cellStyle name="Normal 5 6 6" xfId="1159" xr:uid="{3C9933F6-E6DF-41BD-A1B8-3BAE8B643B36}"/>
    <cellStyle name="Normal 5 6 6 2" xfId="1160" xr:uid="{D3980406-82A9-4B13-A051-89CF14E82305}"/>
    <cellStyle name="Normal 5 6 6 2 2" xfId="1161" xr:uid="{E26C052E-750C-4202-B340-AF9D8D0C936F}"/>
    <cellStyle name="Normal 5 6 6 2 3" xfId="1162" xr:uid="{5894942C-88E2-4ABB-A645-F51AC204892F}"/>
    <cellStyle name="Normal 5 6 6 2 4" xfId="1163" xr:uid="{C13BBEEC-05BC-4014-B4D6-545CF7A6A97B}"/>
    <cellStyle name="Normal 5 6 6 3" xfId="1164" xr:uid="{6A115CB3-98B2-42E2-9F60-85A1B650FAE4}"/>
    <cellStyle name="Normal 5 6 6 4" xfId="1165" xr:uid="{3BD224DD-2C55-45A1-915A-085B665E7212}"/>
    <cellStyle name="Normal 5 6 6 5" xfId="1166" xr:uid="{00626DA2-57FB-40D5-9A9D-1D395E33E1C2}"/>
    <cellStyle name="Normal 5 6 7" xfId="1167" xr:uid="{5F2FEF46-3063-4E49-BBF1-E5186472A910}"/>
    <cellStyle name="Normal 5 6 7 2" xfId="1168" xr:uid="{80EA5EC0-0651-4D92-98F1-FF3E1F1E59B0}"/>
    <cellStyle name="Normal 5 6 7 3" xfId="1169" xr:uid="{CC7103CF-0CEF-4BE6-8EE5-F8534F4B92CE}"/>
    <cellStyle name="Normal 5 6 7 4" xfId="1170" xr:uid="{84CE81C0-FBEA-4AC6-8A07-6DE8DE725E0C}"/>
    <cellStyle name="Normal 5 6 8" xfId="1171" xr:uid="{DB3A669F-15D1-4718-A2A2-3713348DEACB}"/>
    <cellStyle name="Normal 5 6 8 2" xfId="1172" xr:uid="{225E5D94-7ECC-4140-AEB6-E86E91397180}"/>
    <cellStyle name="Normal 5 6 8 3" xfId="1173" xr:uid="{773E65D5-2567-4A7C-9121-8372A39C2110}"/>
    <cellStyle name="Normal 5 6 8 4" xfId="1174" xr:uid="{05BB52F6-21C2-4D35-92A4-931B5EE60F4C}"/>
    <cellStyle name="Normal 5 6 9" xfId="1175" xr:uid="{321C0572-DEFC-44E4-BF19-6E15C79867AF}"/>
    <cellStyle name="Normal 5 7" xfId="1176" xr:uid="{C1D1E679-D2E6-4B6E-80B1-5C6C045A2A08}"/>
    <cellStyle name="Normal 5 7 2" xfId="1177" xr:uid="{CD76E063-3006-478B-AE00-4D5A1E0F0B00}"/>
    <cellStyle name="Normal 5 7 2 2" xfId="1178" xr:uid="{CBC8D6C4-7060-4E37-B058-756B26B296A3}"/>
    <cellStyle name="Normal 5 7 2 2 2" xfId="1179" xr:uid="{28F177F0-3F7F-487B-B574-3CD78851E6E2}"/>
    <cellStyle name="Normal 5 7 2 2 2 2" xfId="1180" xr:uid="{43C8AB2D-44A6-48D8-8664-1CD59DA09ADE}"/>
    <cellStyle name="Normal 5 7 2 2 2 3" xfId="1181" xr:uid="{D1B5ABDC-A3F1-4397-AAB3-B5831A36FBA9}"/>
    <cellStyle name="Normal 5 7 2 2 2 4" xfId="1182" xr:uid="{5B9253A5-2000-4F9E-9987-118BD3DB2515}"/>
    <cellStyle name="Normal 5 7 2 2 3" xfId="1183" xr:uid="{1752A90C-CE5D-45A2-8547-5707FEC95F81}"/>
    <cellStyle name="Normal 5 7 2 2 3 2" xfId="1184" xr:uid="{64E64D9D-6F26-42E6-88AB-23027849E0CF}"/>
    <cellStyle name="Normal 5 7 2 2 3 3" xfId="1185" xr:uid="{524B886B-E615-41FD-8C66-EBC5FC9155F5}"/>
    <cellStyle name="Normal 5 7 2 2 3 4" xfId="1186" xr:uid="{F69CBBBB-B8B9-4C4F-9D35-381B552BCF61}"/>
    <cellStyle name="Normal 5 7 2 2 4" xfId="1187" xr:uid="{2C306BAA-903F-4E21-9BB4-CFB2928935D5}"/>
    <cellStyle name="Normal 5 7 2 2 5" xfId="1188" xr:uid="{0B6701EF-A0E4-46B3-A465-01F7CF838D7A}"/>
    <cellStyle name="Normal 5 7 2 2 6" xfId="1189" xr:uid="{0ADEA553-1928-40FF-A4BD-31FFADC39556}"/>
    <cellStyle name="Normal 5 7 2 3" xfId="1190" xr:uid="{4F7301B0-3961-4C6B-BCEA-715AB4B9BC66}"/>
    <cellStyle name="Normal 5 7 2 3 2" xfId="1191" xr:uid="{77BAA5F3-967A-4D47-9CB9-B7BD46E9A819}"/>
    <cellStyle name="Normal 5 7 2 3 2 2" xfId="1192" xr:uid="{ABFC6A42-2E8D-4117-90EF-37B119A8AABE}"/>
    <cellStyle name="Normal 5 7 2 3 2 3" xfId="1193" xr:uid="{32D7D19A-3E54-4055-B80E-C85E07AFBDDF}"/>
    <cellStyle name="Normal 5 7 2 3 2 4" xfId="1194" xr:uid="{BF687C1E-0A39-4413-B448-5AE780CF1855}"/>
    <cellStyle name="Normal 5 7 2 3 3" xfId="1195" xr:uid="{07D33672-ED52-407A-A00F-81F62B25C7DE}"/>
    <cellStyle name="Normal 5 7 2 3 4" xfId="1196" xr:uid="{68282FA0-745A-49F8-A0D3-B40E8029FE91}"/>
    <cellStyle name="Normal 5 7 2 3 5" xfId="1197" xr:uid="{8C7AB040-6D94-4E17-8908-3ED9452D3E5E}"/>
    <cellStyle name="Normal 5 7 2 4" xfId="1198" xr:uid="{23B7A7D2-C02E-43D2-A27A-BE4353B8D402}"/>
    <cellStyle name="Normal 5 7 2 4 2" xfId="1199" xr:uid="{36B7530E-886A-45CD-B47E-B4BF7F2A578F}"/>
    <cellStyle name="Normal 5 7 2 4 3" xfId="1200" xr:uid="{FCAC904C-B045-400C-AEB3-6814CD7D91F3}"/>
    <cellStyle name="Normal 5 7 2 4 4" xfId="1201" xr:uid="{CC0EC88B-EC7C-4F8A-B1AD-C7CE4A592EFA}"/>
    <cellStyle name="Normal 5 7 2 5" xfId="1202" xr:uid="{7D171D68-A505-4E44-B900-8A0C0A840DF3}"/>
    <cellStyle name="Normal 5 7 2 5 2" xfId="1203" xr:uid="{7AC17D8F-C493-44ED-A636-1647004182B1}"/>
    <cellStyle name="Normal 5 7 2 5 3" xfId="1204" xr:uid="{EA930EC1-E208-4AE0-9D29-F8A1CB4816A7}"/>
    <cellStyle name="Normal 5 7 2 5 4" xfId="1205" xr:uid="{A58304A6-9270-4428-9187-C1F897140FD5}"/>
    <cellStyle name="Normal 5 7 2 6" xfId="1206" xr:uid="{E3AF703D-C93D-4E18-8A9D-C5995515E91D}"/>
    <cellStyle name="Normal 5 7 2 7" xfId="1207" xr:uid="{081D6C4E-49AB-4675-9B24-ED8DE013DE07}"/>
    <cellStyle name="Normal 5 7 2 8" xfId="1208" xr:uid="{B19229CF-C32D-4ACC-9C73-AB2F66076EF2}"/>
    <cellStyle name="Normal 5 7 3" xfId="1209" xr:uid="{B8053674-E463-4D5E-B95B-06B459111CA9}"/>
    <cellStyle name="Normal 5 7 3 2" xfId="1210" xr:uid="{BEC8DF1E-31EE-4E43-97C7-509552B8A024}"/>
    <cellStyle name="Normal 5 7 3 2 2" xfId="1211" xr:uid="{69EDE626-6E92-4E3B-9A4F-6C01DF2B7206}"/>
    <cellStyle name="Normal 5 7 3 2 3" xfId="1212" xr:uid="{8DFF714C-8747-4D2E-B9AC-446E8D1C35EF}"/>
    <cellStyle name="Normal 5 7 3 2 4" xfId="1213" xr:uid="{84D61508-648C-4087-861C-35D419A540A7}"/>
    <cellStyle name="Normal 5 7 3 3" xfId="1214" xr:uid="{353D3E0C-A9E6-43CC-A383-91CF7C4CF716}"/>
    <cellStyle name="Normal 5 7 3 3 2" xfId="1215" xr:uid="{ACE8DD34-BF54-496E-BC65-381ED113C062}"/>
    <cellStyle name="Normal 5 7 3 3 3" xfId="1216" xr:uid="{A1C9EFC9-8E51-46FD-A6C6-E106F02B9E88}"/>
    <cellStyle name="Normal 5 7 3 3 4" xfId="1217" xr:uid="{174E93C6-824F-4795-96C3-CD70B364EFF1}"/>
    <cellStyle name="Normal 5 7 3 4" xfId="1218" xr:uid="{572B7BAD-C514-4E99-8F91-01DB66FFB486}"/>
    <cellStyle name="Normal 5 7 3 5" xfId="1219" xr:uid="{60875233-7159-45AF-9E4A-EA8B20CAA394}"/>
    <cellStyle name="Normal 5 7 3 6" xfId="1220" xr:uid="{D30B4413-1422-42D9-BF56-FB17374841DF}"/>
    <cellStyle name="Normal 5 7 4" xfId="1221" xr:uid="{7A8D0E53-A5C1-4A09-9D6C-BDBF136099CC}"/>
    <cellStyle name="Normal 5 7 4 2" xfId="1222" xr:uid="{F9D9DCE6-8734-45D8-9E9C-E48DF20E181B}"/>
    <cellStyle name="Normal 5 7 4 2 2" xfId="1223" xr:uid="{200BF078-383A-4880-9E13-C1FED04C41EC}"/>
    <cellStyle name="Normal 5 7 4 2 3" xfId="1224" xr:uid="{FAAFBD72-F5C3-42B1-9CD4-B17A16C2D730}"/>
    <cellStyle name="Normal 5 7 4 2 4" xfId="1225" xr:uid="{A6A4E306-0F2E-496B-8C14-B2F7AFA64D64}"/>
    <cellStyle name="Normal 5 7 4 3" xfId="1226" xr:uid="{1354D86D-44B3-4678-BC6E-79B35731185A}"/>
    <cellStyle name="Normal 5 7 4 4" xfId="1227" xr:uid="{7E4F4FF6-49B2-44C8-8BF6-B9A1BB883613}"/>
    <cellStyle name="Normal 5 7 4 5" xfId="1228" xr:uid="{C000B928-C1A4-4AE1-91F4-23BEC603C0D5}"/>
    <cellStyle name="Normal 5 7 5" xfId="1229" xr:uid="{30BC917E-05FC-45D8-99BC-4449C01D863E}"/>
    <cellStyle name="Normal 5 7 5 2" xfId="1230" xr:uid="{615C3B2F-2418-499C-A802-FF9248E87202}"/>
    <cellStyle name="Normal 5 7 5 3" xfId="1231" xr:uid="{DE6A3AC5-C122-4E6B-90A0-26E77F6CF212}"/>
    <cellStyle name="Normal 5 7 5 4" xfId="1232" xr:uid="{E9D49F9F-9EA9-4BE7-AB77-039A4872B744}"/>
    <cellStyle name="Normal 5 7 6" xfId="1233" xr:uid="{F674B8FE-6F74-4ABF-9AED-F75E1ED94F4F}"/>
    <cellStyle name="Normal 5 7 6 2" xfId="1234" xr:uid="{F14F2F48-DBF5-480D-AFBF-E490F6BBB801}"/>
    <cellStyle name="Normal 5 7 6 3" xfId="1235" xr:uid="{87A27847-53E9-4BE0-819C-C9E2F91B1E4B}"/>
    <cellStyle name="Normal 5 7 6 4" xfId="1236" xr:uid="{F2B405A5-F6DB-46CA-BB8F-B2206853F890}"/>
    <cellStyle name="Normal 5 7 7" xfId="1237" xr:uid="{E9D9CB42-2911-4FB9-8355-3F3AA912FC17}"/>
    <cellStyle name="Normal 5 7 8" xfId="1238" xr:uid="{B699C737-2F14-4630-849D-435DE154FBDE}"/>
    <cellStyle name="Normal 5 7 9" xfId="1239" xr:uid="{3B826DD5-C545-425B-AB3B-51B4157332DF}"/>
    <cellStyle name="Normal 5 8" xfId="1240" xr:uid="{5BADE291-CA7C-4C50-B318-16105A404398}"/>
    <cellStyle name="Normal 5 8 2" xfId="1241" xr:uid="{DDAF83F9-3BB0-4993-B71C-EF7AA4F179CB}"/>
    <cellStyle name="Normal 5 8 2 2" xfId="1242" xr:uid="{7F86B856-E567-421F-B4F1-4EF6833E3214}"/>
    <cellStyle name="Normal 5 8 2 2 2" xfId="1243" xr:uid="{27252D52-7CD2-451E-97AA-B577F7C06E45}"/>
    <cellStyle name="Normal 5 8 2 2 2 2" xfId="3918" xr:uid="{F06A7017-F0E5-4FB9-A2C7-930D1ABAAF35}"/>
    <cellStyle name="Normal 5 8 2 2 3" xfId="1244" xr:uid="{479A15AD-2470-4A44-A597-CEECADD3551F}"/>
    <cellStyle name="Normal 5 8 2 2 4" xfId="1245" xr:uid="{6DBA8A5B-D58C-412C-A5EC-7C64A3DA46D3}"/>
    <cellStyle name="Normal 5 8 2 3" xfId="1246" xr:uid="{ED93E4F4-81D2-4D38-8931-4D6E3D6B8396}"/>
    <cellStyle name="Normal 5 8 2 3 2" xfId="1247" xr:uid="{9F9C074B-11B0-4C63-B792-D9FD8704ECF8}"/>
    <cellStyle name="Normal 5 8 2 3 3" xfId="1248" xr:uid="{D9B177AC-8A6F-40AD-9444-8E9A8A07FDC3}"/>
    <cellStyle name="Normal 5 8 2 3 4" xfId="1249" xr:uid="{6B528392-3337-4CC7-ADDF-212A7D53F63D}"/>
    <cellStyle name="Normal 5 8 2 4" xfId="1250" xr:uid="{8B801E69-1626-4A43-AFEB-D2D6FDF287DA}"/>
    <cellStyle name="Normal 5 8 2 5" xfId="1251" xr:uid="{F8D2C119-451C-4748-AA81-36D47910F758}"/>
    <cellStyle name="Normal 5 8 2 6" xfId="1252" xr:uid="{E1B411D1-1030-4742-B39C-032DB6562C05}"/>
    <cellStyle name="Normal 5 8 3" xfId="1253" xr:uid="{83E9DD2C-3E0D-4C8D-98BF-7846B6F2C86B}"/>
    <cellStyle name="Normal 5 8 3 2" xfId="1254" xr:uid="{38A7ECFE-97F5-4D31-BC9B-4D8EB05228E2}"/>
    <cellStyle name="Normal 5 8 3 2 2" xfId="1255" xr:uid="{FDEBF1C1-FAB6-467A-B01B-C507D26BDC95}"/>
    <cellStyle name="Normal 5 8 3 2 3" xfId="1256" xr:uid="{417EED07-0661-4BC6-81BE-D2989B85019A}"/>
    <cellStyle name="Normal 5 8 3 2 4" xfId="1257" xr:uid="{B1D2C93F-B5F9-4AD9-A769-9CB6252BD29B}"/>
    <cellStyle name="Normal 5 8 3 3" xfId="1258" xr:uid="{315DA8CD-D006-4925-923F-80E65493EB50}"/>
    <cellStyle name="Normal 5 8 3 4" xfId="1259" xr:uid="{1E862D29-0707-4316-A62C-7DC2D299D762}"/>
    <cellStyle name="Normal 5 8 3 5" xfId="1260" xr:uid="{7AAE7152-8148-4930-80AA-4BAC9E6039D9}"/>
    <cellStyle name="Normal 5 8 4" xfId="1261" xr:uid="{E398A4AB-9A57-462C-8491-69CA8A995617}"/>
    <cellStyle name="Normal 5 8 4 2" xfId="1262" xr:uid="{5278DA1C-F283-4234-9478-93443CB5B323}"/>
    <cellStyle name="Normal 5 8 4 3" xfId="1263" xr:uid="{542D08FA-00BD-4144-A611-6D51063AF94E}"/>
    <cellStyle name="Normal 5 8 4 4" xfId="1264" xr:uid="{59DCC745-3B22-4FF9-811E-07B9C6474B8B}"/>
    <cellStyle name="Normal 5 8 5" xfId="1265" xr:uid="{4DF4E517-2CD4-457C-A46B-D30D675C3DC3}"/>
    <cellStyle name="Normal 5 8 5 2" xfId="1266" xr:uid="{A81F4C6C-F6E6-468E-A89C-7E0F8D74B8B3}"/>
    <cellStyle name="Normal 5 8 5 3" xfId="1267" xr:uid="{05646AAB-DC09-4723-B0DD-51782A5B8681}"/>
    <cellStyle name="Normal 5 8 5 4" xfId="1268" xr:uid="{46ED4034-713A-4B55-8282-028714A48D56}"/>
    <cellStyle name="Normal 5 8 6" xfId="1269" xr:uid="{32FCCC87-C1A0-41AF-B341-E2A9F2FEED3F}"/>
    <cellStyle name="Normal 5 8 7" xfId="1270" xr:uid="{48A70D0F-B766-49D9-ADC3-5834BDCA1B5D}"/>
    <cellStyle name="Normal 5 8 8" xfId="1271" xr:uid="{377F8AD6-867A-479F-8164-1D67292A6422}"/>
    <cellStyle name="Normal 5 9" xfId="1272" xr:uid="{A79442CC-0CC6-41A4-B2D6-07BFB5BBB4AA}"/>
    <cellStyle name="Normal 5 9 2" xfId="1273" xr:uid="{09FDF88D-B3D0-46DC-9A63-0EAB4B14D712}"/>
    <cellStyle name="Normal 5 9 2 2" xfId="1274" xr:uid="{651AF8D8-E869-4148-961E-95C82CC3EB0A}"/>
    <cellStyle name="Normal 5 9 2 2 2" xfId="1275" xr:uid="{1DC482A5-7C66-406E-B3A9-DC92D503588E}"/>
    <cellStyle name="Normal 5 9 2 2 3" xfId="1276" xr:uid="{1862DB0A-4E52-4637-B4F6-11993FEC00BB}"/>
    <cellStyle name="Normal 5 9 2 2 4" xfId="1277" xr:uid="{0EBB0B2F-EE87-4BBB-A94B-3D2BA51D8E9D}"/>
    <cellStyle name="Normal 5 9 2 3" xfId="1278" xr:uid="{CD5F4683-E7E0-46C0-94F1-3CCB68BD7314}"/>
    <cellStyle name="Normal 5 9 2 4" xfId="1279" xr:uid="{447F9952-F406-41AE-AA2C-13CDC4C93385}"/>
    <cellStyle name="Normal 5 9 2 5" xfId="1280" xr:uid="{47EBBB2B-977A-45F1-A7F8-B802F80BD3F4}"/>
    <cellStyle name="Normal 5 9 3" xfId="1281" xr:uid="{930A4A79-E207-4CFC-93E5-2D427C0EB8E4}"/>
    <cellStyle name="Normal 5 9 3 2" xfId="1282" xr:uid="{C31BF8A8-8E3D-4BC0-9992-A26A6BF12A40}"/>
    <cellStyle name="Normal 5 9 3 3" xfId="1283" xr:uid="{6E26CD25-55F5-41CE-AB10-ED61419A3196}"/>
    <cellStyle name="Normal 5 9 3 4" xfId="1284" xr:uid="{46F14E2E-AF62-4B40-BD15-ED0623A4FCA4}"/>
    <cellStyle name="Normal 5 9 4" xfId="1285" xr:uid="{A6A2F4FB-33E1-4A0A-B86E-6954E2D9B70D}"/>
    <cellStyle name="Normal 5 9 4 2" xfId="1286" xr:uid="{CDE8BEBF-1109-4C9A-91B5-F751172F5576}"/>
    <cellStyle name="Normal 5 9 4 3" xfId="1287" xr:uid="{BEA468EE-FC8E-4760-BFDB-A16C890C7D4F}"/>
    <cellStyle name="Normal 5 9 4 4" xfId="1288" xr:uid="{82CD578F-C37A-4751-8FD8-A84576992A65}"/>
    <cellStyle name="Normal 5 9 5" xfId="1289" xr:uid="{FEEC69C6-D4A5-41A9-BEA0-CD29DF0648C9}"/>
    <cellStyle name="Normal 5 9 6" xfId="1290" xr:uid="{515468CC-00AE-4AB1-9CCB-C181AD084B4D}"/>
    <cellStyle name="Normal 5 9 7" xfId="1291" xr:uid="{49F964A9-493F-4B05-8756-77A316812D74}"/>
    <cellStyle name="Normal 6" xfId="82" xr:uid="{8318B3C8-E2F4-4F78-95A8-70F59B431CF3}"/>
    <cellStyle name="Normal 6 10" xfId="1292" xr:uid="{8D75E99B-D7AC-4AA9-8BE2-F0816C966821}"/>
    <cellStyle name="Normal 6 10 2" xfId="1293" xr:uid="{13AC736C-9690-4EA5-A082-24DE73227C49}"/>
    <cellStyle name="Normal 6 10 2 2" xfId="1294" xr:uid="{8896AF65-01CE-4399-872D-25CAF9BFB5CA}"/>
    <cellStyle name="Normal 6 10 2 2 2" xfId="5323" xr:uid="{E16390FF-2EA4-4067-9B31-A58CEECD1DFA}"/>
    <cellStyle name="Normal 6 10 2 3" xfId="1295" xr:uid="{05E8F2BE-8635-462A-B0A8-78E2803A47E1}"/>
    <cellStyle name="Normal 6 10 2 4" xfId="1296" xr:uid="{6E3E4C30-D72E-43B3-AD4F-538F95B5BECA}"/>
    <cellStyle name="Normal 6 10 3" xfId="1297" xr:uid="{DA1B3B17-32FE-4ADE-9172-FFD6CE7EC7B5}"/>
    <cellStyle name="Normal 6 10 4" xfId="1298" xr:uid="{C12F261D-F5DB-49DB-94DA-706C1FCD52B8}"/>
    <cellStyle name="Normal 6 10 5" xfId="1299" xr:uid="{D3A8F25C-5F25-4386-9766-44FF53A7F2A4}"/>
    <cellStyle name="Normal 6 11" xfId="1300" xr:uid="{F23AB41F-BC87-41AD-8EBA-422A790C5E63}"/>
    <cellStyle name="Normal 6 11 2" xfId="1301" xr:uid="{54F39E54-65D2-44EC-A47D-E98A982AEE9F}"/>
    <cellStyle name="Normal 6 11 3" xfId="1302" xr:uid="{9E7D991E-56AB-4E7E-8935-BE674A0D2EB2}"/>
    <cellStyle name="Normal 6 11 4" xfId="1303" xr:uid="{6FE3C1CD-69A5-4D51-8673-0887C061011D}"/>
    <cellStyle name="Normal 6 12" xfId="1304" xr:uid="{F4A503C6-488A-4F06-B67A-432F5803CC19}"/>
    <cellStyle name="Normal 6 12 2" xfId="1305" xr:uid="{4EDA4428-EDD0-4300-9483-02D7371EF580}"/>
    <cellStyle name="Normal 6 12 3" xfId="1306" xr:uid="{4CAF4C63-C8D1-4ECD-846A-ACD3E468491D}"/>
    <cellStyle name="Normal 6 12 4" xfId="1307" xr:uid="{BD713562-C32B-43F1-8ADF-17081DC5AC78}"/>
    <cellStyle name="Normal 6 13" xfId="1308" xr:uid="{922E8A81-3360-4D6F-8AEA-04DEC3F3E998}"/>
    <cellStyle name="Normal 6 13 2" xfId="1309" xr:uid="{D97F83E9-74A5-4A44-A1D4-4F5F10EB34C4}"/>
    <cellStyle name="Normal 6 13 3" xfId="3736" xr:uid="{DC74CD68-A7EF-4762-98E4-311FDC84935F}"/>
    <cellStyle name="Normal 6 13 4" xfId="4608" xr:uid="{8C6C98A9-1748-4605-B245-6C681ACA5649}"/>
    <cellStyle name="Normal 6 13 5" xfId="4434" xr:uid="{82BDBEAB-91FD-4CF2-A2D4-8A875BABF99E}"/>
    <cellStyle name="Normal 6 14" xfId="1310" xr:uid="{B6CBFCB1-2505-4788-B7B4-8D740AF152E9}"/>
    <cellStyle name="Normal 6 15" xfId="1311" xr:uid="{19F3FD80-C64E-416B-8E4F-F24063EE95DB}"/>
    <cellStyle name="Normal 6 16" xfId="1312" xr:uid="{7B99CD13-2ED0-41C3-B5DE-CA6BC7DB2D77}"/>
    <cellStyle name="Normal 6 2" xfId="83" xr:uid="{7AE3079D-B0B8-44D3-B5BE-BC10E30BECB6}"/>
    <cellStyle name="Normal 6 2 2" xfId="3728" xr:uid="{2D5D5E2A-2EBC-48C2-8887-53E5CEE89F0F}"/>
    <cellStyle name="Normal 6 2 2 2" xfId="4591" xr:uid="{68748672-3072-45E0-BC87-5EEDD308C5C3}"/>
    <cellStyle name="Normal 6 2 3" xfId="4592" xr:uid="{A672730A-1134-4FF3-97D1-C809405D6E17}"/>
    <cellStyle name="Normal 6 3" xfId="84" xr:uid="{7765FC60-3850-4043-A8C6-6EA1FABDDD07}"/>
    <cellStyle name="Normal 6 3 10" xfId="1313" xr:uid="{A53F0CC6-EFD4-4EFB-AB6C-175E4FEE4391}"/>
    <cellStyle name="Normal 6 3 11" xfId="1314" xr:uid="{494C515E-E8DD-40BD-8AB9-AFB3BFB7874F}"/>
    <cellStyle name="Normal 6 3 2" xfId="1315" xr:uid="{64097201-2700-49B0-B33E-068055DE338E}"/>
    <cellStyle name="Normal 6 3 2 2" xfId="1316" xr:uid="{C7BB25BA-5EC1-4831-8ECF-FE662BA707BA}"/>
    <cellStyle name="Normal 6 3 2 2 2" xfId="1317" xr:uid="{2B61DCAF-777E-4E5A-9FC7-A1D8FE906FCA}"/>
    <cellStyle name="Normal 6 3 2 2 2 2" xfId="1318" xr:uid="{A5F790B5-27E3-420E-8A9C-F0BBB0EF4987}"/>
    <cellStyle name="Normal 6 3 2 2 2 2 2" xfId="1319" xr:uid="{24CE51E1-3CB5-4B39-80EA-5DD9B146DBA2}"/>
    <cellStyle name="Normal 6 3 2 2 2 2 2 2" xfId="3919" xr:uid="{34E1B906-C23E-422B-9769-384F94A0BEC2}"/>
    <cellStyle name="Normal 6 3 2 2 2 2 2 2 2" xfId="3920" xr:uid="{F74C3CE9-6CD4-4CDC-808D-15B496B5F82E}"/>
    <cellStyle name="Normal 6 3 2 2 2 2 2 3" xfId="3921" xr:uid="{6F66738E-28F3-48EA-B3F4-E335DD085559}"/>
    <cellStyle name="Normal 6 3 2 2 2 2 3" xfId="1320" xr:uid="{605AF5D5-EFC8-4FF6-828B-5550B9632C39}"/>
    <cellStyle name="Normal 6 3 2 2 2 2 3 2" xfId="3922" xr:uid="{15C68725-F21B-4499-82D6-A0D363867AEA}"/>
    <cellStyle name="Normal 6 3 2 2 2 2 4" xfId="1321" xr:uid="{FC0882A7-9E28-458F-80F6-B8B3A20923FE}"/>
    <cellStyle name="Normal 6 3 2 2 2 3" xfId="1322" xr:uid="{0A6830FF-40A5-488B-A45C-8C894E3CFEF5}"/>
    <cellStyle name="Normal 6 3 2 2 2 3 2" xfId="1323" xr:uid="{F7DB5946-13F2-4FBD-A1A8-FD17134E0327}"/>
    <cellStyle name="Normal 6 3 2 2 2 3 2 2" xfId="3923" xr:uid="{A26EAE9F-0461-442F-966A-8F6C7965797E}"/>
    <cellStyle name="Normal 6 3 2 2 2 3 3" xfId="1324" xr:uid="{FBB10824-1073-4BEE-BAFE-89BA7339E2BE}"/>
    <cellStyle name="Normal 6 3 2 2 2 3 4" xfId="1325" xr:uid="{582036FD-3893-4C16-97CC-6CE51DAF9E28}"/>
    <cellStyle name="Normal 6 3 2 2 2 4" xfId="1326" xr:uid="{4E597F0A-F892-4C9F-8686-1E88F8C7B876}"/>
    <cellStyle name="Normal 6 3 2 2 2 4 2" xfId="3924" xr:uid="{19EAB9EB-14E3-49E6-90F2-FB6A4F3A9ED4}"/>
    <cellStyle name="Normal 6 3 2 2 2 5" xfId="1327" xr:uid="{8869549A-FD40-4267-BBF5-F2FA63A3578B}"/>
    <cellStyle name="Normal 6 3 2 2 2 6" xfId="1328" xr:uid="{4E44B9C5-87F3-4F59-BFAC-65C28FED2626}"/>
    <cellStyle name="Normal 6 3 2 2 3" xfId="1329" xr:uid="{48A5A80F-0BA4-4717-A068-7F4B6D4F1B7C}"/>
    <cellStyle name="Normal 6 3 2 2 3 2" xfId="1330" xr:uid="{79FB3284-5997-47EE-8F6F-203F0B8DBAA8}"/>
    <cellStyle name="Normal 6 3 2 2 3 2 2" xfId="1331" xr:uid="{D7C938EE-5214-489B-A089-044F1675C4EA}"/>
    <cellStyle name="Normal 6 3 2 2 3 2 2 2" xfId="3925" xr:uid="{959DBE24-5C88-4604-8EE6-2AEA9BF0BFFE}"/>
    <cellStyle name="Normal 6 3 2 2 3 2 2 2 2" xfId="3926" xr:uid="{BF2D42A9-B551-454C-BC49-573639CB7BDB}"/>
    <cellStyle name="Normal 6 3 2 2 3 2 2 3" xfId="3927" xr:uid="{207644B1-6AD1-460B-86DC-B506826EF9A9}"/>
    <cellStyle name="Normal 6 3 2 2 3 2 3" xfId="1332" xr:uid="{41098C27-DCB5-41B7-9AE5-C497AC1C60DA}"/>
    <cellStyle name="Normal 6 3 2 2 3 2 3 2" xfId="3928" xr:uid="{F61F74B9-E69B-4780-8494-047BA4B189B0}"/>
    <cellStyle name="Normal 6 3 2 2 3 2 4" xfId="1333" xr:uid="{A6C1B1FA-DD2C-4F62-9A26-8C8496E81E67}"/>
    <cellStyle name="Normal 6 3 2 2 3 3" xfId="1334" xr:uid="{2AABE42C-6478-4980-97C3-2AD2E3084A4E}"/>
    <cellStyle name="Normal 6 3 2 2 3 3 2" xfId="3929" xr:uid="{BC3BE655-E7BE-42BD-BABA-44CA74DCAEAE}"/>
    <cellStyle name="Normal 6 3 2 2 3 3 2 2" xfId="3930" xr:uid="{F2F65324-82C1-46F3-80EE-D1078D2381A6}"/>
    <cellStyle name="Normal 6 3 2 2 3 3 3" xfId="3931" xr:uid="{E00F874F-7B84-407C-B2A0-F9F001529DBD}"/>
    <cellStyle name="Normal 6 3 2 2 3 4" xfId="1335" xr:uid="{240E76C0-6214-4B3D-B038-4830DA7C695E}"/>
    <cellStyle name="Normal 6 3 2 2 3 4 2" xfId="3932" xr:uid="{B3FC95CC-8767-42D4-98A6-D1D39D9D3B1B}"/>
    <cellStyle name="Normal 6 3 2 2 3 5" xfId="1336" xr:uid="{FB16840A-D300-4CE5-93B6-F7AC067B1333}"/>
    <cellStyle name="Normal 6 3 2 2 4" xfId="1337" xr:uid="{92DE3C45-0C62-4313-AAA0-5FF8A48062B7}"/>
    <cellStyle name="Normal 6 3 2 2 4 2" xfId="1338" xr:uid="{DDA9CA8E-B4D1-4149-A4CF-1BED9E90967B}"/>
    <cellStyle name="Normal 6 3 2 2 4 2 2" xfId="3933" xr:uid="{DD1CFC1A-EC81-4571-8CB9-61984B992813}"/>
    <cellStyle name="Normal 6 3 2 2 4 2 2 2" xfId="3934" xr:uid="{9A768E2D-AD11-4B9F-B927-B2458C0DFE7D}"/>
    <cellStyle name="Normal 6 3 2 2 4 2 3" xfId="3935" xr:uid="{FB60C61B-47B8-4238-85B1-5CF1F36CAB9E}"/>
    <cellStyle name="Normal 6 3 2 2 4 3" xfId="1339" xr:uid="{440D826A-FEC8-4D4E-88E4-083B4CD2FE29}"/>
    <cellStyle name="Normal 6 3 2 2 4 3 2" xfId="3936" xr:uid="{16E66A93-1949-4B2F-89E5-8EA4C79E40F2}"/>
    <cellStyle name="Normal 6 3 2 2 4 4" xfId="1340" xr:uid="{2BFE5692-3565-4523-8C8C-5AEBB9BA49C7}"/>
    <cellStyle name="Normal 6 3 2 2 5" xfId="1341" xr:uid="{6149AF2F-AFD3-4D84-BC03-02C9F87146D2}"/>
    <cellStyle name="Normal 6 3 2 2 5 2" xfId="1342" xr:uid="{ABCC1310-A6F5-4DC9-9793-1ED17EE3343D}"/>
    <cellStyle name="Normal 6 3 2 2 5 2 2" xfId="3937" xr:uid="{E423281A-D2F8-4207-8FFD-D4BCF8C0F089}"/>
    <cellStyle name="Normal 6 3 2 2 5 3" xfId="1343" xr:uid="{E5E98151-DD66-4CC7-83BD-FE1E672F195C}"/>
    <cellStyle name="Normal 6 3 2 2 5 4" xfId="1344" xr:uid="{12DEECE3-1B3E-4BBD-BE39-503F68DE3CFC}"/>
    <cellStyle name="Normal 6 3 2 2 6" xfId="1345" xr:uid="{3BC59958-3C53-487B-B8AD-B3F3D2FF90D2}"/>
    <cellStyle name="Normal 6 3 2 2 6 2" xfId="3938" xr:uid="{D8B622C4-9367-4F7C-8732-961960D4E57C}"/>
    <cellStyle name="Normal 6 3 2 2 7" xfId="1346" xr:uid="{FFD5D592-44B1-4392-A5A6-333FB0B0E77C}"/>
    <cellStyle name="Normal 6 3 2 2 8" xfId="1347" xr:uid="{EBC5F3F9-8D42-49D2-AD3F-F41A4201C659}"/>
    <cellStyle name="Normal 6 3 2 3" xfId="1348" xr:uid="{1A2AA1FE-E329-4038-A696-28B81914F66A}"/>
    <cellStyle name="Normal 6 3 2 3 2" xfId="1349" xr:uid="{417D3256-7D16-44E4-A88C-BE85E0A3F872}"/>
    <cellStyle name="Normal 6 3 2 3 2 2" xfId="1350" xr:uid="{E2FD9A7E-A06D-4459-91D0-59887C1A9836}"/>
    <cellStyle name="Normal 6 3 2 3 2 2 2" xfId="3939" xr:uid="{52319239-00A1-495F-A6A3-41DB033213E8}"/>
    <cellStyle name="Normal 6 3 2 3 2 2 2 2" xfId="3940" xr:uid="{F5265C8E-98BA-4A58-8C45-5F5AE3801C71}"/>
    <cellStyle name="Normal 6 3 2 3 2 2 3" xfId="3941" xr:uid="{363559AC-F3F8-4120-B15F-836D54BB6004}"/>
    <cellStyle name="Normal 6 3 2 3 2 3" xfId="1351" xr:uid="{B8C87957-CEFD-44D6-9B8D-D65317D0DCCA}"/>
    <cellStyle name="Normal 6 3 2 3 2 3 2" xfId="3942" xr:uid="{B51A6195-12BF-4CB1-80DF-7798470BEB21}"/>
    <cellStyle name="Normal 6 3 2 3 2 4" xfId="1352" xr:uid="{7280EF7A-C159-413F-B939-7BDD2677AA35}"/>
    <cellStyle name="Normal 6 3 2 3 3" xfId="1353" xr:uid="{535712A8-43BE-4A27-95A2-650CCBCB5537}"/>
    <cellStyle name="Normal 6 3 2 3 3 2" xfId="1354" xr:uid="{DBFB326E-881D-4182-B175-828D2962652F}"/>
    <cellStyle name="Normal 6 3 2 3 3 2 2" xfId="3943" xr:uid="{537D7577-B5DF-45B9-BC82-6EF96B4622CB}"/>
    <cellStyle name="Normal 6 3 2 3 3 3" xfId="1355" xr:uid="{E05890C5-8C43-48D5-B975-FB7C175178C0}"/>
    <cellStyle name="Normal 6 3 2 3 3 4" xfId="1356" xr:uid="{201A8465-5105-4088-9488-79DF7988745B}"/>
    <cellStyle name="Normal 6 3 2 3 4" xfId="1357" xr:uid="{97F2E3A5-ED9A-45B0-AF54-0B552EC61AA1}"/>
    <cellStyle name="Normal 6 3 2 3 4 2" xfId="3944" xr:uid="{195814DE-3ECD-4075-8D7C-C98DB1135EC9}"/>
    <cellStyle name="Normal 6 3 2 3 5" xfId="1358" xr:uid="{21DF94D5-E818-406C-8733-D77C3C2D4774}"/>
    <cellStyle name="Normal 6 3 2 3 6" xfId="1359" xr:uid="{D11835FF-5039-44ED-A5AA-84EF3FA8C742}"/>
    <cellStyle name="Normal 6 3 2 4" xfId="1360" xr:uid="{E1C8A519-B2C5-48BE-B3E9-46449EE8F2A7}"/>
    <cellStyle name="Normal 6 3 2 4 2" xfId="1361" xr:uid="{F87BE6D3-A0BF-4E43-B253-F1C5D1830688}"/>
    <cellStyle name="Normal 6 3 2 4 2 2" xfId="1362" xr:uid="{5A974DDC-64D0-4A97-8C12-59237E910EEA}"/>
    <cellStyle name="Normal 6 3 2 4 2 2 2" xfId="3945" xr:uid="{9BFE21CF-3D52-4348-B802-E95BF37D7EE9}"/>
    <cellStyle name="Normal 6 3 2 4 2 2 2 2" xfId="3946" xr:uid="{C44F517B-A582-4ACF-9792-FF3B1E217D42}"/>
    <cellStyle name="Normal 6 3 2 4 2 2 3" xfId="3947" xr:uid="{CD64FDEF-8024-4237-BE04-5E39CBEF91DE}"/>
    <cellStyle name="Normal 6 3 2 4 2 3" xfId="1363" xr:uid="{5BF8FA6B-99AB-4CCB-AA3F-DFFC301CE4AC}"/>
    <cellStyle name="Normal 6 3 2 4 2 3 2" xfId="3948" xr:uid="{DE3BDCB5-B98A-4D12-97C4-1A50564AE7D5}"/>
    <cellStyle name="Normal 6 3 2 4 2 4" xfId="1364" xr:uid="{D6FEE43D-A408-4F06-AEAD-9074CFA9E9D3}"/>
    <cellStyle name="Normal 6 3 2 4 3" xfId="1365" xr:uid="{AF94723F-18EC-4569-94DE-AA7557399C5B}"/>
    <cellStyle name="Normal 6 3 2 4 3 2" xfId="3949" xr:uid="{7328C670-DDEA-4B60-A86B-238875043737}"/>
    <cellStyle name="Normal 6 3 2 4 3 2 2" xfId="3950" xr:uid="{AA788BBF-5882-4BFD-9C40-F480E3CBCCD6}"/>
    <cellStyle name="Normal 6 3 2 4 3 3" xfId="3951" xr:uid="{FC149AD7-DD95-45A9-A947-F72547B0ABA8}"/>
    <cellStyle name="Normal 6 3 2 4 4" xfId="1366" xr:uid="{F1A441A4-8915-4D6B-B239-47A02956B8DA}"/>
    <cellStyle name="Normal 6 3 2 4 4 2" xfId="3952" xr:uid="{02276C14-056A-49C7-95B5-BF803BFA2F01}"/>
    <cellStyle name="Normal 6 3 2 4 5" xfId="1367" xr:uid="{48919EEF-73CA-4E7E-A487-ACE8C86345C0}"/>
    <cellStyle name="Normal 6 3 2 5" xfId="1368" xr:uid="{D11588FC-945C-41F4-B71A-A26139AE51E1}"/>
    <cellStyle name="Normal 6 3 2 5 2" xfId="1369" xr:uid="{BA04B8A6-AF20-4C26-9B76-163A9F12D96A}"/>
    <cellStyle name="Normal 6 3 2 5 2 2" xfId="3953" xr:uid="{BA397A59-FB74-46C6-9D08-7CBA17F482DA}"/>
    <cellStyle name="Normal 6 3 2 5 2 2 2" xfId="3954" xr:uid="{F934678B-6392-4FEB-B718-FD410B4F54FF}"/>
    <cellStyle name="Normal 6 3 2 5 2 3" xfId="3955" xr:uid="{63AB06C4-F9B3-454C-9B47-84B955A841F2}"/>
    <cellStyle name="Normal 6 3 2 5 3" xfId="1370" xr:uid="{FABA32DE-012A-466F-8599-5C81208E2980}"/>
    <cellStyle name="Normal 6 3 2 5 3 2" xfId="3956" xr:uid="{4646AD83-A582-4D72-8D68-2DA5D23F3BC7}"/>
    <cellStyle name="Normal 6 3 2 5 4" xfId="1371" xr:uid="{4618DD0E-E8E7-43E3-B6E0-8ECB5F8A8753}"/>
    <cellStyle name="Normal 6 3 2 6" xfId="1372" xr:uid="{CFFCA8F8-2432-4417-AA07-F9C3480F4CF1}"/>
    <cellStyle name="Normal 6 3 2 6 2" xfId="1373" xr:uid="{30FB482F-ADBD-45E3-BAEF-BDAC363C3C78}"/>
    <cellStyle name="Normal 6 3 2 6 2 2" xfId="3957" xr:uid="{4EBF0719-3A11-469A-87FD-49556090027A}"/>
    <cellStyle name="Normal 6 3 2 6 3" xfId="1374" xr:uid="{95C60E09-63D4-4C8F-AEA0-DC4C7480F4E2}"/>
    <cellStyle name="Normal 6 3 2 6 4" xfId="1375" xr:uid="{682ABDAF-30E2-403E-89F9-450266810E1D}"/>
    <cellStyle name="Normal 6 3 2 7" xfId="1376" xr:uid="{84163C2D-24F7-4F63-AF9C-C319A8517B13}"/>
    <cellStyle name="Normal 6 3 2 7 2" xfId="3958" xr:uid="{7812408C-E828-4797-9B18-F51AF84CD50A}"/>
    <cellStyle name="Normal 6 3 2 8" xfId="1377" xr:uid="{86CB2063-D0F5-49EA-B906-F40086F6FADB}"/>
    <cellStyle name="Normal 6 3 2 9" xfId="1378" xr:uid="{B7F5C1E2-3DFB-4810-8E44-E6AFC97D9A65}"/>
    <cellStyle name="Normal 6 3 3" xfId="1379" xr:uid="{C32D4E7A-549D-4851-A2FB-B554027089F8}"/>
    <cellStyle name="Normal 6 3 3 2" xfId="1380" xr:uid="{42CC13A7-F6FA-43EB-9D4E-01B68B388979}"/>
    <cellStyle name="Normal 6 3 3 2 2" xfId="1381" xr:uid="{5C5F9E1E-93A9-4005-8901-510836985DFF}"/>
    <cellStyle name="Normal 6 3 3 2 2 2" xfId="1382" xr:uid="{A8969E87-5319-4543-9C17-F3F1E6554EFA}"/>
    <cellStyle name="Normal 6 3 3 2 2 2 2" xfId="3959" xr:uid="{78B0BCA2-0EE5-4A3A-84F2-DBDCD957425A}"/>
    <cellStyle name="Normal 6 3 3 2 2 2 2 2" xfId="3960" xr:uid="{C0B8A3E0-1276-4BDF-9A5B-017472AA544C}"/>
    <cellStyle name="Normal 6 3 3 2 2 2 3" xfId="3961" xr:uid="{3724656B-9327-4FBF-BCDA-A01CB1220D23}"/>
    <cellStyle name="Normal 6 3 3 2 2 3" xfId="1383" xr:uid="{25B9143B-C4F3-44EB-98EF-2C23D2C9C5E8}"/>
    <cellStyle name="Normal 6 3 3 2 2 3 2" xfId="3962" xr:uid="{28F3F34A-2D3A-4D05-A3D0-020D98EA1976}"/>
    <cellStyle name="Normal 6 3 3 2 2 4" xfId="1384" xr:uid="{5334275C-9B3A-4FE4-8D81-4EFBE839C5F0}"/>
    <cellStyle name="Normal 6 3 3 2 3" xfId="1385" xr:uid="{2AB0005D-58D5-4B95-B51B-A6E91E24AAFE}"/>
    <cellStyle name="Normal 6 3 3 2 3 2" xfId="1386" xr:uid="{2CBAFD42-B4DE-4360-B75F-B316C0CA0481}"/>
    <cellStyle name="Normal 6 3 3 2 3 2 2" xfId="3963" xr:uid="{F11E6911-9503-4E41-BD0E-D85499871B20}"/>
    <cellStyle name="Normal 6 3 3 2 3 3" xfId="1387" xr:uid="{B6DAD59E-3CFD-4272-BAE6-1CC93FC692FC}"/>
    <cellStyle name="Normal 6 3 3 2 3 4" xfId="1388" xr:uid="{42FD77A1-3BCB-4868-90ED-3C6791040339}"/>
    <cellStyle name="Normal 6 3 3 2 4" xfId="1389" xr:uid="{99336CD6-C5EA-4771-8683-FEAE5E9B40E4}"/>
    <cellStyle name="Normal 6 3 3 2 4 2" xfId="3964" xr:uid="{406F74AC-6CDE-49E3-B902-C7C926C5D07A}"/>
    <cellStyle name="Normal 6 3 3 2 5" xfId="1390" xr:uid="{AAB6316B-6C2B-408B-B9C6-C1AFD0F3F2B7}"/>
    <cellStyle name="Normal 6 3 3 2 6" xfId="1391" xr:uid="{C166B8AA-CDA6-4685-A3F9-FE05213B6D1C}"/>
    <cellStyle name="Normal 6 3 3 3" xfId="1392" xr:uid="{01061A7F-597A-4B68-A6D0-89A20ADB97C3}"/>
    <cellStyle name="Normal 6 3 3 3 2" xfId="1393" xr:uid="{0DAFF0F3-1FDE-4792-B2A3-E93F8EE62CA9}"/>
    <cellStyle name="Normal 6 3 3 3 2 2" xfId="1394" xr:uid="{BE262C95-2B34-4A93-A8FE-8E195B15B457}"/>
    <cellStyle name="Normal 6 3 3 3 2 2 2" xfId="3965" xr:uid="{FC8816CE-4F06-4AF1-B772-12E630B0A6F4}"/>
    <cellStyle name="Normal 6 3 3 3 2 2 2 2" xfId="3966" xr:uid="{891E2C09-5D3E-4F76-8FA1-452675E948B5}"/>
    <cellStyle name="Normal 6 3 3 3 2 2 3" xfId="3967" xr:uid="{8B3A92D4-DB9D-43F4-9A0C-60443F986CA6}"/>
    <cellStyle name="Normal 6 3 3 3 2 3" xfId="1395" xr:uid="{BE920F3A-1319-4809-A2CC-3CB830CB8C8D}"/>
    <cellStyle name="Normal 6 3 3 3 2 3 2" xfId="3968" xr:uid="{125EC8F9-1C67-4F91-A6B3-F5E47542AF9E}"/>
    <cellStyle name="Normal 6 3 3 3 2 4" xfId="1396" xr:uid="{AFDE955F-B781-4DBD-8E83-5D3A49932980}"/>
    <cellStyle name="Normal 6 3 3 3 3" xfId="1397" xr:uid="{6EDE196C-7102-4DA1-879E-B2DE42BFAD30}"/>
    <cellStyle name="Normal 6 3 3 3 3 2" xfId="3969" xr:uid="{59D6D09D-2034-4B39-A296-73414B51694C}"/>
    <cellStyle name="Normal 6 3 3 3 3 2 2" xfId="3970" xr:uid="{52D20246-5AB5-4C27-B9A7-CFBB6850F69D}"/>
    <cellStyle name="Normal 6 3 3 3 3 3" xfId="3971" xr:uid="{11A3AC8B-F980-40D2-B1D9-B9E1CF6928E6}"/>
    <cellStyle name="Normal 6 3 3 3 4" xfId="1398" xr:uid="{0C0D6794-8814-492A-861D-C5F709BEF571}"/>
    <cellStyle name="Normal 6 3 3 3 4 2" xfId="3972" xr:uid="{3BC6944D-B2D2-492D-A7BA-77239B69C0A1}"/>
    <cellStyle name="Normal 6 3 3 3 5" xfId="1399" xr:uid="{9743A4C9-18C4-4387-B444-24DAB8F1F43F}"/>
    <cellStyle name="Normal 6 3 3 4" xfId="1400" xr:uid="{764456C0-88EF-40E4-906B-E03C77C0C14C}"/>
    <cellStyle name="Normal 6 3 3 4 2" xfId="1401" xr:uid="{250286B7-A4D4-4FBE-8137-E061CD9A530B}"/>
    <cellStyle name="Normal 6 3 3 4 2 2" xfId="3973" xr:uid="{87AB4B6E-67E5-4B27-80BE-D0AC75CC2616}"/>
    <cellStyle name="Normal 6 3 3 4 2 2 2" xfId="3974" xr:uid="{2F31063C-FB0E-4140-80FC-5F414DB4AA7C}"/>
    <cellStyle name="Normal 6 3 3 4 2 3" xfId="3975" xr:uid="{1F77DCB6-AC4D-4E9B-AAA6-6424D55EAC8E}"/>
    <cellStyle name="Normal 6 3 3 4 3" xfId="1402" xr:uid="{B9C82122-7BFA-4E36-B411-131A835A8C04}"/>
    <cellStyle name="Normal 6 3 3 4 3 2" xfId="3976" xr:uid="{EEA1E2DD-60A4-4110-9D96-0763EF701C56}"/>
    <cellStyle name="Normal 6 3 3 4 4" xfId="1403" xr:uid="{38E1EBF8-8C26-4211-82DC-0F3B43418538}"/>
    <cellStyle name="Normal 6 3 3 5" xfId="1404" xr:uid="{7CEB9091-A7F5-4597-BA0B-507F3AAFF7B1}"/>
    <cellStyle name="Normal 6 3 3 5 2" xfId="1405" xr:uid="{E0470C82-3488-41A1-AC7F-B3478AADD925}"/>
    <cellStyle name="Normal 6 3 3 5 2 2" xfId="3977" xr:uid="{46101ACA-A539-46EA-8833-B9149B2847C0}"/>
    <cellStyle name="Normal 6 3 3 5 3" xfId="1406" xr:uid="{C44D00DB-D57C-49F9-B416-B1AFC892F1E4}"/>
    <cellStyle name="Normal 6 3 3 5 4" xfId="1407" xr:uid="{28EECF34-6481-4B95-88D6-2C57ABBD5CDD}"/>
    <cellStyle name="Normal 6 3 3 6" xfId="1408" xr:uid="{1BE057AE-97F5-4018-9473-28E182F8CE57}"/>
    <cellStyle name="Normal 6 3 3 6 2" xfId="3978" xr:uid="{4433083B-6B0B-402D-A66F-D95CCD7956D1}"/>
    <cellStyle name="Normal 6 3 3 7" xfId="1409" xr:uid="{E1B13F82-0C85-4ED7-9C64-1955AA7F1CB4}"/>
    <cellStyle name="Normal 6 3 3 8" xfId="1410" xr:uid="{66D88B2C-3AAF-4211-BF15-7E65D87C3BB1}"/>
    <cellStyle name="Normal 6 3 4" xfId="1411" xr:uid="{BF3247EE-5CB6-4A8D-8053-22E44AB69419}"/>
    <cellStyle name="Normal 6 3 4 2" xfId="1412" xr:uid="{4719A95A-4772-40BC-8CDD-814A92AA382D}"/>
    <cellStyle name="Normal 6 3 4 2 2" xfId="1413" xr:uid="{C9A3F98B-DC9B-402E-9196-E7A588C4CA43}"/>
    <cellStyle name="Normal 6 3 4 2 2 2" xfId="1414" xr:uid="{451BD5D8-C7F0-47DD-BDF5-A01641C03EAE}"/>
    <cellStyle name="Normal 6 3 4 2 2 2 2" xfId="3979" xr:uid="{F2BF6FCB-A5D9-4860-A2BC-C2FBE9D1746E}"/>
    <cellStyle name="Normal 6 3 4 2 2 3" xfId="1415" xr:uid="{3096473E-E936-404D-BF07-97A104B16B51}"/>
    <cellStyle name="Normal 6 3 4 2 2 4" xfId="1416" xr:uid="{52D3B56C-D233-4CEA-BC66-BD6A35CDC5EF}"/>
    <cellStyle name="Normal 6 3 4 2 3" xfId="1417" xr:uid="{3FDDF3A3-0456-4FDB-969B-3EAF956252D1}"/>
    <cellStyle name="Normal 6 3 4 2 3 2" xfId="3980" xr:uid="{284BDBA9-57E8-4E09-8245-DCEEDC218B92}"/>
    <cellStyle name="Normal 6 3 4 2 4" xfId="1418" xr:uid="{811F4B6F-DFDE-45D1-8FA6-D5D88D56DF63}"/>
    <cellStyle name="Normal 6 3 4 2 5" xfId="1419" xr:uid="{2E9E0BFB-F33A-4EB2-AE23-2C68587F8AD7}"/>
    <cellStyle name="Normal 6 3 4 3" xfId="1420" xr:uid="{DD8F7097-9ED8-4A97-9E2A-2636F6BA47E4}"/>
    <cellStyle name="Normal 6 3 4 3 2" xfId="1421" xr:uid="{65C27D1E-030C-4143-B0DC-F91B4650F60A}"/>
    <cellStyle name="Normal 6 3 4 3 2 2" xfId="3981" xr:uid="{50628AB3-198C-40A9-91F2-7F8F9822EA4B}"/>
    <cellStyle name="Normal 6 3 4 3 3" xfId="1422" xr:uid="{5BD1F1A5-2BE0-4FF6-B87F-823BCAF160C4}"/>
    <cellStyle name="Normal 6 3 4 3 4" xfId="1423" xr:uid="{F5C770FB-2890-4874-8EC1-918FEB92882B}"/>
    <cellStyle name="Normal 6 3 4 4" xfId="1424" xr:uid="{58E53C82-47E2-407C-AA7B-F8710CD746ED}"/>
    <cellStyle name="Normal 6 3 4 4 2" xfId="1425" xr:uid="{0B7A067D-528A-43B3-AFE0-29C67F84D25A}"/>
    <cellStyle name="Normal 6 3 4 4 3" xfId="1426" xr:uid="{DDBDDECA-9C1C-4C80-984A-BA97995DBE2F}"/>
    <cellStyle name="Normal 6 3 4 4 4" xfId="1427" xr:uid="{E107F951-70FA-4E03-8CD3-A4CB5F2C7EAD}"/>
    <cellStyle name="Normal 6 3 4 5" xfId="1428" xr:uid="{E55DA65B-41A8-44B0-890F-7046591A540F}"/>
    <cellStyle name="Normal 6 3 4 6" xfId="1429" xr:uid="{D930A249-7155-438E-830E-15AC56FA57E8}"/>
    <cellStyle name="Normal 6 3 4 7" xfId="1430" xr:uid="{C3A36642-7A80-4F20-92C9-FE01E0E0CD7D}"/>
    <cellStyle name="Normal 6 3 5" xfId="1431" xr:uid="{57BF74E5-10A4-4CC8-A3D6-61D2C9A89883}"/>
    <cellStyle name="Normal 6 3 5 2" xfId="1432" xr:uid="{8C5E83D5-D77F-4B34-86E3-B04E76DCECA5}"/>
    <cellStyle name="Normal 6 3 5 2 2" xfId="1433" xr:uid="{EFB3EB64-0A92-4A7E-BCDF-1379B683BD68}"/>
    <cellStyle name="Normal 6 3 5 2 2 2" xfId="3982" xr:uid="{7958E2EF-01F8-4D99-9536-D8658DDFDD61}"/>
    <cellStyle name="Normal 6 3 5 2 2 2 2" xfId="3983" xr:uid="{40A78863-69DD-4FEF-A8F0-32540EA1122A}"/>
    <cellStyle name="Normal 6 3 5 2 2 3" xfId="3984" xr:uid="{3A6AE84F-174E-41BD-9C80-2E66B3220C84}"/>
    <cellStyle name="Normal 6 3 5 2 3" xfId="1434" xr:uid="{DE84D087-502C-48B4-AD90-8B2866649237}"/>
    <cellStyle name="Normal 6 3 5 2 3 2" xfId="3985" xr:uid="{FCCDB5FC-37AE-413E-B521-AF0A2C129E08}"/>
    <cellStyle name="Normal 6 3 5 2 4" xfId="1435" xr:uid="{149B75EB-FD36-40BB-8632-894E23FCC81C}"/>
    <cellStyle name="Normal 6 3 5 3" xfId="1436" xr:uid="{7117CB63-4BAF-4A5C-A16C-33BFCEC6C062}"/>
    <cellStyle name="Normal 6 3 5 3 2" xfId="1437" xr:uid="{75417D51-B201-481F-967D-F7D9C755A23A}"/>
    <cellStyle name="Normal 6 3 5 3 2 2" xfId="3986" xr:uid="{FC0D9C52-B09F-4562-89CB-387D38A1356B}"/>
    <cellStyle name="Normal 6 3 5 3 3" xfId="1438" xr:uid="{CBD399BA-D623-44E7-BF5D-847E7B484E7C}"/>
    <cellStyle name="Normal 6 3 5 3 4" xfId="1439" xr:uid="{448A44A9-DD0F-4BCB-B24C-F89E1DAF6F15}"/>
    <cellStyle name="Normal 6 3 5 4" xfId="1440" xr:uid="{2E799F7F-8A19-4D15-8AE0-23F7EF58AA17}"/>
    <cellStyle name="Normal 6 3 5 4 2" xfId="3987" xr:uid="{E305E3C3-98A2-403B-8700-707F9F99B67D}"/>
    <cellStyle name="Normal 6 3 5 5" xfId="1441" xr:uid="{52530383-5F9D-4D13-BB2A-BAFF7232C8E8}"/>
    <cellStyle name="Normal 6 3 5 6" xfId="1442" xr:uid="{600E2865-45B9-4B0A-AA5C-57B00B520FFE}"/>
    <cellStyle name="Normal 6 3 6" xfId="1443" xr:uid="{ACAD7E88-0C34-46B3-82F1-EABBAAC283B2}"/>
    <cellStyle name="Normal 6 3 6 2" xfId="1444" xr:uid="{CDAFA3BF-B349-47CC-ACDA-39F8A58477AB}"/>
    <cellStyle name="Normal 6 3 6 2 2" xfId="1445" xr:uid="{AEE9E5AF-445A-4F7E-B34C-A2BB1D510417}"/>
    <cellStyle name="Normal 6 3 6 2 2 2" xfId="3988" xr:uid="{EE53CC4D-249B-4401-BB4C-1DA758091144}"/>
    <cellStyle name="Normal 6 3 6 2 3" xfId="1446" xr:uid="{6019C34B-FC6E-4CDA-94D4-05666151E6BA}"/>
    <cellStyle name="Normal 6 3 6 2 4" xfId="1447" xr:uid="{8A400CC1-2927-4DC7-8ABD-29C923AAB4CC}"/>
    <cellStyle name="Normal 6 3 6 3" xfId="1448" xr:uid="{927EA7AB-8A57-4C4A-B830-C54BA96F15B8}"/>
    <cellStyle name="Normal 6 3 6 3 2" xfId="3989" xr:uid="{527A4D5F-2C36-415F-B6FF-1887452D2D66}"/>
    <cellStyle name="Normal 6 3 6 4" xfId="1449" xr:uid="{9DAC569C-5158-424E-974D-A04D160CC9F4}"/>
    <cellStyle name="Normal 6 3 6 5" xfId="1450" xr:uid="{997C0C17-3CAB-4010-A3A5-5EE418F19BFE}"/>
    <cellStyle name="Normal 6 3 7" xfId="1451" xr:uid="{633567D6-F167-4364-B3EC-B9DB39BF56C5}"/>
    <cellStyle name="Normal 6 3 7 2" xfId="1452" xr:uid="{5D816D23-FAB0-4510-853B-8C5D345732F4}"/>
    <cellStyle name="Normal 6 3 7 2 2" xfId="3990" xr:uid="{05F4DD12-1B35-42D2-94CE-89CCDABB4D26}"/>
    <cellStyle name="Normal 6 3 7 3" xfId="1453" xr:uid="{7A719A75-23F6-44F2-BD05-5B8F76572A43}"/>
    <cellStyle name="Normal 6 3 7 4" xfId="1454" xr:uid="{8E68C386-4926-4614-9707-006298E47BBC}"/>
    <cellStyle name="Normal 6 3 8" xfId="1455" xr:uid="{C7468A77-7E30-46B2-8C67-186AF7CBF32E}"/>
    <cellStyle name="Normal 6 3 8 2" xfId="1456" xr:uid="{7A9146FD-D2C1-4BC2-BFEE-EA33B71F0514}"/>
    <cellStyle name="Normal 6 3 8 3" xfId="1457" xr:uid="{45D2A128-7B98-4B43-ACCE-0554EA6B49CB}"/>
    <cellStyle name="Normal 6 3 8 4" xfId="1458" xr:uid="{EB50E42C-317A-4996-B098-8128E50A6590}"/>
    <cellStyle name="Normal 6 3 9" xfId="1459" xr:uid="{0D76E3E1-439D-4A35-A68D-DA0B7F053B47}"/>
    <cellStyle name="Normal 6 3 9 2" xfId="4709" xr:uid="{70B8968B-3656-4023-9272-6EC8BC8B7DF6}"/>
    <cellStyle name="Normal 6 4" xfId="1460" xr:uid="{8C67B0DB-19F3-40CE-9CFD-76887926B7B2}"/>
    <cellStyle name="Normal 6 4 10" xfId="1461" xr:uid="{B2758969-E066-47E9-A1E3-A2BFA5217042}"/>
    <cellStyle name="Normal 6 4 11" xfId="1462" xr:uid="{0FD0FEA9-3074-45EF-8E48-AF1DBDF94DD7}"/>
    <cellStyle name="Normal 6 4 2" xfId="1463" xr:uid="{B5F474B1-5DBE-48E2-B736-74A1D72FE90C}"/>
    <cellStyle name="Normal 6 4 2 2" xfId="1464" xr:uid="{311F6121-EF44-4284-B1AB-1E8A5ED3E726}"/>
    <cellStyle name="Normal 6 4 2 2 2" xfId="1465" xr:uid="{22A8EC98-AF76-4148-ADC9-7498BFB1C6FF}"/>
    <cellStyle name="Normal 6 4 2 2 2 2" xfId="1466" xr:uid="{0AA0A35B-F0F0-4873-AF7D-39D46BF80180}"/>
    <cellStyle name="Normal 6 4 2 2 2 2 2" xfId="1467" xr:uid="{5E05D68C-01FA-4BDA-A421-4AAD0676C019}"/>
    <cellStyle name="Normal 6 4 2 2 2 2 2 2" xfId="3991" xr:uid="{7244B530-1F60-4028-AD39-C594B679FE17}"/>
    <cellStyle name="Normal 6 4 2 2 2 2 3" xfId="1468" xr:uid="{54D4EE90-5919-4191-8F1E-E5FBCE8FC9FE}"/>
    <cellStyle name="Normal 6 4 2 2 2 2 4" xfId="1469" xr:uid="{A151619A-5461-488C-BCE1-06394A629C30}"/>
    <cellStyle name="Normal 6 4 2 2 2 3" xfId="1470" xr:uid="{A4A99D5A-EA38-47BC-A463-2F6DC5EC4F59}"/>
    <cellStyle name="Normal 6 4 2 2 2 3 2" xfId="1471" xr:uid="{F2A94509-77C8-47A0-990A-25DF307FAE81}"/>
    <cellStyle name="Normal 6 4 2 2 2 3 3" xfId="1472" xr:uid="{575D1A64-0D5F-4A4F-B07C-54BA721AB912}"/>
    <cellStyle name="Normal 6 4 2 2 2 3 4" xfId="1473" xr:uid="{29A17A27-3664-4CF5-8F6A-3797E3606C44}"/>
    <cellStyle name="Normal 6 4 2 2 2 4" xfId="1474" xr:uid="{42C2F3CD-7847-413F-B492-909523F0BB3D}"/>
    <cellStyle name="Normal 6 4 2 2 2 5" xfId="1475" xr:uid="{703FC453-D524-435F-89F8-0C7C296FBB2E}"/>
    <cellStyle name="Normal 6 4 2 2 2 6" xfId="1476" xr:uid="{5BD317A9-8789-468C-BBEF-7569C9824B37}"/>
    <cellStyle name="Normal 6 4 2 2 3" xfId="1477" xr:uid="{F6E2C4EE-6874-480E-80A9-DBA996DE7DE6}"/>
    <cellStyle name="Normal 6 4 2 2 3 2" xfId="1478" xr:uid="{8581BCF3-841C-44EA-95F0-385ED84CA937}"/>
    <cellStyle name="Normal 6 4 2 2 3 2 2" xfId="1479" xr:uid="{E1C6124C-B099-4933-8101-3EB0D57752A2}"/>
    <cellStyle name="Normal 6 4 2 2 3 2 3" xfId="1480" xr:uid="{A8C5DAA0-019C-4A64-A22F-C720E69D86D6}"/>
    <cellStyle name="Normal 6 4 2 2 3 2 4" xfId="1481" xr:uid="{D443C3D7-2226-4D7A-AF27-9043C8260B0A}"/>
    <cellStyle name="Normal 6 4 2 2 3 3" xfId="1482" xr:uid="{D3C804DF-57A9-47AA-9BC4-4A97767E2E1B}"/>
    <cellStyle name="Normal 6 4 2 2 3 4" xfId="1483" xr:uid="{B87646CB-B8E7-4EFA-BBC8-07FD3916859C}"/>
    <cellStyle name="Normal 6 4 2 2 3 5" xfId="1484" xr:uid="{60936B3F-2867-4565-B246-FC01101728DF}"/>
    <cellStyle name="Normal 6 4 2 2 4" xfId="1485" xr:uid="{5C661917-62E9-43F1-972B-5BCC03F533D8}"/>
    <cellStyle name="Normal 6 4 2 2 4 2" xfId="1486" xr:uid="{AD85B67C-D5E2-43F7-92BC-F9542743DF74}"/>
    <cellStyle name="Normal 6 4 2 2 4 3" xfId="1487" xr:uid="{98BBC424-8114-4B9E-B3AC-F8B57C4B4790}"/>
    <cellStyle name="Normal 6 4 2 2 4 4" xfId="1488" xr:uid="{91C8DEE5-BE5E-480A-899B-D27B35F58DD8}"/>
    <cellStyle name="Normal 6 4 2 2 5" xfId="1489" xr:uid="{61676828-4A82-4D55-B9A4-D46D71A591C6}"/>
    <cellStyle name="Normal 6 4 2 2 5 2" xfId="1490" xr:uid="{AF57FA55-D75F-4639-A943-CD2D0B368AFC}"/>
    <cellStyle name="Normal 6 4 2 2 5 3" xfId="1491" xr:uid="{D5896E8D-202A-478A-B490-3A176CB90525}"/>
    <cellStyle name="Normal 6 4 2 2 5 4" xfId="1492" xr:uid="{23AC1144-2224-4F90-9135-382C95A02913}"/>
    <cellStyle name="Normal 6 4 2 2 6" xfId="1493" xr:uid="{631B6D08-2D3B-4B6E-A44D-FC488174A788}"/>
    <cellStyle name="Normal 6 4 2 2 7" xfId="1494" xr:uid="{0972BDE0-6471-4AF2-8C75-633E012C6BCD}"/>
    <cellStyle name="Normal 6 4 2 2 8" xfId="1495" xr:uid="{38EE478D-3229-4925-A114-026DA909A662}"/>
    <cellStyle name="Normal 6 4 2 3" xfId="1496" xr:uid="{DE1A877C-AF1C-4903-982F-108E8A45FC25}"/>
    <cellStyle name="Normal 6 4 2 3 2" xfId="1497" xr:uid="{98AC30E6-04A6-4448-9085-DD3CACC2DA1D}"/>
    <cellStyle name="Normal 6 4 2 3 2 2" xfId="1498" xr:uid="{6EAFAB37-F6A1-4B21-B3C7-9034EFCB2866}"/>
    <cellStyle name="Normal 6 4 2 3 2 2 2" xfId="3992" xr:uid="{24DB21A7-243E-4F56-A595-EA545C36061B}"/>
    <cellStyle name="Normal 6 4 2 3 2 2 2 2" xfId="3993" xr:uid="{15C26C78-A7AD-4228-BB68-F60E729DB03A}"/>
    <cellStyle name="Normal 6 4 2 3 2 2 3" xfId="3994" xr:uid="{E5914273-4D03-48CD-87DA-13819AF80FEA}"/>
    <cellStyle name="Normal 6 4 2 3 2 3" xfId="1499" xr:uid="{8E7EE9F0-4E12-4EFF-AB66-7124C1ADAA13}"/>
    <cellStyle name="Normal 6 4 2 3 2 3 2" xfId="3995" xr:uid="{2C43D472-BA67-4919-8004-8C27FF7B4E50}"/>
    <cellStyle name="Normal 6 4 2 3 2 4" xfId="1500" xr:uid="{29717FF2-8FD2-4E6F-A20D-05962EDDBBCD}"/>
    <cellStyle name="Normal 6 4 2 3 3" xfId="1501" xr:uid="{BDDAE2BD-B329-42A5-9F69-01A3920B8CFA}"/>
    <cellStyle name="Normal 6 4 2 3 3 2" xfId="1502" xr:uid="{35EB8423-30A0-47C7-821D-29088E650CD8}"/>
    <cellStyle name="Normal 6 4 2 3 3 2 2" xfId="3996" xr:uid="{9A017B9C-ADBC-435F-BC83-1C7770C8626A}"/>
    <cellStyle name="Normal 6 4 2 3 3 3" xfId="1503" xr:uid="{97E33CE7-7FED-4079-9EE1-9B52F6D8A7DB}"/>
    <cellStyle name="Normal 6 4 2 3 3 4" xfId="1504" xr:uid="{D6EE1CAE-2BF3-4AB4-8329-3E6F8A76980A}"/>
    <cellStyle name="Normal 6 4 2 3 4" xfId="1505" xr:uid="{6FBDE93D-8211-4D36-A303-C578F21BB8E7}"/>
    <cellStyle name="Normal 6 4 2 3 4 2" xfId="3997" xr:uid="{82FA665D-34EA-4040-B276-92C651169DD4}"/>
    <cellStyle name="Normal 6 4 2 3 5" xfId="1506" xr:uid="{7E8FA589-F2A6-4B31-B029-86AC97AB5927}"/>
    <cellStyle name="Normal 6 4 2 3 6" xfId="1507" xr:uid="{BA6F7B78-1726-49EA-A13E-A18326CEBFCE}"/>
    <cellStyle name="Normal 6 4 2 4" xfId="1508" xr:uid="{36DD82B6-C96E-4976-8C29-C24D35D6B668}"/>
    <cellStyle name="Normal 6 4 2 4 2" xfId="1509" xr:uid="{4696BAC7-7770-436C-A33F-85B22C1FF511}"/>
    <cellStyle name="Normal 6 4 2 4 2 2" xfId="1510" xr:uid="{ABCD7DD2-CB85-4B0F-94DE-20865A415101}"/>
    <cellStyle name="Normal 6 4 2 4 2 2 2" xfId="3998" xr:uid="{8C18BC64-C8AA-411F-84E4-9730C2FF8108}"/>
    <cellStyle name="Normal 6 4 2 4 2 3" xfId="1511" xr:uid="{C317EB8C-3C30-4292-9A86-FB61D4DDEC85}"/>
    <cellStyle name="Normal 6 4 2 4 2 4" xfId="1512" xr:uid="{625D7496-5B06-4933-9FB0-18123E0F29B0}"/>
    <cellStyle name="Normal 6 4 2 4 3" xfId="1513" xr:uid="{904B6F68-145D-420F-8757-92C4C42C337B}"/>
    <cellStyle name="Normal 6 4 2 4 3 2" xfId="3999" xr:uid="{417E2403-9686-41FB-B136-C68C231E9A9C}"/>
    <cellStyle name="Normal 6 4 2 4 4" xfId="1514" xr:uid="{E1C97C58-7FF4-4552-972B-2B74FA6BEC48}"/>
    <cellStyle name="Normal 6 4 2 4 5" xfId="1515" xr:uid="{9414291C-7B53-44B7-B777-1C22E40C2F7E}"/>
    <cellStyle name="Normal 6 4 2 5" xfId="1516" xr:uid="{E7F7F3DC-3104-4767-9839-23D5B5E09617}"/>
    <cellStyle name="Normal 6 4 2 5 2" xfId="1517" xr:uid="{C09C6F57-C4F6-4C0C-8D66-B413E807BEB3}"/>
    <cellStyle name="Normal 6 4 2 5 2 2" xfId="4000" xr:uid="{0299EA8E-0DA1-40ED-AAFF-0A66BAA9CF3E}"/>
    <cellStyle name="Normal 6 4 2 5 3" xfId="1518" xr:uid="{603C6D25-749A-48F2-A7D5-C819043C7F48}"/>
    <cellStyle name="Normal 6 4 2 5 4" xfId="1519" xr:uid="{3CB821DC-C4AE-4711-9B81-C0AA4C737006}"/>
    <cellStyle name="Normal 6 4 2 6" xfId="1520" xr:uid="{E9D3A417-A890-48D2-A039-CD41C1174B6C}"/>
    <cellStyle name="Normal 6 4 2 6 2" xfId="1521" xr:uid="{9FDCE156-5630-469E-8FF9-BD311A8A4591}"/>
    <cellStyle name="Normal 6 4 2 6 3" xfId="1522" xr:uid="{A3966BAB-59FA-4C1F-B000-4786E2A051E8}"/>
    <cellStyle name="Normal 6 4 2 6 4" xfId="1523" xr:uid="{F57B41B0-94A9-48B6-9059-66AD83C8F548}"/>
    <cellStyle name="Normal 6 4 2 7" xfId="1524" xr:uid="{7D33B408-CC7C-4EF0-BC8F-F8687F199E1A}"/>
    <cellStyle name="Normal 6 4 2 8" xfId="1525" xr:uid="{7E23D473-A711-4338-8374-5886BAA439E9}"/>
    <cellStyle name="Normal 6 4 2 9" xfId="1526" xr:uid="{960379FD-7007-4791-B481-5821E4567A95}"/>
    <cellStyle name="Normal 6 4 3" xfId="1527" xr:uid="{FCBE96C7-265B-415E-9258-076B4B10A39B}"/>
    <cellStyle name="Normal 6 4 3 2" xfId="1528" xr:uid="{33EDE82C-51E9-433A-A786-E9EE95528FCA}"/>
    <cellStyle name="Normal 6 4 3 2 2" xfId="1529" xr:uid="{C8E797BE-A363-430B-8ACB-82D127346555}"/>
    <cellStyle name="Normal 6 4 3 2 2 2" xfId="1530" xr:uid="{AC8FF34C-A53C-45BD-95B4-2F44F7DF75B0}"/>
    <cellStyle name="Normal 6 4 3 2 2 2 2" xfId="4001" xr:uid="{8C6354F3-D220-453A-ADCB-616368088282}"/>
    <cellStyle name="Normal 6 4 3 2 2 2 2 2" xfId="4647" xr:uid="{BD1BBC2D-97DB-49E0-92D6-82B192605053}"/>
    <cellStyle name="Normal 6 4 3 2 2 2 3" xfId="4648" xr:uid="{6CEE0EF5-A7F1-4BFA-ACD3-B2D209951FFB}"/>
    <cellStyle name="Normal 6 4 3 2 2 3" xfId="1531" xr:uid="{90DB4698-A217-452D-BE4A-EB48817BF8F0}"/>
    <cellStyle name="Normal 6 4 3 2 2 3 2" xfId="4649" xr:uid="{77DF11F2-7344-4A70-8D65-E9C663CB7F96}"/>
    <cellStyle name="Normal 6 4 3 2 2 4" xfId="1532" xr:uid="{7A3C9BF9-409A-4708-B87B-9588A0311E1F}"/>
    <cellStyle name="Normal 6 4 3 2 3" xfId="1533" xr:uid="{05EE1108-137B-4510-9CE9-7E4D848663D5}"/>
    <cellStyle name="Normal 6 4 3 2 3 2" xfId="1534" xr:uid="{CA866750-5359-4088-97BE-AABB50FC450E}"/>
    <cellStyle name="Normal 6 4 3 2 3 2 2" xfId="4650" xr:uid="{13960378-F974-4A1D-BEC3-2AC7EB1478E1}"/>
    <cellStyle name="Normal 6 4 3 2 3 3" xfId="1535" xr:uid="{850A4A87-CFF8-4547-9055-C45F7CA89836}"/>
    <cellStyle name="Normal 6 4 3 2 3 4" xfId="1536" xr:uid="{4DF8AABE-4C1F-42AE-90C6-F3883D10060D}"/>
    <cellStyle name="Normal 6 4 3 2 4" xfId="1537" xr:uid="{DD528868-2F91-4A96-AFA8-2086CEE27FED}"/>
    <cellStyle name="Normal 6 4 3 2 4 2" xfId="4651" xr:uid="{4FC15846-C6D4-4148-BEC6-D54954C67AB1}"/>
    <cellStyle name="Normal 6 4 3 2 5" xfId="1538" xr:uid="{6D96E010-73A9-4D55-B2CE-9ECAD68288B8}"/>
    <cellStyle name="Normal 6 4 3 2 6" xfId="1539" xr:uid="{DAC4E787-482D-4D86-9BE9-CEC383C318B5}"/>
    <cellStyle name="Normal 6 4 3 3" xfId="1540" xr:uid="{A179FCA4-FD15-432D-89A8-BF6F9DF86004}"/>
    <cellStyle name="Normal 6 4 3 3 2" xfId="1541" xr:uid="{2D8A3C76-CAFF-420D-B861-243C09F06295}"/>
    <cellStyle name="Normal 6 4 3 3 2 2" xfId="1542" xr:uid="{8A2AD5D7-C8C6-4CD3-9AC9-6FA3215481A2}"/>
    <cellStyle name="Normal 6 4 3 3 2 2 2" xfId="4652" xr:uid="{2D627C29-5ECD-4C17-A3E1-3B9E8D4F5CA0}"/>
    <cellStyle name="Normal 6 4 3 3 2 3" xfId="1543" xr:uid="{17A09828-2160-4FAE-AE4A-0C2BA5ECCA46}"/>
    <cellStyle name="Normal 6 4 3 3 2 4" xfId="1544" xr:uid="{AADF86ED-E6EB-4EE3-8C2B-F2228EC334CA}"/>
    <cellStyle name="Normal 6 4 3 3 3" xfId="1545" xr:uid="{DD0A5F40-6A1F-49AA-9AA3-AA0ACBA04843}"/>
    <cellStyle name="Normal 6 4 3 3 3 2" xfId="4653" xr:uid="{68683D37-B1D2-4B95-80EC-C700F5AFDA54}"/>
    <cellStyle name="Normal 6 4 3 3 4" xfId="1546" xr:uid="{0F938DB1-4529-45B5-9886-39F64E7961DB}"/>
    <cellStyle name="Normal 6 4 3 3 5" xfId="1547" xr:uid="{CE87DD87-EB4E-4BAF-937E-3921F372356E}"/>
    <cellStyle name="Normal 6 4 3 4" xfId="1548" xr:uid="{14A3D405-1B5B-4986-BA7A-86AC30F5EF0E}"/>
    <cellStyle name="Normal 6 4 3 4 2" xfId="1549" xr:uid="{9E93FD76-A3C9-41E4-BBED-6922B6E92A12}"/>
    <cellStyle name="Normal 6 4 3 4 2 2" xfId="4654" xr:uid="{9AA9B78F-F323-4E2F-95DE-392BDE0BC614}"/>
    <cellStyle name="Normal 6 4 3 4 3" xfId="1550" xr:uid="{25B49881-57D2-4E3A-9686-37E94C477C3E}"/>
    <cellStyle name="Normal 6 4 3 4 4" xfId="1551" xr:uid="{5203B7B1-29B8-4B4F-BC16-9D1E6E6B61FA}"/>
    <cellStyle name="Normal 6 4 3 5" xfId="1552" xr:uid="{E2067C6D-6FF2-4817-AC15-AF52DA3C1A51}"/>
    <cellStyle name="Normal 6 4 3 5 2" xfId="1553" xr:uid="{778EEF0F-6C12-4CB8-B86F-DF13B7DEA4F1}"/>
    <cellStyle name="Normal 6 4 3 5 3" xfId="1554" xr:uid="{881B0307-1347-421F-95CE-F8CD88AEB88A}"/>
    <cellStyle name="Normal 6 4 3 5 4" xfId="1555" xr:uid="{C82F7E00-148A-4CF1-B4C6-17EC264E4A19}"/>
    <cellStyle name="Normal 6 4 3 6" xfId="1556" xr:uid="{9CF617B2-B471-478D-937A-6822C7F8B3E7}"/>
    <cellStyle name="Normal 6 4 3 7" xfId="1557" xr:uid="{D5FAAC24-F259-4999-8616-475FF99495AF}"/>
    <cellStyle name="Normal 6 4 3 8" xfId="1558" xr:uid="{4F79A55D-0EAB-4C13-B8EF-9A9DFD871E66}"/>
    <cellStyle name="Normal 6 4 4" xfId="1559" xr:uid="{CD5D1E5A-EBFF-4D3D-9765-A87BF9EF4F26}"/>
    <cellStyle name="Normal 6 4 4 2" xfId="1560" xr:uid="{C40F319A-1C91-4C54-8E36-D92540CC738F}"/>
    <cellStyle name="Normal 6 4 4 2 2" xfId="1561" xr:uid="{6EEE9017-15E7-4213-8116-0C900F229B66}"/>
    <cellStyle name="Normal 6 4 4 2 2 2" xfId="1562" xr:uid="{5994C4E0-9FA0-4662-88B8-47C00FC46F9D}"/>
    <cellStyle name="Normal 6 4 4 2 2 2 2" xfId="4002" xr:uid="{6D4592C0-4318-483B-A4E3-F704D73EA7ED}"/>
    <cellStyle name="Normal 6 4 4 2 2 3" xfId="1563" xr:uid="{CE0DE069-99E1-48F3-B0CB-45B04AE60869}"/>
    <cellStyle name="Normal 6 4 4 2 2 4" xfId="1564" xr:uid="{7DBD1A46-455E-44FE-87D2-9F12D472A915}"/>
    <cellStyle name="Normal 6 4 4 2 3" xfId="1565" xr:uid="{B131F797-1D8C-43AA-A6F3-7250D38C3BB0}"/>
    <cellStyle name="Normal 6 4 4 2 3 2" xfId="4003" xr:uid="{21414BB8-1458-45A3-BF3D-EDC89C6803E7}"/>
    <cellStyle name="Normal 6 4 4 2 4" xfId="1566" xr:uid="{E4A0E7B7-0D44-4A86-9697-F0C21E204DE8}"/>
    <cellStyle name="Normal 6 4 4 2 5" xfId="1567" xr:uid="{D7D461DA-E957-47A1-B7BB-DE4F89C0C4B4}"/>
    <cellStyle name="Normal 6 4 4 3" xfId="1568" xr:uid="{80984BA0-D717-477B-ACED-37E3356CD770}"/>
    <cellStyle name="Normal 6 4 4 3 2" xfId="1569" xr:uid="{F60A69C6-2CD5-4AB5-AFBB-D597F1E7C601}"/>
    <cellStyle name="Normal 6 4 4 3 2 2" xfId="4004" xr:uid="{A8C02C93-6667-4CB2-9E54-3AD6ED1E2FEF}"/>
    <cellStyle name="Normal 6 4 4 3 3" xfId="1570" xr:uid="{E1B0D099-81BD-4099-9917-A99DD1D050C7}"/>
    <cellStyle name="Normal 6 4 4 3 4" xfId="1571" xr:uid="{20635938-989B-46FB-BA63-8400E4215EFB}"/>
    <cellStyle name="Normal 6 4 4 4" xfId="1572" xr:uid="{E5BC3A97-1928-48F8-9200-D06A6838D386}"/>
    <cellStyle name="Normal 6 4 4 4 2" xfId="1573" xr:uid="{FEC51BBF-9CC3-4592-8A5E-17FB6F560513}"/>
    <cellStyle name="Normal 6 4 4 4 3" xfId="1574" xr:uid="{AB14818A-42BC-4BB0-8E1D-462CB13BEBDE}"/>
    <cellStyle name="Normal 6 4 4 4 4" xfId="1575" xr:uid="{CAA40CCF-1C64-4810-8DA1-9F47681EB732}"/>
    <cellStyle name="Normal 6 4 4 5" xfId="1576" xr:uid="{EB885D98-EDC7-46FA-84B7-8DC4006CD351}"/>
    <cellStyle name="Normal 6 4 4 6" xfId="1577" xr:uid="{6CF3F614-9B82-4BD6-A578-8619EF37E84F}"/>
    <cellStyle name="Normal 6 4 4 7" xfId="1578" xr:uid="{81482524-9B99-47C1-A402-6C41F8000CAE}"/>
    <cellStyle name="Normal 6 4 5" xfId="1579" xr:uid="{2DAD06FF-500C-4C4D-AD2B-4396D06354A4}"/>
    <cellStyle name="Normal 6 4 5 2" xfId="1580" xr:uid="{0123A8E6-47DB-4594-9F0C-F861528DF7B0}"/>
    <cellStyle name="Normal 6 4 5 2 2" xfId="1581" xr:uid="{F3990F7D-EC60-401F-B36D-7E02F37BA743}"/>
    <cellStyle name="Normal 6 4 5 2 2 2" xfId="4005" xr:uid="{0C2F98DF-2738-4DEA-8715-E1C6DF542775}"/>
    <cellStyle name="Normal 6 4 5 2 3" xfId="1582" xr:uid="{1F37573B-5A5E-4523-BD77-88A699460ED7}"/>
    <cellStyle name="Normal 6 4 5 2 4" xfId="1583" xr:uid="{768529A4-6B3C-44A5-99A1-F4E72406B019}"/>
    <cellStyle name="Normal 6 4 5 3" xfId="1584" xr:uid="{AE8786E9-C586-45ED-925C-563341A5B5BD}"/>
    <cellStyle name="Normal 6 4 5 3 2" xfId="1585" xr:uid="{D56F1519-27FA-4BE1-B55A-2814945116C0}"/>
    <cellStyle name="Normal 6 4 5 3 3" xfId="1586" xr:uid="{B8968A53-3ABB-42C0-A565-343B3B20CD91}"/>
    <cellStyle name="Normal 6 4 5 3 4" xfId="1587" xr:uid="{D769D8F5-BF1C-4A61-AED0-77D6E2A59682}"/>
    <cellStyle name="Normal 6 4 5 4" xfId="1588" xr:uid="{95A6844C-9263-4109-85D6-D8C174815C13}"/>
    <cellStyle name="Normal 6 4 5 5" xfId="1589" xr:uid="{40C1EB76-F4BB-4DC6-8297-38EF809A4462}"/>
    <cellStyle name="Normal 6 4 5 6" xfId="1590" xr:uid="{AB6C6556-17F2-4818-BD6E-6114AE13C34B}"/>
    <cellStyle name="Normal 6 4 6" xfId="1591" xr:uid="{59A3CBC9-C9AB-401C-AABB-68B543C48AF4}"/>
    <cellStyle name="Normal 6 4 6 2" xfId="1592" xr:uid="{345BD6B7-1976-4A54-AE8A-22189C9F5FA9}"/>
    <cellStyle name="Normal 6 4 6 2 2" xfId="1593" xr:uid="{B9110850-9BEC-4522-80F5-D152954E5CF7}"/>
    <cellStyle name="Normal 6 4 6 2 3" xfId="1594" xr:uid="{A6B8CB7A-AE0C-4C9C-B93F-3C2A2CEB4886}"/>
    <cellStyle name="Normal 6 4 6 2 4" xfId="1595" xr:uid="{A58330EB-029A-4B81-9824-AFC5D839FFEE}"/>
    <cellStyle name="Normal 6 4 6 3" xfId="1596" xr:uid="{910D5755-A190-4701-A353-742914000F21}"/>
    <cellStyle name="Normal 6 4 6 4" xfId="1597" xr:uid="{49FE05A0-C13D-45E6-B792-3C538564E06A}"/>
    <cellStyle name="Normal 6 4 6 5" xfId="1598" xr:uid="{F832C771-C602-4213-99B8-F0CE0A61E275}"/>
    <cellStyle name="Normal 6 4 7" xfId="1599" xr:uid="{B0CF038E-C581-4AAB-B03A-09C2F002BDA2}"/>
    <cellStyle name="Normal 6 4 7 2" xfId="1600" xr:uid="{EFF87C5A-10A2-48B7-AB47-BB89495F8567}"/>
    <cellStyle name="Normal 6 4 7 3" xfId="1601" xr:uid="{3E68DBE5-5DA9-4D2C-B45B-AE2CAFC0D9AA}"/>
    <cellStyle name="Normal 6 4 7 3 2" xfId="4378" xr:uid="{AB1936EF-01B6-4FD9-947D-8AF43D381C37}"/>
    <cellStyle name="Normal 6 4 7 3 3" xfId="4609" xr:uid="{BD4A158A-0409-4B2B-B231-261D75AE4798}"/>
    <cellStyle name="Normal 6 4 7 4" xfId="1602" xr:uid="{43169F5C-DB37-4CD8-B4CD-A4AC2C5663B6}"/>
    <cellStyle name="Normal 6 4 8" xfId="1603" xr:uid="{49049BB2-6664-4775-9803-3C1AA19CE7CD}"/>
    <cellStyle name="Normal 6 4 8 2" xfId="1604" xr:uid="{DAE4F984-48A6-4BB5-B733-756AE6928581}"/>
    <cellStyle name="Normal 6 4 8 3" xfId="1605" xr:uid="{70DA1AD6-9DAE-4ABB-B0EE-E04E481DA272}"/>
    <cellStyle name="Normal 6 4 8 4" xfId="1606" xr:uid="{7FDFF58B-5A6E-4CF0-9857-BFE63ACC37D8}"/>
    <cellStyle name="Normal 6 4 9" xfId="1607" xr:uid="{4CF62A11-0C7A-47D5-88EB-E92CCDCA260C}"/>
    <cellStyle name="Normal 6 5" xfId="1608" xr:uid="{8627A863-7BCB-4B64-8E62-0412AC8187A1}"/>
    <cellStyle name="Normal 6 5 10" xfId="1609" xr:uid="{A03943B2-C6C2-42B3-8CE2-3CF008DB56B4}"/>
    <cellStyle name="Normal 6 5 11" xfId="1610" xr:uid="{E92BF8EC-44BB-44D1-93BF-9B5916108117}"/>
    <cellStyle name="Normal 6 5 2" xfId="1611" xr:uid="{1F373D27-E928-4422-A342-888490CE5222}"/>
    <cellStyle name="Normal 6 5 2 2" xfId="1612" xr:uid="{808DA402-1C96-4A7B-88FD-A83BBCF506E4}"/>
    <cellStyle name="Normal 6 5 2 2 2" xfId="1613" xr:uid="{FF1DC973-D57F-4554-97DA-38061B9A0219}"/>
    <cellStyle name="Normal 6 5 2 2 2 2" xfId="1614" xr:uid="{86EBA835-A5D2-4E29-9050-BDCD5978E096}"/>
    <cellStyle name="Normal 6 5 2 2 2 2 2" xfId="1615" xr:uid="{BC237E9C-FAB1-43C5-B0BD-B092E57FCEFB}"/>
    <cellStyle name="Normal 6 5 2 2 2 2 3" xfId="1616" xr:uid="{25392530-03E4-4A91-AE38-FCDCB46B403F}"/>
    <cellStyle name="Normal 6 5 2 2 2 2 4" xfId="1617" xr:uid="{C6A36652-FD57-44E1-B21F-666FAAB6EACF}"/>
    <cellStyle name="Normal 6 5 2 2 2 3" xfId="1618" xr:uid="{B85C5764-E11F-4344-BFC3-F52540F984F6}"/>
    <cellStyle name="Normal 6 5 2 2 2 3 2" xfId="1619" xr:uid="{FF681C69-42A2-4F98-B2B3-F14E7B56968B}"/>
    <cellStyle name="Normal 6 5 2 2 2 3 3" xfId="1620" xr:uid="{5446E6EB-5083-4568-B653-1D8C9EB1F3D2}"/>
    <cellStyle name="Normal 6 5 2 2 2 3 4" xfId="1621" xr:uid="{A67EC560-0D3D-4138-97CA-9B218EC43AB0}"/>
    <cellStyle name="Normal 6 5 2 2 2 4" xfId="1622" xr:uid="{2B96A5A8-B6F7-4A76-9314-368522473910}"/>
    <cellStyle name="Normal 6 5 2 2 2 5" xfId="1623" xr:uid="{9141530A-2094-4AF2-9516-75DE43D021DA}"/>
    <cellStyle name="Normal 6 5 2 2 2 6" xfId="1624" xr:uid="{61D1661E-BB14-469F-8D47-8B66AE05DAC7}"/>
    <cellStyle name="Normal 6 5 2 2 3" xfId="1625" xr:uid="{534D41A6-E24C-420B-9445-90356A0E1BF5}"/>
    <cellStyle name="Normal 6 5 2 2 3 2" xfId="1626" xr:uid="{9A29D897-5E6E-4ABA-95E6-FC4D45EF6AD5}"/>
    <cellStyle name="Normal 6 5 2 2 3 2 2" xfId="1627" xr:uid="{C351EAF4-B2B1-4783-A70F-8FFD05C3B734}"/>
    <cellStyle name="Normal 6 5 2 2 3 2 3" xfId="1628" xr:uid="{3C4ED340-59A3-409C-8E14-23A65E8AC53A}"/>
    <cellStyle name="Normal 6 5 2 2 3 2 4" xfId="1629" xr:uid="{87B6FF28-D62A-4CE7-8221-5E4E61F11989}"/>
    <cellStyle name="Normal 6 5 2 2 3 3" xfId="1630" xr:uid="{63634E11-BD7E-4EC9-9F7B-1877FBB5E659}"/>
    <cellStyle name="Normal 6 5 2 2 3 4" xfId="1631" xr:uid="{94883ECC-9782-4CE0-B942-554E6AC46632}"/>
    <cellStyle name="Normal 6 5 2 2 3 5" xfId="1632" xr:uid="{340D52F4-6D28-44E8-B9FA-30F4521845E5}"/>
    <cellStyle name="Normal 6 5 2 2 4" xfId="1633" xr:uid="{CA678DE7-51EE-45EB-893C-49A0F7BBAACF}"/>
    <cellStyle name="Normal 6 5 2 2 4 2" xfId="1634" xr:uid="{F607A542-EAE5-44DF-BC79-04835151DC93}"/>
    <cellStyle name="Normal 6 5 2 2 4 3" xfId="1635" xr:uid="{A8206FA8-9D40-4351-9116-537CF66FF56E}"/>
    <cellStyle name="Normal 6 5 2 2 4 4" xfId="1636" xr:uid="{2E32E4A0-BC00-4183-AA59-E9FBC9598476}"/>
    <cellStyle name="Normal 6 5 2 2 5" xfId="1637" xr:uid="{3A1E9F33-D9BA-4663-A787-CBD1DF064CB4}"/>
    <cellStyle name="Normal 6 5 2 2 5 2" xfId="1638" xr:uid="{CB44A115-6C97-44EE-997F-28182B505E43}"/>
    <cellStyle name="Normal 6 5 2 2 5 3" xfId="1639" xr:uid="{9548622E-4188-4C29-A76D-D5F37B2FFBE4}"/>
    <cellStyle name="Normal 6 5 2 2 5 4" xfId="1640" xr:uid="{8DA75EBD-FE3D-4B8B-AA3E-80D52ABF9B2A}"/>
    <cellStyle name="Normal 6 5 2 2 6" xfId="1641" xr:uid="{AB2C360B-6FE5-479C-A064-96D9667A35BF}"/>
    <cellStyle name="Normal 6 5 2 2 7" xfId="1642" xr:uid="{CF25148A-454F-453E-95F6-7CC79B502051}"/>
    <cellStyle name="Normal 6 5 2 2 8" xfId="1643" xr:uid="{AF37FA5D-BBB8-4671-A989-3F8521462F27}"/>
    <cellStyle name="Normal 6 5 2 3" xfId="1644" xr:uid="{68E6BFDC-B4E2-4B01-994D-237FB639739E}"/>
    <cellStyle name="Normal 6 5 2 3 2" xfId="1645" xr:uid="{E3776D6C-C93F-4B8F-BCB3-95EB1A871FDB}"/>
    <cellStyle name="Normal 6 5 2 3 2 2" xfId="1646" xr:uid="{0F868082-5CD5-4040-B298-2267EFB6B262}"/>
    <cellStyle name="Normal 6 5 2 3 2 3" xfId="1647" xr:uid="{642B5153-1EF1-4883-8C90-1C809DDC3B68}"/>
    <cellStyle name="Normal 6 5 2 3 2 4" xfId="1648" xr:uid="{39876615-53AC-47EB-BAC1-6FC60AABF63E}"/>
    <cellStyle name="Normal 6 5 2 3 3" xfId="1649" xr:uid="{54C96482-F2D9-4482-BA2E-F20AB3483208}"/>
    <cellStyle name="Normal 6 5 2 3 3 2" xfId="1650" xr:uid="{212578A1-D5EF-4025-BA57-45338EED9C52}"/>
    <cellStyle name="Normal 6 5 2 3 3 3" xfId="1651" xr:uid="{3FA4B3D3-2B32-48E6-B110-FE10F98A1D9A}"/>
    <cellStyle name="Normal 6 5 2 3 3 4" xfId="1652" xr:uid="{5CD1E2D6-93FC-4746-A353-81BE85BAC6CF}"/>
    <cellStyle name="Normal 6 5 2 3 4" xfId="1653" xr:uid="{795B89B4-43AD-4257-ADEC-EC8D6EB4AB7A}"/>
    <cellStyle name="Normal 6 5 2 3 5" xfId="1654" xr:uid="{5BDCF214-3F2E-4999-967B-635B1AE40DE2}"/>
    <cellStyle name="Normal 6 5 2 3 6" xfId="1655" xr:uid="{18A7093E-9B08-4BA2-B45F-7AFD6C30A096}"/>
    <cellStyle name="Normal 6 5 2 4" xfId="1656" xr:uid="{0A131F38-130C-4CD9-88FE-75C18640BE2A}"/>
    <cellStyle name="Normal 6 5 2 4 2" xfId="1657" xr:uid="{A8A30F11-961B-47E2-A3A8-B4C91908C9E6}"/>
    <cellStyle name="Normal 6 5 2 4 2 2" xfId="1658" xr:uid="{183D3F1F-5D0C-44E1-BE0C-7D870ED00E02}"/>
    <cellStyle name="Normal 6 5 2 4 2 3" xfId="1659" xr:uid="{E7923E79-0E6A-4B3C-9C51-AD401C069E21}"/>
    <cellStyle name="Normal 6 5 2 4 2 4" xfId="1660" xr:uid="{7EC1764F-138D-4F9C-871A-99AB85C1763E}"/>
    <cellStyle name="Normal 6 5 2 4 3" xfId="1661" xr:uid="{F10C917F-2976-421B-909B-B0641C62A53F}"/>
    <cellStyle name="Normal 6 5 2 4 4" xfId="1662" xr:uid="{E57C7D08-EAFA-44FF-B570-6D70D9813928}"/>
    <cellStyle name="Normal 6 5 2 4 5" xfId="1663" xr:uid="{97DDFC94-ABF3-431A-B69D-BCB9182CA290}"/>
    <cellStyle name="Normal 6 5 2 5" xfId="1664" xr:uid="{BA6F0571-F1EB-447C-99AE-DB1BC59407BB}"/>
    <cellStyle name="Normal 6 5 2 5 2" xfId="1665" xr:uid="{0F9BB0F1-0CD5-4B45-907C-B4575FF4150E}"/>
    <cellStyle name="Normal 6 5 2 5 3" xfId="1666" xr:uid="{B30B2049-B006-4D61-AF62-0A6A31D27D1D}"/>
    <cellStyle name="Normal 6 5 2 5 4" xfId="1667" xr:uid="{FBF1B0EB-4F71-4917-BAEE-47C238CA4FA6}"/>
    <cellStyle name="Normal 6 5 2 6" xfId="1668" xr:uid="{ACE657D4-EB34-4F33-8CBF-8F3EBAF9F57B}"/>
    <cellStyle name="Normal 6 5 2 6 2" xfId="1669" xr:uid="{CAD08064-A6C1-4052-AC45-B974FE487A54}"/>
    <cellStyle name="Normal 6 5 2 6 3" xfId="1670" xr:uid="{94476A2E-D5E9-455B-B6AB-005325EECAC6}"/>
    <cellStyle name="Normal 6 5 2 6 4" xfId="1671" xr:uid="{0D2FE8DC-0EA9-494E-8014-8543F7160F60}"/>
    <cellStyle name="Normal 6 5 2 7" xfId="1672" xr:uid="{3D2D2DB5-5496-4965-9B5D-4C45A4E44C9C}"/>
    <cellStyle name="Normal 6 5 2 8" xfId="1673" xr:uid="{2E5B37F0-473C-4BC1-B2F1-532CE3C94D46}"/>
    <cellStyle name="Normal 6 5 2 9" xfId="1674" xr:uid="{378A67AD-3E91-401D-8A8A-D874807B6CAA}"/>
    <cellStyle name="Normal 6 5 3" xfId="1675" xr:uid="{77B7F365-52D5-40E4-8B7C-352EFEF9C2F2}"/>
    <cellStyle name="Normal 6 5 3 2" xfId="1676" xr:uid="{0F0816AA-5D94-4B2E-8390-D7DDF38E5FFD}"/>
    <cellStyle name="Normal 6 5 3 2 2" xfId="1677" xr:uid="{E2FF6BEC-C0E8-4473-A024-89D6D12403E6}"/>
    <cellStyle name="Normal 6 5 3 2 2 2" xfId="1678" xr:uid="{60581367-EF28-4E52-BBBA-58D1FCFF5525}"/>
    <cellStyle name="Normal 6 5 3 2 2 2 2" xfId="4006" xr:uid="{E480BECE-E9EB-4159-8165-DFAAD9B7BE09}"/>
    <cellStyle name="Normal 6 5 3 2 2 3" xfId="1679" xr:uid="{1CBEB97B-6601-45E4-B801-0F4671C5EEC0}"/>
    <cellStyle name="Normal 6 5 3 2 2 4" xfId="1680" xr:uid="{7A4B5F62-3154-4091-BAE7-F4F70FC7FBE2}"/>
    <cellStyle name="Normal 6 5 3 2 3" xfId="1681" xr:uid="{64BD8458-5F78-4FEF-AC95-F0385C8B9BBC}"/>
    <cellStyle name="Normal 6 5 3 2 3 2" xfId="1682" xr:uid="{1D863D4F-49D9-40BC-9FCA-363612C52312}"/>
    <cellStyle name="Normal 6 5 3 2 3 3" xfId="1683" xr:uid="{361A574C-E52A-4929-A589-58A81E18D964}"/>
    <cellStyle name="Normal 6 5 3 2 3 4" xfId="1684" xr:uid="{864352F1-964C-4323-ACCF-2B02C7585285}"/>
    <cellStyle name="Normal 6 5 3 2 4" xfId="1685" xr:uid="{4A67C825-E2CC-43F5-9FB2-0021AB1DFE70}"/>
    <cellStyle name="Normal 6 5 3 2 5" xfId="1686" xr:uid="{C43B6BD9-C054-49FC-9B01-11321CC04B49}"/>
    <cellStyle name="Normal 6 5 3 2 6" xfId="1687" xr:uid="{2C9D5E4F-C0A0-4A4D-B698-168835B29723}"/>
    <cellStyle name="Normal 6 5 3 3" xfId="1688" xr:uid="{ADA2AFB1-E960-4BE4-A630-A34625D26D66}"/>
    <cellStyle name="Normal 6 5 3 3 2" xfId="1689" xr:uid="{E4FCC991-FACC-4F08-9982-A295032ECE93}"/>
    <cellStyle name="Normal 6 5 3 3 2 2" xfId="1690" xr:uid="{070E953C-DBE3-46B2-AF95-6624E36643F6}"/>
    <cellStyle name="Normal 6 5 3 3 2 3" xfId="1691" xr:uid="{119AE8F7-75FB-4FD5-B994-836C3C498F54}"/>
    <cellStyle name="Normal 6 5 3 3 2 4" xfId="1692" xr:uid="{57A1329C-C84C-40F4-AA4C-E2C79E1140E4}"/>
    <cellStyle name="Normal 6 5 3 3 3" xfId="1693" xr:uid="{BE831E9C-A53D-45F8-BA3C-FAA4875FF887}"/>
    <cellStyle name="Normal 6 5 3 3 4" xfId="1694" xr:uid="{0E136355-0C33-4C23-8C6A-176DBB8B93B3}"/>
    <cellStyle name="Normal 6 5 3 3 5" xfId="1695" xr:uid="{31186C01-B23B-4ABE-B336-89788CA38EA1}"/>
    <cellStyle name="Normal 6 5 3 4" xfId="1696" xr:uid="{A6E9CB48-139E-4AC3-8898-93E04993412D}"/>
    <cellStyle name="Normal 6 5 3 4 2" xfId="1697" xr:uid="{5401F226-AB59-4791-A29F-334F26847D33}"/>
    <cellStyle name="Normal 6 5 3 4 3" xfId="1698" xr:uid="{1309666B-7C54-4C02-9938-E09AF3BA5915}"/>
    <cellStyle name="Normal 6 5 3 4 4" xfId="1699" xr:uid="{FE87DDF3-7686-4E6A-A3E1-FA4A64CCCE15}"/>
    <cellStyle name="Normal 6 5 3 5" xfId="1700" xr:uid="{96255918-AFFB-4A13-A0F3-8EE1BDAFE240}"/>
    <cellStyle name="Normal 6 5 3 5 2" xfId="1701" xr:uid="{23AD727B-6EF0-40A5-BF1C-74C975CAF5B3}"/>
    <cellStyle name="Normal 6 5 3 5 3" xfId="1702" xr:uid="{915567A4-D283-492C-A26A-7631B17DC742}"/>
    <cellStyle name="Normal 6 5 3 5 4" xfId="1703" xr:uid="{8369C892-01B6-4F72-8650-FC73C9E0A407}"/>
    <cellStyle name="Normal 6 5 3 6" xfId="1704" xr:uid="{D21545B0-AC68-4B10-B7FC-79B87ADBAECC}"/>
    <cellStyle name="Normal 6 5 3 7" xfId="1705" xr:uid="{9E288616-22F1-4587-BF7B-F98582829A8B}"/>
    <cellStyle name="Normal 6 5 3 8" xfId="1706" xr:uid="{CA112363-F2C2-49E6-832B-8850C9E01443}"/>
    <cellStyle name="Normal 6 5 4" xfId="1707" xr:uid="{951E2AFB-15C6-4CE0-A3A4-560F25118359}"/>
    <cellStyle name="Normal 6 5 4 2" xfId="1708" xr:uid="{8232BD8E-413C-4250-AB02-050679265D71}"/>
    <cellStyle name="Normal 6 5 4 2 2" xfId="1709" xr:uid="{ECA9B84F-4876-461F-AE3B-7F1299804CAE}"/>
    <cellStyle name="Normal 6 5 4 2 2 2" xfId="1710" xr:uid="{78170D94-C3AE-4306-9E86-B4CDC4A166DD}"/>
    <cellStyle name="Normal 6 5 4 2 2 3" xfId="1711" xr:uid="{EDD4009C-090B-4CDC-A504-89468EFA8A80}"/>
    <cellStyle name="Normal 6 5 4 2 2 4" xfId="1712" xr:uid="{6C3E4656-8EAC-4631-9F55-38D52F4F7A9D}"/>
    <cellStyle name="Normal 6 5 4 2 3" xfId="1713" xr:uid="{470725FA-D19E-4112-825F-FAF43DE5541F}"/>
    <cellStyle name="Normal 6 5 4 2 4" xfId="1714" xr:uid="{61AAB266-0A96-415B-AE86-E37B226E151B}"/>
    <cellStyle name="Normal 6 5 4 2 5" xfId="1715" xr:uid="{DD58AC6A-B2E1-4E17-A6A7-D3FAED034B62}"/>
    <cellStyle name="Normal 6 5 4 3" xfId="1716" xr:uid="{4CED2100-E4CE-484E-BA43-F1DDBA5E61E7}"/>
    <cellStyle name="Normal 6 5 4 3 2" xfId="1717" xr:uid="{0582B87C-0FA1-4797-9B13-A89C83A72853}"/>
    <cellStyle name="Normal 6 5 4 3 3" xfId="1718" xr:uid="{B1CECF9D-AAAB-408A-95F1-FE001EDFE5F6}"/>
    <cellStyle name="Normal 6 5 4 3 4" xfId="1719" xr:uid="{E4265182-6DBD-46FD-BC85-27ABFDC69F27}"/>
    <cellStyle name="Normal 6 5 4 4" xfId="1720" xr:uid="{270E342B-A0E7-4A3B-8582-BEE1DC1B5FA3}"/>
    <cellStyle name="Normal 6 5 4 4 2" xfId="1721" xr:uid="{8C28F3D7-36B5-4D31-9E7E-1B8E6CE71B47}"/>
    <cellStyle name="Normal 6 5 4 4 3" xfId="1722" xr:uid="{8062E2D7-DF4D-4522-86EE-D862D76D4F96}"/>
    <cellStyle name="Normal 6 5 4 4 4" xfId="1723" xr:uid="{51BB22CA-896E-4151-AB71-3370C031E1F4}"/>
    <cellStyle name="Normal 6 5 4 5" xfId="1724" xr:uid="{EC739CED-648C-425B-98A4-A7C068956D32}"/>
    <cellStyle name="Normal 6 5 4 6" xfId="1725" xr:uid="{034A5314-AE65-43E5-BB67-9FBCB6D289A7}"/>
    <cellStyle name="Normal 6 5 4 7" xfId="1726" xr:uid="{6E1BCCD4-D139-444A-8F59-24F1AB4301CC}"/>
    <cellStyle name="Normal 6 5 5" xfId="1727" xr:uid="{DB01D5C1-4626-4DD2-B5EE-8A993E2DA920}"/>
    <cellStyle name="Normal 6 5 5 2" xfId="1728" xr:uid="{99CBB67B-4F70-4D73-89BF-EC8ED56B83EC}"/>
    <cellStyle name="Normal 6 5 5 2 2" xfId="1729" xr:uid="{C68911ED-A79B-4C78-A8D4-C2876B54D29A}"/>
    <cellStyle name="Normal 6 5 5 2 3" xfId="1730" xr:uid="{FF8FDE4A-5603-4D51-BEB8-624C149DD887}"/>
    <cellStyle name="Normal 6 5 5 2 4" xfId="1731" xr:uid="{E76ED016-BE6B-4DE6-91A1-BAE4F3CBC307}"/>
    <cellStyle name="Normal 6 5 5 3" xfId="1732" xr:uid="{7F767E04-E2A4-45F6-980B-869C1B5811E7}"/>
    <cellStyle name="Normal 6 5 5 3 2" xfId="1733" xr:uid="{7053082D-29AA-42E5-B7CF-80261806A868}"/>
    <cellStyle name="Normal 6 5 5 3 3" xfId="1734" xr:uid="{3E6E4601-3259-4877-A932-6F66F1ADC55A}"/>
    <cellStyle name="Normal 6 5 5 3 4" xfId="1735" xr:uid="{EAF71320-B177-4466-A9D4-DAF1B5585AA5}"/>
    <cellStyle name="Normal 6 5 5 4" xfId="1736" xr:uid="{3B8F850A-561B-4D78-BDDF-B99C7B2E8A86}"/>
    <cellStyle name="Normal 6 5 5 5" xfId="1737" xr:uid="{E7309817-997F-4AD9-B8CC-4A30A0A56DEB}"/>
    <cellStyle name="Normal 6 5 5 6" xfId="1738" xr:uid="{8FDA5086-5F3C-4E88-9CB1-821A7E386A5C}"/>
    <cellStyle name="Normal 6 5 6" xfId="1739" xr:uid="{3CBF0AE6-B2D7-4951-A69C-07642D5F91DA}"/>
    <cellStyle name="Normal 6 5 6 2" xfId="1740" xr:uid="{6A99CD34-1272-48A1-8AC1-515DD4499B88}"/>
    <cellStyle name="Normal 6 5 6 2 2" xfId="1741" xr:uid="{6D6528F4-54D7-455F-A1E1-2BA4756B25F4}"/>
    <cellStyle name="Normal 6 5 6 2 3" xfId="1742" xr:uid="{4D94D33D-63E3-40A6-95D8-21FB1A3E199C}"/>
    <cellStyle name="Normal 6 5 6 2 4" xfId="1743" xr:uid="{2AA53265-FDF3-4FCC-891E-391F7CCC8769}"/>
    <cellStyle name="Normal 6 5 6 3" xfId="1744" xr:uid="{87E9BA9D-393C-42E9-8721-24B0BDD76C72}"/>
    <cellStyle name="Normal 6 5 6 4" xfId="1745" xr:uid="{1D8F5488-0C38-4D9A-A09E-33ECDE916186}"/>
    <cellStyle name="Normal 6 5 6 5" xfId="1746" xr:uid="{BDFA12F3-8A96-43DC-928A-E859F39C301C}"/>
    <cellStyle name="Normal 6 5 7" xfId="1747" xr:uid="{4856AD21-1E59-4BC1-B054-D8A43E6B06B4}"/>
    <cellStyle name="Normal 6 5 7 2" xfId="1748" xr:uid="{87CFADB5-1EBC-4CF6-B2AC-A25FB33AF8CC}"/>
    <cellStyle name="Normal 6 5 7 3" xfId="1749" xr:uid="{54998608-451F-4CAA-B01D-FCAF79929828}"/>
    <cellStyle name="Normal 6 5 7 4" xfId="1750" xr:uid="{A6348B3A-FE12-41D9-A59E-3B16C94A443F}"/>
    <cellStyle name="Normal 6 5 8" xfId="1751" xr:uid="{F9D4B429-E940-4D2F-B1DE-83D773D35EFB}"/>
    <cellStyle name="Normal 6 5 8 2" xfId="1752" xr:uid="{BB38E54E-2F60-433C-B9B5-69826B55A895}"/>
    <cellStyle name="Normal 6 5 8 3" xfId="1753" xr:uid="{D9F5D9BA-FBAA-477E-BC44-A301581C2D7B}"/>
    <cellStyle name="Normal 6 5 8 4" xfId="1754" xr:uid="{D230CD88-3BE9-4144-B715-1C6E54F9DA76}"/>
    <cellStyle name="Normal 6 5 9" xfId="1755" xr:uid="{0B754EA3-EE25-4F0E-94A0-9946CD443E68}"/>
    <cellStyle name="Normal 6 6" xfId="1756" xr:uid="{4BDD80C6-1569-43BE-8021-F3BF5D51D1A8}"/>
    <cellStyle name="Normal 6 6 2" xfId="1757" xr:uid="{B40FD5F4-82BF-432D-8103-50D9CC332C89}"/>
    <cellStyle name="Normal 6 6 2 2" xfId="1758" xr:uid="{A9595F06-024A-42FA-B7B7-51D764EA77A6}"/>
    <cellStyle name="Normal 6 6 2 2 2" xfId="1759" xr:uid="{4FE0DE1B-B204-40E5-B308-A4BDF14E6265}"/>
    <cellStyle name="Normal 6 6 2 2 2 2" xfId="1760" xr:uid="{46B2A3C5-5C6B-497F-ACAB-BEA2D964A332}"/>
    <cellStyle name="Normal 6 6 2 2 2 3" xfId="1761" xr:uid="{6626E1B3-5E46-4AD5-A7A5-65B198F8BD19}"/>
    <cellStyle name="Normal 6 6 2 2 2 4" xfId="1762" xr:uid="{42C16006-61C7-49B1-8B65-8FBBBA1FE2AB}"/>
    <cellStyle name="Normal 6 6 2 2 3" xfId="1763" xr:uid="{151E920A-C6A1-405D-98EB-082E143DF19F}"/>
    <cellStyle name="Normal 6 6 2 2 3 2" xfId="1764" xr:uid="{D8FB1141-30A3-48E4-AEBB-B24B9CEB2943}"/>
    <cellStyle name="Normal 6 6 2 2 3 3" xfId="1765" xr:uid="{E6343B43-D056-4CD3-BD36-4598755543E8}"/>
    <cellStyle name="Normal 6 6 2 2 3 4" xfId="1766" xr:uid="{C8188C02-D20C-430E-88B0-B3EC7862ECDE}"/>
    <cellStyle name="Normal 6 6 2 2 4" xfId="1767" xr:uid="{BA560254-0E57-4EBD-80D3-1FBC81CCFD0D}"/>
    <cellStyle name="Normal 6 6 2 2 5" xfId="1768" xr:uid="{106D6517-D0E4-4BD3-9BB1-C6484C91817B}"/>
    <cellStyle name="Normal 6 6 2 2 6" xfId="1769" xr:uid="{4AD00CE0-693E-4C55-B5B4-B69EAF1CD2CB}"/>
    <cellStyle name="Normal 6 6 2 3" xfId="1770" xr:uid="{6811CA1C-7E38-4206-B90B-A43DFDBCA9F3}"/>
    <cellStyle name="Normal 6 6 2 3 2" xfId="1771" xr:uid="{598BFFED-4EB6-45B2-893E-19D612EE3ED9}"/>
    <cellStyle name="Normal 6 6 2 3 2 2" xfId="1772" xr:uid="{8890DB84-5DEC-46A6-9AE1-DC9B9F8D5779}"/>
    <cellStyle name="Normal 6 6 2 3 2 3" xfId="1773" xr:uid="{6C0067AC-D352-4437-A7E9-723095A85747}"/>
    <cellStyle name="Normal 6 6 2 3 2 4" xfId="1774" xr:uid="{DEC5C5AE-DDBB-4D16-AF08-048BEBC05437}"/>
    <cellStyle name="Normal 6 6 2 3 3" xfId="1775" xr:uid="{907662AB-3E23-42AC-880B-E9C4B93C4FE2}"/>
    <cellStyle name="Normal 6 6 2 3 4" xfId="1776" xr:uid="{248171A7-9705-404D-9252-9F13CCB450B0}"/>
    <cellStyle name="Normal 6 6 2 3 5" xfId="1777" xr:uid="{D5385E85-5635-42C7-A262-437CC2F6EDB2}"/>
    <cellStyle name="Normal 6 6 2 4" xfId="1778" xr:uid="{816E4DD0-48DA-458F-A224-9015735B6714}"/>
    <cellStyle name="Normal 6 6 2 4 2" xfId="1779" xr:uid="{A68E642C-D1AF-483F-8B19-85E9CD39007A}"/>
    <cellStyle name="Normal 6 6 2 4 3" xfId="1780" xr:uid="{62B0D4BD-24D2-4EE8-92AA-7B8DE967D30A}"/>
    <cellStyle name="Normal 6 6 2 4 4" xfId="1781" xr:uid="{7CA75594-577B-43CD-A508-73DB833BCB70}"/>
    <cellStyle name="Normal 6 6 2 5" xfId="1782" xr:uid="{309DE8F9-C32D-4541-B7CC-6BEA8F2AD08B}"/>
    <cellStyle name="Normal 6 6 2 5 2" xfId="1783" xr:uid="{9A588668-966B-4B4D-953A-38F621BE5D6B}"/>
    <cellStyle name="Normal 6 6 2 5 3" xfId="1784" xr:uid="{C1EA3972-C8DC-447A-BF3F-ACA33600909B}"/>
    <cellStyle name="Normal 6 6 2 5 4" xfId="1785" xr:uid="{C90B0A9F-8474-4980-8324-069EF762D7B1}"/>
    <cellStyle name="Normal 6 6 2 6" xfId="1786" xr:uid="{AAE4DCB5-4B3B-4572-8CA4-2345F970FC4A}"/>
    <cellStyle name="Normal 6 6 2 7" xfId="1787" xr:uid="{8C387E50-3C8D-4AA8-BF86-31A6998BBF70}"/>
    <cellStyle name="Normal 6 6 2 8" xfId="1788" xr:uid="{0F0ED524-12D7-4F6F-A924-4BC5CAE2A484}"/>
    <cellStyle name="Normal 6 6 3" xfId="1789" xr:uid="{03103484-1E6C-45F6-BBE7-D120712FFB5B}"/>
    <cellStyle name="Normal 6 6 3 2" xfId="1790" xr:uid="{D2E553B5-57C6-4A84-B071-37D2D6DB87AF}"/>
    <cellStyle name="Normal 6 6 3 2 2" xfId="1791" xr:uid="{D8650942-4A2A-4234-A3F6-E87B56EBF494}"/>
    <cellStyle name="Normal 6 6 3 2 3" xfId="1792" xr:uid="{A8BEE153-095A-4DEF-B17C-A4AC97D0AFFA}"/>
    <cellStyle name="Normal 6 6 3 2 4" xfId="1793" xr:uid="{71A83FA8-88ED-4E2E-82D2-7DA3B62EE7CB}"/>
    <cellStyle name="Normal 6 6 3 3" xfId="1794" xr:uid="{221A57EA-9449-401B-A0F8-C37BCC120E1F}"/>
    <cellStyle name="Normal 6 6 3 3 2" xfId="1795" xr:uid="{B6CC0616-F9F9-49CD-BEC9-3DFF41D3EF56}"/>
    <cellStyle name="Normal 6 6 3 3 3" xfId="1796" xr:uid="{6F248542-0A1F-4D65-B653-8E2F882742F3}"/>
    <cellStyle name="Normal 6 6 3 3 4" xfId="1797" xr:uid="{2BDA0AF0-E706-43C7-8A30-ADDA0DAF5568}"/>
    <cellStyle name="Normal 6 6 3 4" xfId="1798" xr:uid="{BF079591-FD16-4AD3-A416-C77FCA3D19F3}"/>
    <cellStyle name="Normal 6 6 3 5" xfId="1799" xr:uid="{68C8C52A-FC58-49C6-9B52-D1D2A6468FFC}"/>
    <cellStyle name="Normal 6 6 3 6" xfId="1800" xr:uid="{BC26B00E-ED3E-4C8C-A85B-DE286D5CFC5D}"/>
    <cellStyle name="Normal 6 6 4" xfId="1801" xr:uid="{532694D5-728C-43AD-8A0A-F42D7F0C3C58}"/>
    <cellStyle name="Normal 6 6 4 2" xfId="1802" xr:uid="{1805715B-E8CD-4782-AD33-99346EE4E164}"/>
    <cellStyle name="Normal 6 6 4 2 2" xfId="1803" xr:uid="{E9E01A7B-345A-42B0-BDD0-516D19472793}"/>
    <cellStyle name="Normal 6 6 4 2 3" xfId="1804" xr:uid="{1DD41DE8-C9A4-4DA0-B644-81E2DC59B1FE}"/>
    <cellStyle name="Normal 6 6 4 2 4" xfId="1805" xr:uid="{02D07775-18CA-41DD-B5C9-12096205889C}"/>
    <cellStyle name="Normal 6 6 4 3" xfId="1806" xr:uid="{9F5516BA-65D0-47DD-BE9B-1751672B96E5}"/>
    <cellStyle name="Normal 6 6 4 4" xfId="1807" xr:uid="{1FDEEEEB-8E2F-4D51-BAF3-AA86A96B940D}"/>
    <cellStyle name="Normal 6 6 4 5" xfId="1808" xr:uid="{4DC9FA5C-DA33-4180-A6A8-CD30A4F58E85}"/>
    <cellStyle name="Normal 6 6 5" xfId="1809" xr:uid="{E1CAC693-F2D9-4946-B976-0566E70C0051}"/>
    <cellStyle name="Normal 6 6 5 2" xfId="1810" xr:uid="{4E0AE2AA-B4D4-4F28-92CB-017822334B65}"/>
    <cellStyle name="Normal 6 6 5 3" xfId="1811" xr:uid="{9F904BDE-CC46-4ABD-9F9B-FD1D4344BFE7}"/>
    <cellStyle name="Normal 6 6 5 4" xfId="1812" xr:uid="{4628CDA4-9EDF-460B-8A49-A275677F710C}"/>
    <cellStyle name="Normal 6 6 6" xfId="1813" xr:uid="{19BB9485-8B8D-4750-A6A9-5CD0D568A624}"/>
    <cellStyle name="Normal 6 6 6 2" xfId="1814" xr:uid="{0239B8FD-7006-46DC-A027-D422636ECE42}"/>
    <cellStyle name="Normal 6 6 6 3" xfId="1815" xr:uid="{44263003-EA15-4DC6-A6DD-F27B66F6C8D9}"/>
    <cellStyle name="Normal 6 6 6 4" xfId="1816" xr:uid="{D16520E0-4C5A-4286-BE9C-731A54E6B828}"/>
    <cellStyle name="Normal 6 6 7" xfId="1817" xr:uid="{E68165F2-A7AA-4DCE-9A14-497DED7CF748}"/>
    <cellStyle name="Normal 6 6 8" xfId="1818" xr:uid="{4D4CCF94-DBCD-4816-B3D8-7CC3CA88F4DA}"/>
    <cellStyle name="Normal 6 6 9" xfId="1819" xr:uid="{83E4C97F-C859-425A-8768-35F22057710D}"/>
    <cellStyle name="Normal 6 7" xfId="1820" xr:uid="{3A81EE82-C9D5-4FFD-961D-9BF7597C3EBA}"/>
    <cellStyle name="Normal 6 7 2" xfId="1821" xr:uid="{E6480DCD-64C2-4A86-805B-95A82CA7252D}"/>
    <cellStyle name="Normal 6 7 2 2" xfId="1822" xr:uid="{ACC661D6-9B3B-4D38-8B29-D5E993B03558}"/>
    <cellStyle name="Normal 6 7 2 2 2" xfId="1823" xr:uid="{90C26E49-9836-4865-88A2-932F980567EA}"/>
    <cellStyle name="Normal 6 7 2 2 2 2" xfId="4007" xr:uid="{BF66E9D8-7469-4803-9C89-2D2CCC2FF484}"/>
    <cellStyle name="Normal 6 7 2 2 3" xfId="1824" xr:uid="{F03F321C-949A-41B9-9A3B-923CF151E87A}"/>
    <cellStyle name="Normal 6 7 2 2 4" xfId="1825" xr:uid="{763C07A5-0082-444A-AE70-633C85D5B3BE}"/>
    <cellStyle name="Normal 6 7 2 3" xfId="1826" xr:uid="{02417FCA-DCE1-4840-A4C7-801A3EC76D2C}"/>
    <cellStyle name="Normal 6 7 2 3 2" xfId="1827" xr:uid="{929AD4BB-A84B-4E1A-824E-2B42B691D89A}"/>
    <cellStyle name="Normal 6 7 2 3 3" xfId="1828" xr:uid="{1A476196-829C-4A37-8A5C-FB98C8803586}"/>
    <cellStyle name="Normal 6 7 2 3 4" xfId="1829" xr:uid="{9C42F24D-CBAC-485A-8518-3C81A4D7656E}"/>
    <cellStyle name="Normal 6 7 2 4" xfId="1830" xr:uid="{A292A775-B0F0-4EC9-8E6C-0EB030E8F1ED}"/>
    <cellStyle name="Normal 6 7 2 5" xfId="1831" xr:uid="{A513710F-C1CC-473B-9B30-AF312D2D57CC}"/>
    <cellStyle name="Normal 6 7 2 6" xfId="1832" xr:uid="{7AD27B24-B97A-4829-96D8-AAEE88390165}"/>
    <cellStyle name="Normal 6 7 3" xfId="1833" xr:uid="{B0DED17B-6A20-4E6E-A578-7476B046D097}"/>
    <cellStyle name="Normal 6 7 3 2" xfId="1834" xr:uid="{52988D06-3375-485D-8BF5-4FEB466FC89C}"/>
    <cellStyle name="Normal 6 7 3 2 2" xfId="1835" xr:uid="{563F36A1-50B7-40B9-A678-89A5EB6A9512}"/>
    <cellStyle name="Normal 6 7 3 2 3" xfId="1836" xr:uid="{70ED7392-FAD8-4C08-99BB-BBDD10B719B3}"/>
    <cellStyle name="Normal 6 7 3 2 4" xfId="1837" xr:uid="{A96F04D7-6F6A-42FE-B9F9-1F580B2458D6}"/>
    <cellStyle name="Normal 6 7 3 3" xfId="1838" xr:uid="{9C192134-4841-4C65-8E6E-D77E930182F3}"/>
    <cellStyle name="Normal 6 7 3 4" xfId="1839" xr:uid="{893B461C-5C5C-44F6-B855-4F5922EE1F3C}"/>
    <cellStyle name="Normal 6 7 3 5" xfId="1840" xr:uid="{68FA83B2-5BA4-46D6-A942-861BA8F78142}"/>
    <cellStyle name="Normal 6 7 4" xfId="1841" xr:uid="{C3C7B2DF-3C45-4505-ADF1-D05A7CD0E826}"/>
    <cellStyle name="Normal 6 7 4 2" xfId="1842" xr:uid="{5A8D7B73-9207-45FC-9025-4680707B6E2D}"/>
    <cellStyle name="Normal 6 7 4 3" xfId="1843" xr:uid="{80F3E21C-0FF5-462A-8AC4-F5334B1182B1}"/>
    <cellStyle name="Normal 6 7 4 4" xfId="1844" xr:uid="{6CACE525-1650-4FB6-8214-9EBE5E4640F5}"/>
    <cellStyle name="Normal 6 7 5" xfId="1845" xr:uid="{A0489476-6F7F-4888-BE1F-8FAE61E7413D}"/>
    <cellStyle name="Normal 6 7 5 2" xfId="1846" xr:uid="{AF4B8E8D-B33D-43B1-91F5-8F3E34A27D55}"/>
    <cellStyle name="Normal 6 7 5 3" xfId="1847" xr:uid="{7980B32E-B665-4B3C-8669-F57F853BFC29}"/>
    <cellStyle name="Normal 6 7 5 4" xfId="1848" xr:uid="{8D65C27C-CBC7-4A80-B9F5-06B3D44CB31D}"/>
    <cellStyle name="Normal 6 7 6" xfId="1849" xr:uid="{3A433239-6ED4-40C9-B8BA-6BAED88E6E2D}"/>
    <cellStyle name="Normal 6 7 7" xfId="1850" xr:uid="{F4B84AFB-E6BC-4250-B821-F1762FF16EE5}"/>
    <cellStyle name="Normal 6 7 8" xfId="1851" xr:uid="{9FF2FE02-B747-4E28-ADC5-0135D8C58BF9}"/>
    <cellStyle name="Normal 6 8" xfId="1852" xr:uid="{B74F0718-AF5B-47E5-89EB-F3434C36ED79}"/>
    <cellStyle name="Normal 6 8 2" xfId="1853" xr:uid="{17EC60AF-AB49-4919-AC7F-3076AE46E6F7}"/>
    <cellStyle name="Normal 6 8 2 2" xfId="1854" xr:uid="{50E8B48B-35BE-41C5-9647-AABC87FC7DFB}"/>
    <cellStyle name="Normal 6 8 2 2 2" xfId="1855" xr:uid="{64CC2D1D-3CD4-4301-92BC-CB8A60BECB17}"/>
    <cellStyle name="Normal 6 8 2 2 3" xfId="1856" xr:uid="{DF8B50E8-F64A-4609-9DBD-9C7FDE8E00F9}"/>
    <cellStyle name="Normal 6 8 2 2 4" xfId="1857" xr:uid="{298EAB2A-FF0D-479E-9EAE-360AF78B9156}"/>
    <cellStyle name="Normal 6 8 2 3" xfId="1858" xr:uid="{2014A66F-F96D-463A-9567-C22507D00946}"/>
    <cellStyle name="Normal 6 8 2 4" xfId="1859" xr:uid="{FF6D4CC8-1702-4DD3-BAE6-64DA53C1F1F7}"/>
    <cellStyle name="Normal 6 8 2 5" xfId="1860" xr:uid="{62402AAC-89EA-4CFA-8E8D-641E77C66BBB}"/>
    <cellStyle name="Normal 6 8 3" xfId="1861" xr:uid="{55E1CF89-F719-4E1D-A60D-EDE8F21491C5}"/>
    <cellStyle name="Normal 6 8 3 2" xfId="1862" xr:uid="{C897E640-171F-4910-AC0C-5675C490CE91}"/>
    <cellStyle name="Normal 6 8 3 3" xfId="1863" xr:uid="{2DA6E461-F03D-4B08-BCFC-EF395BF1FDC1}"/>
    <cellStyle name="Normal 6 8 3 4" xfId="1864" xr:uid="{6383A730-5373-4703-B405-0F4F0EE6FFAD}"/>
    <cellStyle name="Normal 6 8 4" xfId="1865" xr:uid="{B60B60C9-905E-4474-BA57-3C6B7321D140}"/>
    <cellStyle name="Normal 6 8 4 2" xfId="1866" xr:uid="{5F7E118C-F047-4BF6-AF74-F8B41D5C2B08}"/>
    <cellStyle name="Normal 6 8 4 3" xfId="1867" xr:uid="{304169C1-DAC2-4B28-9210-4FB26215C5BF}"/>
    <cellStyle name="Normal 6 8 4 4" xfId="1868" xr:uid="{FBE1ADC9-6893-49E5-9663-3E9FC601FCA2}"/>
    <cellStyle name="Normal 6 8 5" xfId="1869" xr:uid="{0EDF95FE-AF10-4238-9321-FB218A1B6B83}"/>
    <cellStyle name="Normal 6 8 6" xfId="1870" xr:uid="{34C43B35-24B5-41AF-BAEA-50AE7EB6616A}"/>
    <cellStyle name="Normal 6 8 7" xfId="1871" xr:uid="{0EAB343B-8F08-45CD-893E-A8956FCD8484}"/>
    <cellStyle name="Normal 6 9" xfId="1872" xr:uid="{63E6405F-BA5C-4DF3-8912-41338D24585C}"/>
    <cellStyle name="Normal 6 9 2" xfId="1873" xr:uid="{DDE8979D-046F-43EC-85A3-D8F578036379}"/>
    <cellStyle name="Normal 6 9 2 2" xfId="1874" xr:uid="{1AA88ED2-F296-4DAA-9142-90EED6CE5968}"/>
    <cellStyle name="Normal 6 9 2 3" xfId="1875" xr:uid="{E1547D5A-CC42-4D83-ABEE-3A92F8ADD195}"/>
    <cellStyle name="Normal 6 9 2 4" xfId="1876" xr:uid="{75E05A34-684C-441A-A937-B062034DC607}"/>
    <cellStyle name="Normal 6 9 3" xfId="1877" xr:uid="{CC33B5BF-24F4-4B2D-B067-0E1DFCBE57C2}"/>
    <cellStyle name="Normal 6 9 3 2" xfId="1878" xr:uid="{AA4BB6A3-BE97-4436-9299-CAFC590DE70F}"/>
    <cellStyle name="Normal 6 9 3 3" xfId="1879" xr:uid="{A87750C3-09C3-4C34-A42B-B3DBCE409BA9}"/>
    <cellStyle name="Normal 6 9 3 4" xfId="1880" xr:uid="{41A59786-6228-4CDE-AD62-77C1B4FABF02}"/>
    <cellStyle name="Normal 6 9 4" xfId="1881" xr:uid="{ADF08484-B1EC-4E8A-8DF1-A293EA81D6D1}"/>
    <cellStyle name="Normal 6 9 5" xfId="1882" xr:uid="{0A0A58FE-5630-47B8-ABFA-0EF6E58AD50C}"/>
    <cellStyle name="Normal 6 9 6" xfId="1883" xr:uid="{F2D14769-AE6D-4257-9151-423AC4D65720}"/>
    <cellStyle name="Normal 7" xfId="85" xr:uid="{3210BB38-A558-4671-9CFF-A97E1A48C239}"/>
    <cellStyle name="Normal 7 10" xfId="1884" xr:uid="{1EA8FBA8-ADB5-43C0-AB25-07466F3A599C}"/>
    <cellStyle name="Normal 7 10 2" xfId="1885" xr:uid="{68879FB1-11EF-4340-B593-EB5DFB12ABD5}"/>
    <cellStyle name="Normal 7 10 3" xfId="1886" xr:uid="{DCE163F0-E9CE-43C1-AA24-754125DAB3E6}"/>
    <cellStyle name="Normal 7 10 4" xfId="1887" xr:uid="{5AB43B3C-6DF5-476B-BFB1-F06F50C73F81}"/>
    <cellStyle name="Normal 7 11" xfId="1888" xr:uid="{8FCA83CC-125D-4C17-BC65-6C0315683298}"/>
    <cellStyle name="Normal 7 11 2" xfId="1889" xr:uid="{E69E84CC-8BCF-4A1D-9AD2-24835C5B4CF1}"/>
    <cellStyle name="Normal 7 11 3" xfId="1890" xr:uid="{3F4BCD67-3972-4C16-A841-ADBC48ACF278}"/>
    <cellStyle name="Normal 7 11 4" xfId="1891" xr:uid="{3E4E0952-F64C-4173-BC5C-1B6CB52B1C57}"/>
    <cellStyle name="Normal 7 12" xfId="1892" xr:uid="{7CB11799-4CE5-471A-9C98-43DAEE68326B}"/>
    <cellStyle name="Normal 7 12 2" xfId="1893" xr:uid="{757F9790-3280-4013-96B7-EC47C1902357}"/>
    <cellStyle name="Normal 7 13" xfId="1894" xr:uid="{61B87624-BA3E-400B-BA7F-C50FB4C8AE94}"/>
    <cellStyle name="Normal 7 14" xfId="1895" xr:uid="{B234240D-C646-4C13-9705-CDB8125F5D75}"/>
    <cellStyle name="Normal 7 15" xfId="1896" xr:uid="{32DD1BFD-DA4E-4855-AA42-C620FC4188B7}"/>
    <cellStyle name="Normal 7 2" xfId="86" xr:uid="{83581C82-488E-426A-AF01-7DBEEC8971EA}"/>
    <cellStyle name="Normal 7 2 10" xfId="1897" xr:uid="{6ADCED8B-45BF-4CF9-B657-7E1877AD11BA}"/>
    <cellStyle name="Normal 7 2 11" xfId="1898" xr:uid="{6AEBD059-E538-4BEB-87B9-281A6ABCB7D1}"/>
    <cellStyle name="Normal 7 2 2" xfId="1899" xr:uid="{FF051CA5-7284-474E-B9A8-1D9E76569214}"/>
    <cellStyle name="Normal 7 2 2 2" xfId="1900" xr:uid="{FE35C4C1-107C-45D7-91A8-BB2017E054E4}"/>
    <cellStyle name="Normal 7 2 2 2 2" xfId="1901" xr:uid="{39D22E0C-33F9-4930-A530-3E78E58F8D2E}"/>
    <cellStyle name="Normal 7 2 2 2 2 2" xfId="1902" xr:uid="{29FE0539-0BB0-4FD5-A702-AFD91CC051D7}"/>
    <cellStyle name="Normal 7 2 2 2 2 2 2" xfId="1903" xr:uid="{AF9F6789-F3E8-4B04-8DF5-80B72856FD3B}"/>
    <cellStyle name="Normal 7 2 2 2 2 2 2 2" xfId="4008" xr:uid="{B2594E1D-4F0F-48F2-8C2D-2C441BE3A871}"/>
    <cellStyle name="Normal 7 2 2 2 2 2 2 2 2" xfId="4009" xr:uid="{394D5A60-1F91-47BC-BE4B-0BB8C09FA634}"/>
    <cellStyle name="Normal 7 2 2 2 2 2 2 3" xfId="4010" xr:uid="{788AC8E1-007B-4396-9D38-F9C20DDCA5BB}"/>
    <cellStyle name="Normal 7 2 2 2 2 2 3" xfId="1904" xr:uid="{90CE1664-9752-4D59-858B-7BB94A78F705}"/>
    <cellStyle name="Normal 7 2 2 2 2 2 3 2" xfId="4011" xr:uid="{224BB897-8BA6-4BF0-93E6-771A4CB0E493}"/>
    <cellStyle name="Normal 7 2 2 2 2 2 4" xfId="1905" xr:uid="{82EB5296-8030-4CDF-B1DE-149DAC34F9B1}"/>
    <cellStyle name="Normal 7 2 2 2 2 3" xfId="1906" xr:uid="{09322ABF-E671-416D-896B-7BC4B2858DDE}"/>
    <cellStyle name="Normal 7 2 2 2 2 3 2" xfId="1907" xr:uid="{8A6D0E64-D547-4765-8F93-E274BB6E9BD8}"/>
    <cellStyle name="Normal 7 2 2 2 2 3 2 2" xfId="4012" xr:uid="{E6B43FF6-435C-4E54-B8BC-91CA19EF4FA3}"/>
    <cellStyle name="Normal 7 2 2 2 2 3 3" xfId="1908" xr:uid="{AB300E74-5E64-44B9-B514-52CFC1371C7C}"/>
    <cellStyle name="Normal 7 2 2 2 2 3 4" xfId="1909" xr:uid="{6AC09182-273E-41E1-B11B-066A46F1E8B8}"/>
    <cellStyle name="Normal 7 2 2 2 2 4" xfId="1910" xr:uid="{3F94F153-0461-445A-AB8F-8C802DB3443C}"/>
    <cellStyle name="Normal 7 2 2 2 2 4 2" xfId="4013" xr:uid="{850497E0-6183-4084-9AF8-61E73B871660}"/>
    <cellStyle name="Normal 7 2 2 2 2 5" xfId="1911" xr:uid="{8782A9E3-4D60-4560-B614-A9162CF0AE92}"/>
    <cellStyle name="Normal 7 2 2 2 2 6" xfId="1912" xr:uid="{378F0124-22CC-4C1B-B07C-8385DC56BB20}"/>
    <cellStyle name="Normal 7 2 2 2 3" xfId="1913" xr:uid="{C50938FB-3E23-48A1-A863-578F61A4CF59}"/>
    <cellStyle name="Normal 7 2 2 2 3 2" xfId="1914" xr:uid="{8F8B8585-0A1A-4D0A-8996-D26B02980753}"/>
    <cellStyle name="Normal 7 2 2 2 3 2 2" xfId="1915" xr:uid="{5D66A113-6C66-40B1-9282-F09DBBC53922}"/>
    <cellStyle name="Normal 7 2 2 2 3 2 2 2" xfId="4014" xr:uid="{C08E1470-FD2C-47FC-A4E1-9D245E096EE4}"/>
    <cellStyle name="Normal 7 2 2 2 3 2 2 2 2" xfId="4015" xr:uid="{979E1EEC-6684-4F65-8039-4EA337F489BF}"/>
    <cellStyle name="Normal 7 2 2 2 3 2 2 3" xfId="4016" xr:uid="{9689B3AB-F60F-4F67-9D64-00279019FD69}"/>
    <cellStyle name="Normal 7 2 2 2 3 2 3" xfId="1916" xr:uid="{2046AFC8-77F7-4011-8AAC-B0B83FFB2BF3}"/>
    <cellStyle name="Normal 7 2 2 2 3 2 3 2" xfId="4017" xr:uid="{71F733BF-8271-4AB8-8306-7A99142987F9}"/>
    <cellStyle name="Normal 7 2 2 2 3 2 4" xfId="1917" xr:uid="{6F2532CB-0F59-42DF-A185-497D5BB1B488}"/>
    <cellStyle name="Normal 7 2 2 2 3 3" xfId="1918" xr:uid="{C6B37CC2-A3E1-4861-852C-2DB30B8A46D1}"/>
    <cellStyle name="Normal 7 2 2 2 3 3 2" xfId="4018" xr:uid="{FE3592B5-BC12-4A14-BE8D-AD1FECDD8A8E}"/>
    <cellStyle name="Normal 7 2 2 2 3 3 2 2" xfId="4019" xr:uid="{6F34C0FE-67B4-4F85-896F-5B17D055580B}"/>
    <cellStyle name="Normal 7 2 2 2 3 3 3" xfId="4020" xr:uid="{50B770CF-2513-4B72-A8CA-15A3EF7691F0}"/>
    <cellStyle name="Normal 7 2 2 2 3 4" xfId="1919" xr:uid="{9D7DA412-50BA-4854-BD94-2C0466124220}"/>
    <cellStyle name="Normal 7 2 2 2 3 4 2" xfId="4021" xr:uid="{C94C0FFB-3FD2-4A32-BC48-E5C7005EC437}"/>
    <cellStyle name="Normal 7 2 2 2 3 5" xfId="1920" xr:uid="{D8EF9B70-8FBC-4BC7-9084-E350707458BA}"/>
    <cellStyle name="Normal 7 2 2 2 4" xfId="1921" xr:uid="{4073F680-71FB-4222-AEDF-3984DC9825C9}"/>
    <cellStyle name="Normal 7 2 2 2 4 2" xfId="1922" xr:uid="{A724F34E-279F-4FA3-9902-DE82D7B434D2}"/>
    <cellStyle name="Normal 7 2 2 2 4 2 2" xfId="4022" xr:uid="{45AF1A7F-A4F8-4862-91EB-EF30511A637F}"/>
    <cellStyle name="Normal 7 2 2 2 4 2 2 2" xfId="4023" xr:uid="{DE38AC3B-754E-4E40-8B2E-AC8E4FBE8031}"/>
    <cellStyle name="Normal 7 2 2 2 4 2 3" xfId="4024" xr:uid="{51DE04C1-E8EE-4E39-82A2-BAE95278315D}"/>
    <cellStyle name="Normal 7 2 2 2 4 3" xfId="1923" xr:uid="{E0118E3B-5B3F-4070-BEF3-8AD9AC067A18}"/>
    <cellStyle name="Normal 7 2 2 2 4 3 2" xfId="4025" xr:uid="{48FF9D14-7B25-4640-97EE-E0D49F69F015}"/>
    <cellStyle name="Normal 7 2 2 2 4 4" xfId="1924" xr:uid="{B5F43F6D-2270-4E7C-91AD-8F158E61C311}"/>
    <cellStyle name="Normal 7 2 2 2 5" xfId="1925" xr:uid="{4E14475D-CF0A-4019-B8DF-B7221048E76D}"/>
    <cellStyle name="Normal 7 2 2 2 5 2" xfId="1926" xr:uid="{1C578E93-87BE-4794-8527-0ACD0FCBF2A3}"/>
    <cellStyle name="Normal 7 2 2 2 5 2 2" xfId="4026" xr:uid="{AA2B4FC1-5677-4028-96FC-5152A963DAB8}"/>
    <cellStyle name="Normal 7 2 2 2 5 3" xfId="1927" xr:uid="{493B47AD-C19F-4BBE-A4D2-621DE1F542FC}"/>
    <cellStyle name="Normal 7 2 2 2 5 4" xfId="1928" xr:uid="{3F73537A-E06A-4E10-9E8D-A64C49E43592}"/>
    <cellStyle name="Normal 7 2 2 2 6" xfId="1929" xr:uid="{FA9D830A-4362-4B8C-8E73-47206B5FB784}"/>
    <cellStyle name="Normal 7 2 2 2 6 2" xfId="4027" xr:uid="{4F7ECEB0-B915-411C-9ABF-FC3E2F95F023}"/>
    <cellStyle name="Normal 7 2 2 2 7" xfId="1930" xr:uid="{EDA808AA-FA9B-4A78-B90E-83BC9AC19395}"/>
    <cellStyle name="Normal 7 2 2 2 8" xfId="1931" xr:uid="{BCA76901-E7A5-4ED6-AF2E-C1BA6BB94DDC}"/>
    <cellStyle name="Normal 7 2 2 3" xfId="1932" xr:uid="{7DA3C236-FDEB-4A47-9FF4-240FD42AFDDC}"/>
    <cellStyle name="Normal 7 2 2 3 2" xfId="1933" xr:uid="{8F6D2576-8211-428E-807E-079C101205D2}"/>
    <cellStyle name="Normal 7 2 2 3 2 2" xfId="1934" xr:uid="{884E5CE8-9BB5-41E9-A5AC-DEF2A7C90B8F}"/>
    <cellStyle name="Normal 7 2 2 3 2 2 2" xfId="4028" xr:uid="{5C0310DF-DD8B-4869-98BF-D123230A01A0}"/>
    <cellStyle name="Normal 7 2 2 3 2 2 2 2" xfId="4029" xr:uid="{EBBB569D-79DD-43AE-8A92-678DA5634E41}"/>
    <cellStyle name="Normal 7 2 2 3 2 2 3" xfId="4030" xr:uid="{C382725C-8E55-4C88-8607-FB426CC80793}"/>
    <cellStyle name="Normal 7 2 2 3 2 3" xfId="1935" xr:uid="{0A512650-2703-4E98-BF42-411B53DBF572}"/>
    <cellStyle name="Normal 7 2 2 3 2 3 2" xfId="4031" xr:uid="{06DB8753-4523-4B43-95A5-80E732609C78}"/>
    <cellStyle name="Normal 7 2 2 3 2 4" xfId="1936" xr:uid="{190F564D-075D-4894-820B-585B96471B8A}"/>
    <cellStyle name="Normal 7 2 2 3 3" xfId="1937" xr:uid="{513FA227-4BC6-47BF-BA3E-60210C97F9AA}"/>
    <cellStyle name="Normal 7 2 2 3 3 2" xfId="1938" xr:uid="{AE8AB3E7-F9F3-4501-997C-0496430D5BDF}"/>
    <cellStyle name="Normal 7 2 2 3 3 2 2" xfId="4032" xr:uid="{1180AC3E-B2E4-4AB7-A9FB-82C91CD369B5}"/>
    <cellStyle name="Normal 7 2 2 3 3 3" xfId="1939" xr:uid="{090729BB-28C5-4B76-963F-5C09A25F58E0}"/>
    <cellStyle name="Normal 7 2 2 3 3 4" xfId="1940" xr:uid="{00B4B280-D0AA-4831-97C0-8113D5833F33}"/>
    <cellStyle name="Normal 7 2 2 3 4" xfId="1941" xr:uid="{525A98F3-0C48-40F2-BA42-C30B786C51EA}"/>
    <cellStyle name="Normal 7 2 2 3 4 2" xfId="4033" xr:uid="{4DCFD04D-E208-4BE0-9073-D0DA7B86C3FB}"/>
    <cellStyle name="Normal 7 2 2 3 5" xfId="1942" xr:uid="{785FAC20-E7DA-4045-95A4-69A890D8ED6E}"/>
    <cellStyle name="Normal 7 2 2 3 6" xfId="1943" xr:uid="{3195253B-857D-4F84-891F-310AB09B80D3}"/>
    <cellStyle name="Normal 7 2 2 4" xfId="1944" xr:uid="{A5501A0F-AD3A-4847-B34D-DB4C90BC68CE}"/>
    <cellStyle name="Normal 7 2 2 4 2" xfId="1945" xr:uid="{2F517E19-5F2B-48B6-82F6-F445731981BC}"/>
    <cellStyle name="Normal 7 2 2 4 2 2" xfId="1946" xr:uid="{5DDE2916-AB3A-49AB-A51C-9075CD6A36AC}"/>
    <cellStyle name="Normal 7 2 2 4 2 2 2" xfId="4034" xr:uid="{7627D50A-521C-4974-A988-A4BB47AF6102}"/>
    <cellStyle name="Normal 7 2 2 4 2 2 2 2" xfId="4035" xr:uid="{E1A097BA-8DBC-449C-9D7E-EB30F788B9AA}"/>
    <cellStyle name="Normal 7 2 2 4 2 2 3" xfId="4036" xr:uid="{C60D3929-92ED-49AA-927A-EBB43342B112}"/>
    <cellStyle name="Normal 7 2 2 4 2 3" xfId="1947" xr:uid="{E6B36608-0115-4697-801E-1DB3E127D888}"/>
    <cellStyle name="Normal 7 2 2 4 2 3 2" xfId="4037" xr:uid="{EF015E6D-4A7C-4E36-BFFE-66A939DEAE17}"/>
    <cellStyle name="Normal 7 2 2 4 2 4" xfId="1948" xr:uid="{E725D1E4-5960-4CB7-884A-0B84FC57B335}"/>
    <cellStyle name="Normal 7 2 2 4 3" xfId="1949" xr:uid="{9E1099F7-2148-4257-A1D5-1629CA48E46D}"/>
    <cellStyle name="Normal 7 2 2 4 3 2" xfId="4038" xr:uid="{2BE01E9B-9F09-47C9-A7BB-BAA5CCB1A903}"/>
    <cellStyle name="Normal 7 2 2 4 3 2 2" xfId="4039" xr:uid="{03DB97AE-074C-4686-A9B6-DBFBECB6E47D}"/>
    <cellStyle name="Normal 7 2 2 4 3 3" xfId="4040" xr:uid="{67FC976B-644A-46F2-ACB5-08BD242A715A}"/>
    <cellStyle name="Normal 7 2 2 4 4" xfId="1950" xr:uid="{01D55CDB-E4B8-4B2E-BA70-C26B6AFD376C}"/>
    <cellStyle name="Normal 7 2 2 4 4 2" xfId="4041" xr:uid="{6174598A-69D9-434E-9936-321CD05C796F}"/>
    <cellStyle name="Normal 7 2 2 4 5" xfId="1951" xr:uid="{C9BBC0D8-F032-44CE-915F-65D3BABE4E1B}"/>
    <cellStyle name="Normal 7 2 2 5" xfId="1952" xr:uid="{D995AD5D-4C89-437A-B38E-D5B019171DD4}"/>
    <cellStyle name="Normal 7 2 2 5 2" xfId="1953" xr:uid="{B94967F6-EDDC-45CB-9B8F-5671FCC262BB}"/>
    <cellStyle name="Normal 7 2 2 5 2 2" xfId="4042" xr:uid="{B6BA910C-DE87-4F87-BDD5-961970BE43EC}"/>
    <cellStyle name="Normal 7 2 2 5 2 2 2" xfId="4043" xr:uid="{F63F7CC4-903E-4887-A771-EE4B90FDE62C}"/>
    <cellStyle name="Normal 7 2 2 5 2 3" xfId="4044" xr:uid="{C98DE392-815E-4562-82E9-28CAFCD19912}"/>
    <cellStyle name="Normal 7 2 2 5 3" xfId="1954" xr:uid="{C12CB05A-3CC9-4220-9E8F-C9A34EEC2B9E}"/>
    <cellStyle name="Normal 7 2 2 5 3 2" xfId="4045" xr:uid="{88B168F2-BC97-42E4-9076-26A7B768F59A}"/>
    <cellStyle name="Normal 7 2 2 5 4" xfId="1955" xr:uid="{5E3A71A5-EA6D-4906-BF62-64F0F840F287}"/>
    <cellStyle name="Normal 7 2 2 6" xfId="1956" xr:uid="{3FAFBC86-8A19-4B40-8FF0-1EF42B80901A}"/>
    <cellStyle name="Normal 7 2 2 6 2" xfId="1957" xr:uid="{B50CAC85-38C2-4629-AD90-371CC3BAA1B7}"/>
    <cellStyle name="Normal 7 2 2 6 2 2" xfId="4046" xr:uid="{2CE68C28-0770-4523-B885-5DBCFADFBE76}"/>
    <cellStyle name="Normal 7 2 2 6 3" xfId="1958" xr:uid="{3093E047-B1AD-4D66-BD89-C13235281036}"/>
    <cellStyle name="Normal 7 2 2 6 4" xfId="1959" xr:uid="{2F1C3586-8E54-4A9C-A778-0C0260BC5C05}"/>
    <cellStyle name="Normal 7 2 2 7" xfId="1960" xr:uid="{B0EA5590-0048-4688-B83D-1CFEB79AA0B0}"/>
    <cellStyle name="Normal 7 2 2 7 2" xfId="4047" xr:uid="{5C52A105-7946-4615-88B6-3D9F99D43EF0}"/>
    <cellStyle name="Normal 7 2 2 8" xfId="1961" xr:uid="{B89A389D-7A45-4931-8D51-3375AA97CE0A}"/>
    <cellStyle name="Normal 7 2 2 9" xfId="1962" xr:uid="{7A2C40F2-81B9-4DE6-8EB7-FD51E66EFAFC}"/>
    <cellStyle name="Normal 7 2 3" xfId="1963" xr:uid="{43A0B47C-7102-46BA-9064-4968CA096F65}"/>
    <cellStyle name="Normal 7 2 3 2" xfId="1964" xr:uid="{C4A4EE40-87F6-4CE7-B70B-494D67974194}"/>
    <cellStyle name="Normal 7 2 3 2 2" xfId="1965" xr:uid="{E9FFD6C2-7618-4932-8926-F1F377BBD047}"/>
    <cellStyle name="Normal 7 2 3 2 2 2" xfId="1966" xr:uid="{86B0ADA6-040D-4D8A-B0E3-AB69A3D56E41}"/>
    <cellStyle name="Normal 7 2 3 2 2 2 2" xfId="4048" xr:uid="{8FDA29B1-808E-4621-BC84-1D6435B68DFD}"/>
    <cellStyle name="Normal 7 2 3 2 2 2 2 2" xfId="4049" xr:uid="{8DF9DA67-000B-4F02-B585-B9DBC3CF2A7B}"/>
    <cellStyle name="Normal 7 2 3 2 2 2 3" xfId="4050" xr:uid="{811C2AA4-7211-4C8A-A3AA-83CD7C948228}"/>
    <cellStyle name="Normal 7 2 3 2 2 3" xfId="1967" xr:uid="{BFE17A10-662D-4752-A89B-E01918039EA1}"/>
    <cellStyle name="Normal 7 2 3 2 2 3 2" xfId="4051" xr:uid="{D02B7E50-438F-4A4A-955B-D848F628F83B}"/>
    <cellStyle name="Normal 7 2 3 2 2 4" xfId="1968" xr:uid="{96768D39-0F18-47EB-AAA5-BFF4B1A7D2B6}"/>
    <cellStyle name="Normal 7 2 3 2 3" xfId="1969" xr:uid="{7DBE14B5-DC37-4CF7-959B-931515D76978}"/>
    <cellStyle name="Normal 7 2 3 2 3 2" xfId="1970" xr:uid="{AEA25BF4-BF27-42D9-BC52-32B6009DAE99}"/>
    <cellStyle name="Normal 7 2 3 2 3 2 2" xfId="4052" xr:uid="{333E1D95-D00B-4BFF-8E35-3D0D84240B14}"/>
    <cellStyle name="Normal 7 2 3 2 3 3" xfId="1971" xr:uid="{91D57CE5-5130-422D-B689-E4F875C84B22}"/>
    <cellStyle name="Normal 7 2 3 2 3 4" xfId="1972" xr:uid="{9D3B8F68-D9F2-4453-83F8-D5596DDED31B}"/>
    <cellStyle name="Normal 7 2 3 2 4" xfId="1973" xr:uid="{F645948D-2EBE-488C-92E4-D05072390595}"/>
    <cellStyle name="Normal 7 2 3 2 4 2" xfId="4053" xr:uid="{D83AC9D7-9053-4B68-929A-C286E3D952E4}"/>
    <cellStyle name="Normal 7 2 3 2 5" xfId="1974" xr:uid="{331BE228-A6AB-4691-8EC3-EFC72104637D}"/>
    <cellStyle name="Normal 7 2 3 2 6" xfId="1975" xr:uid="{6140C35B-A8B4-46FE-8D73-7F5382C6B91C}"/>
    <cellStyle name="Normal 7 2 3 3" xfId="1976" xr:uid="{E3FC9960-809B-4128-900B-969B1990E617}"/>
    <cellStyle name="Normal 7 2 3 3 2" xfId="1977" xr:uid="{96D58C89-79BD-48FF-B573-9B1EE2629A4F}"/>
    <cellStyle name="Normal 7 2 3 3 2 2" xfId="1978" xr:uid="{18700874-85C4-44C8-B5D5-019A099317C3}"/>
    <cellStyle name="Normal 7 2 3 3 2 2 2" xfId="4054" xr:uid="{B13FEA14-1781-4818-A614-6887958D2393}"/>
    <cellStyle name="Normal 7 2 3 3 2 2 2 2" xfId="4055" xr:uid="{FDD9F42D-2CFE-47A9-9199-BD60935C95DF}"/>
    <cellStyle name="Normal 7 2 3 3 2 2 3" xfId="4056" xr:uid="{3829B7E5-C04E-48A9-BAFF-8DF488B6FEBB}"/>
    <cellStyle name="Normal 7 2 3 3 2 3" xfId="1979" xr:uid="{7F6DCC84-2FAB-4A6F-A173-F42D45AACE5F}"/>
    <cellStyle name="Normal 7 2 3 3 2 3 2" xfId="4057" xr:uid="{400324CF-AFAE-4156-83E7-0824FF43D266}"/>
    <cellStyle name="Normal 7 2 3 3 2 4" xfId="1980" xr:uid="{79EA4D23-4D79-48FA-A037-A1BBC9A88D2A}"/>
    <cellStyle name="Normal 7 2 3 3 3" xfId="1981" xr:uid="{BCFA278C-54CE-4FF7-83DA-1F1339018286}"/>
    <cellStyle name="Normal 7 2 3 3 3 2" xfId="4058" xr:uid="{557B56E0-46B9-42B2-8E37-3D1353D3AA59}"/>
    <cellStyle name="Normal 7 2 3 3 3 2 2" xfId="4059" xr:uid="{A017D48B-3400-4E10-B0EE-C333F747235F}"/>
    <cellStyle name="Normal 7 2 3 3 3 3" xfId="4060" xr:uid="{A859F970-FEBC-4F69-8976-DB9F0A0333D4}"/>
    <cellStyle name="Normal 7 2 3 3 4" xfId="1982" xr:uid="{23B6C414-1B9A-4CF6-A1B4-D6F09EFB73F7}"/>
    <cellStyle name="Normal 7 2 3 3 4 2" xfId="4061" xr:uid="{C8A3B9BC-CAD5-4F86-9CD7-F7ED240EABA0}"/>
    <cellStyle name="Normal 7 2 3 3 5" xfId="1983" xr:uid="{790C08FB-1DCA-4E3B-817F-7F50A0909827}"/>
    <cellStyle name="Normal 7 2 3 4" xfId="1984" xr:uid="{398EC530-7700-4B06-A452-0F287D2AC83C}"/>
    <cellStyle name="Normal 7 2 3 4 2" xfId="1985" xr:uid="{39050714-B2A8-4818-9D80-6A254415A60A}"/>
    <cellStyle name="Normal 7 2 3 4 2 2" xfId="4062" xr:uid="{FDFC9AA9-C079-4ECC-8EE6-ACA4A93D7BD9}"/>
    <cellStyle name="Normal 7 2 3 4 2 2 2" xfId="4063" xr:uid="{E6557532-C82D-4147-AAC0-88B01CFFD857}"/>
    <cellStyle name="Normal 7 2 3 4 2 3" xfId="4064" xr:uid="{2D3C9F82-E485-4F4B-B7A4-2AADDE1E69D9}"/>
    <cellStyle name="Normal 7 2 3 4 3" xfId="1986" xr:uid="{4F96FB97-4DB9-464F-A6B6-46F24924FC66}"/>
    <cellStyle name="Normal 7 2 3 4 3 2" xfId="4065" xr:uid="{98714919-C4C6-4ED6-8F6A-D780181E0306}"/>
    <cellStyle name="Normal 7 2 3 4 4" xfId="1987" xr:uid="{4D303BC3-530E-46F7-982F-6F2DE814D74D}"/>
    <cellStyle name="Normal 7 2 3 5" xfId="1988" xr:uid="{05F020B4-BDCB-49B8-9974-7E87D2FA4772}"/>
    <cellStyle name="Normal 7 2 3 5 2" xfId="1989" xr:uid="{C2409DED-F99D-4136-9119-D9B600A1654E}"/>
    <cellStyle name="Normal 7 2 3 5 2 2" xfId="4066" xr:uid="{F60AB333-CF68-47EA-8C12-139A5BC0B600}"/>
    <cellStyle name="Normal 7 2 3 5 3" xfId="1990" xr:uid="{D19A5B64-4C0A-40A2-AA80-245A0E4F7F50}"/>
    <cellStyle name="Normal 7 2 3 5 4" xfId="1991" xr:uid="{9B194291-A58F-42B3-B598-387925F388F2}"/>
    <cellStyle name="Normal 7 2 3 6" xfId="1992" xr:uid="{D0FA859D-0E39-427A-814B-E58A8023FB5B}"/>
    <cellStyle name="Normal 7 2 3 6 2" xfId="4067" xr:uid="{B3811CDF-8D23-4C78-AC8F-863D1766AEA3}"/>
    <cellStyle name="Normal 7 2 3 7" xfId="1993" xr:uid="{97649E68-550E-493F-B8CD-E68BB6A511C7}"/>
    <cellStyle name="Normal 7 2 3 8" xfId="1994" xr:uid="{D8DA07F0-9F28-444B-AE85-4BF40968AB31}"/>
    <cellStyle name="Normal 7 2 4" xfId="1995" xr:uid="{09E2EAF0-B3CD-44C4-9C04-03CEAD0F90D8}"/>
    <cellStyle name="Normal 7 2 4 2" xfId="1996" xr:uid="{89F27453-A91F-4555-8696-1ECA2AB58B1C}"/>
    <cellStyle name="Normal 7 2 4 2 2" xfId="1997" xr:uid="{0E3ABDBE-3EE6-48E5-958A-5563AEB5DBFD}"/>
    <cellStyle name="Normal 7 2 4 2 2 2" xfId="1998" xr:uid="{F524742F-BC97-4767-B973-20EBC3F3BDAA}"/>
    <cellStyle name="Normal 7 2 4 2 2 2 2" xfId="4068" xr:uid="{F7FB02C7-3A6A-4750-BF9D-423ECBE09CB3}"/>
    <cellStyle name="Normal 7 2 4 2 2 3" xfId="1999" xr:uid="{B06BEDA0-A994-4B73-9DDA-9B0608018CC5}"/>
    <cellStyle name="Normal 7 2 4 2 2 4" xfId="2000" xr:uid="{AC9FFCE8-3F00-448F-89C6-600D698B152F}"/>
    <cellStyle name="Normal 7 2 4 2 3" xfId="2001" xr:uid="{42B2B4C1-EED6-415C-9F52-7A030D453A20}"/>
    <cellStyle name="Normal 7 2 4 2 3 2" xfId="4069" xr:uid="{4452E250-A077-4BF0-A6B5-8FAF09FE3EEE}"/>
    <cellStyle name="Normal 7 2 4 2 4" xfId="2002" xr:uid="{E5545760-C0CD-4CC0-B521-0DC73ADFF1AB}"/>
    <cellStyle name="Normal 7 2 4 2 5" xfId="2003" xr:uid="{37F3CE61-D8CE-48FA-9C00-D736CE362B96}"/>
    <cellStyle name="Normal 7 2 4 3" xfId="2004" xr:uid="{B07B449F-2FAC-41DE-B76C-210C60EAA567}"/>
    <cellStyle name="Normal 7 2 4 3 2" xfId="2005" xr:uid="{67FD517A-C93F-4A89-855F-29BB5CBD3F20}"/>
    <cellStyle name="Normal 7 2 4 3 2 2" xfId="4070" xr:uid="{F5D15B67-69FF-4953-B3F1-0155C4E6DB7A}"/>
    <cellStyle name="Normal 7 2 4 3 3" xfId="2006" xr:uid="{D91A21DA-3775-48F1-BD45-B4399338AB82}"/>
    <cellStyle name="Normal 7 2 4 3 4" xfId="2007" xr:uid="{FA8DDF54-4766-41C8-9463-F5E8386D3C00}"/>
    <cellStyle name="Normal 7 2 4 4" xfId="2008" xr:uid="{80B8A99E-0B0E-47B3-8DB6-E85056F9FC7A}"/>
    <cellStyle name="Normal 7 2 4 4 2" xfId="2009" xr:uid="{C4A67471-B7A0-4F84-B79C-CB7E81FEA1DB}"/>
    <cellStyle name="Normal 7 2 4 4 3" xfId="2010" xr:uid="{2D26EDAD-3C3D-43F1-BF93-EAAAC7D63AA7}"/>
    <cellStyle name="Normal 7 2 4 4 4" xfId="2011" xr:uid="{C6313322-5FA5-41AF-8B36-65085AE8549A}"/>
    <cellStyle name="Normal 7 2 4 5" xfId="2012" xr:uid="{17EC0AB8-2445-4C3C-AAB9-6F395D4450E4}"/>
    <cellStyle name="Normal 7 2 4 6" xfId="2013" xr:uid="{B2337B74-1C34-42BC-A21A-29B0858B952D}"/>
    <cellStyle name="Normal 7 2 4 7" xfId="2014" xr:uid="{00AF7D93-DAE5-4969-90ED-98BF98141C1D}"/>
    <cellStyle name="Normal 7 2 5" xfId="2015" xr:uid="{5941D6EB-3F81-4AEE-85E5-7FA392A3D009}"/>
    <cellStyle name="Normal 7 2 5 2" xfId="2016" xr:uid="{F0ED9137-BEE4-4633-A729-AA7919D5D561}"/>
    <cellStyle name="Normal 7 2 5 2 2" xfId="2017" xr:uid="{5B5DB852-3088-4E99-AF99-110C2ED82888}"/>
    <cellStyle name="Normal 7 2 5 2 2 2" xfId="4071" xr:uid="{0D5C0CFB-2098-4E39-B953-0F2A9DDEFB1D}"/>
    <cellStyle name="Normal 7 2 5 2 2 2 2" xfId="4072" xr:uid="{764109D2-1229-421E-B9A1-C937CBDBF27E}"/>
    <cellStyle name="Normal 7 2 5 2 2 3" xfId="4073" xr:uid="{702E12AE-844F-49ED-9206-16FC78D27076}"/>
    <cellStyle name="Normal 7 2 5 2 3" xfId="2018" xr:uid="{3A518837-ABD5-46FC-947B-5397B5687DF8}"/>
    <cellStyle name="Normal 7 2 5 2 3 2" xfId="4074" xr:uid="{4A4DD0D1-9A33-422B-8092-5FC94B1B510C}"/>
    <cellStyle name="Normal 7 2 5 2 4" xfId="2019" xr:uid="{891AD0F8-7687-4F7E-9230-3BA995F453FF}"/>
    <cellStyle name="Normal 7 2 5 3" xfId="2020" xr:uid="{6C6EF9EC-FDBB-4505-B0E1-7017997105D9}"/>
    <cellStyle name="Normal 7 2 5 3 2" xfId="2021" xr:uid="{585EFF12-67CB-46C3-8767-7A5151F1964E}"/>
    <cellStyle name="Normal 7 2 5 3 2 2" xfId="4075" xr:uid="{9A140703-52BA-4129-AF36-7A0003202AAF}"/>
    <cellStyle name="Normal 7 2 5 3 3" xfId="2022" xr:uid="{8AA58748-FDC7-4FD1-99E5-8265F7DAA264}"/>
    <cellStyle name="Normal 7 2 5 3 4" xfId="2023" xr:uid="{7EA6C2DC-D339-478E-83D8-D4F6074457FA}"/>
    <cellStyle name="Normal 7 2 5 4" xfId="2024" xr:uid="{27EABE87-93AA-4F6C-AE59-750275078DE4}"/>
    <cellStyle name="Normal 7 2 5 4 2" xfId="4076" xr:uid="{DFB2610C-93EB-451E-93E3-161E96FFF1E6}"/>
    <cellStyle name="Normal 7 2 5 5" xfId="2025" xr:uid="{64A1E091-846E-40B1-9B40-4A00A12E171C}"/>
    <cellStyle name="Normal 7 2 5 6" xfId="2026" xr:uid="{F41B9574-43D4-40FA-BB8B-CE178FF73627}"/>
    <cellStyle name="Normal 7 2 6" xfId="2027" xr:uid="{DD3F0D6F-6128-47B8-A2DC-7D0904B3C407}"/>
    <cellStyle name="Normal 7 2 6 2" xfId="2028" xr:uid="{E5086A83-3EF3-4B71-A82D-D8BABDE666FF}"/>
    <cellStyle name="Normal 7 2 6 2 2" xfId="2029" xr:uid="{B15B7F9F-0E88-403E-A468-8655066F988F}"/>
    <cellStyle name="Normal 7 2 6 2 2 2" xfId="4077" xr:uid="{B440C9F0-7B99-4AB2-92E5-20E404DBFDE0}"/>
    <cellStyle name="Normal 7 2 6 2 3" xfId="2030" xr:uid="{5967884E-AC18-4718-907B-E21C0CC16F13}"/>
    <cellStyle name="Normal 7 2 6 2 4" xfId="2031" xr:uid="{68B7AE11-D2B5-4910-A0D2-F00711A4E4B9}"/>
    <cellStyle name="Normal 7 2 6 3" xfId="2032" xr:uid="{684491E6-7B89-4C22-B938-FBA18909ECC9}"/>
    <cellStyle name="Normal 7 2 6 3 2" xfId="4078" xr:uid="{05289D48-82DF-4A26-9943-05730A34CFA1}"/>
    <cellStyle name="Normal 7 2 6 4" xfId="2033" xr:uid="{D522EB0E-141E-42A4-B6BB-DA80BD8F0864}"/>
    <cellStyle name="Normal 7 2 6 5" xfId="2034" xr:uid="{A688AAE2-C600-47B8-B3D9-AE5F7C0501EF}"/>
    <cellStyle name="Normal 7 2 7" xfId="2035" xr:uid="{768B9AE2-63FB-424E-8793-23224FBF59F1}"/>
    <cellStyle name="Normal 7 2 7 2" xfId="2036" xr:uid="{FD64526C-3A36-49D1-9921-AAF7E82BBB15}"/>
    <cellStyle name="Normal 7 2 7 2 2" xfId="4079" xr:uid="{934A0A63-1EB1-4DA7-B619-D0B06AD52BCC}"/>
    <cellStyle name="Normal 7 2 7 2 3" xfId="4380" xr:uid="{CE13BE15-B049-4C61-B124-631932F56D8A}"/>
    <cellStyle name="Normal 7 2 7 3" xfId="2037" xr:uid="{48D325F2-E59F-45A5-808B-D4E2FD9661EE}"/>
    <cellStyle name="Normal 7 2 7 4" xfId="2038" xr:uid="{72526613-3556-45FC-8219-114F82A97E6D}"/>
    <cellStyle name="Normal 7 2 7 4 2" xfId="4746" xr:uid="{6C4C0B58-1CA7-4591-9707-7DB3FE04AC99}"/>
    <cellStyle name="Normal 7 2 7 4 3" xfId="4610" xr:uid="{7379D780-3D55-4C10-AA55-05C90563F70E}"/>
    <cellStyle name="Normal 7 2 7 4 4" xfId="4465" xr:uid="{B86F2DF9-3B4B-4868-99D9-5AB0EC4CB6EE}"/>
    <cellStyle name="Normal 7 2 8" xfId="2039" xr:uid="{BAEE3302-04B8-422A-8230-F3E2659FBFDC}"/>
    <cellStyle name="Normal 7 2 8 2" xfId="2040" xr:uid="{341403C6-23A7-4B29-A501-F224126772CE}"/>
    <cellStyle name="Normal 7 2 8 3" xfId="2041" xr:uid="{173CDF2B-CF19-4ECB-BF3F-7D06640B11CB}"/>
    <cellStyle name="Normal 7 2 8 4" xfId="2042" xr:uid="{5FCF61B8-CE0F-4C92-BA25-AA122331FB50}"/>
    <cellStyle name="Normal 7 2 9" xfId="2043" xr:uid="{85D41987-F911-4350-A2EA-7E5782E1EF40}"/>
    <cellStyle name="Normal 7 3" xfId="2044" xr:uid="{2CF823E6-14D4-4816-A394-ADB5B42EDAA2}"/>
    <cellStyle name="Normal 7 3 10" xfId="2045" xr:uid="{B2E314EC-5332-4871-802D-3214B08E548F}"/>
    <cellStyle name="Normal 7 3 11" xfId="2046" xr:uid="{E1453090-FC69-4DFC-AB37-649A6316DF76}"/>
    <cellStyle name="Normal 7 3 2" xfId="2047" xr:uid="{3E06EBE0-3B85-4F20-9E9C-7B284ED55C68}"/>
    <cellStyle name="Normal 7 3 2 2" xfId="2048" xr:uid="{A7C9592E-8AF4-415F-A725-72D3DC6C1F3D}"/>
    <cellStyle name="Normal 7 3 2 2 2" xfId="2049" xr:uid="{C1F2687B-118C-45B9-B67F-3C4189FEE005}"/>
    <cellStyle name="Normal 7 3 2 2 2 2" xfId="2050" xr:uid="{E6253FC1-DCFA-4895-9C9B-D3CF625994C6}"/>
    <cellStyle name="Normal 7 3 2 2 2 2 2" xfId="2051" xr:uid="{61CBEC17-E033-4899-A257-4A4695649FEB}"/>
    <cellStyle name="Normal 7 3 2 2 2 2 2 2" xfId="4080" xr:uid="{71071BC6-D202-4CC1-800A-4BC88656F3ED}"/>
    <cellStyle name="Normal 7 3 2 2 2 2 3" xfId="2052" xr:uid="{E2EA7820-A732-4689-89DA-F1842B34E18D}"/>
    <cellStyle name="Normal 7 3 2 2 2 2 4" xfId="2053" xr:uid="{46C94CDA-27FC-4D27-83A4-EFF259C02444}"/>
    <cellStyle name="Normal 7 3 2 2 2 3" xfId="2054" xr:uid="{98857811-04BB-48C5-8321-CCF280A7A64D}"/>
    <cellStyle name="Normal 7 3 2 2 2 3 2" xfId="2055" xr:uid="{CC2F31DA-D041-4BBF-B3C7-BCB9737D30A9}"/>
    <cellStyle name="Normal 7 3 2 2 2 3 3" xfId="2056" xr:uid="{7259976A-6056-4F92-AD89-E1E1CAE33B9F}"/>
    <cellStyle name="Normal 7 3 2 2 2 3 4" xfId="2057" xr:uid="{B4BA474F-7238-4CC2-8FF3-5FACC4A28AA9}"/>
    <cellStyle name="Normal 7 3 2 2 2 4" xfId="2058" xr:uid="{77D8089D-3C5B-41DD-B8D0-DCD04BC6E186}"/>
    <cellStyle name="Normal 7 3 2 2 2 5" xfId="2059" xr:uid="{F94943D1-93EC-45AF-8420-8FCC1F987FEE}"/>
    <cellStyle name="Normal 7 3 2 2 2 6" xfId="2060" xr:uid="{3FFFA682-92DD-4ACE-8B96-A5AC6EF2A165}"/>
    <cellStyle name="Normal 7 3 2 2 3" xfId="2061" xr:uid="{86EC75B2-C149-4590-A9FC-7B320D0963E9}"/>
    <cellStyle name="Normal 7 3 2 2 3 2" xfId="2062" xr:uid="{7B48E0A9-A6CB-497E-9E97-26D67E83B33B}"/>
    <cellStyle name="Normal 7 3 2 2 3 2 2" xfId="2063" xr:uid="{20005EBC-6687-442B-8AFF-6250F110CFCC}"/>
    <cellStyle name="Normal 7 3 2 2 3 2 3" xfId="2064" xr:uid="{C0A50623-81A8-4F9A-93FA-5B306B7CFA5F}"/>
    <cellStyle name="Normal 7 3 2 2 3 2 4" xfId="2065" xr:uid="{C5DE0DCC-F88F-428F-A1F2-F907601E1E33}"/>
    <cellStyle name="Normal 7 3 2 2 3 3" xfId="2066" xr:uid="{1A2B9F4C-3D19-40A8-A180-C9B937358619}"/>
    <cellStyle name="Normal 7 3 2 2 3 4" xfId="2067" xr:uid="{1CEAD90A-580D-4592-8679-EC8ABA741290}"/>
    <cellStyle name="Normal 7 3 2 2 3 5" xfId="2068" xr:uid="{9068B964-3A36-446B-95E4-9AC1440AA21D}"/>
    <cellStyle name="Normal 7 3 2 2 4" xfId="2069" xr:uid="{769D7757-9524-49D1-9EF0-881F00F16EB4}"/>
    <cellStyle name="Normal 7 3 2 2 4 2" xfId="2070" xr:uid="{1034F7EC-E5EF-4EFB-AC37-E54D7B9E9DF4}"/>
    <cellStyle name="Normal 7 3 2 2 4 3" xfId="2071" xr:uid="{1EBAACB0-8304-4E70-A008-EE52330DAAA8}"/>
    <cellStyle name="Normal 7 3 2 2 4 4" xfId="2072" xr:uid="{BD3DFF43-8F9B-4B85-B77C-ADAC0754F9CC}"/>
    <cellStyle name="Normal 7 3 2 2 5" xfId="2073" xr:uid="{B75A2220-1CDD-4199-8CE1-4EE71206A202}"/>
    <cellStyle name="Normal 7 3 2 2 5 2" xfId="2074" xr:uid="{C487E0F2-BF2B-465E-A874-8CD8EE20E3F3}"/>
    <cellStyle name="Normal 7 3 2 2 5 3" xfId="2075" xr:uid="{61BAD073-2CF6-4C38-AA9A-B14508A5555D}"/>
    <cellStyle name="Normal 7 3 2 2 5 4" xfId="2076" xr:uid="{F4666876-4793-4C75-9757-15D944F56F83}"/>
    <cellStyle name="Normal 7 3 2 2 6" xfId="2077" xr:uid="{67F6BDD2-0930-4FEC-A4D2-F6D171074BA2}"/>
    <cellStyle name="Normal 7 3 2 2 7" xfId="2078" xr:uid="{C5FEBB9B-1499-4202-980F-79FCFBEE7A8A}"/>
    <cellStyle name="Normal 7 3 2 2 8" xfId="2079" xr:uid="{113E32D7-4B4F-405E-A2FF-A5628ADD0E0B}"/>
    <cellStyle name="Normal 7 3 2 3" xfId="2080" xr:uid="{C6BECCDE-FA70-4A4B-86D4-96F6BD67C0DB}"/>
    <cellStyle name="Normal 7 3 2 3 2" xfId="2081" xr:uid="{0BB9C314-83FE-4C12-ADF5-87CFD15D1CF3}"/>
    <cellStyle name="Normal 7 3 2 3 2 2" xfId="2082" xr:uid="{336AB8CE-281D-4126-8BE4-72D3EFCE6C51}"/>
    <cellStyle name="Normal 7 3 2 3 2 2 2" xfId="4081" xr:uid="{7C998523-734B-46E8-9182-53149A84AB62}"/>
    <cellStyle name="Normal 7 3 2 3 2 2 2 2" xfId="4082" xr:uid="{C94D3CAF-520F-4F4F-A492-55C0A44FF4DC}"/>
    <cellStyle name="Normal 7 3 2 3 2 2 3" xfId="4083" xr:uid="{CC3CCCBB-4763-4B58-A5C3-8B715D8CBD42}"/>
    <cellStyle name="Normal 7 3 2 3 2 3" xfId="2083" xr:uid="{EF128450-AF9B-4D43-A651-8DAF004FBA8F}"/>
    <cellStyle name="Normal 7 3 2 3 2 3 2" xfId="4084" xr:uid="{7E7C2AC7-A03B-465A-85EB-F57AB5F0D656}"/>
    <cellStyle name="Normal 7 3 2 3 2 4" xfId="2084" xr:uid="{01089158-4994-4E17-8E81-4EB4DAE264E7}"/>
    <cellStyle name="Normal 7 3 2 3 3" xfId="2085" xr:uid="{2C801B89-BDFD-42DA-8842-C2C73AB0663F}"/>
    <cellStyle name="Normal 7 3 2 3 3 2" xfId="2086" xr:uid="{54C8E91E-A272-46CD-A325-27724DAEEEAE}"/>
    <cellStyle name="Normal 7 3 2 3 3 2 2" xfId="4085" xr:uid="{13395C60-8124-4FA9-B6D5-A7C7A77A278B}"/>
    <cellStyle name="Normal 7 3 2 3 3 3" xfId="2087" xr:uid="{5639B37F-10E1-4BF3-BFFC-CC5436852AE0}"/>
    <cellStyle name="Normal 7 3 2 3 3 4" xfId="2088" xr:uid="{E1E81CDF-E7F6-4155-A910-E5EACA760FFC}"/>
    <cellStyle name="Normal 7 3 2 3 4" xfId="2089" xr:uid="{C083DC62-B4B3-400F-BCF4-B9604C274821}"/>
    <cellStyle name="Normal 7 3 2 3 4 2" xfId="4086" xr:uid="{8F7D80FE-0643-4443-99A1-9AA4A9777C49}"/>
    <cellStyle name="Normal 7 3 2 3 5" xfId="2090" xr:uid="{C6A5B612-54A1-4D90-8D05-CBC9B90C6130}"/>
    <cellStyle name="Normal 7 3 2 3 6" xfId="2091" xr:uid="{1975A131-13B4-48BF-854D-055667023B24}"/>
    <cellStyle name="Normal 7 3 2 4" xfId="2092" xr:uid="{DE280372-6BE0-434B-9830-107E0F629CED}"/>
    <cellStyle name="Normal 7 3 2 4 2" xfId="2093" xr:uid="{BCBDBCD1-0DFA-41AC-BEA0-19D32C1DFD79}"/>
    <cellStyle name="Normal 7 3 2 4 2 2" xfId="2094" xr:uid="{5050F038-4D15-4AD0-B27D-CB19FDD2B925}"/>
    <cellStyle name="Normal 7 3 2 4 2 2 2" xfId="4087" xr:uid="{55A09392-047E-41F6-9882-3A4DE4A19071}"/>
    <cellStyle name="Normal 7 3 2 4 2 3" xfId="2095" xr:uid="{3580010A-725A-4DE2-A8F7-7D3F52234345}"/>
    <cellStyle name="Normal 7 3 2 4 2 4" xfId="2096" xr:uid="{3B674963-D5AB-4C94-B654-9D763407FDA7}"/>
    <cellStyle name="Normal 7 3 2 4 3" xfId="2097" xr:uid="{5874A0CF-8381-4D1C-B2C2-88C10DBCBD0B}"/>
    <cellStyle name="Normal 7 3 2 4 3 2" xfId="4088" xr:uid="{33BF9BF6-78E8-4970-85B4-53D90F9CB584}"/>
    <cellStyle name="Normal 7 3 2 4 4" xfId="2098" xr:uid="{24A6EA2F-B8E8-4290-9728-59A0916E9FBD}"/>
    <cellStyle name="Normal 7 3 2 4 5" xfId="2099" xr:uid="{299F1BC4-A7D8-4AAD-A50A-E8C6AB852FAC}"/>
    <cellStyle name="Normal 7 3 2 5" xfId="2100" xr:uid="{E481B165-CEA1-44EC-964D-C08980EF09BC}"/>
    <cellStyle name="Normal 7 3 2 5 2" xfId="2101" xr:uid="{FE9A2E3B-4668-4015-93F2-2185DF5579B7}"/>
    <cellStyle name="Normal 7 3 2 5 2 2" xfId="4089" xr:uid="{AAE3CF8D-9B34-4666-B963-47FA0C3BA9DC}"/>
    <cellStyle name="Normal 7 3 2 5 3" xfId="2102" xr:uid="{10D3D30F-5F06-4649-AE2D-E29081142F74}"/>
    <cellStyle name="Normal 7 3 2 5 4" xfId="2103" xr:uid="{331391C6-7A40-4E9F-A8C3-2EE01BE61A4F}"/>
    <cellStyle name="Normal 7 3 2 6" xfId="2104" xr:uid="{33818833-3DF7-4A22-9148-8B13B046756C}"/>
    <cellStyle name="Normal 7 3 2 6 2" xfId="2105" xr:uid="{EFBCEBFF-048C-4D67-A36E-E19A070E243F}"/>
    <cellStyle name="Normal 7 3 2 6 3" xfId="2106" xr:uid="{58C3184E-4D79-4A49-A7EE-DC85687F1C52}"/>
    <cellStyle name="Normal 7 3 2 6 4" xfId="2107" xr:uid="{EC8BD419-C7E1-4057-B6F4-EE6F58BAAFA9}"/>
    <cellStyle name="Normal 7 3 2 7" xfId="2108" xr:uid="{B50A1BEC-3991-4AEF-83BE-B5721E05B8A4}"/>
    <cellStyle name="Normal 7 3 2 8" xfId="2109" xr:uid="{8AF0C437-4825-421D-AA5A-B678B009825B}"/>
    <cellStyle name="Normal 7 3 2 9" xfId="2110" xr:uid="{9F0A3257-64F3-4F1A-BA3B-EDC823C03FCE}"/>
    <cellStyle name="Normal 7 3 3" xfId="2111" xr:uid="{D730C435-B560-45E8-B9CF-F70B4ABC4D08}"/>
    <cellStyle name="Normal 7 3 3 2" xfId="2112" xr:uid="{655B1B4A-B924-429A-91C7-E0A58C500997}"/>
    <cellStyle name="Normal 7 3 3 2 2" xfId="2113" xr:uid="{B990AF77-4AE7-473C-9524-B46335BD708A}"/>
    <cellStyle name="Normal 7 3 3 2 2 2" xfId="2114" xr:uid="{08C71B2C-6FBA-4D41-9554-B9A38FA73326}"/>
    <cellStyle name="Normal 7 3 3 2 2 2 2" xfId="4090" xr:uid="{EE6A8E89-85A5-4670-BCAB-51BD9C20052C}"/>
    <cellStyle name="Normal 7 3 3 2 2 2 2 2" xfId="4655" xr:uid="{0641ACD9-A8E2-4A19-9D87-84D433259B10}"/>
    <cellStyle name="Normal 7 3 3 2 2 2 3" xfId="4656" xr:uid="{3D45B354-1979-4186-9C0A-222131D22B59}"/>
    <cellStyle name="Normal 7 3 3 2 2 3" xfId="2115" xr:uid="{0C9690DB-3BD1-4153-9B7D-A907AF5BA8B0}"/>
    <cellStyle name="Normal 7 3 3 2 2 3 2" xfId="4657" xr:uid="{2ED6380B-1D5E-4E67-A90F-349C38B07373}"/>
    <cellStyle name="Normal 7 3 3 2 2 4" xfId="2116" xr:uid="{CF004D0A-ED09-4FC5-A40B-C2D79ADCC96D}"/>
    <cellStyle name="Normal 7 3 3 2 3" xfId="2117" xr:uid="{DFC786C8-F56F-4A57-82D3-C8F56BF78E2F}"/>
    <cellStyle name="Normal 7 3 3 2 3 2" xfId="2118" xr:uid="{3B8C287C-5D0A-408B-9A6F-976303EBAC35}"/>
    <cellStyle name="Normal 7 3 3 2 3 2 2" xfId="4658" xr:uid="{2C74A318-A57C-4782-B305-1C4B17D1F572}"/>
    <cellStyle name="Normal 7 3 3 2 3 3" xfId="2119" xr:uid="{70EBC4C5-1183-4612-BB53-D0C1768A6DD3}"/>
    <cellStyle name="Normal 7 3 3 2 3 4" xfId="2120" xr:uid="{9471B04E-07C2-476B-9F15-BB00000C1E66}"/>
    <cellStyle name="Normal 7 3 3 2 4" xfId="2121" xr:uid="{F75443A6-2A45-460E-8D45-400E5DA6E71D}"/>
    <cellStyle name="Normal 7 3 3 2 4 2" xfId="4659" xr:uid="{897154B4-676C-45F4-B3E7-3A134F41B097}"/>
    <cellStyle name="Normal 7 3 3 2 5" xfId="2122" xr:uid="{815D1A2E-40B6-465A-B46E-801F5A5A2587}"/>
    <cellStyle name="Normal 7 3 3 2 6" xfId="2123" xr:uid="{86E28F8E-6B93-4BF5-B7FB-8E2C18BF091D}"/>
    <cellStyle name="Normal 7 3 3 3" xfId="2124" xr:uid="{E51AA6E8-CEEB-4473-8521-C028062729E8}"/>
    <cellStyle name="Normal 7 3 3 3 2" xfId="2125" xr:uid="{E9384BBA-111D-4F20-9D36-0AA7DE4C9E16}"/>
    <cellStyle name="Normal 7 3 3 3 2 2" xfId="2126" xr:uid="{8AB8A529-39D7-4FF0-A3B3-799238B6AC8C}"/>
    <cellStyle name="Normal 7 3 3 3 2 2 2" xfId="4660" xr:uid="{5C742107-6BAB-467F-972B-4E406012D21F}"/>
    <cellStyle name="Normal 7 3 3 3 2 3" xfId="2127" xr:uid="{3D13041D-568F-4FE0-A237-CEEBCDB5A091}"/>
    <cellStyle name="Normal 7 3 3 3 2 4" xfId="2128" xr:uid="{116F8232-F467-465C-A209-C84FE79743FC}"/>
    <cellStyle name="Normal 7 3 3 3 3" xfId="2129" xr:uid="{B0243F42-989C-4CD8-A9EB-C7709ABA0947}"/>
    <cellStyle name="Normal 7 3 3 3 3 2" xfId="4661" xr:uid="{E26026D6-1131-467B-B3F3-A5C2206A0619}"/>
    <cellStyle name="Normal 7 3 3 3 4" xfId="2130" xr:uid="{0B46FA74-3BB4-459B-9F17-DC9058599631}"/>
    <cellStyle name="Normal 7 3 3 3 5" xfId="2131" xr:uid="{6B88E637-EABF-4B03-831F-076C32540A13}"/>
    <cellStyle name="Normal 7 3 3 4" xfId="2132" xr:uid="{7F004708-F5F8-44D0-BC32-40C98CC780C9}"/>
    <cellStyle name="Normal 7 3 3 4 2" xfId="2133" xr:uid="{EC159271-87D4-4409-9368-A32D16CFF300}"/>
    <cellStyle name="Normal 7 3 3 4 2 2" xfId="4662" xr:uid="{1C8C74A8-AFCD-4818-899D-C56CAEF2A5AE}"/>
    <cellStyle name="Normal 7 3 3 4 3" xfId="2134" xr:uid="{F88E1E4A-1F91-4BCC-9B11-3A78D5D23CB4}"/>
    <cellStyle name="Normal 7 3 3 4 4" xfId="2135" xr:uid="{61C8DF5E-EDF2-4194-BC08-FBE1E7570764}"/>
    <cellStyle name="Normal 7 3 3 5" xfId="2136" xr:uid="{046CCE51-052B-4927-B2DF-05586AC1BBF6}"/>
    <cellStyle name="Normal 7 3 3 5 2" xfId="2137" xr:uid="{CDAC5600-7821-417F-B4E8-DD86F73E6FE2}"/>
    <cellStyle name="Normal 7 3 3 5 3" xfId="2138" xr:uid="{4F83777C-2917-4F01-B75A-19AFBD2E2D4F}"/>
    <cellStyle name="Normal 7 3 3 5 4" xfId="2139" xr:uid="{DC885753-4AEE-461E-83A6-0489C8C1A724}"/>
    <cellStyle name="Normal 7 3 3 6" xfId="2140" xr:uid="{ADD16286-323C-4B73-B8F8-FB648124B582}"/>
    <cellStyle name="Normal 7 3 3 7" xfId="2141" xr:uid="{1A6B93B5-EC4A-425B-AE93-B0BE385986A5}"/>
    <cellStyle name="Normal 7 3 3 8" xfId="2142" xr:uid="{0F0744FB-57BD-4422-895A-706EBA46835C}"/>
    <cellStyle name="Normal 7 3 4" xfId="2143" xr:uid="{2433B079-B94B-43E8-9107-97903CB20D28}"/>
    <cellStyle name="Normal 7 3 4 2" xfId="2144" xr:uid="{5758D041-B8B4-4B7A-A5AF-DC9B29E78C35}"/>
    <cellStyle name="Normal 7 3 4 2 2" xfId="2145" xr:uid="{3448C2A8-7428-4481-933C-4FA1B0B14D67}"/>
    <cellStyle name="Normal 7 3 4 2 2 2" xfId="2146" xr:uid="{B34CC3F3-2158-45DA-8A09-E6CBF79772AD}"/>
    <cellStyle name="Normal 7 3 4 2 2 2 2" xfId="4091" xr:uid="{35089DDB-5D9D-4012-91C6-C7E935F842B5}"/>
    <cellStyle name="Normal 7 3 4 2 2 3" xfId="2147" xr:uid="{206F84A2-7F19-4D01-9F32-325B4450FB95}"/>
    <cellStyle name="Normal 7 3 4 2 2 4" xfId="2148" xr:uid="{197DBF67-7DCD-4AF2-8288-2FB6095706EB}"/>
    <cellStyle name="Normal 7 3 4 2 3" xfId="2149" xr:uid="{3736ED5B-2744-4089-854D-EE6D87E1C4D0}"/>
    <cellStyle name="Normal 7 3 4 2 3 2" xfId="4092" xr:uid="{91C2BB44-8C03-4C66-BE81-44C657D3F4E4}"/>
    <cellStyle name="Normal 7 3 4 2 4" xfId="2150" xr:uid="{9346DADA-9710-4324-9285-C477A5E2A749}"/>
    <cellStyle name="Normal 7 3 4 2 5" xfId="2151" xr:uid="{33FA5A96-63B4-473D-8FD6-9FC9F971E4B8}"/>
    <cellStyle name="Normal 7 3 4 3" xfId="2152" xr:uid="{5D886FBD-362D-4579-B2BE-552B26727AF0}"/>
    <cellStyle name="Normal 7 3 4 3 2" xfId="2153" xr:uid="{BDC9EF65-29BD-4287-A0A0-9935D0309032}"/>
    <cellStyle name="Normal 7 3 4 3 2 2" xfId="4093" xr:uid="{35A0EFFA-31DB-44F9-9E15-8BBF2A1851F6}"/>
    <cellStyle name="Normal 7 3 4 3 3" xfId="2154" xr:uid="{DA0F81C4-2519-4137-9666-05CD2C885FA3}"/>
    <cellStyle name="Normal 7 3 4 3 4" xfId="2155" xr:uid="{F06AD76D-3065-49AA-8C79-157394BD2EE3}"/>
    <cellStyle name="Normal 7 3 4 4" xfId="2156" xr:uid="{16BFD935-BD8A-41B1-A65C-E214CE65C519}"/>
    <cellStyle name="Normal 7 3 4 4 2" xfId="2157" xr:uid="{6D5F0D4B-6D1C-42EA-AD02-245F04769D52}"/>
    <cellStyle name="Normal 7 3 4 4 3" xfId="2158" xr:uid="{A8973644-B825-4DEB-81B0-2BE9EBB363BC}"/>
    <cellStyle name="Normal 7 3 4 4 4" xfId="2159" xr:uid="{8BC89DD3-5E23-40A8-B51B-EA7237290EC4}"/>
    <cellStyle name="Normal 7 3 4 5" xfId="2160" xr:uid="{211539A8-89EC-4563-8E4A-344E2AE02E9C}"/>
    <cellStyle name="Normal 7 3 4 6" xfId="2161" xr:uid="{B767050D-42F9-4830-BC3A-429375E66287}"/>
    <cellStyle name="Normal 7 3 4 7" xfId="2162" xr:uid="{7E90B32B-BEB6-4969-9960-C3A430311EC3}"/>
    <cellStyle name="Normal 7 3 5" xfId="2163" xr:uid="{4D37DCBC-2A0C-403C-A3A9-91CBBFE40312}"/>
    <cellStyle name="Normal 7 3 5 2" xfId="2164" xr:uid="{4E63AEF6-8F38-4C91-8B3D-E56D4796CEB6}"/>
    <cellStyle name="Normal 7 3 5 2 2" xfId="2165" xr:uid="{B71B6D8B-E98F-4550-A352-5A721B4E11F7}"/>
    <cellStyle name="Normal 7 3 5 2 2 2" xfId="4094" xr:uid="{797C29CA-EF98-416D-8D49-A67F86EC077D}"/>
    <cellStyle name="Normal 7 3 5 2 3" xfId="2166" xr:uid="{65ADA754-62F6-45CB-80BA-0BBB04A9A2F1}"/>
    <cellStyle name="Normal 7 3 5 2 4" xfId="2167" xr:uid="{FAE06630-E764-4E38-889E-ED2092722049}"/>
    <cellStyle name="Normal 7 3 5 3" xfId="2168" xr:uid="{41944118-C7B1-4D3E-99D9-9AB680E31FE8}"/>
    <cellStyle name="Normal 7 3 5 3 2" xfId="2169" xr:uid="{3943FE16-2814-42CD-BEB9-51C9C80601F1}"/>
    <cellStyle name="Normal 7 3 5 3 3" xfId="2170" xr:uid="{E52E20F4-8221-4D1B-B266-1237FB004B25}"/>
    <cellStyle name="Normal 7 3 5 3 4" xfId="2171" xr:uid="{1ADDBDAE-E287-4333-A756-22AF8119FF36}"/>
    <cellStyle name="Normal 7 3 5 4" xfId="2172" xr:uid="{B8C4B0C6-9A26-4057-A6A0-0C2F74EA0066}"/>
    <cellStyle name="Normal 7 3 5 5" xfId="2173" xr:uid="{5AC77BD9-D406-417C-9446-B691BD4FB268}"/>
    <cellStyle name="Normal 7 3 5 6" xfId="2174" xr:uid="{9F47B2D3-8369-4A44-B0B8-CA779D952ABE}"/>
    <cellStyle name="Normal 7 3 6" xfId="2175" xr:uid="{D0F8E988-22FE-4D7E-9D46-2838D4571D55}"/>
    <cellStyle name="Normal 7 3 6 2" xfId="2176" xr:uid="{191F4945-7CDE-4B43-8246-DC540144E6DA}"/>
    <cellStyle name="Normal 7 3 6 2 2" xfId="2177" xr:uid="{9B24B57F-2F5B-44E9-89A1-855F89011B90}"/>
    <cellStyle name="Normal 7 3 6 2 3" xfId="2178" xr:uid="{ED291484-E8CB-4E1B-842D-AFC89DF1D8CF}"/>
    <cellStyle name="Normal 7 3 6 2 4" xfId="2179" xr:uid="{83F3D2AB-A9C7-42AD-AB77-A5661FC1BDDA}"/>
    <cellStyle name="Normal 7 3 6 3" xfId="2180" xr:uid="{A02CFDC4-8BB7-4998-B974-8304D2111075}"/>
    <cellStyle name="Normal 7 3 6 4" xfId="2181" xr:uid="{7DE8B25F-A034-4C97-8923-01C18C9A3940}"/>
    <cellStyle name="Normal 7 3 6 5" xfId="2182" xr:uid="{B2B987F6-7488-45EF-B4B7-423B4FD28C8E}"/>
    <cellStyle name="Normal 7 3 7" xfId="2183" xr:uid="{FB77BE21-D54C-472A-8218-483E5F6728AC}"/>
    <cellStyle name="Normal 7 3 7 2" xfId="2184" xr:uid="{D1670A87-2844-4C39-8E3F-646EDC613EC4}"/>
    <cellStyle name="Normal 7 3 7 3" xfId="2185" xr:uid="{5A1E73C6-A9CF-43EC-A6CF-E1C01FB0C945}"/>
    <cellStyle name="Normal 7 3 7 4" xfId="2186" xr:uid="{0C92935D-A7C6-42E8-ACA6-2881DCB527CE}"/>
    <cellStyle name="Normal 7 3 8" xfId="2187" xr:uid="{D8249BEA-7F0E-4561-97B6-8B711A145C06}"/>
    <cellStyle name="Normal 7 3 8 2" xfId="2188" xr:uid="{5AA7A545-A480-4FB0-9F1F-E6C71E4E6517}"/>
    <cellStyle name="Normal 7 3 8 3" xfId="2189" xr:uid="{5FC652CA-6E90-4027-8525-36D9BEE2F5AE}"/>
    <cellStyle name="Normal 7 3 8 4" xfId="2190" xr:uid="{B2BF97A5-44F2-4B64-9DC3-4CA586F2DD72}"/>
    <cellStyle name="Normal 7 3 9" xfId="2191" xr:uid="{6ACAE404-08BB-44AC-BD9B-0BC1E2CDE382}"/>
    <cellStyle name="Normal 7 4" xfId="2192" xr:uid="{9FEF789D-414B-482E-985A-2C0D93B59BE6}"/>
    <cellStyle name="Normal 7 4 10" xfId="2193" xr:uid="{E9255BFA-EA5A-48DE-A5E4-0FB6CAE195D3}"/>
    <cellStyle name="Normal 7 4 11" xfId="2194" xr:uid="{487A9001-E61D-4288-8FF8-241C8BCFF258}"/>
    <cellStyle name="Normal 7 4 2" xfId="2195" xr:uid="{CF9C1BC7-24FE-495F-BBBE-0ECE0836D263}"/>
    <cellStyle name="Normal 7 4 2 2" xfId="2196" xr:uid="{3C064266-50C0-4E16-81FB-4143A54E379D}"/>
    <cellStyle name="Normal 7 4 2 2 2" xfId="2197" xr:uid="{EED6CA90-DF33-4B38-BB08-CBC751591810}"/>
    <cellStyle name="Normal 7 4 2 2 2 2" xfId="2198" xr:uid="{1CF50FE2-8B19-44E2-9495-C1885DF191FA}"/>
    <cellStyle name="Normal 7 4 2 2 2 2 2" xfId="2199" xr:uid="{FA6A21FB-2CB0-47C0-A27A-5C9DFBCDD18C}"/>
    <cellStyle name="Normal 7 4 2 2 2 2 3" xfId="2200" xr:uid="{8B7AF40F-5738-430C-B8B9-78D041C0C0F7}"/>
    <cellStyle name="Normal 7 4 2 2 2 2 4" xfId="2201" xr:uid="{3D6C6EA3-7698-49F0-8A80-A755FC1E67AD}"/>
    <cellStyle name="Normal 7 4 2 2 2 3" xfId="2202" xr:uid="{ECEABE48-0607-4DE8-9067-46B908584486}"/>
    <cellStyle name="Normal 7 4 2 2 2 3 2" xfId="2203" xr:uid="{1F85851E-213C-49D0-960D-04FC2E12EB6D}"/>
    <cellStyle name="Normal 7 4 2 2 2 3 3" xfId="2204" xr:uid="{DDC943B5-A246-416E-95B4-93237B6F1ED8}"/>
    <cellStyle name="Normal 7 4 2 2 2 3 4" xfId="2205" xr:uid="{AA45165E-D183-4969-9489-B012A80764E5}"/>
    <cellStyle name="Normal 7 4 2 2 2 4" xfId="2206" xr:uid="{3DA33B9B-667C-4051-9178-A7205BC0A78F}"/>
    <cellStyle name="Normal 7 4 2 2 2 5" xfId="2207" xr:uid="{1023E1BB-42D1-4379-841C-50F45CF0A503}"/>
    <cellStyle name="Normal 7 4 2 2 2 6" xfId="2208" xr:uid="{668B4E18-C737-4F6B-B97F-9806D4B6CC3B}"/>
    <cellStyle name="Normal 7 4 2 2 3" xfId="2209" xr:uid="{F6C2405F-D4BE-4853-9F38-7A77AF2C25ED}"/>
    <cellStyle name="Normal 7 4 2 2 3 2" xfId="2210" xr:uid="{C586A2DE-DC28-4225-BB77-9A2060B62630}"/>
    <cellStyle name="Normal 7 4 2 2 3 2 2" xfId="2211" xr:uid="{078C0487-EA1F-40B6-AE7F-62530E0B641B}"/>
    <cellStyle name="Normal 7 4 2 2 3 2 3" xfId="2212" xr:uid="{5DF705E5-A292-4918-AF29-2066FF083C4D}"/>
    <cellStyle name="Normal 7 4 2 2 3 2 4" xfId="2213" xr:uid="{BE624288-1AC3-4CBB-A627-AEEAF8A94B4F}"/>
    <cellStyle name="Normal 7 4 2 2 3 3" xfId="2214" xr:uid="{6B782F22-1DB3-4B49-84D8-45981B0B3542}"/>
    <cellStyle name="Normal 7 4 2 2 3 4" xfId="2215" xr:uid="{B8402D77-D28D-466E-AE9B-F590FF0500E3}"/>
    <cellStyle name="Normal 7 4 2 2 3 5" xfId="2216" xr:uid="{6111B7D4-F2A4-4351-BB7D-CE519675B1D8}"/>
    <cellStyle name="Normal 7 4 2 2 4" xfId="2217" xr:uid="{41645CFB-988F-4897-9E50-76CF82C567B5}"/>
    <cellStyle name="Normal 7 4 2 2 4 2" xfId="2218" xr:uid="{15F50E6B-7933-4586-9FF3-28B02C7B75E7}"/>
    <cellStyle name="Normal 7 4 2 2 4 3" xfId="2219" xr:uid="{93C78FA2-288E-4C6D-8944-97F48E9AFF5E}"/>
    <cellStyle name="Normal 7 4 2 2 4 4" xfId="2220" xr:uid="{402EBF3A-E77B-4B21-9A66-D3566BA52674}"/>
    <cellStyle name="Normal 7 4 2 2 5" xfId="2221" xr:uid="{24D7AF3F-0960-4855-B5F6-F6D5A9419EF7}"/>
    <cellStyle name="Normal 7 4 2 2 5 2" xfId="2222" xr:uid="{0F0CF1D9-92D6-4FCC-AC85-991964753A36}"/>
    <cellStyle name="Normal 7 4 2 2 5 3" xfId="2223" xr:uid="{8F2FC2E9-3893-411B-B560-B01BF516FBC6}"/>
    <cellStyle name="Normal 7 4 2 2 5 4" xfId="2224" xr:uid="{8AF5E32A-B793-41CB-ABB6-6EC94A483752}"/>
    <cellStyle name="Normal 7 4 2 2 6" xfId="2225" xr:uid="{8DDE83AC-B506-489B-B777-F2B036EB6192}"/>
    <cellStyle name="Normal 7 4 2 2 7" xfId="2226" xr:uid="{EA73665A-F47D-44D7-854A-5C44F5E0614A}"/>
    <cellStyle name="Normal 7 4 2 2 8" xfId="2227" xr:uid="{9605EEC7-C6D1-45C0-A87B-737CD5F261A9}"/>
    <cellStyle name="Normal 7 4 2 3" xfId="2228" xr:uid="{B46B952F-7DBF-4E28-8E79-A9234355BD3E}"/>
    <cellStyle name="Normal 7 4 2 3 2" xfId="2229" xr:uid="{99322007-9AB2-4670-B120-420D47C30498}"/>
    <cellStyle name="Normal 7 4 2 3 2 2" xfId="2230" xr:uid="{00464066-3540-4D02-A995-1BF946F42C3A}"/>
    <cellStyle name="Normal 7 4 2 3 2 3" xfId="2231" xr:uid="{53E34E70-E795-42EB-8990-5142834625ED}"/>
    <cellStyle name="Normal 7 4 2 3 2 4" xfId="2232" xr:uid="{DEAE7AF9-9598-4C0A-AF6B-0BA1EF493FD4}"/>
    <cellStyle name="Normal 7 4 2 3 3" xfId="2233" xr:uid="{3452CB1F-13C0-42EB-B5CC-1D8D84CA030B}"/>
    <cellStyle name="Normal 7 4 2 3 3 2" xfId="2234" xr:uid="{1809BB00-7647-46D7-9F56-8B4E59D0718D}"/>
    <cellStyle name="Normal 7 4 2 3 3 3" xfId="2235" xr:uid="{5D10F5A5-EE1F-4E68-8E98-7BFB7434AFF8}"/>
    <cellStyle name="Normal 7 4 2 3 3 4" xfId="2236" xr:uid="{35D8CA64-1E9A-423D-AA99-6E14CDDF2B72}"/>
    <cellStyle name="Normal 7 4 2 3 4" xfId="2237" xr:uid="{191ADCC9-D133-41A1-B5B2-FC6FDEB03F6A}"/>
    <cellStyle name="Normal 7 4 2 3 5" xfId="2238" xr:uid="{6993828F-8E4D-4FFC-863D-149EA37EAB2A}"/>
    <cellStyle name="Normal 7 4 2 3 6" xfId="2239" xr:uid="{56E4F0AA-5446-48E4-8168-AF8124AADAF9}"/>
    <cellStyle name="Normal 7 4 2 4" xfId="2240" xr:uid="{BD7270A8-0777-4B99-B0AF-0ABEFCF61C80}"/>
    <cellStyle name="Normal 7 4 2 4 2" xfId="2241" xr:uid="{B52E7890-B401-435B-9C52-736EF7D327D1}"/>
    <cellStyle name="Normal 7 4 2 4 2 2" xfId="2242" xr:uid="{6AB235CA-A86B-4C3D-8CFF-E6280E9C548F}"/>
    <cellStyle name="Normal 7 4 2 4 2 3" xfId="2243" xr:uid="{397B9BA6-635F-4516-A829-87FAF3E621A4}"/>
    <cellStyle name="Normal 7 4 2 4 2 4" xfId="2244" xr:uid="{83F0A41E-48AA-4257-95CD-75FE6A4FC4B3}"/>
    <cellStyle name="Normal 7 4 2 4 3" xfId="2245" xr:uid="{A341D28C-91B0-472E-83E2-F428D1ED3628}"/>
    <cellStyle name="Normal 7 4 2 4 4" xfId="2246" xr:uid="{BD52BC99-BC1A-4AC2-A122-51468E689DD5}"/>
    <cellStyle name="Normal 7 4 2 4 5" xfId="2247" xr:uid="{2B3E8960-6623-49A0-A889-50B5CE0B6C7F}"/>
    <cellStyle name="Normal 7 4 2 5" xfId="2248" xr:uid="{25F7D9EE-69E9-4F34-80F8-12F6B1434FC4}"/>
    <cellStyle name="Normal 7 4 2 5 2" xfId="2249" xr:uid="{C863AAED-992A-44D4-AFF2-48CE3DC92795}"/>
    <cellStyle name="Normal 7 4 2 5 3" xfId="2250" xr:uid="{E48B45C2-6E33-4318-9F1A-8BBA3BA40FA4}"/>
    <cellStyle name="Normal 7 4 2 5 4" xfId="2251" xr:uid="{FCE68647-9C5B-4C0A-A9F6-EF1880AEE4FA}"/>
    <cellStyle name="Normal 7 4 2 6" xfId="2252" xr:uid="{76680404-396A-4D4C-B9F1-177FCDEF7959}"/>
    <cellStyle name="Normal 7 4 2 6 2" xfId="2253" xr:uid="{70D340A0-94C5-400A-934D-2576C298AAE4}"/>
    <cellStyle name="Normal 7 4 2 6 3" xfId="2254" xr:uid="{8E2614A7-E556-43F3-881B-0CFD2BCB5C50}"/>
    <cellStyle name="Normal 7 4 2 6 4" xfId="2255" xr:uid="{3DD55AF9-7FAD-42DD-9FDC-1A1FB45612D3}"/>
    <cellStyle name="Normal 7 4 2 7" xfId="2256" xr:uid="{0DE8359F-223F-4D5D-9B5A-336D574A2934}"/>
    <cellStyle name="Normal 7 4 2 8" xfId="2257" xr:uid="{80846F22-447A-439E-888C-B315FA554585}"/>
    <cellStyle name="Normal 7 4 2 9" xfId="2258" xr:uid="{1CA9A265-C09A-4AF8-B567-742CF2918CCD}"/>
    <cellStyle name="Normal 7 4 3" xfId="2259" xr:uid="{3121436B-1B5C-4497-9BC8-D0159BE4DE4D}"/>
    <cellStyle name="Normal 7 4 3 2" xfId="2260" xr:uid="{90551B46-EA30-4A92-916E-06B5E3B07813}"/>
    <cellStyle name="Normal 7 4 3 2 2" xfId="2261" xr:uid="{F41BAAA7-0992-44CF-B8C0-16741617EFC2}"/>
    <cellStyle name="Normal 7 4 3 2 2 2" xfId="2262" xr:uid="{94767B01-731E-4215-8DF7-56FF144E6ECC}"/>
    <cellStyle name="Normal 7 4 3 2 2 2 2" xfId="4095" xr:uid="{5F01C609-2F75-4452-B61B-F42BBA39234D}"/>
    <cellStyle name="Normal 7 4 3 2 2 3" xfId="2263" xr:uid="{1DC45F2B-95FA-45DD-AFF6-8BA548B3EA20}"/>
    <cellStyle name="Normal 7 4 3 2 2 4" xfId="2264" xr:uid="{FDB79945-D108-4E17-B36D-C30455265F9A}"/>
    <cellStyle name="Normal 7 4 3 2 3" xfId="2265" xr:uid="{53DF7F17-0DE8-49E1-8D0E-10A926F1CAC7}"/>
    <cellStyle name="Normal 7 4 3 2 3 2" xfId="2266" xr:uid="{C2C20FF9-A6F6-4EED-AD12-295558240093}"/>
    <cellStyle name="Normal 7 4 3 2 3 3" xfId="2267" xr:uid="{BB8E55B6-E6D7-448C-BCBA-0C09A7BFDC49}"/>
    <cellStyle name="Normal 7 4 3 2 3 4" xfId="2268" xr:uid="{2EC320A9-C93C-4CC2-A2CE-58811C0F76ED}"/>
    <cellStyle name="Normal 7 4 3 2 4" xfId="2269" xr:uid="{AD7A56DD-B16C-4896-A171-DE3826F61BBB}"/>
    <cellStyle name="Normal 7 4 3 2 5" xfId="2270" xr:uid="{8A5EE9F8-1143-4162-AFE3-3D5B9137F81A}"/>
    <cellStyle name="Normal 7 4 3 2 6" xfId="2271" xr:uid="{5DA6766A-A2AC-4535-B4C6-B5C7B8AB95F7}"/>
    <cellStyle name="Normal 7 4 3 3" xfId="2272" xr:uid="{20821114-0BBC-4D96-A911-EE83CA45305D}"/>
    <cellStyle name="Normal 7 4 3 3 2" xfId="2273" xr:uid="{F4603748-20C3-4E4D-8A52-9D317AA1A488}"/>
    <cellStyle name="Normal 7 4 3 3 2 2" xfId="2274" xr:uid="{91FF7764-B366-42C7-BC62-5BD3806EF86E}"/>
    <cellStyle name="Normal 7 4 3 3 2 3" xfId="2275" xr:uid="{6EE418F9-C9F8-4DAC-9CFB-BA016E1B04B5}"/>
    <cellStyle name="Normal 7 4 3 3 2 4" xfId="2276" xr:uid="{E8E9322D-3F54-4078-BDCA-88675909F616}"/>
    <cellStyle name="Normal 7 4 3 3 3" xfId="2277" xr:uid="{7C3CB755-E26C-4DFB-8D1C-45A1587DC9F0}"/>
    <cellStyle name="Normal 7 4 3 3 4" xfId="2278" xr:uid="{C9E5382D-9279-4C42-A6CD-61B0D785DF2D}"/>
    <cellStyle name="Normal 7 4 3 3 5" xfId="2279" xr:uid="{3601E964-0308-438E-A7B4-21C288A6D24A}"/>
    <cellStyle name="Normal 7 4 3 4" xfId="2280" xr:uid="{9FEA4EA9-5453-4EE1-AFD4-9ADEA35701FD}"/>
    <cellStyle name="Normal 7 4 3 4 2" xfId="2281" xr:uid="{7E404414-6D2E-4076-BB2E-EB5957B14926}"/>
    <cellStyle name="Normal 7 4 3 4 3" xfId="2282" xr:uid="{4113A493-B419-448A-83D3-0CD042546298}"/>
    <cellStyle name="Normal 7 4 3 4 4" xfId="2283" xr:uid="{839A277E-D3B6-4D92-AE1D-B096C44EF694}"/>
    <cellStyle name="Normal 7 4 3 5" xfId="2284" xr:uid="{FDF5917E-6953-4B99-B821-0E95D975C0CD}"/>
    <cellStyle name="Normal 7 4 3 5 2" xfId="2285" xr:uid="{92E954CC-DCF7-4E95-A0CF-19DAA947D848}"/>
    <cellStyle name="Normal 7 4 3 5 3" xfId="2286" xr:uid="{A880057B-2DBC-4A1F-B76D-DAFEDFF30214}"/>
    <cellStyle name="Normal 7 4 3 5 4" xfId="2287" xr:uid="{B817913F-4737-4186-B44A-E5A034D90023}"/>
    <cellStyle name="Normal 7 4 3 6" xfId="2288" xr:uid="{0438940B-E253-4CB6-B694-CAF3ECB5AC49}"/>
    <cellStyle name="Normal 7 4 3 7" xfId="2289" xr:uid="{284F8145-1E13-4194-A740-BADAFA08E4C0}"/>
    <cellStyle name="Normal 7 4 3 8" xfId="2290" xr:uid="{3FBDDDF3-EE09-4AA1-B7C4-ADB1F5395155}"/>
    <cellStyle name="Normal 7 4 4" xfId="2291" xr:uid="{1E9FB02F-237A-4B95-BD31-B5C8DAE11ECB}"/>
    <cellStyle name="Normal 7 4 4 2" xfId="2292" xr:uid="{81A8097A-C0EE-4D9E-B25F-17CEB3223CD7}"/>
    <cellStyle name="Normal 7 4 4 2 2" xfId="2293" xr:uid="{89C08905-3086-4035-A0EB-BF1DE4685050}"/>
    <cellStyle name="Normal 7 4 4 2 2 2" xfId="2294" xr:uid="{2F74E518-4DA6-447A-8B08-C044257393F4}"/>
    <cellStyle name="Normal 7 4 4 2 2 3" xfId="2295" xr:uid="{2CB24F77-0FD7-4E25-8AA4-C79CAB308E52}"/>
    <cellStyle name="Normal 7 4 4 2 2 4" xfId="2296" xr:uid="{FE1A349B-D31B-418F-9C05-DEA0F3E554D3}"/>
    <cellStyle name="Normal 7 4 4 2 3" xfId="2297" xr:uid="{4E4383DC-AE07-4C16-9D6C-80886CC8FE0A}"/>
    <cellStyle name="Normal 7 4 4 2 4" xfId="2298" xr:uid="{411BE889-118D-4575-B96D-83E270A1564D}"/>
    <cellStyle name="Normal 7 4 4 2 5" xfId="2299" xr:uid="{D9E77F9C-A04F-4B82-9A03-B58117384B65}"/>
    <cellStyle name="Normal 7 4 4 3" xfId="2300" xr:uid="{230EBC99-32AC-4574-A5B6-703F0E91BC4A}"/>
    <cellStyle name="Normal 7 4 4 3 2" xfId="2301" xr:uid="{F8870612-2E37-498A-8E58-3D1D249043C3}"/>
    <cellStyle name="Normal 7 4 4 3 3" xfId="2302" xr:uid="{06840ABE-0F72-4027-A395-4918927A0A04}"/>
    <cellStyle name="Normal 7 4 4 3 4" xfId="2303" xr:uid="{21DECB06-8C0F-48B0-9918-F216754FBE1F}"/>
    <cellStyle name="Normal 7 4 4 4" xfId="2304" xr:uid="{31239D2C-0F92-4F4F-8438-8A3CDB4ECFCC}"/>
    <cellStyle name="Normal 7 4 4 4 2" xfId="2305" xr:uid="{1484412D-8E41-4F0B-AEFF-B296A2DEA2DD}"/>
    <cellStyle name="Normal 7 4 4 4 3" xfId="2306" xr:uid="{DF6CB33D-E87E-4F89-802B-1178037875FC}"/>
    <cellStyle name="Normal 7 4 4 4 4" xfId="2307" xr:uid="{6A1D428D-C012-47EF-A37F-D3450B173635}"/>
    <cellStyle name="Normal 7 4 4 5" xfId="2308" xr:uid="{C222E7B3-93E4-47C5-96AA-C5193B05571E}"/>
    <cellStyle name="Normal 7 4 4 6" xfId="2309" xr:uid="{B9C6A5FE-2172-4984-BD46-924D71B0C473}"/>
    <cellStyle name="Normal 7 4 4 7" xfId="2310" xr:uid="{63B97B07-C48E-4830-9F52-ED2956A6C0AA}"/>
    <cellStyle name="Normal 7 4 5" xfId="2311" xr:uid="{25FEFE10-EC8D-41DF-AFC1-1B94A760BEFC}"/>
    <cellStyle name="Normal 7 4 5 2" xfId="2312" xr:uid="{C384EC4F-2813-4FD3-9276-8D79F9B629E3}"/>
    <cellStyle name="Normal 7 4 5 2 2" xfId="2313" xr:uid="{5B45E8C0-53E7-4D08-B4C3-F06E4093B39B}"/>
    <cellStyle name="Normal 7 4 5 2 3" xfId="2314" xr:uid="{25FC29D3-326A-431A-8693-F5CC6C3D62F5}"/>
    <cellStyle name="Normal 7 4 5 2 4" xfId="2315" xr:uid="{E90CBBAE-7D10-4958-954A-382A3AF2A272}"/>
    <cellStyle name="Normal 7 4 5 3" xfId="2316" xr:uid="{D71BEC7F-14C2-43AF-8746-DF7A69ED0D1F}"/>
    <cellStyle name="Normal 7 4 5 3 2" xfId="2317" xr:uid="{D2CE0DA2-4202-40AE-BDB4-36889FC4C61D}"/>
    <cellStyle name="Normal 7 4 5 3 3" xfId="2318" xr:uid="{07E9453E-671E-473D-8C1A-09E88F8F246C}"/>
    <cellStyle name="Normal 7 4 5 3 4" xfId="2319" xr:uid="{D260FE56-3C94-4621-ACCC-F1409EBDB700}"/>
    <cellStyle name="Normal 7 4 5 4" xfId="2320" xr:uid="{26D437EE-4A77-416F-822F-BF9D0FCF45EF}"/>
    <cellStyle name="Normal 7 4 5 5" xfId="2321" xr:uid="{83E4FDC2-C184-451D-869B-7C5E8090FD37}"/>
    <cellStyle name="Normal 7 4 5 6" xfId="2322" xr:uid="{DFAE8CCB-BC62-4076-9F2D-42C7AFCC8B22}"/>
    <cellStyle name="Normal 7 4 6" xfId="2323" xr:uid="{EE699AEB-BB8E-4F76-9D5E-AC6A8B57C93E}"/>
    <cellStyle name="Normal 7 4 6 2" xfId="2324" xr:uid="{A3A593ED-D13F-4B57-989D-CB5431B73D5B}"/>
    <cellStyle name="Normal 7 4 6 2 2" xfId="2325" xr:uid="{85DCF48E-186C-4FCE-A3B9-4CC6BB512BF8}"/>
    <cellStyle name="Normal 7 4 6 2 3" xfId="2326" xr:uid="{DF810CF6-6F04-492B-A923-4C569585C586}"/>
    <cellStyle name="Normal 7 4 6 2 4" xfId="2327" xr:uid="{B0B12CA8-5D47-465A-84E6-7D3CDBD9F7B1}"/>
    <cellStyle name="Normal 7 4 6 3" xfId="2328" xr:uid="{0845B93E-457F-4F6B-8AC8-26917EF63FEF}"/>
    <cellStyle name="Normal 7 4 6 4" xfId="2329" xr:uid="{579FDD6A-C007-47C5-8EA1-AB976BA8E5B9}"/>
    <cellStyle name="Normal 7 4 6 5" xfId="2330" xr:uid="{86516C37-BDB9-44F3-AD1B-C11466DD30C9}"/>
    <cellStyle name="Normal 7 4 7" xfId="2331" xr:uid="{2C929D83-E589-4E65-9C2A-2410DDA985CA}"/>
    <cellStyle name="Normal 7 4 7 2" xfId="2332" xr:uid="{AF4E3A33-DCE6-4F2D-A5A1-2E9E5A281492}"/>
    <cellStyle name="Normal 7 4 7 3" xfId="2333" xr:uid="{2D292668-6434-4E69-A1C9-86F577979F96}"/>
    <cellStyle name="Normal 7 4 7 4" xfId="2334" xr:uid="{05E74F80-6CAC-4E28-8486-7A0C3D6613ED}"/>
    <cellStyle name="Normal 7 4 8" xfId="2335" xr:uid="{DABF730E-4B90-44B6-8B00-F8E3AACCED94}"/>
    <cellStyle name="Normal 7 4 8 2" xfId="2336" xr:uid="{652BD5AD-D9F6-413F-A175-DF554868B8ED}"/>
    <cellStyle name="Normal 7 4 8 3" xfId="2337" xr:uid="{B4B44607-C562-4564-8528-CD04C010A791}"/>
    <cellStyle name="Normal 7 4 8 4" xfId="2338" xr:uid="{960E5F7E-520C-44F3-A4A9-8442F8073561}"/>
    <cellStyle name="Normal 7 4 9" xfId="2339" xr:uid="{E37D2246-77EA-4A54-98E9-FC5395F3D1E9}"/>
    <cellStyle name="Normal 7 5" xfId="2340" xr:uid="{148DA0ED-DFB1-496A-AADE-762E2A9C92C9}"/>
    <cellStyle name="Normal 7 5 2" xfId="2341" xr:uid="{58A34818-6C94-488B-8779-96B0098B5DCB}"/>
    <cellStyle name="Normal 7 5 2 2" xfId="2342" xr:uid="{741A70F8-477D-40B7-B14E-1702905AEFAE}"/>
    <cellStyle name="Normal 7 5 2 2 2" xfId="2343" xr:uid="{70FF1224-C459-41BB-A808-3E4B8985B7AB}"/>
    <cellStyle name="Normal 7 5 2 2 2 2" xfId="2344" xr:uid="{D7A0294C-AD37-475E-96C7-2F9B221623D9}"/>
    <cellStyle name="Normal 7 5 2 2 2 3" xfId="2345" xr:uid="{5BD1F074-F330-4E22-830D-077E5C07C0F0}"/>
    <cellStyle name="Normal 7 5 2 2 2 4" xfId="2346" xr:uid="{3612CE20-F917-4F0E-8DC8-7E83F46DEF4C}"/>
    <cellStyle name="Normal 7 5 2 2 3" xfId="2347" xr:uid="{1BA01318-1FCE-4B5E-BC6A-4FEB66D2E9C4}"/>
    <cellStyle name="Normal 7 5 2 2 3 2" xfId="2348" xr:uid="{BA308F67-2B3A-4F1F-ACCA-8432FF375C60}"/>
    <cellStyle name="Normal 7 5 2 2 3 3" xfId="2349" xr:uid="{7E4A448D-8F1F-450A-BAE3-5E32F131C98B}"/>
    <cellStyle name="Normal 7 5 2 2 3 4" xfId="2350" xr:uid="{EF11A1CD-2F67-4C34-8837-667FADFC0B89}"/>
    <cellStyle name="Normal 7 5 2 2 4" xfId="2351" xr:uid="{4357DCEA-5D6E-4AE3-86CD-6F61A47DEBD6}"/>
    <cellStyle name="Normal 7 5 2 2 5" xfId="2352" xr:uid="{E527CBBE-EB7A-4E89-97EC-F4C836182117}"/>
    <cellStyle name="Normal 7 5 2 2 6" xfId="2353" xr:uid="{C30C93BE-B1F5-49BE-9D95-7265C02B58B1}"/>
    <cellStyle name="Normal 7 5 2 3" xfId="2354" xr:uid="{EA21D872-2081-4CA6-901D-DAB8B404E7C9}"/>
    <cellStyle name="Normal 7 5 2 3 2" xfId="2355" xr:uid="{A3283CA4-2028-4EF8-A718-C4764784CAD7}"/>
    <cellStyle name="Normal 7 5 2 3 2 2" xfId="2356" xr:uid="{A20447CD-D485-4745-BD4C-493E26DCD580}"/>
    <cellStyle name="Normal 7 5 2 3 2 3" xfId="2357" xr:uid="{40E00CD7-EFFC-4F9C-9E9F-E103B74C60C3}"/>
    <cellStyle name="Normal 7 5 2 3 2 4" xfId="2358" xr:uid="{65FD9504-2B10-4AAE-8FD1-D18A98D2AD3D}"/>
    <cellStyle name="Normal 7 5 2 3 3" xfId="2359" xr:uid="{D4DB3DA1-2792-44CF-8147-FD7C52069359}"/>
    <cellStyle name="Normal 7 5 2 3 4" xfId="2360" xr:uid="{9EAA10C7-5417-4B62-970F-E4C5E19CC66A}"/>
    <cellStyle name="Normal 7 5 2 3 5" xfId="2361" xr:uid="{DA53FD80-88BF-4C0C-AC59-5B96E95E2381}"/>
    <cellStyle name="Normal 7 5 2 4" xfId="2362" xr:uid="{546E3E0E-8140-4B68-8A46-ABA731F4F98D}"/>
    <cellStyle name="Normal 7 5 2 4 2" xfId="2363" xr:uid="{CCA79F64-C1E1-4C4D-A091-A7D5E5B71453}"/>
    <cellStyle name="Normal 7 5 2 4 3" xfId="2364" xr:uid="{8AA11B8F-AC36-45EA-B926-5772CBDA9F69}"/>
    <cellStyle name="Normal 7 5 2 4 4" xfId="2365" xr:uid="{E59E1119-9CF3-4E2C-8FAB-6BED05244C19}"/>
    <cellStyle name="Normal 7 5 2 5" xfId="2366" xr:uid="{3AB0E2AD-2F74-46F9-88A4-08D5DE50D77B}"/>
    <cellStyle name="Normal 7 5 2 5 2" xfId="2367" xr:uid="{5ADF8CF8-8D72-402A-BB0E-938A308D6058}"/>
    <cellStyle name="Normal 7 5 2 5 3" xfId="2368" xr:uid="{7597D2E9-6350-4E1F-A53F-B0ADD46E5985}"/>
    <cellStyle name="Normal 7 5 2 5 4" xfId="2369" xr:uid="{40BE29F8-30D5-4372-8AE1-CB543D632FFA}"/>
    <cellStyle name="Normal 7 5 2 6" xfId="2370" xr:uid="{747B9402-7354-4548-B681-8526DCEA406E}"/>
    <cellStyle name="Normal 7 5 2 7" xfId="2371" xr:uid="{BF326986-796A-4D9A-B50A-5CBEE5BF23DE}"/>
    <cellStyle name="Normal 7 5 2 8" xfId="2372" xr:uid="{FDA900A3-A722-4C08-B34A-409CD960ADB9}"/>
    <cellStyle name="Normal 7 5 3" xfId="2373" xr:uid="{118EDE15-6A61-4767-9CE7-ACD72A518411}"/>
    <cellStyle name="Normal 7 5 3 2" xfId="2374" xr:uid="{AA959E71-1FED-40F3-B23B-1503531839B9}"/>
    <cellStyle name="Normal 7 5 3 2 2" xfId="2375" xr:uid="{B06E7297-750F-4C7A-A2D0-D9BCB2C54BAD}"/>
    <cellStyle name="Normal 7 5 3 2 3" xfId="2376" xr:uid="{519BBF50-3F3C-4893-BDC9-5D63E1ACE0E0}"/>
    <cellStyle name="Normal 7 5 3 2 4" xfId="2377" xr:uid="{790E4481-C812-4B1F-8E28-5A990516601E}"/>
    <cellStyle name="Normal 7 5 3 3" xfId="2378" xr:uid="{8D596FC5-75E2-4281-8C9F-74C76E4006C1}"/>
    <cellStyle name="Normal 7 5 3 3 2" xfId="2379" xr:uid="{C466586A-1CC4-4021-B43C-E50F1C11377C}"/>
    <cellStyle name="Normal 7 5 3 3 3" xfId="2380" xr:uid="{77F73861-C72B-440D-841A-F1A53D567F09}"/>
    <cellStyle name="Normal 7 5 3 3 4" xfId="2381" xr:uid="{ADC98AF8-EC46-4DB4-AF82-57C66AC2B1E2}"/>
    <cellStyle name="Normal 7 5 3 4" xfId="2382" xr:uid="{83EDC439-0B5F-4F7C-92BC-802544121650}"/>
    <cellStyle name="Normal 7 5 3 5" xfId="2383" xr:uid="{A53E11F7-0D95-4773-8600-03167B5943C3}"/>
    <cellStyle name="Normal 7 5 3 6" xfId="2384" xr:uid="{285FDFBB-4806-4988-B6CE-DAB23AAE50F2}"/>
    <cellStyle name="Normal 7 5 4" xfId="2385" xr:uid="{1CE612C9-6F99-4894-BC22-31D26BD01153}"/>
    <cellStyle name="Normal 7 5 4 2" xfId="2386" xr:uid="{3DA0CA20-81F9-4AE1-AF2B-24EDBF20016A}"/>
    <cellStyle name="Normal 7 5 4 2 2" xfId="2387" xr:uid="{62D9F58A-BD3A-4AFC-99CD-04AB9605AE88}"/>
    <cellStyle name="Normal 7 5 4 2 3" xfId="2388" xr:uid="{892675B5-78A4-49D7-BA08-6AB363090584}"/>
    <cellStyle name="Normal 7 5 4 2 4" xfId="2389" xr:uid="{1B22179E-B183-4C0D-A21A-81C535F29B5B}"/>
    <cellStyle name="Normal 7 5 4 3" xfId="2390" xr:uid="{2D65C978-6377-47D2-A728-78AFE9980C52}"/>
    <cellStyle name="Normal 7 5 4 4" xfId="2391" xr:uid="{F419DE28-04AA-4331-9968-0B9243502C9A}"/>
    <cellStyle name="Normal 7 5 4 5" xfId="2392" xr:uid="{D65AB63E-1954-4F8B-8630-DDD13488C2F8}"/>
    <cellStyle name="Normal 7 5 5" xfId="2393" xr:uid="{14710E5E-6D97-4BA3-9908-E3193F899103}"/>
    <cellStyle name="Normal 7 5 5 2" xfId="2394" xr:uid="{41F4971F-65C3-409F-A023-AA696A503A34}"/>
    <cellStyle name="Normal 7 5 5 3" xfId="2395" xr:uid="{524F401C-EF6E-4B44-AFF2-96D1E9E95257}"/>
    <cellStyle name="Normal 7 5 5 4" xfId="2396" xr:uid="{1DB2356D-8DEF-42D2-985E-2CEF83BCEFC4}"/>
    <cellStyle name="Normal 7 5 6" xfId="2397" xr:uid="{240BB221-8925-4D07-ACBF-0BA1B16DB4BB}"/>
    <cellStyle name="Normal 7 5 6 2" xfId="2398" xr:uid="{DE7FBB92-DB9B-48C9-8801-24428BBB4040}"/>
    <cellStyle name="Normal 7 5 6 3" xfId="2399" xr:uid="{BD3E51CD-0E71-45CB-8075-4D75CD64A162}"/>
    <cellStyle name="Normal 7 5 6 4" xfId="2400" xr:uid="{BE55167D-24B6-4F5E-B9D2-0873948812F7}"/>
    <cellStyle name="Normal 7 5 7" xfId="2401" xr:uid="{FE7E86C9-F1BC-4818-8AEF-BC8064FC355C}"/>
    <cellStyle name="Normal 7 5 8" xfId="2402" xr:uid="{04C5C5F8-B0C0-4678-B8D7-ADC60791141A}"/>
    <cellStyle name="Normal 7 5 9" xfId="2403" xr:uid="{A23A68E1-D3D4-4591-A734-2A6C30864806}"/>
    <cellStyle name="Normal 7 6" xfId="2404" xr:uid="{CE34014C-3CB2-40C1-891A-D1E0580D28E6}"/>
    <cellStyle name="Normal 7 6 2" xfId="2405" xr:uid="{B112FC2D-D0E4-426D-933C-3AF636BC8657}"/>
    <cellStyle name="Normal 7 6 2 2" xfId="2406" xr:uid="{FED3BD94-AC7D-4FDE-A832-BF00BCA54FF3}"/>
    <cellStyle name="Normal 7 6 2 2 2" xfId="2407" xr:uid="{E0B4C323-FED9-4193-83E5-57C96240E57E}"/>
    <cellStyle name="Normal 7 6 2 2 2 2" xfId="4096" xr:uid="{85B0632F-AF8A-4ED4-8CC1-2CACEF4AFCE0}"/>
    <cellStyle name="Normal 7 6 2 2 3" xfId="2408" xr:uid="{32757F0B-1156-4689-92BF-C8714EF3394F}"/>
    <cellStyle name="Normal 7 6 2 2 4" xfId="2409" xr:uid="{F0521820-B0F7-4F21-BB0C-00458FD0EA0E}"/>
    <cellStyle name="Normal 7 6 2 3" xfId="2410" xr:uid="{940C58AF-EB67-4E2D-8E86-21ACD063C881}"/>
    <cellStyle name="Normal 7 6 2 3 2" xfId="2411" xr:uid="{290174EF-8749-4965-A058-ACA72EC88E34}"/>
    <cellStyle name="Normal 7 6 2 3 3" xfId="2412" xr:uid="{8B23D691-1E53-4A2E-A51E-D08F69A54583}"/>
    <cellStyle name="Normal 7 6 2 3 4" xfId="2413" xr:uid="{B7DAE684-8FDE-41D5-9626-40B2CF2764AE}"/>
    <cellStyle name="Normal 7 6 2 4" xfId="2414" xr:uid="{33DF22E1-9F8F-4C3F-ACD4-734E5F97591E}"/>
    <cellStyle name="Normal 7 6 2 5" xfId="2415" xr:uid="{1BC51C91-F3FC-4149-875E-75364C603897}"/>
    <cellStyle name="Normal 7 6 2 6" xfId="2416" xr:uid="{52E4A8D0-72C5-4FDD-B8AB-AE320967FC94}"/>
    <cellStyle name="Normal 7 6 3" xfId="2417" xr:uid="{9B5B2DE6-DE00-4349-A4DF-062897E93D4F}"/>
    <cellStyle name="Normal 7 6 3 2" xfId="2418" xr:uid="{8833559D-FC55-4C2F-AF4D-7A394242CD14}"/>
    <cellStyle name="Normal 7 6 3 2 2" xfId="2419" xr:uid="{F4AC7A37-3092-4A63-9EA6-957905B9E7CA}"/>
    <cellStyle name="Normal 7 6 3 2 3" xfId="2420" xr:uid="{B84750C3-5981-4022-A79E-E4FF3E9C4DD9}"/>
    <cellStyle name="Normal 7 6 3 2 4" xfId="2421" xr:uid="{0C17AAD4-DB97-4374-BF37-9BB57A68D2AE}"/>
    <cellStyle name="Normal 7 6 3 3" xfId="2422" xr:uid="{94CF73C4-C5DE-4274-8CFE-D40C13488744}"/>
    <cellStyle name="Normal 7 6 3 4" xfId="2423" xr:uid="{EF5FEDB1-DE4F-419F-B160-F6D77025C65E}"/>
    <cellStyle name="Normal 7 6 3 5" xfId="2424" xr:uid="{62DB4CAA-E575-4FCF-88AA-E64C619FBE6A}"/>
    <cellStyle name="Normal 7 6 4" xfId="2425" xr:uid="{B3D9B0A6-FA73-4143-851C-3DD82356C0FE}"/>
    <cellStyle name="Normal 7 6 4 2" xfId="2426" xr:uid="{13C0DC6F-DB9E-432C-BCC9-CE2CA0DF2DC2}"/>
    <cellStyle name="Normal 7 6 4 3" xfId="2427" xr:uid="{FBEB1087-7BF9-4B19-8481-A012301A8A6A}"/>
    <cellStyle name="Normal 7 6 4 4" xfId="2428" xr:uid="{F6577491-47BD-4207-A2F5-198657502FCF}"/>
    <cellStyle name="Normal 7 6 5" xfId="2429" xr:uid="{12590921-AED9-447A-AB85-CD99DD06E46E}"/>
    <cellStyle name="Normal 7 6 5 2" xfId="2430" xr:uid="{B7886895-B24C-4E69-8BC4-00AAE1A3A11D}"/>
    <cellStyle name="Normal 7 6 5 3" xfId="2431" xr:uid="{9F49826A-F239-4238-A82D-EF4538A4D351}"/>
    <cellStyle name="Normal 7 6 5 4" xfId="2432" xr:uid="{738133BD-F7D5-4A99-83A8-3B87140867C8}"/>
    <cellStyle name="Normal 7 6 6" xfId="2433" xr:uid="{F5B5D35A-3981-413C-AE27-51605A748137}"/>
    <cellStyle name="Normal 7 6 7" xfId="2434" xr:uid="{6CD83F0D-52BB-4398-AA0D-2400C2C59D9B}"/>
    <cellStyle name="Normal 7 6 8" xfId="2435" xr:uid="{36DBE4B6-F559-45EB-9F36-DB2FB9B8925F}"/>
    <cellStyle name="Normal 7 7" xfId="2436" xr:uid="{89A63F73-3D33-486F-BD8C-672EEDB697A4}"/>
    <cellStyle name="Normal 7 7 2" xfId="2437" xr:uid="{833390FA-996A-465A-9CE0-236C830C1886}"/>
    <cellStyle name="Normal 7 7 2 2" xfId="2438" xr:uid="{4F90412C-7DA9-4296-A0E9-36685B64631B}"/>
    <cellStyle name="Normal 7 7 2 2 2" xfId="2439" xr:uid="{8E3A893E-5DB6-4C68-9B54-4902D860F9D0}"/>
    <cellStyle name="Normal 7 7 2 2 3" xfId="2440" xr:uid="{FCFAAF1C-65F4-4F5F-8C7A-4DFAD182EFCB}"/>
    <cellStyle name="Normal 7 7 2 2 4" xfId="2441" xr:uid="{7A7487DB-A783-4ED7-AD0C-211CEA102AC7}"/>
    <cellStyle name="Normal 7 7 2 3" xfId="2442" xr:uid="{59FFD11C-EE2A-4A23-ABA2-533086CD08AC}"/>
    <cellStyle name="Normal 7 7 2 4" xfId="2443" xr:uid="{D4AB9F86-2071-4A9B-90F2-1A9C8BC46404}"/>
    <cellStyle name="Normal 7 7 2 5" xfId="2444" xr:uid="{D1FEEFBE-716E-4CE0-956B-F8A60B6368C7}"/>
    <cellStyle name="Normal 7 7 3" xfId="2445" xr:uid="{B95FFDB4-3197-449E-B2E2-27CB97C40211}"/>
    <cellStyle name="Normal 7 7 3 2" xfId="2446" xr:uid="{D89A6C51-E67E-436E-8D94-3537EFE417F6}"/>
    <cellStyle name="Normal 7 7 3 3" xfId="2447" xr:uid="{0DF7C92F-92C5-4E35-B3B2-8E4E714B3E58}"/>
    <cellStyle name="Normal 7 7 3 4" xfId="2448" xr:uid="{7519C00D-5037-4571-B91D-5C852D082479}"/>
    <cellStyle name="Normal 7 7 4" xfId="2449" xr:uid="{B8D3ADB9-6C17-43FE-870F-D9F50143BE53}"/>
    <cellStyle name="Normal 7 7 4 2" xfId="2450" xr:uid="{F80408A8-2C11-4089-8D00-70644A713F66}"/>
    <cellStyle name="Normal 7 7 4 3" xfId="2451" xr:uid="{E53ED5C5-C3FF-4D05-949F-679D33F230A9}"/>
    <cellStyle name="Normal 7 7 4 4" xfId="2452" xr:uid="{A4E871D8-1C9E-4BF5-B6BC-525E936E7A80}"/>
    <cellStyle name="Normal 7 7 5" xfId="2453" xr:uid="{88EB26CF-B7FA-4BD4-9185-CBD6B8F9D361}"/>
    <cellStyle name="Normal 7 7 6" xfId="2454" xr:uid="{A498F6AC-2296-4F87-B978-84EA7869CEBE}"/>
    <cellStyle name="Normal 7 7 7" xfId="2455" xr:uid="{E8FA4BE9-485C-4BC1-8AFB-612FF11C31AA}"/>
    <cellStyle name="Normal 7 8" xfId="2456" xr:uid="{BB6FEE12-6A53-4AAB-AA46-A1D597FBD459}"/>
    <cellStyle name="Normal 7 8 2" xfId="2457" xr:uid="{D74F8F83-16CC-4E7A-9360-29D30A3E796B}"/>
    <cellStyle name="Normal 7 8 2 2" xfId="2458" xr:uid="{D0239D8B-B008-4240-A8FB-420475EFA514}"/>
    <cellStyle name="Normal 7 8 2 3" xfId="2459" xr:uid="{9D2DBE52-0288-45C3-9895-421700FC621D}"/>
    <cellStyle name="Normal 7 8 2 4" xfId="2460" xr:uid="{21587FA9-51A6-499C-BEF3-58C95E56857B}"/>
    <cellStyle name="Normal 7 8 3" xfId="2461" xr:uid="{E4526F00-66E9-4276-81AE-E90D30EB2D0F}"/>
    <cellStyle name="Normal 7 8 3 2" xfId="2462" xr:uid="{44390FBE-E6E7-48E5-A9FC-1CA20442A5D9}"/>
    <cellStyle name="Normal 7 8 3 3" xfId="2463" xr:uid="{2B7CCCD3-13A2-4496-B20F-2806DAFF4A3A}"/>
    <cellStyle name="Normal 7 8 3 4" xfId="2464" xr:uid="{064C1CF4-6434-497C-B0AF-2F731BEED7C7}"/>
    <cellStyle name="Normal 7 8 4" xfId="2465" xr:uid="{7804A5E7-67C3-40B9-9E18-241123F5384D}"/>
    <cellStyle name="Normal 7 8 5" xfId="2466" xr:uid="{F976BF11-ACCE-4EFF-AD46-25A76932D436}"/>
    <cellStyle name="Normal 7 8 6" xfId="2467" xr:uid="{9E84D8B3-40AD-434B-A590-3055E9DD0DB2}"/>
    <cellStyle name="Normal 7 9" xfId="2468" xr:uid="{5EAE03CB-7DC7-413A-AFAA-095406312FCC}"/>
    <cellStyle name="Normal 7 9 2" xfId="2469" xr:uid="{B2072A73-BBCC-4D44-A643-0879DE31CBEC}"/>
    <cellStyle name="Normal 7 9 2 2" xfId="2470" xr:uid="{92C9C85F-4F50-479E-BF0F-72DCD2CA5DFB}"/>
    <cellStyle name="Normal 7 9 2 2 2" xfId="4379" xr:uid="{A9849BDF-44C4-44E6-86A5-4380CE24E1EB}"/>
    <cellStyle name="Normal 7 9 2 2 3" xfId="4611" xr:uid="{67027BE7-DDC1-4B09-ABBB-7EF1B8304702}"/>
    <cellStyle name="Normal 7 9 2 3" xfId="2471" xr:uid="{05659C1D-1E52-48EF-A60C-DBBEE7FBD8E1}"/>
    <cellStyle name="Normal 7 9 2 4" xfId="2472" xr:uid="{C6DC745C-32DE-428B-B1B1-3B97079D4EA9}"/>
    <cellStyle name="Normal 7 9 3" xfId="2473" xr:uid="{76589988-8198-4801-A363-B2AE53AE35AE}"/>
    <cellStyle name="Normal 7 9 4" xfId="2474" xr:uid="{D26A6545-244A-467F-8660-D508D34E99AB}"/>
    <cellStyle name="Normal 7 9 4 2" xfId="4745" xr:uid="{EB232168-1BB6-4628-887A-5642EE53F524}"/>
    <cellStyle name="Normal 7 9 4 3" xfId="4612" xr:uid="{E5AC67C4-C455-4394-BA76-3E5B5C46DE60}"/>
    <cellStyle name="Normal 7 9 4 4" xfId="4464" xr:uid="{1B147051-EBA3-4E88-81D1-DBE59F3AEE3F}"/>
    <cellStyle name="Normal 7 9 5" xfId="2475" xr:uid="{EEFFA106-48B4-487A-A2FB-FD94A6A63C06}"/>
    <cellStyle name="Normal 8" xfId="87" xr:uid="{0E8DE677-82F7-4E8C-8147-6A0E333749A5}"/>
    <cellStyle name="Normal 8 10" xfId="2476" xr:uid="{C9549BB0-85FC-4AF0-9FDE-7A3226E8C6E9}"/>
    <cellStyle name="Normal 8 10 2" xfId="2477" xr:uid="{6407B2FB-4BF1-4B78-991A-868C9D9F68ED}"/>
    <cellStyle name="Normal 8 10 3" xfId="2478" xr:uid="{669DF01D-D9D1-4BF6-9AEF-758E262191BB}"/>
    <cellStyle name="Normal 8 10 4" xfId="2479" xr:uid="{1C28BC5A-542B-485C-8B7A-9D0D2C6F7C0A}"/>
    <cellStyle name="Normal 8 11" xfId="2480" xr:uid="{47D7C20C-D9FD-482E-B481-2C134DECDFA6}"/>
    <cellStyle name="Normal 8 11 2" xfId="2481" xr:uid="{671BD8A9-FD08-4883-90D0-06D69D4C86CF}"/>
    <cellStyle name="Normal 8 11 3" xfId="2482" xr:uid="{63254ED4-593F-4509-ACFF-5ED4481711B0}"/>
    <cellStyle name="Normal 8 11 4" xfId="2483" xr:uid="{F1CAD76A-0D56-4EC9-AB84-1CAD9FAE56CE}"/>
    <cellStyle name="Normal 8 12" xfId="2484" xr:uid="{2913739C-73C0-42D4-AAFE-44D6A5742C3E}"/>
    <cellStyle name="Normal 8 12 2" xfId="2485" xr:uid="{57F74A4D-4091-487A-8D85-9CDD5F14CB4E}"/>
    <cellStyle name="Normal 8 13" xfId="2486" xr:uid="{E125B448-761C-4B4E-9C4E-E3C264973BB4}"/>
    <cellStyle name="Normal 8 14" xfId="2487" xr:uid="{FFC0E562-C5CA-44E7-B56A-AF0BF44D1E36}"/>
    <cellStyle name="Normal 8 15" xfId="2488" xr:uid="{9941EE31-6874-47F7-A3A3-2E5B59ABE61F}"/>
    <cellStyle name="Normal 8 2" xfId="88" xr:uid="{EDABC276-0EB9-41B4-88CC-9958ED7A8831}"/>
    <cellStyle name="Normal 8 2 10" xfId="2489" xr:uid="{BA13C07B-5E39-4022-A72D-206665329F08}"/>
    <cellStyle name="Normal 8 2 11" xfId="2490" xr:uid="{846C325F-24F3-4A0B-8BDD-314BC87E9B64}"/>
    <cellStyle name="Normal 8 2 2" xfId="2491" xr:uid="{CD85DC0F-BD1B-4655-AEAD-C0B916A4F766}"/>
    <cellStyle name="Normal 8 2 2 2" xfId="2492" xr:uid="{5EAEB6D8-6F75-4654-A181-1C05ECC4E466}"/>
    <cellStyle name="Normal 8 2 2 2 2" xfId="2493" xr:uid="{30F4C39D-9ABD-4AAC-A76F-1BE4D2E83463}"/>
    <cellStyle name="Normal 8 2 2 2 2 2" xfId="2494" xr:uid="{A3B32063-2805-40A0-A6B0-8B5E568E6D0A}"/>
    <cellStyle name="Normal 8 2 2 2 2 2 2" xfId="2495" xr:uid="{52E388BA-4E0B-4279-BE60-B6647078CAAC}"/>
    <cellStyle name="Normal 8 2 2 2 2 2 2 2" xfId="4097" xr:uid="{3A5EE391-036C-4F6B-8341-56DC20E3D047}"/>
    <cellStyle name="Normal 8 2 2 2 2 2 2 2 2" xfId="4098" xr:uid="{1F320E58-09C9-46B0-B409-DD2E3E897FBB}"/>
    <cellStyle name="Normal 8 2 2 2 2 2 2 3" xfId="4099" xr:uid="{5C1A87E5-E2D1-4608-8CA7-4F1B9A4DC8F3}"/>
    <cellStyle name="Normal 8 2 2 2 2 2 3" xfId="2496" xr:uid="{038015A9-0F57-4053-94A7-55BAAC247B54}"/>
    <cellStyle name="Normal 8 2 2 2 2 2 3 2" xfId="4100" xr:uid="{818EAD7E-5DF3-49C8-BDBF-6E61286F6630}"/>
    <cellStyle name="Normal 8 2 2 2 2 2 4" xfId="2497" xr:uid="{B8B39AC7-F085-4209-AEF4-13A273DFD8E5}"/>
    <cellStyle name="Normal 8 2 2 2 2 3" xfId="2498" xr:uid="{A32AE518-121A-4944-BDA5-C9CD06EBC851}"/>
    <cellStyle name="Normal 8 2 2 2 2 3 2" xfId="2499" xr:uid="{1767245A-2F80-4A53-919F-B1B2121BB75D}"/>
    <cellStyle name="Normal 8 2 2 2 2 3 2 2" xfId="4101" xr:uid="{3632F0EB-BAA6-4590-9B79-B00C9C062A15}"/>
    <cellStyle name="Normal 8 2 2 2 2 3 3" xfId="2500" xr:uid="{4DAE830B-4F0D-4465-84F2-F612C3B18279}"/>
    <cellStyle name="Normal 8 2 2 2 2 3 4" xfId="2501" xr:uid="{3B0E96F7-FEA6-4266-BC15-370DF93C82CD}"/>
    <cellStyle name="Normal 8 2 2 2 2 4" xfId="2502" xr:uid="{DDDB184F-476B-45C5-804B-593FEC4A6A4F}"/>
    <cellStyle name="Normal 8 2 2 2 2 4 2" xfId="4102" xr:uid="{8BCFF542-BC80-4F7C-A699-C2535F3F184C}"/>
    <cellStyle name="Normal 8 2 2 2 2 5" xfId="2503" xr:uid="{B1DF7097-85FD-4892-8D42-C4A9385A93C0}"/>
    <cellStyle name="Normal 8 2 2 2 2 6" xfId="2504" xr:uid="{FB8BDA7C-AEA2-4357-B3CE-4EE5ACB87AFB}"/>
    <cellStyle name="Normal 8 2 2 2 3" xfId="2505" xr:uid="{95CA8C52-82EF-41D5-B0EF-BB91B13E606E}"/>
    <cellStyle name="Normal 8 2 2 2 3 2" xfId="2506" xr:uid="{E44677BF-A09E-4AAB-B410-BDA41500A97B}"/>
    <cellStyle name="Normal 8 2 2 2 3 2 2" xfId="2507" xr:uid="{5BB8E5A9-BCEB-4BF1-B4BD-E73247A3B1D5}"/>
    <cellStyle name="Normal 8 2 2 2 3 2 2 2" xfId="4103" xr:uid="{3EEBAC70-6605-47A0-B04B-3F82AC744290}"/>
    <cellStyle name="Normal 8 2 2 2 3 2 2 2 2" xfId="4104" xr:uid="{3CD12CA2-DB63-4DBA-8AFC-2AB7C980A10B}"/>
    <cellStyle name="Normal 8 2 2 2 3 2 2 3" xfId="4105" xr:uid="{A8450A67-ABC6-4BC8-8454-55506DF1C412}"/>
    <cellStyle name="Normal 8 2 2 2 3 2 3" xfId="2508" xr:uid="{50A63B9C-6FD0-4594-B810-21A2BE8967E2}"/>
    <cellStyle name="Normal 8 2 2 2 3 2 3 2" xfId="4106" xr:uid="{BA03E4DB-0D1C-4B0E-97E9-8C63D3F1A7B5}"/>
    <cellStyle name="Normal 8 2 2 2 3 2 4" xfId="2509" xr:uid="{C73094E7-7056-47A1-8BB9-C60AF5A433A9}"/>
    <cellStyle name="Normal 8 2 2 2 3 3" xfId="2510" xr:uid="{8934BE69-864F-4145-B93A-60F292EDE782}"/>
    <cellStyle name="Normal 8 2 2 2 3 3 2" xfId="4107" xr:uid="{89D6D064-ADF2-4BDA-A138-91B911619753}"/>
    <cellStyle name="Normal 8 2 2 2 3 3 2 2" xfId="4108" xr:uid="{64D2E72C-81E0-4890-8B11-7538F29C0D26}"/>
    <cellStyle name="Normal 8 2 2 2 3 3 3" xfId="4109" xr:uid="{DA7633F0-06D6-429E-A11E-1358723B5044}"/>
    <cellStyle name="Normal 8 2 2 2 3 4" xfId="2511" xr:uid="{6CCA79B3-0D19-4482-98B1-7BDB3CA826BD}"/>
    <cellStyle name="Normal 8 2 2 2 3 4 2" xfId="4110" xr:uid="{8308F5A6-0491-4C68-B8F5-89EF998B7B76}"/>
    <cellStyle name="Normal 8 2 2 2 3 5" xfId="2512" xr:uid="{9B3B92AA-87F2-4555-8E62-F144C6E7AF74}"/>
    <cellStyle name="Normal 8 2 2 2 4" xfId="2513" xr:uid="{B1E745D7-D937-40A2-8E07-A1BD8BE83F00}"/>
    <cellStyle name="Normal 8 2 2 2 4 2" xfId="2514" xr:uid="{0A11AA5D-27F3-402F-A279-AE8946E032DD}"/>
    <cellStyle name="Normal 8 2 2 2 4 2 2" xfId="4111" xr:uid="{EFA8856D-209B-4139-8495-45047EA102F7}"/>
    <cellStyle name="Normal 8 2 2 2 4 2 2 2" xfId="4112" xr:uid="{0247D9B6-DDFF-4F3C-A76A-FC1E53182EB9}"/>
    <cellStyle name="Normal 8 2 2 2 4 2 3" xfId="4113" xr:uid="{BE4AE47D-7094-456A-B00F-CA75145C2C1A}"/>
    <cellStyle name="Normal 8 2 2 2 4 3" xfId="2515" xr:uid="{5BCFE385-5087-4464-9614-8C90958BC1EC}"/>
    <cellStyle name="Normal 8 2 2 2 4 3 2" xfId="4114" xr:uid="{40F8C3B5-97D7-489D-A4A1-ADFAE8D892E5}"/>
    <cellStyle name="Normal 8 2 2 2 4 4" xfId="2516" xr:uid="{D2D0C96B-F148-46C1-95FB-DF35A9B924ED}"/>
    <cellStyle name="Normal 8 2 2 2 5" xfId="2517" xr:uid="{08A8D4DE-5AF3-4037-897F-855F9D7973C2}"/>
    <cellStyle name="Normal 8 2 2 2 5 2" xfId="2518" xr:uid="{C18DC767-857A-415B-995B-D94FCA80F44B}"/>
    <cellStyle name="Normal 8 2 2 2 5 2 2" xfId="4115" xr:uid="{A895DC35-4882-4B05-B2B4-102EB9311423}"/>
    <cellStyle name="Normal 8 2 2 2 5 3" xfId="2519" xr:uid="{0B7E0036-DAFC-4FAA-B1C5-B943ABA6B89F}"/>
    <cellStyle name="Normal 8 2 2 2 5 4" xfId="2520" xr:uid="{5F397CEF-4EC1-4E04-AB0D-B70BE7A76DD3}"/>
    <cellStyle name="Normal 8 2 2 2 6" xfId="2521" xr:uid="{8BEB3572-4511-4642-847F-94672C7DCE8F}"/>
    <cellStyle name="Normal 8 2 2 2 6 2" xfId="4116" xr:uid="{D3DDD5D4-09FA-450F-A4CB-9B789D254AB3}"/>
    <cellStyle name="Normal 8 2 2 2 7" xfId="2522" xr:uid="{DF5F5923-522E-4A2B-853F-942C5264E1A0}"/>
    <cellStyle name="Normal 8 2 2 2 8" xfId="2523" xr:uid="{4B18146E-A2A9-4B28-B698-95B6A3841A3D}"/>
    <cellStyle name="Normal 8 2 2 3" xfId="2524" xr:uid="{73FFFE4F-A299-4DAC-8605-343A1450C47B}"/>
    <cellStyle name="Normal 8 2 2 3 2" xfId="2525" xr:uid="{9255337A-8EB1-495B-8569-161CCC902EA6}"/>
    <cellStyle name="Normal 8 2 2 3 2 2" xfId="2526" xr:uid="{48039E5D-212E-4BD0-90AC-335961BBC06A}"/>
    <cellStyle name="Normal 8 2 2 3 2 2 2" xfId="4117" xr:uid="{9F2618A8-EC48-46FC-A532-5077DF91A800}"/>
    <cellStyle name="Normal 8 2 2 3 2 2 2 2" xfId="4118" xr:uid="{F83F401E-7A22-439E-8D97-3719E21CAB81}"/>
    <cellStyle name="Normal 8 2 2 3 2 2 3" xfId="4119" xr:uid="{4F9EFA0D-D870-4AD0-AF41-81EBC01823E7}"/>
    <cellStyle name="Normal 8 2 2 3 2 3" xfId="2527" xr:uid="{3617F61B-443B-4521-9E01-49F5041B09C9}"/>
    <cellStyle name="Normal 8 2 2 3 2 3 2" xfId="4120" xr:uid="{CA663739-2679-4153-B8E5-2D008712AC95}"/>
    <cellStyle name="Normal 8 2 2 3 2 4" xfId="2528" xr:uid="{7E6BF221-D778-476C-8AAD-F892C0101CCE}"/>
    <cellStyle name="Normal 8 2 2 3 3" xfId="2529" xr:uid="{44D0D79F-37D0-405D-A64B-45DAC723D3C4}"/>
    <cellStyle name="Normal 8 2 2 3 3 2" xfId="2530" xr:uid="{ED529BC9-2C3C-477F-9CBF-CDD2884D48D3}"/>
    <cellStyle name="Normal 8 2 2 3 3 2 2" xfId="4121" xr:uid="{60F6FB64-EC7F-4D50-A79A-6B7C40829F3B}"/>
    <cellStyle name="Normal 8 2 2 3 3 3" xfId="2531" xr:uid="{AF94A306-68DC-4B5F-B2B4-E2CF1071B781}"/>
    <cellStyle name="Normal 8 2 2 3 3 4" xfId="2532" xr:uid="{BCE7D01B-0DC8-4A69-A791-279AFF965EB0}"/>
    <cellStyle name="Normal 8 2 2 3 4" xfId="2533" xr:uid="{BEDB8C7E-EF05-4ADB-8A97-D95A38D7BD53}"/>
    <cellStyle name="Normal 8 2 2 3 4 2" xfId="4122" xr:uid="{F0FF2C5C-CE11-4A7A-9300-E8BC4C2448C6}"/>
    <cellStyle name="Normal 8 2 2 3 5" xfId="2534" xr:uid="{806E8BF8-0C40-486A-BE37-A369CABD969E}"/>
    <cellStyle name="Normal 8 2 2 3 6" xfId="2535" xr:uid="{422FDE0F-3186-4530-98E5-E955D7B8AD11}"/>
    <cellStyle name="Normal 8 2 2 4" xfId="2536" xr:uid="{77873D48-8FAC-4B14-8BAC-DD4FAC7F87F8}"/>
    <cellStyle name="Normal 8 2 2 4 2" xfId="2537" xr:uid="{34A2D522-01C9-4F30-BCFA-7F2A3AC6ECB1}"/>
    <cellStyle name="Normal 8 2 2 4 2 2" xfId="2538" xr:uid="{D3BCB511-2127-4C33-B01C-DA7DA28CB7DD}"/>
    <cellStyle name="Normal 8 2 2 4 2 2 2" xfId="4123" xr:uid="{7217F7BA-EB4F-405A-83AB-BD55BF65EB6B}"/>
    <cellStyle name="Normal 8 2 2 4 2 2 2 2" xfId="4124" xr:uid="{EB57F472-68BB-4AFE-B734-D324A1062A26}"/>
    <cellStyle name="Normal 8 2 2 4 2 2 3" xfId="4125" xr:uid="{231E58DB-768F-435F-9201-9C3A7923B086}"/>
    <cellStyle name="Normal 8 2 2 4 2 3" xfId="2539" xr:uid="{47898DF6-D788-4497-98BA-B2A600BAAAB4}"/>
    <cellStyle name="Normal 8 2 2 4 2 3 2" xfId="4126" xr:uid="{5F627891-AF61-4F67-A86F-2A2BCDB4D53D}"/>
    <cellStyle name="Normal 8 2 2 4 2 4" xfId="2540" xr:uid="{2A5C5A67-321D-4B85-94C0-AFDECD4CB519}"/>
    <cellStyle name="Normal 8 2 2 4 3" xfId="2541" xr:uid="{1514842A-5C98-4B51-8099-05AEF126D973}"/>
    <cellStyle name="Normal 8 2 2 4 3 2" xfId="4127" xr:uid="{AD3A563D-7F60-406D-A660-3E026A028076}"/>
    <cellStyle name="Normal 8 2 2 4 3 2 2" xfId="4128" xr:uid="{B1383A1F-F0C1-4582-8BD2-8A91CADF0DF7}"/>
    <cellStyle name="Normal 8 2 2 4 3 3" xfId="4129" xr:uid="{3F310156-E717-4555-ACEB-A50674C4DA80}"/>
    <cellStyle name="Normal 8 2 2 4 4" xfId="2542" xr:uid="{688B1948-56FB-4D31-B216-0C53143BB3C3}"/>
    <cellStyle name="Normal 8 2 2 4 4 2" xfId="4130" xr:uid="{E6BFCABC-A5AF-4966-82D2-8F2844BE6F56}"/>
    <cellStyle name="Normal 8 2 2 4 5" xfId="2543" xr:uid="{40D8CE8C-4EB3-4B4A-8CC7-5F084B5CD3E4}"/>
    <cellStyle name="Normal 8 2 2 5" xfId="2544" xr:uid="{D557E805-4D14-4111-8028-00ED0B56159A}"/>
    <cellStyle name="Normal 8 2 2 5 2" xfId="2545" xr:uid="{B5367529-09C7-4C73-BB50-435AEFC35678}"/>
    <cellStyle name="Normal 8 2 2 5 2 2" xfId="4131" xr:uid="{2695E312-D6C8-48C5-89C3-90146571F902}"/>
    <cellStyle name="Normal 8 2 2 5 2 2 2" xfId="4132" xr:uid="{7EDB9FD2-63A1-4490-9CCF-9323ACBE78F9}"/>
    <cellStyle name="Normal 8 2 2 5 2 3" xfId="4133" xr:uid="{D34CD518-9C1A-49DB-99DA-9BC852BFBA42}"/>
    <cellStyle name="Normal 8 2 2 5 3" xfId="2546" xr:uid="{BF353AF0-B0E1-438B-9245-1FB366B51B79}"/>
    <cellStyle name="Normal 8 2 2 5 3 2" xfId="4134" xr:uid="{F82C5AAD-F492-4EDF-9139-32A695E9DE46}"/>
    <cellStyle name="Normal 8 2 2 5 4" xfId="2547" xr:uid="{E49E067A-F17D-4202-BE18-EBC5336D8A5F}"/>
    <cellStyle name="Normal 8 2 2 6" xfId="2548" xr:uid="{1F20AE01-BAEF-4CE7-95DC-78F215538263}"/>
    <cellStyle name="Normal 8 2 2 6 2" xfId="2549" xr:uid="{E4A578E9-EBDE-4B23-88DF-6227AB88DB1D}"/>
    <cellStyle name="Normal 8 2 2 6 2 2" xfId="4135" xr:uid="{56440F25-989F-49AF-96FE-44F87A9850EE}"/>
    <cellStyle name="Normal 8 2 2 6 3" xfId="2550" xr:uid="{B164585C-EC48-4020-8BD7-154A42E18ECA}"/>
    <cellStyle name="Normal 8 2 2 6 4" xfId="2551" xr:uid="{93A1638E-5D11-4AA1-AD44-B5FD2DE5B8F2}"/>
    <cellStyle name="Normal 8 2 2 7" xfId="2552" xr:uid="{9C0C48B0-5A71-49E1-A270-4C15011F0598}"/>
    <cellStyle name="Normal 8 2 2 7 2" xfId="4136" xr:uid="{8D5D6D99-BD6E-43C3-891E-7533F517B052}"/>
    <cellStyle name="Normal 8 2 2 8" xfId="2553" xr:uid="{59A1B6A9-8863-4296-BEF8-003110909672}"/>
    <cellStyle name="Normal 8 2 2 9" xfId="2554" xr:uid="{0769664C-119B-491A-8C0C-84C5440AD728}"/>
    <cellStyle name="Normal 8 2 3" xfId="2555" xr:uid="{E6A76CB4-AF02-4971-957C-6EDB7EED4792}"/>
    <cellStyle name="Normal 8 2 3 2" xfId="2556" xr:uid="{EC025BCE-7307-49FF-8769-7C01E0F78D12}"/>
    <cellStyle name="Normal 8 2 3 2 2" xfId="2557" xr:uid="{63130595-378E-494B-9A94-94504DF362DC}"/>
    <cellStyle name="Normal 8 2 3 2 2 2" xfId="2558" xr:uid="{0F060457-B18C-4E45-AF45-8F21C6A7ADA0}"/>
    <cellStyle name="Normal 8 2 3 2 2 2 2" xfId="4137" xr:uid="{EF893438-16D2-4955-95E5-D3E7D815CC01}"/>
    <cellStyle name="Normal 8 2 3 2 2 2 2 2" xfId="4138" xr:uid="{B224D901-6A01-456D-870F-9DF17830A224}"/>
    <cellStyle name="Normal 8 2 3 2 2 2 3" xfId="4139" xr:uid="{C85F9263-AE7B-4526-9099-5106F4CCDFF0}"/>
    <cellStyle name="Normal 8 2 3 2 2 3" xfId="2559" xr:uid="{65D51586-7A11-4872-B48A-64A70CF25B52}"/>
    <cellStyle name="Normal 8 2 3 2 2 3 2" xfId="4140" xr:uid="{19EF0A97-9B9D-4CA6-90D7-33A17642B106}"/>
    <cellStyle name="Normal 8 2 3 2 2 4" xfId="2560" xr:uid="{D0FF4D61-2F47-487C-B619-CF01742B540D}"/>
    <cellStyle name="Normal 8 2 3 2 3" xfId="2561" xr:uid="{FE008158-EB06-4C30-BD4F-F0EBEBD85C0D}"/>
    <cellStyle name="Normal 8 2 3 2 3 2" xfId="2562" xr:uid="{1213364C-AEB2-4F7B-8988-B861135FE80E}"/>
    <cellStyle name="Normal 8 2 3 2 3 2 2" xfId="4141" xr:uid="{A909D722-4620-470B-A1BD-3413D079014D}"/>
    <cellStyle name="Normal 8 2 3 2 3 3" xfId="2563" xr:uid="{C87CE4A8-3792-466F-8EB7-AE782F3C2EFD}"/>
    <cellStyle name="Normal 8 2 3 2 3 4" xfId="2564" xr:uid="{FBFC0D95-3C28-43EF-A9B4-458F8D3397D7}"/>
    <cellStyle name="Normal 8 2 3 2 4" xfId="2565" xr:uid="{82925FD8-3640-4D82-AF06-6A57AC4BB2BB}"/>
    <cellStyle name="Normal 8 2 3 2 4 2" xfId="4142" xr:uid="{DB55906D-66BA-4E0D-B1F4-9AA917224321}"/>
    <cellStyle name="Normal 8 2 3 2 5" xfId="2566" xr:uid="{0A3A4644-F012-4E25-B2A5-C0B92A67BF55}"/>
    <cellStyle name="Normal 8 2 3 2 6" xfId="2567" xr:uid="{653D732A-6BD4-4127-B521-0F90154BA4DF}"/>
    <cellStyle name="Normal 8 2 3 3" xfId="2568" xr:uid="{1EC38EDB-AF14-4121-BB43-CC4FCE5B14AF}"/>
    <cellStyle name="Normal 8 2 3 3 2" xfId="2569" xr:uid="{4D4A7B12-5F72-4548-B06E-6BE184CB70D1}"/>
    <cellStyle name="Normal 8 2 3 3 2 2" xfId="2570" xr:uid="{C2E0DDD8-9D14-4E38-A38A-67DB29E9196C}"/>
    <cellStyle name="Normal 8 2 3 3 2 2 2" xfId="4143" xr:uid="{0F0EE035-1081-42AF-B3CE-801FB67EC17E}"/>
    <cellStyle name="Normal 8 2 3 3 2 2 2 2" xfId="4144" xr:uid="{F2E66647-E18E-40ED-AF99-4C79865B099B}"/>
    <cellStyle name="Normal 8 2 3 3 2 2 3" xfId="4145" xr:uid="{20166D53-B79F-474A-80C0-9D5BCB0FFC6C}"/>
    <cellStyle name="Normal 8 2 3 3 2 3" xfId="2571" xr:uid="{6722A42B-1340-470A-8D98-0B997334C113}"/>
    <cellStyle name="Normal 8 2 3 3 2 3 2" xfId="4146" xr:uid="{0316C501-0DD1-47C5-94AB-2240DA438289}"/>
    <cellStyle name="Normal 8 2 3 3 2 4" xfId="2572" xr:uid="{8B0BE8E7-DE2C-4AEC-81BC-EEDF1B1C1E5B}"/>
    <cellStyle name="Normal 8 2 3 3 3" xfId="2573" xr:uid="{77325CB2-9F55-4AEC-BA76-33B9EB489501}"/>
    <cellStyle name="Normal 8 2 3 3 3 2" xfId="4147" xr:uid="{51422D79-B9EF-4785-BBCA-F0978858AC5E}"/>
    <cellStyle name="Normal 8 2 3 3 3 2 2" xfId="4148" xr:uid="{401184D4-A9FF-4015-9761-807BFF41FA7D}"/>
    <cellStyle name="Normal 8 2 3 3 3 3" xfId="4149" xr:uid="{45102995-9C0E-4495-BFB6-452D39102850}"/>
    <cellStyle name="Normal 8 2 3 3 4" xfId="2574" xr:uid="{62101640-8E6C-4186-93C4-659ECFFC9815}"/>
    <cellStyle name="Normal 8 2 3 3 4 2" xfId="4150" xr:uid="{8AFC0A21-086C-4407-B722-B9EE07F92D72}"/>
    <cellStyle name="Normal 8 2 3 3 5" xfId="2575" xr:uid="{F9AB9E14-4D8B-4C05-A482-9945282EB174}"/>
    <cellStyle name="Normal 8 2 3 4" xfId="2576" xr:uid="{9EB39824-A0C3-4008-B5BC-1DFCCC334746}"/>
    <cellStyle name="Normal 8 2 3 4 2" xfId="2577" xr:uid="{C90C37D6-07AD-47C6-A3C1-C31319A6B891}"/>
    <cellStyle name="Normal 8 2 3 4 2 2" xfId="4151" xr:uid="{886B6000-84A1-4AD1-B472-509891DA72D4}"/>
    <cellStyle name="Normal 8 2 3 4 2 2 2" xfId="4152" xr:uid="{0139A9F2-8B92-4D5F-BA04-F7A4A86022DE}"/>
    <cellStyle name="Normal 8 2 3 4 2 3" xfId="4153" xr:uid="{8FC531B9-0F35-4656-9920-CCAA336774FE}"/>
    <cellStyle name="Normal 8 2 3 4 3" xfId="2578" xr:uid="{D90F14FA-1769-4224-BD1F-2692054A4B8D}"/>
    <cellStyle name="Normal 8 2 3 4 3 2" xfId="4154" xr:uid="{4B485394-D4C1-476B-A5B9-17E0B93E9360}"/>
    <cellStyle name="Normal 8 2 3 4 4" xfId="2579" xr:uid="{D5A1984B-AD42-4A4B-9B58-D5C03B531307}"/>
    <cellStyle name="Normal 8 2 3 5" xfId="2580" xr:uid="{4A959E72-E2E6-4418-B809-4662228850CC}"/>
    <cellStyle name="Normal 8 2 3 5 2" xfId="2581" xr:uid="{69EEA840-EFE6-4931-AD1C-F8D6C508D9A1}"/>
    <cellStyle name="Normal 8 2 3 5 2 2" xfId="4155" xr:uid="{20C300C5-1A74-4572-AC92-A2BD03DC6908}"/>
    <cellStyle name="Normal 8 2 3 5 3" xfId="2582" xr:uid="{35B44F97-7898-4A38-A5AF-E39DAD126632}"/>
    <cellStyle name="Normal 8 2 3 5 4" xfId="2583" xr:uid="{523ABCD3-9789-4AD4-B19D-A590E8635378}"/>
    <cellStyle name="Normal 8 2 3 6" xfId="2584" xr:uid="{48A08828-138E-4ADD-806E-9C536DCA09F5}"/>
    <cellStyle name="Normal 8 2 3 6 2" xfId="4156" xr:uid="{0D992497-B271-498D-AC78-14251FE5FE55}"/>
    <cellStyle name="Normal 8 2 3 7" xfId="2585" xr:uid="{D3FA6CA3-80D4-430D-8CBF-919A4916D84F}"/>
    <cellStyle name="Normal 8 2 3 8" xfId="2586" xr:uid="{75A9E645-650E-4595-9CBB-C0FE17F4E9C6}"/>
    <cellStyle name="Normal 8 2 4" xfId="2587" xr:uid="{8B942951-8ADA-497C-98B4-1E8C6CE1FBFD}"/>
    <cellStyle name="Normal 8 2 4 2" xfId="2588" xr:uid="{C92AC140-4459-4686-B472-405FC89FAC0A}"/>
    <cellStyle name="Normal 8 2 4 2 2" xfId="2589" xr:uid="{FF1D56BC-6783-4332-8CED-26694CBE1F4F}"/>
    <cellStyle name="Normal 8 2 4 2 2 2" xfId="2590" xr:uid="{34A15E2F-2D8E-436E-B10B-0ED8ECF6E5C7}"/>
    <cellStyle name="Normal 8 2 4 2 2 2 2" xfId="4157" xr:uid="{FB5B5EB2-5D0E-4730-92FF-50F98C28BB69}"/>
    <cellStyle name="Normal 8 2 4 2 2 3" xfId="2591" xr:uid="{C88C7CC5-A348-4228-BF41-D93446E1C01F}"/>
    <cellStyle name="Normal 8 2 4 2 2 4" xfId="2592" xr:uid="{44CAF0A4-0783-4CAE-8B53-F778A9598AC7}"/>
    <cellStyle name="Normal 8 2 4 2 3" xfId="2593" xr:uid="{C8E57A77-B98A-456F-B6F7-86A888072B12}"/>
    <cellStyle name="Normal 8 2 4 2 3 2" xfId="4158" xr:uid="{4E1F624E-07ED-45C9-B772-20072C2A0A11}"/>
    <cellStyle name="Normal 8 2 4 2 4" xfId="2594" xr:uid="{F88D9EAF-AC6E-495E-8EC6-F93C81891168}"/>
    <cellStyle name="Normal 8 2 4 2 5" xfId="2595" xr:uid="{47379B1F-9F95-4B74-A175-08EE7BC1D6AC}"/>
    <cellStyle name="Normal 8 2 4 3" xfId="2596" xr:uid="{AA8CD3CD-ACAA-45EC-865E-A3DC6F0FE012}"/>
    <cellStyle name="Normal 8 2 4 3 2" xfId="2597" xr:uid="{B1965792-8430-47C8-A6E8-378D6B59BB46}"/>
    <cellStyle name="Normal 8 2 4 3 2 2" xfId="4159" xr:uid="{5C1FD7B6-6419-4F4B-9F14-37A9A2253E8A}"/>
    <cellStyle name="Normal 8 2 4 3 3" xfId="2598" xr:uid="{A07D7374-D1DC-42A6-9E18-1904CF1A1279}"/>
    <cellStyle name="Normal 8 2 4 3 4" xfId="2599" xr:uid="{50868601-43B2-4598-B6F1-2CB39F05A06F}"/>
    <cellStyle name="Normal 8 2 4 4" xfId="2600" xr:uid="{517AE4B3-6C11-4D63-81FD-9CDE77B2C711}"/>
    <cellStyle name="Normal 8 2 4 4 2" xfId="2601" xr:uid="{5AA0BDE9-020A-4FAE-8792-39D384D6C9E0}"/>
    <cellStyle name="Normal 8 2 4 4 3" xfId="2602" xr:uid="{88E01482-A2FF-4D6D-A421-D153E2C0D5BD}"/>
    <cellStyle name="Normal 8 2 4 4 4" xfId="2603" xr:uid="{AA311A60-0995-4950-ACCB-C3B40C192AE8}"/>
    <cellStyle name="Normal 8 2 4 5" xfId="2604" xr:uid="{A80034C1-47A5-4D45-9447-B02F42D0C132}"/>
    <cellStyle name="Normal 8 2 4 6" xfId="2605" xr:uid="{33D4F98F-88F5-47E7-B2B2-2478293A9AF5}"/>
    <cellStyle name="Normal 8 2 4 7" xfId="2606" xr:uid="{DE3E2D86-E97D-4097-B9EC-1C34B63520EB}"/>
    <cellStyle name="Normal 8 2 5" xfId="2607" xr:uid="{1190796D-531C-4DD1-B20C-46ABD39DA2C7}"/>
    <cellStyle name="Normal 8 2 5 2" xfId="2608" xr:uid="{89B70B1B-62DC-486E-AD89-7F9B468400E7}"/>
    <cellStyle name="Normal 8 2 5 2 2" xfId="2609" xr:uid="{80C1D7D9-65C9-4FDF-AF12-155DC2B4B8E0}"/>
    <cellStyle name="Normal 8 2 5 2 2 2" xfId="4160" xr:uid="{27BF1964-BB37-47AB-9D4B-874F3F0DDE32}"/>
    <cellStyle name="Normal 8 2 5 2 2 2 2" xfId="4161" xr:uid="{C433E387-3229-4C0C-8C46-8C3069ED9CF9}"/>
    <cellStyle name="Normal 8 2 5 2 2 3" xfId="4162" xr:uid="{F157BED5-EDB0-4A8F-A404-81B6AB82E021}"/>
    <cellStyle name="Normal 8 2 5 2 3" xfId="2610" xr:uid="{B2D782D8-6FD7-46B3-95EC-F7744ABC9FF2}"/>
    <cellStyle name="Normal 8 2 5 2 3 2" xfId="4163" xr:uid="{2B93DC51-D36F-4334-A4B2-C338E5C35B36}"/>
    <cellStyle name="Normal 8 2 5 2 4" xfId="2611" xr:uid="{26E9EC42-1237-46A2-8DDC-ACA998EBC2BC}"/>
    <cellStyle name="Normal 8 2 5 3" xfId="2612" xr:uid="{05B36A54-64FE-42AE-96A2-A4A0DF7FF7F9}"/>
    <cellStyle name="Normal 8 2 5 3 2" xfId="2613" xr:uid="{3D866FC5-BB94-4C1A-9213-072C1F9F1841}"/>
    <cellStyle name="Normal 8 2 5 3 2 2" xfId="4164" xr:uid="{EAE6B0B1-E010-4158-A7A5-014993A2D1C5}"/>
    <cellStyle name="Normal 8 2 5 3 3" xfId="2614" xr:uid="{2F6B49AC-6A86-404D-B661-9400B8EE1FF4}"/>
    <cellStyle name="Normal 8 2 5 3 4" xfId="2615" xr:uid="{B6F02B2D-B846-4CFE-90DB-FC1524FFEE5E}"/>
    <cellStyle name="Normal 8 2 5 4" xfId="2616" xr:uid="{03445365-559D-45D6-B60C-91719F77C3EE}"/>
    <cellStyle name="Normal 8 2 5 4 2" xfId="4165" xr:uid="{ED530F5E-88A2-428B-8B0E-92F64788597C}"/>
    <cellStyle name="Normal 8 2 5 5" xfId="2617" xr:uid="{EA105B18-A096-4E1A-9737-0CD6FD304CB9}"/>
    <cellStyle name="Normal 8 2 5 6" xfId="2618" xr:uid="{45384B9C-59C7-45D5-8206-84C8035F95B6}"/>
    <cellStyle name="Normal 8 2 6" xfId="2619" xr:uid="{82989A89-022B-4B1A-BA7F-5EBF623BA83F}"/>
    <cellStyle name="Normal 8 2 6 2" xfId="2620" xr:uid="{B4EE146D-ED6F-4B5D-9215-623F73DF5971}"/>
    <cellStyle name="Normal 8 2 6 2 2" xfId="2621" xr:uid="{6918D874-8CA8-4B05-8115-27FD50F5243F}"/>
    <cellStyle name="Normal 8 2 6 2 2 2" xfId="4166" xr:uid="{63820CED-DCE2-4EF9-AF38-F75FA1EEED99}"/>
    <cellStyle name="Normal 8 2 6 2 3" xfId="2622" xr:uid="{9F56EA95-6AC2-491A-96B9-D233FECF12BF}"/>
    <cellStyle name="Normal 8 2 6 2 4" xfId="2623" xr:uid="{C88EA39A-697E-4317-8AD2-DD761AEB117F}"/>
    <cellStyle name="Normal 8 2 6 3" xfId="2624" xr:uid="{CFEA7079-C6CF-415B-8134-2226DFCA58C5}"/>
    <cellStyle name="Normal 8 2 6 3 2" xfId="4167" xr:uid="{949D0975-4FDA-44BD-8F2B-D47193073716}"/>
    <cellStyle name="Normal 8 2 6 4" xfId="2625" xr:uid="{44F49080-E7FB-4621-B3CC-871C74340B67}"/>
    <cellStyle name="Normal 8 2 6 5" xfId="2626" xr:uid="{94FD1ECD-BEB2-4221-AA5B-234CCBFD392F}"/>
    <cellStyle name="Normal 8 2 7" xfId="2627" xr:uid="{87D8CBB0-E723-4536-8CA6-7D5C85722566}"/>
    <cellStyle name="Normal 8 2 7 2" xfId="2628" xr:uid="{EF2512EE-1950-45DD-902B-A4F351065875}"/>
    <cellStyle name="Normal 8 2 7 2 2" xfId="4168" xr:uid="{E5471D0C-08E7-48A0-A1B8-FA16C78615C8}"/>
    <cellStyle name="Normal 8 2 7 3" xfId="2629" xr:uid="{78BD4B48-4376-45DE-8D00-186DDB515DA6}"/>
    <cellStyle name="Normal 8 2 7 4" xfId="2630" xr:uid="{09D740BA-35B8-4F4B-8629-DBF589C2297D}"/>
    <cellStyle name="Normal 8 2 8" xfId="2631" xr:uid="{BCE601CC-765F-435A-A059-26407A4AF6B7}"/>
    <cellStyle name="Normal 8 2 8 2" xfId="2632" xr:uid="{32DF6198-D21E-4380-A8EA-1D7AC4C72627}"/>
    <cellStyle name="Normal 8 2 8 3" xfId="2633" xr:uid="{7A3DDC64-52C8-4AAD-B08A-7AE62B7C07C1}"/>
    <cellStyle name="Normal 8 2 8 4" xfId="2634" xr:uid="{9F145600-9D5F-40FB-833D-336623DC9E8A}"/>
    <cellStyle name="Normal 8 2 9" xfId="2635" xr:uid="{358D94E6-7293-43AA-951F-7E01B3D10B25}"/>
    <cellStyle name="Normal 8 3" xfId="2636" xr:uid="{9424F1DF-9218-4011-85E7-0E088AE0D855}"/>
    <cellStyle name="Normal 8 3 10" xfId="2637" xr:uid="{FEB01C47-0E31-4D77-9963-1E0A577AADD5}"/>
    <cellStyle name="Normal 8 3 11" xfId="2638" xr:uid="{E5234FEA-BC59-4D35-9513-365D87FD1C99}"/>
    <cellStyle name="Normal 8 3 2" xfId="2639" xr:uid="{F1E43B80-2976-4A40-973A-45084D0F1CF3}"/>
    <cellStyle name="Normal 8 3 2 2" xfId="2640" xr:uid="{179713E0-386A-4D64-A62C-512E7A65162F}"/>
    <cellStyle name="Normal 8 3 2 2 2" xfId="2641" xr:uid="{D68BC137-2935-4936-B1A1-7C3396CB689A}"/>
    <cellStyle name="Normal 8 3 2 2 2 2" xfId="2642" xr:uid="{3B0DFFD4-9FBB-4EA1-AA7E-A0E46FD8746C}"/>
    <cellStyle name="Normal 8 3 2 2 2 2 2" xfId="2643" xr:uid="{9321F10B-EFCC-46CE-9A54-70A62EB8CEE8}"/>
    <cellStyle name="Normal 8 3 2 2 2 2 2 2" xfId="4169" xr:uid="{4F21F4B8-FF36-42A8-A1E7-2C225E0487EF}"/>
    <cellStyle name="Normal 8 3 2 2 2 2 3" xfId="2644" xr:uid="{47DD7C51-1BCD-4258-B480-C01FBE24B4A5}"/>
    <cellStyle name="Normal 8 3 2 2 2 2 4" xfId="2645" xr:uid="{25144181-25B6-4E22-A6A9-CEE7232A102C}"/>
    <cellStyle name="Normal 8 3 2 2 2 3" xfId="2646" xr:uid="{F9741BE6-2A3B-4451-88EE-98B1610D5DEA}"/>
    <cellStyle name="Normal 8 3 2 2 2 3 2" xfId="2647" xr:uid="{D2DA95F8-A229-47F0-B965-F33C37EE2DC8}"/>
    <cellStyle name="Normal 8 3 2 2 2 3 3" xfId="2648" xr:uid="{24910656-5899-4B46-9A77-1F1F325811CB}"/>
    <cellStyle name="Normal 8 3 2 2 2 3 4" xfId="2649" xr:uid="{518DDB0D-BAAD-4976-81FC-3C7DE42651B2}"/>
    <cellStyle name="Normal 8 3 2 2 2 4" xfId="2650" xr:uid="{D4576B65-DAFE-403F-A138-85D821752028}"/>
    <cellStyle name="Normal 8 3 2 2 2 5" xfId="2651" xr:uid="{E739C90B-A9E0-4FC7-99D3-DE5483443A67}"/>
    <cellStyle name="Normal 8 3 2 2 2 6" xfId="2652" xr:uid="{EADBCBC9-4C54-4BB6-9E5E-781310421D80}"/>
    <cellStyle name="Normal 8 3 2 2 3" xfId="2653" xr:uid="{04011836-BCB3-40B7-9410-9046DE789DF6}"/>
    <cellStyle name="Normal 8 3 2 2 3 2" xfId="2654" xr:uid="{CD37D823-D3D6-40B8-AA01-69D3C1F3920C}"/>
    <cellStyle name="Normal 8 3 2 2 3 2 2" xfId="2655" xr:uid="{B06886DF-1038-4EFF-A194-DA7F63266469}"/>
    <cellStyle name="Normal 8 3 2 2 3 2 3" xfId="2656" xr:uid="{63E15CC9-CC3B-4F41-BB83-23915524EB63}"/>
    <cellStyle name="Normal 8 3 2 2 3 2 4" xfId="2657" xr:uid="{8C0CB6BF-26FC-473F-B4F8-65F6B560E9C0}"/>
    <cellStyle name="Normal 8 3 2 2 3 3" xfId="2658" xr:uid="{B77FF4D7-EB0A-41A9-A0E7-1217D76FC3F5}"/>
    <cellStyle name="Normal 8 3 2 2 3 4" xfId="2659" xr:uid="{C5155DE7-FD3B-457D-87A9-ADB5BEC4FD43}"/>
    <cellStyle name="Normal 8 3 2 2 3 5" xfId="2660" xr:uid="{A9A4B661-8BBA-40CC-A6E2-875BF6F5AE58}"/>
    <cellStyle name="Normal 8 3 2 2 4" xfId="2661" xr:uid="{B7CF2124-E829-463F-9538-1CF0E5D2B8CE}"/>
    <cellStyle name="Normal 8 3 2 2 4 2" xfId="2662" xr:uid="{98878553-9628-46DA-8E91-CDF33C6F9FA5}"/>
    <cellStyle name="Normal 8 3 2 2 4 3" xfId="2663" xr:uid="{120D3EF1-0108-4358-A33F-70939BA20F8A}"/>
    <cellStyle name="Normal 8 3 2 2 4 4" xfId="2664" xr:uid="{182AC8A7-E4AD-44C3-AE39-47E307C89EFC}"/>
    <cellStyle name="Normal 8 3 2 2 5" xfId="2665" xr:uid="{3C0EC9C6-F7CC-4095-A347-D3CEBD127B74}"/>
    <cellStyle name="Normal 8 3 2 2 5 2" xfId="2666" xr:uid="{A133B074-0F89-4781-9C94-0C9AB8BCC1B0}"/>
    <cellStyle name="Normal 8 3 2 2 5 3" xfId="2667" xr:uid="{8F85BDD5-5F43-4523-9F63-7DBE4F758CF4}"/>
    <cellStyle name="Normal 8 3 2 2 5 4" xfId="2668" xr:uid="{F013E199-EDFC-437C-BE8F-00B81EBA045A}"/>
    <cellStyle name="Normal 8 3 2 2 6" xfId="2669" xr:uid="{8E6463A9-05A7-4A03-B16C-557D759A9F02}"/>
    <cellStyle name="Normal 8 3 2 2 7" xfId="2670" xr:uid="{D6EC031B-95E3-4540-9E89-94368FD9233E}"/>
    <cellStyle name="Normal 8 3 2 2 8" xfId="2671" xr:uid="{4E93F684-BCE5-4B42-A692-6C4A9025B50D}"/>
    <cellStyle name="Normal 8 3 2 3" xfId="2672" xr:uid="{D2A57310-4D2D-4B72-B5AE-F9121FF62DEF}"/>
    <cellStyle name="Normal 8 3 2 3 2" xfId="2673" xr:uid="{9DAA558B-CF4C-45CE-974C-8E2B22478AEE}"/>
    <cellStyle name="Normal 8 3 2 3 2 2" xfId="2674" xr:uid="{6C754E8B-BA7B-4477-A833-8F631F4F650A}"/>
    <cellStyle name="Normal 8 3 2 3 2 2 2" xfId="4170" xr:uid="{F9F6F241-07B4-46AF-9715-D574665A2777}"/>
    <cellStyle name="Normal 8 3 2 3 2 2 2 2" xfId="4171" xr:uid="{1BCFEDBA-45A2-4EE7-8796-AFFECDD6A877}"/>
    <cellStyle name="Normal 8 3 2 3 2 2 3" xfId="4172" xr:uid="{58D101BA-FE1C-40F4-A2A3-2748CD461B86}"/>
    <cellStyle name="Normal 8 3 2 3 2 3" xfId="2675" xr:uid="{5283C6F8-BCB1-4BA1-B5DE-54D60A065917}"/>
    <cellStyle name="Normal 8 3 2 3 2 3 2" xfId="4173" xr:uid="{132D8050-E9D0-4E72-9BD6-932EE60C7924}"/>
    <cellStyle name="Normal 8 3 2 3 2 4" xfId="2676" xr:uid="{66A9F201-019A-4EE0-BFC9-9527630B4D5E}"/>
    <cellStyle name="Normal 8 3 2 3 3" xfId="2677" xr:uid="{4A715DE3-636D-41F9-86AB-6E79DC56C824}"/>
    <cellStyle name="Normal 8 3 2 3 3 2" xfId="2678" xr:uid="{1F675D9F-3D2B-4E89-A075-4C0E9F4F0477}"/>
    <cellStyle name="Normal 8 3 2 3 3 2 2" xfId="4174" xr:uid="{50C109AC-5B49-4543-B485-4E40BEED83C6}"/>
    <cellStyle name="Normal 8 3 2 3 3 3" xfId="2679" xr:uid="{D5F86F34-B4B1-49F9-8CEA-9497DABF8D70}"/>
    <cellStyle name="Normal 8 3 2 3 3 4" xfId="2680" xr:uid="{2F4177D3-5B37-41A3-B16A-49AB9ACAC6AB}"/>
    <cellStyle name="Normal 8 3 2 3 4" xfId="2681" xr:uid="{ABB7A440-7119-4443-94F8-F7F8E135642A}"/>
    <cellStyle name="Normal 8 3 2 3 4 2" xfId="4175" xr:uid="{2B9EFFD2-D504-4740-B353-365A6A4FC87B}"/>
    <cellStyle name="Normal 8 3 2 3 5" xfId="2682" xr:uid="{2363FBAD-D8DC-44DA-9C99-47EDEF4001D8}"/>
    <cellStyle name="Normal 8 3 2 3 6" xfId="2683" xr:uid="{B50F6599-308D-4FD5-9A3A-20FD5AC734FC}"/>
    <cellStyle name="Normal 8 3 2 4" xfId="2684" xr:uid="{0CE9DDB1-46EC-420B-9FAC-AC1F0B81209A}"/>
    <cellStyle name="Normal 8 3 2 4 2" xfId="2685" xr:uid="{A12B18E0-6E1C-4F01-98FB-53379DB85ABE}"/>
    <cellStyle name="Normal 8 3 2 4 2 2" xfId="2686" xr:uid="{22D6204A-41E8-4120-A344-FEA2EC20AB9A}"/>
    <cellStyle name="Normal 8 3 2 4 2 2 2" xfId="4176" xr:uid="{3234C6CE-C49F-4F57-9A84-FF03B7979679}"/>
    <cellStyle name="Normal 8 3 2 4 2 3" xfId="2687" xr:uid="{970E858F-E5FE-45E0-83F1-0B3EAD9753DC}"/>
    <cellStyle name="Normal 8 3 2 4 2 4" xfId="2688" xr:uid="{B1337541-70DA-4159-BA6F-C78B1533C4EE}"/>
    <cellStyle name="Normal 8 3 2 4 3" xfId="2689" xr:uid="{2D430594-6C9D-4DF7-9FF2-E670CFD8757A}"/>
    <cellStyle name="Normal 8 3 2 4 3 2" xfId="4177" xr:uid="{B9FE0769-B758-4211-A3AC-4227955F5D66}"/>
    <cellStyle name="Normal 8 3 2 4 4" xfId="2690" xr:uid="{2402EEF6-769A-47E2-A2FD-3C2A092A3FF9}"/>
    <cellStyle name="Normal 8 3 2 4 5" xfId="2691" xr:uid="{774ED4AD-EB1D-40FD-9C26-A92A4E398040}"/>
    <cellStyle name="Normal 8 3 2 5" xfId="2692" xr:uid="{700BFD2B-69EF-46A6-904C-AE83F87A7FAC}"/>
    <cellStyle name="Normal 8 3 2 5 2" xfId="2693" xr:uid="{C76C5735-2413-4B93-B159-E991D5CE6FF0}"/>
    <cellStyle name="Normal 8 3 2 5 2 2" xfId="4178" xr:uid="{B3257385-18A0-4241-92A6-C15FA6387498}"/>
    <cellStyle name="Normal 8 3 2 5 3" xfId="2694" xr:uid="{D7AB1AE8-51D5-40EC-8F8C-6EC24E49FFE2}"/>
    <cellStyle name="Normal 8 3 2 5 4" xfId="2695" xr:uid="{54191397-29D8-41D7-8126-E32A90A4EFE0}"/>
    <cellStyle name="Normal 8 3 2 6" xfId="2696" xr:uid="{014AA916-2DE1-4A93-B119-013969B44782}"/>
    <cellStyle name="Normal 8 3 2 6 2" xfId="2697" xr:uid="{38E783C4-B8D2-4742-AF2E-945CFB8BC70A}"/>
    <cellStyle name="Normal 8 3 2 6 3" xfId="2698" xr:uid="{BB16F3FA-84C7-497B-B327-DBC211246076}"/>
    <cellStyle name="Normal 8 3 2 6 4" xfId="2699" xr:uid="{77BBF645-2241-48A6-A96C-592EFB383832}"/>
    <cellStyle name="Normal 8 3 2 7" xfId="2700" xr:uid="{EDBFDA6E-3FB9-4504-B683-A396485B65B6}"/>
    <cellStyle name="Normal 8 3 2 8" xfId="2701" xr:uid="{85E00D9B-311A-4DB1-B70A-1995836B5447}"/>
    <cellStyle name="Normal 8 3 2 9" xfId="2702" xr:uid="{70991167-CBB7-417B-ACA0-1D33429156F3}"/>
    <cellStyle name="Normal 8 3 3" xfId="2703" xr:uid="{B8C9D376-789A-4480-A951-DBA6E792E4BE}"/>
    <cellStyle name="Normal 8 3 3 2" xfId="2704" xr:uid="{59F97B38-8E6E-4AE9-BE0C-02582F8E2CAA}"/>
    <cellStyle name="Normal 8 3 3 2 2" xfId="2705" xr:uid="{51828CEE-D012-4331-A1CB-271544ECA513}"/>
    <cellStyle name="Normal 8 3 3 2 2 2" xfId="2706" xr:uid="{D2A26F0C-4E86-4BEF-BC07-CDA27AE5FB2C}"/>
    <cellStyle name="Normal 8 3 3 2 2 2 2" xfId="4179" xr:uid="{D74E4352-5AE9-4F94-8649-F97E8C5B62FB}"/>
    <cellStyle name="Normal 8 3 3 2 2 2 2 2" xfId="4663" xr:uid="{B88DD855-9F5A-42EA-B3BE-07697D6775B2}"/>
    <cellStyle name="Normal 8 3 3 2 2 2 3" xfId="4664" xr:uid="{10030F78-E48E-4A23-93E6-B71C07694D76}"/>
    <cellStyle name="Normal 8 3 3 2 2 3" xfId="2707" xr:uid="{27221E03-CCE7-499E-B818-EEC2320FB68B}"/>
    <cellStyle name="Normal 8 3 3 2 2 3 2" xfId="4665" xr:uid="{23891D97-9B70-4882-8312-6C368C6B8945}"/>
    <cellStyle name="Normal 8 3 3 2 2 4" xfId="2708" xr:uid="{0E4A500A-3AA6-4936-851E-C250B12D325A}"/>
    <cellStyle name="Normal 8 3 3 2 3" xfId="2709" xr:uid="{72034B8F-5057-4E0A-B85A-0ACBC16257DA}"/>
    <cellStyle name="Normal 8 3 3 2 3 2" xfId="2710" xr:uid="{AF545D0C-58A9-498D-BE97-5819041F62D9}"/>
    <cellStyle name="Normal 8 3 3 2 3 2 2" xfId="4666" xr:uid="{5E8C2666-750A-4A7E-BA17-652463A26AB3}"/>
    <cellStyle name="Normal 8 3 3 2 3 3" xfId="2711" xr:uid="{4E3B29D0-F37D-48FC-82FC-86CCE422B622}"/>
    <cellStyle name="Normal 8 3 3 2 3 4" xfId="2712" xr:uid="{F20C8746-12F9-405D-9BEC-30F2832D0F3B}"/>
    <cellStyle name="Normal 8 3 3 2 4" xfId="2713" xr:uid="{36C8E1A0-195A-45AB-9BF1-FBAB6F1BB7AF}"/>
    <cellStyle name="Normal 8 3 3 2 4 2" xfId="4667" xr:uid="{A7CE3675-8AF3-4E85-BBB1-9D6EC872CD85}"/>
    <cellStyle name="Normal 8 3 3 2 5" xfId="2714" xr:uid="{111FB1E8-A5D9-45F5-9F73-3ECA42D18E5B}"/>
    <cellStyle name="Normal 8 3 3 2 6" xfId="2715" xr:uid="{FF155CEF-ABF1-4BA1-8713-5D3C599224AC}"/>
    <cellStyle name="Normal 8 3 3 3" xfId="2716" xr:uid="{F6ED72DD-026F-411B-8EDF-E76A5DDAC3DB}"/>
    <cellStyle name="Normal 8 3 3 3 2" xfId="2717" xr:uid="{7AABE6C7-5D29-404C-8E6A-A815DA9FD56B}"/>
    <cellStyle name="Normal 8 3 3 3 2 2" xfId="2718" xr:uid="{084AA9D4-BB1C-4B43-AD9A-68C415582D48}"/>
    <cellStyle name="Normal 8 3 3 3 2 2 2" xfId="4668" xr:uid="{B85C1AA3-3186-42E8-AA35-AB4F2980E9DA}"/>
    <cellStyle name="Normal 8 3 3 3 2 3" xfId="2719" xr:uid="{BD51A497-9D91-4AE1-BAA2-4A3434F6A591}"/>
    <cellStyle name="Normal 8 3 3 3 2 4" xfId="2720" xr:uid="{18F7BF9B-2A4F-4DEB-89A4-1CD143846851}"/>
    <cellStyle name="Normal 8 3 3 3 3" xfId="2721" xr:uid="{E80E0760-C763-4B6C-AEC2-3559D0BE6BFB}"/>
    <cellStyle name="Normal 8 3 3 3 3 2" xfId="4669" xr:uid="{97CA8684-6724-4815-A2E8-10BD6F59A561}"/>
    <cellStyle name="Normal 8 3 3 3 4" xfId="2722" xr:uid="{70BB6F8D-4501-41E4-B37A-1AD29F9B756F}"/>
    <cellStyle name="Normal 8 3 3 3 5" xfId="2723" xr:uid="{B22F8D35-3F7D-46B4-8FB2-441FE7269562}"/>
    <cellStyle name="Normal 8 3 3 4" xfId="2724" xr:uid="{AF7714E9-E48C-4BE5-919B-ED2C98DC5DC6}"/>
    <cellStyle name="Normal 8 3 3 4 2" xfId="2725" xr:uid="{A350B0E9-A537-49C0-8BAC-E6F51613F46D}"/>
    <cellStyle name="Normal 8 3 3 4 2 2" xfId="4670" xr:uid="{5EC8B70D-86AC-4B01-9242-DF72D6BC7F16}"/>
    <cellStyle name="Normal 8 3 3 4 3" xfId="2726" xr:uid="{2AAF52FE-71C0-424D-8E53-BDFFDA154BBC}"/>
    <cellStyle name="Normal 8 3 3 4 4" xfId="2727" xr:uid="{A707D0D9-FCFE-4E8E-8A61-981E3DECDF5D}"/>
    <cellStyle name="Normal 8 3 3 5" xfId="2728" xr:uid="{FCBB260D-A149-4A4A-AC77-838363EA78DF}"/>
    <cellStyle name="Normal 8 3 3 5 2" xfId="2729" xr:uid="{CBDFC789-2DA6-4F14-8D5D-D9F6EA2EA616}"/>
    <cellStyle name="Normal 8 3 3 5 3" xfId="2730" xr:uid="{B89B9323-1B57-47BF-B7BC-708856A903B3}"/>
    <cellStyle name="Normal 8 3 3 5 4" xfId="2731" xr:uid="{5B662254-EE77-4117-80EC-8D8668EE1D9E}"/>
    <cellStyle name="Normal 8 3 3 6" xfId="2732" xr:uid="{6E9A8F74-97FA-4EB3-8F24-8801D7A49C8A}"/>
    <cellStyle name="Normal 8 3 3 7" xfId="2733" xr:uid="{556A807F-EB04-418E-8C86-45ECEA850390}"/>
    <cellStyle name="Normal 8 3 3 8" xfId="2734" xr:uid="{5D50F272-D7BA-4E1F-847B-668AD0453AAC}"/>
    <cellStyle name="Normal 8 3 4" xfId="2735" xr:uid="{CEBD98DB-5F25-472B-A01E-13B2856E6FB2}"/>
    <cellStyle name="Normal 8 3 4 2" xfId="2736" xr:uid="{4B231700-01E3-47DA-AD38-6FB64996D753}"/>
    <cellStyle name="Normal 8 3 4 2 2" xfId="2737" xr:uid="{88E2BCE8-0BBD-4CFF-A217-FA6A165E7FCC}"/>
    <cellStyle name="Normal 8 3 4 2 2 2" xfId="2738" xr:uid="{F3FEB0FC-0705-4C98-9AB6-F095275F93DC}"/>
    <cellStyle name="Normal 8 3 4 2 2 2 2" xfId="4180" xr:uid="{3C07F7EE-939E-4860-A5BA-CE3D9495513D}"/>
    <cellStyle name="Normal 8 3 4 2 2 3" xfId="2739" xr:uid="{5B9773DA-9AFF-4E16-BB2F-10D34D1220ED}"/>
    <cellStyle name="Normal 8 3 4 2 2 4" xfId="2740" xr:uid="{91FAC828-7220-45BF-92B9-62446449730D}"/>
    <cellStyle name="Normal 8 3 4 2 3" xfId="2741" xr:uid="{E8FC20F0-13EE-4664-B8A5-735BAB77A39A}"/>
    <cellStyle name="Normal 8 3 4 2 3 2" xfId="4181" xr:uid="{D09A9F39-3157-4A0F-BFC6-F68958B24A49}"/>
    <cellStyle name="Normal 8 3 4 2 4" xfId="2742" xr:uid="{D1F2E17C-E145-44C0-8513-C58EE19640D2}"/>
    <cellStyle name="Normal 8 3 4 2 5" xfId="2743" xr:uid="{1993B233-511C-43F6-B196-CE0B31B8CB30}"/>
    <cellStyle name="Normal 8 3 4 3" xfId="2744" xr:uid="{74FAF833-CC4B-42BF-9C08-E197A1BF17CA}"/>
    <cellStyle name="Normal 8 3 4 3 2" xfId="2745" xr:uid="{10BA7C0E-5C1A-4F74-B6FB-4CB0F9AE49D8}"/>
    <cellStyle name="Normal 8 3 4 3 2 2" xfId="4182" xr:uid="{54D30744-3565-4130-8334-2899C05BE2CB}"/>
    <cellStyle name="Normal 8 3 4 3 3" xfId="2746" xr:uid="{90923B70-690E-4EF7-B2C8-ACF5D082244F}"/>
    <cellStyle name="Normal 8 3 4 3 4" xfId="2747" xr:uid="{391AB6DB-8FA5-4652-8508-B1282C9C9F9F}"/>
    <cellStyle name="Normal 8 3 4 4" xfId="2748" xr:uid="{AA1B22C8-C02D-4674-82D3-8E0CBCE88A6F}"/>
    <cellStyle name="Normal 8 3 4 4 2" xfId="2749" xr:uid="{90B5BDAE-7EB1-466C-B843-842CDD416B99}"/>
    <cellStyle name="Normal 8 3 4 4 3" xfId="2750" xr:uid="{4378EC1C-93DD-4794-A97B-0B23B2A90491}"/>
    <cellStyle name="Normal 8 3 4 4 4" xfId="2751" xr:uid="{2BA31E56-2194-4481-B960-6527CE8E53BC}"/>
    <cellStyle name="Normal 8 3 4 5" xfId="2752" xr:uid="{C0C94F1F-9735-4808-B766-BDF3CE0DF4EB}"/>
    <cellStyle name="Normal 8 3 4 6" xfId="2753" xr:uid="{A03F7487-7A82-4147-B22E-FC8E4400C625}"/>
    <cellStyle name="Normal 8 3 4 7" xfId="2754" xr:uid="{EAC8CCA3-FD72-4B13-8E63-3B4E59344964}"/>
    <cellStyle name="Normal 8 3 5" xfId="2755" xr:uid="{D6F70340-C399-4155-A6BD-887E561B7A94}"/>
    <cellStyle name="Normal 8 3 5 2" xfId="2756" xr:uid="{F306BD83-5F8B-47E2-B36B-D626C6E5F74F}"/>
    <cellStyle name="Normal 8 3 5 2 2" xfId="2757" xr:uid="{983252A2-A61B-4753-8DF3-D3393487B721}"/>
    <cellStyle name="Normal 8 3 5 2 2 2" xfId="4183" xr:uid="{B95F2203-A7D5-47D4-958A-3E6B5CF1A453}"/>
    <cellStyle name="Normal 8 3 5 2 3" xfId="2758" xr:uid="{F6F17FCC-7BF0-43E9-9E23-C670DA905697}"/>
    <cellStyle name="Normal 8 3 5 2 4" xfId="2759" xr:uid="{B4851A8C-51F9-48AC-97B6-9AA9D6EE6203}"/>
    <cellStyle name="Normal 8 3 5 3" xfId="2760" xr:uid="{4CBC647B-78ED-4FD3-9269-EB48E2F64306}"/>
    <cellStyle name="Normal 8 3 5 3 2" xfId="2761" xr:uid="{DCFA4615-FDF8-4D82-A860-6779AAAD966F}"/>
    <cellStyle name="Normal 8 3 5 3 3" xfId="2762" xr:uid="{F1521F48-81DE-4D12-81E1-EDA8D4C8F8FE}"/>
    <cellStyle name="Normal 8 3 5 3 4" xfId="2763" xr:uid="{EBE3BF5B-F9EB-48BD-86B5-DD8A9677C79A}"/>
    <cellStyle name="Normal 8 3 5 4" xfId="2764" xr:uid="{0C3C5005-187E-43FE-98AD-A31F52A59457}"/>
    <cellStyle name="Normal 8 3 5 5" xfId="2765" xr:uid="{55EC1266-4695-4653-AC8B-079995B51B7D}"/>
    <cellStyle name="Normal 8 3 5 6" xfId="2766" xr:uid="{12CE5282-6EEE-4FCB-8E1B-82E2196BA5B6}"/>
    <cellStyle name="Normal 8 3 6" xfId="2767" xr:uid="{E12250A8-FF06-46E0-A24C-A4A900F8C542}"/>
    <cellStyle name="Normal 8 3 6 2" xfId="2768" xr:uid="{3FCAA401-DDC9-42CF-BE59-60334330C56E}"/>
    <cellStyle name="Normal 8 3 6 2 2" xfId="2769" xr:uid="{AD97E5EA-B872-40D3-A1C8-D43FA3689483}"/>
    <cellStyle name="Normal 8 3 6 2 3" xfId="2770" xr:uid="{AA127604-5966-4220-BC44-D475DED26955}"/>
    <cellStyle name="Normal 8 3 6 2 4" xfId="2771" xr:uid="{7D6B0768-AD6D-4586-9D4C-2A6B6AC96EAD}"/>
    <cellStyle name="Normal 8 3 6 3" xfId="2772" xr:uid="{A32301AA-7A0A-4D75-BCC8-0FC05C4D2294}"/>
    <cellStyle name="Normal 8 3 6 4" xfId="2773" xr:uid="{15AE23EE-7FC1-4030-8007-85A6BB47AEAA}"/>
    <cellStyle name="Normal 8 3 6 5" xfId="2774" xr:uid="{E3211DFC-C5AE-47F2-A2B9-D2D9BD0C6D48}"/>
    <cellStyle name="Normal 8 3 7" xfId="2775" xr:uid="{4079A823-54C5-4832-85FB-5D2114C556E2}"/>
    <cellStyle name="Normal 8 3 7 2" xfId="2776" xr:uid="{4EF190E8-CFDD-4477-A0E2-E2C5B1E6C96B}"/>
    <cellStyle name="Normal 8 3 7 3" xfId="2777" xr:uid="{F574834F-9DD4-4F95-AE29-4C9910FC320B}"/>
    <cellStyle name="Normal 8 3 7 4" xfId="2778" xr:uid="{06B55DD6-F2D4-4099-83D2-375E8A613E53}"/>
    <cellStyle name="Normal 8 3 8" xfId="2779" xr:uid="{B25646DF-31EB-44B0-B664-39AB5CD62D30}"/>
    <cellStyle name="Normal 8 3 8 2" xfId="2780" xr:uid="{04CF9F35-0375-48C0-9E08-341C3FD6D9C9}"/>
    <cellStyle name="Normal 8 3 8 3" xfId="2781" xr:uid="{EB3C78B4-393A-4270-88A0-0A45D478B8D9}"/>
    <cellStyle name="Normal 8 3 8 4" xfId="2782" xr:uid="{2DD2A71C-EFA9-47F1-84E9-DA12969FC02E}"/>
    <cellStyle name="Normal 8 3 9" xfId="2783" xr:uid="{D6B098FF-3BCB-4DDD-9094-C434DC20ED78}"/>
    <cellStyle name="Normal 8 4" xfId="2784" xr:uid="{1C312309-342C-4B1A-9CD7-267BC35B6901}"/>
    <cellStyle name="Normal 8 4 10" xfId="2785" xr:uid="{FFA97530-EC35-462B-89CB-C3E7148C5B8D}"/>
    <cellStyle name="Normal 8 4 11" xfId="2786" xr:uid="{CBCECB1D-B4F1-4BDA-BE6F-B0A307F4A3D0}"/>
    <cellStyle name="Normal 8 4 2" xfId="2787" xr:uid="{6765DA89-767B-4873-805F-BBC5FCF6379C}"/>
    <cellStyle name="Normal 8 4 2 2" xfId="2788" xr:uid="{B2172D6E-4CAD-4AF8-B4E1-D635033088B7}"/>
    <cellStyle name="Normal 8 4 2 2 2" xfId="2789" xr:uid="{8602D2CC-FABD-429B-94D8-533259DC6EF7}"/>
    <cellStyle name="Normal 8 4 2 2 2 2" xfId="2790" xr:uid="{837D2215-A6F2-4DEA-9896-365B08ECACD2}"/>
    <cellStyle name="Normal 8 4 2 2 2 2 2" xfId="2791" xr:uid="{31E84899-BA45-4E04-9D3A-800EE1BAEB9E}"/>
    <cellStyle name="Normal 8 4 2 2 2 2 3" xfId="2792" xr:uid="{5FFBE4E3-4D90-44C0-934D-B9CE8D3FC116}"/>
    <cellStyle name="Normal 8 4 2 2 2 2 4" xfId="2793" xr:uid="{C363D7AD-0494-43D8-9763-05B88864E11C}"/>
    <cellStyle name="Normal 8 4 2 2 2 3" xfId="2794" xr:uid="{E053BC65-424C-46AA-A27F-E226C72C51BF}"/>
    <cellStyle name="Normal 8 4 2 2 2 3 2" xfId="2795" xr:uid="{8F107CC9-D617-4C73-849E-E69D077D0653}"/>
    <cellStyle name="Normal 8 4 2 2 2 3 3" xfId="2796" xr:uid="{7C50656C-CD22-4321-82A7-4B6C02F32180}"/>
    <cellStyle name="Normal 8 4 2 2 2 3 4" xfId="2797" xr:uid="{DE5BD153-6237-42A9-A30C-11A055D8690A}"/>
    <cellStyle name="Normal 8 4 2 2 2 4" xfId="2798" xr:uid="{A2BDC9EC-D78A-4AFF-81FF-F09B8D650EE6}"/>
    <cellStyle name="Normal 8 4 2 2 2 5" xfId="2799" xr:uid="{C7D080B9-0BFD-4AD8-97F6-F0D8DCA045E9}"/>
    <cellStyle name="Normal 8 4 2 2 2 6" xfId="2800" xr:uid="{E2CC1F87-F905-4044-9F28-4059C03506ED}"/>
    <cellStyle name="Normal 8 4 2 2 3" xfId="2801" xr:uid="{C4A12C51-4718-407A-A837-2FA5F4BB178B}"/>
    <cellStyle name="Normal 8 4 2 2 3 2" xfId="2802" xr:uid="{9EA80E22-F2D4-4AB7-BFD2-81A67A29C62A}"/>
    <cellStyle name="Normal 8 4 2 2 3 2 2" xfId="2803" xr:uid="{A6BADEA3-C5E2-4279-A765-3C0FBB5F6180}"/>
    <cellStyle name="Normal 8 4 2 2 3 2 3" xfId="2804" xr:uid="{90D353A5-830C-4F49-AF22-F168C236C86A}"/>
    <cellStyle name="Normal 8 4 2 2 3 2 4" xfId="2805" xr:uid="{ABD1898B-390C-4CC2-B545-B1B989AE9E5A}"/>
    <cellStyle name="Normal 8 4 2 2 3 3" xfId="2806" xr:uid="{4FEE12F2-E590-4447-8A7B-98CA796FAEA9}"/>
    <cellStyle name="Normal 8 4 2 2 3 4" xfId="2807" xr:uid="{039156EA-2DFC-4CA1-976F-C539140CDD5B}"/>
    <cellStyle name="Normal 8 4 2 2 3 5" xfId="2808" xr:uid="{A698FFD3-9D29-4661-8A35-3AB3A39E9B1C}"/>
    <cellStyle name="Normal 8 4 2 2 4" xfId="2809" xr:uid="{D541687B-92E1-471B-8324-FEF9706DA929}"/>
    <cellStyle name="Normal 8 4 2 2 4 2" xfId="2810" xr:uid="{17FBBDB8-D4B8-49A8-A457-8CCB0E4A7261}"/>
    <cellStyle name="Normal 8 4 2 2 4 3" xfId="2811" xr:uid="{AF4E2802-C3C8-4880-9EF9-906926B99C29}"/>
    <cellStyle name="Normal 8 4 2 2 4 4" xfId="2812" xr:uid="{EA223416-AA0D-4969-9B26-2424643F31D7}"/>
    <cellStyle name="Normal 8 4 2 2 5" xfId="2813" xr:uid="{F9122672-30F8-407F-800E-18285F31BBBE}"/>
    <cellStyle name="Normal 8 4 2 2 5 2" xfId="2814" xr:uid="{BD8F6193-91A9-4BB6-881B-4342E7A7C4A5}"/>
    <cellStyle name="Normal 8 4 2 2 5 3" xfId="2815" xr:uid="{F0AAB1E9-BBEC-4498-AA49-D31034F81009}"/>
    <cellStyle name="Normal 8 4 2 2 5 4" xfId="2816" xr:uid="{2A022CFA-A9FF-431F-B34B-C501875C5EC8}"/>
    <cellStyle name="Normal 8 4 2 2 6" xfId="2817" xr:uid="{51168810-D3FC-4F36-B471-99E627FFB88F}"/>
    <cellStyle name="Normal 8 4 2 2 7" xfId="2818" xr:uid="{7C9BDB2B-CFE2-4674-B600-2591907CA257}"/>
    <cellStyle name="Normal 8 4 2 2 8" xfId="2819" xr:uid="{1B89EA41-E734-4C09-9E85-4D2C5F5F51DA}"/>
    <cellStyle name="Normal 8 4 2 3" xfId="2820" xr:uid="{DFB9F548-9259-4F48-81FA-DCDDD0D5F207}"/>
    <cellStyle name="Normal 8 4 2 3 2" xfId="2821" xr:uid="{7474B01B-B12C-4240-AF21-A6A377F349A1}"/>
    <cellStyle name="Normal 8 4 2 3 2 2" xfId="2822" xr:uid="{4557F9AD-87BC-4815-A68F-E1B52B2B1D4E}"/>
    <cellStyle name="Normal 8 4 2 3 2 3" xfId="2823" xr:uid="{BEC08524-9976-4FA1-81F0-DA9E11AC79E3}"/>
    <cellStyle name="Normal 8 4 2 3 2 4" xfId="2824" xr:uid="{5455300C-DBA9-4801-840F-A9CBFA294AFA}"/>
    <cellStyle name="Normal 8 4 2 3 3" xfId="2825" xr:uid="{77B8C9E7-0537-49E8-9E20-B7A31B98F17C}"/>
    <cellStyle name="Normal 8 4 2 3 3 2" xfId="2826" xr:uid="{C238E454-DC68-4C39-A92F-3E37042F8AF8}"/>
    <cellStyle name="Normal 8 4 2 3 3 3" xfId="2827" xr:uid="{A73318D9-2D4A-440F-9872-B45B4E0D7AC9}"/>
    <cellStyle name="Normal 8 4 2 3 3 4" xfId="2828" xr:uid="{224E19DC-9A93-40FE-9AC2-AE6A0BCB99F4}"/>
    <cellStyle name="Normal 8 4 2 3 4" xfId="2829" xr:uid="{2A1A4A87-367A-470C-A53D-492519318C55}"/>
    <cellStyle name="Normal 8 4 2 3 5" xfId="2830" xr:uid="{F6ECD178-A19B-48EC-9FB3-1FF12732DCE4}"/>
    <cellStyle name="Normal 8 4 2 3 6" xfId="2831" xr:uid="{6A9B9D62-0F07-4904-9276-1162AA0FB8BF}"/>
    <cellStyle name="Normal 8 4 2 4" xfId="2832" xr:uid="{0AC1E5DC-17F1-4650-A31E-D02712381FFB}"/>
    <cellStyle name="Normal 8 4 2 4 2" xfId="2833" xr:uid="{456ECEC2-18A9-4A66-AE82-D34E2E8D4A8B}"/>
    <cellStyle name="Normal 8 4 2 4 2 2" xfId="2834" xr:uid="{A8D13787-BDDE-4485-AB2D-510811C83067}"/>
    <cellStyle name="Normal 8 4 2 4 2 3" xfId="2835" xr:uid="{0FBEFAE9-FFA2-48DA-8F1F-151ECE901A3D}"/>
    <cellStyle name="Normal 8 4 2 4 2 4" xfId="2836" xr:uid="{E6312A04-56A7-4C28-A8F1-F8B9C15A90FF}"/>
    <cellStyle name="Normal 8 4 2 4 3" xfId="2837" xr:uid="{0E4DB1A6-FA55-409B-BE18-E3074C177EA4}"/>
    <cellStyle name="Normal 8 4 2 4 4" xfId="2838" xr:uid="{C3106E84-AA05-4AF3-97A5-2E46E63FD42A}"/>
    <cellStyle name="Normal 8 4 2 4 5" xfId="2839" xr:uid="{887627FB-7113-4F71-BB77-3B193B15AD6D}"/>
    <cellStyle name="Normal 8 4 2 5" xfId="2840" xr:uid="{1B0379EA-630D-4363-8CB3-89807ED8AB4D}"/>
    <cellStyle name="Normal 8 4 2 5 2" xfId="2841" xr:uid="{F9E2C8FF-9E34-47A7-B550-DDF631439EFF}"/>
    <cellStyle name="Normal 8 4 2 5 3" xfId="2842" xr:uid="{5FD7FD2B-9509-461B-A6BB-7DA604CE3970}"/>
    <cellStyle name="Normal 8 4 2 5 4" xfId="2843" xr:uid="{F8AA96E9-6A34-4FCB-966B-6B11AAFF1850}"/>
    <cellStyle name="Normal 8 4 2 6" xfId="2844" xr:uid="{2D59419F-AE8B-4AC4-BD2E-1B8761DF33C4}"/>
    <cellStyle name="Normal 8 4 2 6 2" xfId="2845" xr:uid="{2E0947D7-EF3B-4138-AD1C-4CF517BE49F1}"/>
    <cellStyle name="Normal 8 4 2 6 3" xfId="2846" xr:uid="{4552A512-9A6C-4292-B8CB-C2E8ED9CC49B}"/>
    <cellStyle name="Normal 8 4 2 6 4" xfId="2847" xr:uid="{A64DDA3C-67FC-468F-8887-814008FDE6F2}"/>
    <cellStyle name="Normal 8 4 2 7" xfId="2848" xr:uid="{C321048D-350C-48AB-8E73-E5FC9887C871}"/>
    <cellStyle name="Normal 8 4 2 8" xfId="2849" xr:uid="{21F112F9-D582-4C4D-85C5-3BC2D22A1464}"/>
    <cellStyle name="Normal 8 4 2 9" xfId="2850" xr:uid="{94EAEC2D-4FEC-4F3F-87C6-5A24290449D3}"/>
    <cellStyle name="Normal 8 4 3" xfId="2851" xr:uid="{53F26E91-543D-493A-AF9E-D9E16F4DCE73}"/>
    <cellStyle name="Normal 8 4 3 2" xfId="2852" xr:uid="{7EB2C03A-DB84-425A-9F14-E4FB9F342A07}"/>
    <cellStyle name="Normal 8 4 3 2 2" xfId="2853" xr:uid="{0452FD9F-1D80-45F3-9BBA-CC783116025D}"/>
    <cellStyle name="Normal 8 4 3 2 2 2" xfId="2854" xr:uid="{4B4B7BB7-C7C8-4E5A-8966-BC149C7FF50D}"/>
    <cellStyle name="Normal 8 4 3 2 2 2 2" xfId="4184" xr:uid="{171261A0-F6BF-4947-9A2B-B100DE054F61}"/>
    <cellStyle name="Normal 8 4 3 2 2 3" xfId="2855" xr:uid="{F7AD2DC2-5BBE-4A8E-94B2-E812621661DF}"/>
    <cellStyle name="Normal 8 4 3 2 2 4" xfId="2856" xr:uid="{3424CE96-8971-4206-ACF3-DE9D125AEAF5}"/>
    <cellStyle name="Normal 8 4 3 2 3" xfId="2857" xr:uid="{1F566ADC-98B6-4CDB-9E8E-06F5F741E9B9}"/>
    <cellStyle name="Normal 8 4 3 2 3 2" xfId="2858" xr:uid="{AA2AC1AA-03A5-4F33-90B4-A6C5F2F42298}"/>
    <cellStyle name="Normal 8 4 3 2 3 3" xfId="2859" xr:uid="{5D6F5C08-04AF-4551-942B-C80154785C6F}"/>
    <cellStyle name="Normal 8 4 3 2 3 4" xfId="2860" xr:uid="{255F81B6-F705-41A9-B09C-ED68E33F3E7D}"/>
    <cellStyle name="Normal 8 4 3 2 4" xfId="2861" xr:uid="{2741540D-3D54-470B-B29B-B6C51219D3D7}"/>
    <cellStyle name="Normal 8 4 3 2 5" xfId="2862" xr:uid="{311CC1A6-56DE-446E-AAFC-B29EDB1A5F03}"/>
    <cellStyle name="Normal 8 4 3 2 6" xfId="2863" xr:uid="{44AA41F4-245E-42E3-9F13-3FE6C88ABABB}"/>
    <cellStyle name="Normal 8 4 3 3" xfId="2864" xr:uid="{3DAC947B-D4C4-4658-BBEF-10C96E2193C4}"/>
    <cellStyle name="Normal 8 4 3 3 2" xfId="2865" xr:uid="{32BE05D6-BD4E-4C8C-A3B2-CA06B19BCC34}"/>
    <cellStyle name="Normal 8 4 3 3 2 2" xfId="2866" xr:uid="{22DA72EA-7133-44D1-A4A9-82F324588F13}"/>
    <cellStyle name="Normal 8 4 3 3 2 3" xfId="2867" xr:uid="{EE75DFF5-F88D-4FA5-AF08-5D010BE272F6}"/>
    <cellStyle name="Normal 8 4 3 3 2 4" xfId="2868" xr:uid="{22FDB6E7-87F5-48F8-BB2F-A1B98F370741}"/>
    <cellStyle name="Normal 8 4 3 3 3" xfId="2869" xr:uid="{1840595A-ECDF-4963-BF08-7A576D139787}"/>
    <cellStyle name="Normal 8 4 3 3 4" xfId="2870" xr:uid="{8698407F-2912-4DC7-88EA-677DB38761C2}"/>
    <cellStyle name="Normal 8 4 3 3 5" xfId="2871" xr:uid="{F4D2199F-DD52-4E53-82B6-946E1EB5F13C}"/>
    <cellStyle name="Normal 8 4 3 4" xfId="2872" xr:uid="{4F48E7BF-85E6-416C-925A-CFB6436067F4}"/>
    <cellStyle name="Normal 8 4 3 4 2" xfId="2873" xr:uid="{C1582434-9AD8-4244-9548-1A0B47BB9393}"/>
    <cellStyle name="Normal 8 4 3 4 3" xfId="2874" xr:uid="{42926074-FEC4-47DD-B8D1-A4B44F288F5D}"/>
    <cellStyle name="Normal 8 4 3 4 4" xfId="2875" xr:uid="{C0DBAE5E-C010-4907-99EE-9848C5B3EC32}"/>
    <cellStyle name="Normal 8 4 3 5" xfId="2876" xr:uid="{CD1CDABF-C941-4779-A4AC-53FBE57B2097}"/>
    <cellStyle name="Normal 8 4 3 5 2" xfId="2877" xr:uid="{99D1ACE2-5262-40EF-B15A-E696778D10ED}"/>
    <cellStyle name="Normal 8 4 3 5 3" xfId="2878" xr:uid="{7CEBD38D-16C2-4401-B8C6-A300DC4ACFEE}"/>
    <cellStyle name="Normal 8 4 3 5 4" xfId="2879" xr:uid="{CD8D59E0-9787-4BA9-AF59-18DA96C8CCF8}"/>
    <cellStyle name="Normal 8 4 3 6" xfId="2880" xr:uid="{0C387FA4-B976-4175-8B4A-3448D1BF40F9}"/>
    <cellStyle name="Normal 8 4 3 7" xfId="2881" xr:uid="{1E65EB24-1E4B-4829-9679-72FEC29520CC}"/>
    <cellStyle name="Normal 8 4 3 8" xfId="2882" xr:uid="{67A23334-0884-4A0D-BEB4-AA083BB9D7B5}"/>
    <cellStyle name="Normal 8 4 4" xfId="2883" xr:uid="{6903C52E-1FBB-4D3F-892A-2BAA1D3E7555}"/>
    <cellStyle name="Normal 8 4 4 2" xfId="2884" xr:uid="{BB6C1495-C261-4DCA-91E5-7F4640F8001F}"/>
    <cellStyle name="Normal 8 4 4 2 2" xfId="2885" xr:uid="{7356BF34-C4DF-4FCC-A350-B1A1931FDC6C}"/>
    <cellStyle name="Normal 8 4 4 2 2 2" xfId="2886" xr:uid="{1CCCBC45-D4D3-405A-A45F-51D744677DE8}"/>
    <cellStyle name="Normal 8 4 4 2 2 3" xfId="2887" xr:uid="{07FDB672-F2C8-483F-9F33-4DA237F03C05}"/>
    <cellStyle name="Normal 8 4 4 2 2 4" xfId="2888" xr:uid="{E75E47C8-A1CE-4B79-849D-604684E49DF6}"/>
    <cellStyle name="Normal 8 4 4 2 3" xfId="2889" xr:uid="{FB39740F-B552-4569-82EF-319B8671D2BF}"/>
    <cellStyle name="Normal 8 4 4 2 4" xfId="2890" xr:uid="{81EAEA26-BC04-47E3-8FB3-380BAC2FFD6B}"/>
    <cellStyle name="Normal 8 4 4 2 5" xfId="2891" xr:uid="{27B99F1D-6101-4B9B-97ED-72748C7DB620}"/>
    <cellStyle name="Normal 8 4 4 3" xfId="2892" xr:uid="{BFD312F0-F962-4A11-A8EA-0826CAF7A0E0}"/>
    <cellStyle name="Normal 8 4 4 3 2" xfId="2893" xr:uid="{6F3BB301-1D3E-462F-A18C-1BAB4669E295}"/>
    <cellStyle name="Normal 8 4 4 3 3" xfId="2894" xr:uid="{3512CFA7-FE59-448D-A6E9-591AB522FF5F}"/>
    <cellStyle name="Normal 8 4 4 3 4" xfId="2895" xr:uid="{25DD19BD-EDF1-4E4F-8390-DE426FF438F3}"/>
    <cellStyle name="Normal 8 4 4 4" xfId="2896" xr:uid="{BA053B54-DADD-439B-9A76-9C44C08E2AED}"/>
    <cellStyle name="Normal 8 4 4 4 2" xfId="2897" xr:uid="{70E7D97A-8FC5-4500-BC84-3AA10E04361D}"/>
    <cellStyle name="Normal 8 4 4 4 3" xfId="2898" xr:uid="{18F954D7-199E-4568-ADA3-978D1CDC4E4E}"/>
    <cellStyle name="Normal 8 4 4 4 4" xfId="2899" xr:uid="{0F31B558-0BE8-47E0-AEE1-5D6ED3A47CE1}"/>
    <cellStyle name="Normal 8 4 4 5" xfId="2900" xr:uid="{6EECF3A9-CDB2-4CAB-8C16-970D86A9069A}"/>
    <cellStyle name="Normal 8 4 4 6" xfId="2901" xr:uid="{3BDBE335-451E-4037-AC78-34EB7A82D935}"/>
    <cellStyle name="Normal 8 4 4 7" xfId="2902" xr:uid="{302DE376-193E-4FD8-BDF9-74069F073AE6}"/>
    <cellStyle name="Normal 8 4 5" xfId="2903" xr:uid="{825657F4-9161-41E4-BE4B-767F6401354D}"/>
    <cellStyle name="Normal 8 4 5 2" xfId="2904" xr:uid="{7E3A9CEA-57D9-4675-8DCC-323D4A1F3B82}"/>
    <cellStyle name="Normal 8 4 5 2 2" xfId="2905" xr:uid="{AC5A27FC-6DF9-4AF1-928B-7003014EC090}"/>
    <cellStyle name="Normal 8 4 5 2 3" xfId="2906" xr:uid="{266F2AE9-95A9-4197-A7D1-C3C5A820754F}"/>
    <cellStyle name="Normal 8 4 5 2 4" xfId="2907" xr:uid="{8AAD35E0-B0C1-4B1A-A384-55D16F6DA7F5}"/>
    <cellStyle name="Normal 8 4 5 3" xfId="2908" xr:uid="{B976750B-E843-434E-8639-D3A25097C6CB}"/>
    <cellStyle name="Normal 8 4 5 3 2" xfId="2909" xr:uid="{6BA9270B-4ADF-465B-8BDA-8683899737FF}"/>
    <cellStyle name="Normal 8 4 5 3 3" xfId="2910" xr:uid="{E2ADB16C-9FAC-40C7-A073-B1E4C4832A33}"/>
    <cellStyle name="Normal 8 4 5 3 4" xfId="2911" xr:uid="{ED2581FF-A8BB-4F2E-A72D-113F0C480DE1}"/>
    <cellStyle name="Normal 8 4 5 4" xfId="2912" xr:uid="{59D6291A-651B-4893-B9C8-D45012FCE889}"/>
    <cellStyle name="Normal 8 4 5 5" xfId="2913" xr:uid="{9BD37BCA-0D30-44BA-AF7D-0F3B75260777}"/>
    <cellStyle name="Normal 8 4 5 6" xfId="2914" xr:uid="{6680CF7F-3221-41C7-B82C-56FB435B6D04}"/>
    <cellStyle name="Normal 8 4 6" xfId="2915" xr:uid="{3D875397-34D5-41EE-AFB8-2E80A74B7DC2}"/>
    <cellStyle name="Normal 8 4 6 2" xfId="2916" xr:uid="{3D00D8FF-A7C9-4003-A811-837C978FE636}"/>
    <cellStyle name="Normal 8 4 6 2 2" xfId="2917" xr:uid="{EFC4B375-8E40-42DA-BD23-2028CF861B12}"/>
    <cellStyle name="Normal 8 4 6 2 3" xfId="2918" xr:uid="{A0D7EF1E-8E35-461F-A314-DBB8607D88EE}"/>
    <cellStyle name="Normal 8 4 6 2 4" xfId="2919" xr:uid="{E458533B-D16F-42A8-973A-1012241FCD61}"/>
    <cellStyle name="Normal 8 4 6 3" xfId="2920" xr:uid="{C486B352-1160-42FB-AE0A-9B0EFDBEC6FD}"/>
    <cellStyle name="Normal 8 4 6 4" xfId="2921" xr:uid="{42E773E3-708F-4423-A7B0-044733387DDB}"/>
    <cellStyle name="Normal 8 4 6 5" xfId="2922" xr:uid="{8F6B4198-F762-40F3-995B-6DE69051E5E4}"/>
    <cellStyle name="Normal 8 4 7" xfId="2923" xr:uid="{997032B2-AEE2-4F85-B80D-37BFED0D06BC}"/>
    <cellStyle name="Normal 8 4 7 2" xfId="2924" xr:uid="{980F8C7B-9F0C-4D89-BCA4-15559A3A2BCA}"/>
    <cellStyle name="Normal 8 4 7 3" xfId="2925" xr:uid="{588828A7-2532-4133-A15B-B82887B479BE}"/>
    <cellStyle name="Normal 8 4 7 4" xfId="2926" xr:uid="{7E6EE834-DB2A-49DA-BCD3-468BFB306DF4}"/>
    <cellStyle name="Normal 8 4 8" xfId="2927" xr:uid="{B403EDC3-4395-49A4-A61F-DD2949A0DDBE}"/>
    <cellStyle name="Normal 8 4 8 2" xfId="2928" xr:uid="{48EF3A34-8DE5-45AE-B929-FC3698581796}"/>
    <cellStyle name="Normal 8 4 8 3" xfId="2929" xr:uid="{43D3E757-CDFA-4DFE-AFA5-B3020002312D}"/>
    <cellStyle name="Normal 8 4 8 4" xfId="2930" xr:uid="{0B0E593C-3DDD-41A5-811E-B46B90499C84}"/>
    <cellStyle name="Normal 8 4 9" xfId="2931" xr:uid="{AB44D1E4-929E-4BA5-AC54-9FD2C2116CA9}"/>
    <cellStyle name="Normal 8 5" xfId="2932" xr:uid="{B17B8ABC-9D3D-4CE3-B8A1-199E69B10037}"/>
    <cellStyle name="Normal 8 5 2" xfId="2933" xr:uid="{881F8085-6F14-488F-AE6D-31B17C941D83}"/>
    <cellStyle name="Normal 8 5 2 2" xfId="2934" xr:uid="{13BD0457-C3AE-4E33-8347-76EE64454012}"/>
    <cellStyle name="Normal 8 5 2 2 2" xfId="2935" xr:uid="{03D0A64B-D08B-42D7-A36A-48BA6DA7F73F}"/>
    <cellStyle name="Normal 8 5 2 2 2 2" xfId="2936" xr:uid="{10F68AD9-655F-4226-892E-10DF4C4F281E}"/>
    <cellStyle name="Normal 8 5 2 2 2 3" xfId="2937" xr:uid="{00377177-517D-4E86-93ED-CC1FF70B6CEC}"/>
    <cellStyle name="Normal 8 5 2 2 2 4" xfId="2938" xr:uid="{5838617E-6EE7-4F5A-8D14-74294E97C8F1}"/>
    <cellStyle name="Normal 8 5 2 2 3" xfId="2939" xr:uid="{782141CE-96BB-4281-A5E4-06A04D912D68}"/>
    <cellStyle name="Normal 8 5 2 2 3 2" xfId="2940" xr:uid="{066B971A-DC53-4B9A-95E1-F65756B6C74E}"/>
    <cellStyle name="Normal 8 5 2 2 3 3" xfId="2941" xr:uid="{0EF92067-BAD9-4BE9-98E4-38043E65CB1A}"/>
    <cellStyle name="Normal 8 5 2 2 3 4" xfId="2942" xr:uid="{6D6D18DE-DD31-4D8B-A432-28AD1790EA60}"/>
    <cellStyle name="Normal 8 5 2 2 4" xfId="2943" xr:uid="{FD976FBC-EF3D-4CA4-8309-EDD37D8704AA}"/>
    <cellStyle name="Normal 8 5 2 2 5" xfId="2944" xr:uid="{08D360D4-BB91-4279-8A03-FC1E6FFABCDE}"/>
    <cellStyle name="Normal 8 5 2 2 6" xfId="2945" xr:uid="{EEB8EDA6-ECDE-43E8-9A4C-3E4FD26DAC83}"/>
    <cellStyle name="Normal 8 5 2 3" xfId="2946" xr:uid="{C58D767F-C2AC-454A-AD42-616F1D33276C}"/>
    <cellStyle name="Normal 8 5 2 3 2" xfId="2947" xr:uid="{1E9CAA2A-8358-4F6E-A310-EAFDC343B32D}"/>
    <cellStyle name="Normal 8 5 2 3 2 2" xfId="2948" xr:uid="{8C246055-E5C0-4513-8500-C3A8100FACE1}"/>
    <cellStyle name="Normal 8 5 2 3 2 3" xfId="2949" xr:uid="{99018A42-5D10-4B27-9529-57B41B5D64FC}"/>
    <cellStyle name="Normal 8 5 2 3 2 4" xfId="2950" xr:uid="{BA5EB4B9-DD75-47C2-A67A-0E0A1DF6CC4A}"/>
    <cellStyle name="Normal 8 5 2 3 3" xfId="2951" xr:uid="{98DEB1C0-C30D-46CA-95A3-422BEACAA1B4}"/>
    <cellStyle name="Normal 8 5 2 3 4" xfId="2952" xr:uid="{F2BE0FFC-C5A3-4D6D-A810-B8AE3488B12B}"/>
    <cellStyle name="Normal 8 5 2 3 5" xfId="2953" xr:uid="{24809303-D8FB-4DB0-A942-E72FC8C60FE8}"/>
    <cellStyle name="Normal 8 5 2 4" xfId="2954" xr:uid="{7F2B3A89-700C-4440-8F5A-AB91FD5FDAC0}"/>
    <cellStyle name="Normal 8 5 2 4 2" xfId="2955" xr:uid="{5FBC55FC-B3EF-4EA7-8B87-AC8B740BC870}"/>
    <cellStyle name="Normal 8 5 2 4 3" xfId="2956" xr:uid="{0D49474F-5D1C-4A3D-9FBF-49615A7770D1}"/>
    <cellStyle name="Normal 8 5 2 4 4" xfId="2957" xr:uid="{4B532A95-F6B3-49C7-AF32-D6F3DBF43EFD}"/>
    <cellStyle name="Normal 8 5 2 5" xfId="2958" xr:uid="{433A4395-8EF5-4726-821E-FA646ED4A4F5}"/>
    <cellStyle name="Normal 8 5 2 5 2" xfId="2959" xr:uid="{6729081B-EDE7-4E51-BC44-344382449C6C}"/>
    <cellStyle name="Normal 8 5 2 5 3" xfId="2960" xr:uid="{ED367D38-ABC4-40A1-B15E-813269C211F1}"/>
    <cellStyle name="Normal 8 5 2 5 4" xfId="2961" xr:uid="{AD6AACBC-0356-43F7-9104-2C8BCBA720C0}"/>
    <cellStyle name="Normal 8 5 2 6" xfId="2962" xr:uid="{9FBEB24D-9D6E-4020-8473-2D32B955AD0D}"/>
    <cellStyle name="Normal 8 5 2 7" xfId="2963" xr:uid="{A6A9BEC2-60B2-46A0-AC11-095A636F4C8D}"/>
    <cellStyle name="Normal 8 5 2 8" xfId="2964" xr:uid="{2E19B774-507B-4488-828A-7BF1B2519CDE}"/>
    <cellStyle name="Normal 8 5 3" xfId="2965" xr:uid="{C81308EC-A9D1-4195-A7B4-5DA3F63FDBCC}"/>
    <cellStyle name="Normal 8 5 3 2" xfId="2966" xr:uid="{CAB47113-E722-4250-B87C-5AB6EE4693BF}"/>
    <cellStyle name="Normal 8 5 3 2 2" xfId="2967" xr:uid="{59EB6939-BAD3-4741-9770-CD067A231F8A}"/>
    <cellStyle name="Normal 8 5 3 2 3" xfId="2968" xr:uid="{9993D9F2-2193-4E90-BD9D-CB3CDB8953B7}"/>
    <cellStyle name="Normal 8 5 3 2 4" xfId="2969" xr:uid="{D1293D95-3D25-4DEE-AE2A-95DD4AF93B94}"/>
    <cellStyle name="Normal 8 5 3 3" xfId="2970" xr:uid="{B225361D-CAE8-4134-9610-9095E9589996}"/>
    <cellStyle name="Normal 8 5 3 3 2" xfId="2971" xr:uid="{5F8CF5C1-89F5-4077-9616-CB915674E5DB}"/>
    <cellStyle name="Normal 8 5 3 3 3" xfId="2972" xr:uid="{C6C3C44D-FCC4-42FA-9EE0-010F64A2EE04}"/>
    <cellStyle name="Normal 8 5 3 3 4" xfId="2973" xr:uid="{2E8A6B9C-9EB5-495B-AD4D-C27D28CED839}"/>
    <cellStyle name="Normal 8 5 3 4" xfId="2974" xr:uid="{293C4F0F-4B46-4949-9E9D-8968CBF32CB7}"/>
    <cellStyle name="Normal 8 5 3 5" xfId="2975" xr:uid="{9AE257A9-1828-462C-883E-3DC6AF0E48AC}"/>
    <cellStyle name="Normal 8 5 3 6" xfId="2976" xr:uid="{3E592D93-6C10-423C-B5A1-B8576D7BBBC0}"/>
    <cellStyle name="Normal 8 5 4" xfId="2977" xr:uid="{67349C46-BD49-4EB1-B721-842477477423}"/>
    <cellStyle name="Normal 8 5 4 2" xfId="2978" xr:uid="{FF1CE6D2-E7C0-401E-9342-0AEAA19D9379}"/>
    <cellStyle name="Normal 8 5 4 2 2" xfId="2979" xr:uid="{F20CB95C-E74C-43C2-AAA4-7D29625B11F8}"/>
    <cellStyle name="Normal 8 5 4 2 3" xfId="2980" xr:uid="{28F212A5-9CD7-4DAB-9139-48C605C48A21}"/>
    <cellStyle name="Normal 8 5 4 2 4" xfId="2981" xr:uid="{16E9F204-F33B-4B57-ACAE-EABCD60A15CD}"/>
    <cellStyle name="Normal 8 5 4 3" xfId="2982" xr:uid="{758A79A5-BC91-4BFC-B41A-FBF7695AFF2F}"/>
    <cellStyle name="Normal 8 5 4 4" xfId="2983" xr:uid="{1DBBC60F-2E29-4942-B954-DFA842FDC28C}"/>
    <cellStyle name="Normal 8 5 4 5" xfId="2984" xr:uid="{AB5CAE5C-74CD-43ED-95A3-06AC19E5903B}"/>
    <cellStyle name="Normal 8 5 5" xfId="2985" xr:uid="{865B1016-D45F-41BE-9C1C-9D65CE6B4E8B}"/>
    <cellStyle name="Normal 8 5 5 2" xfId="2986" xr:uid="{06CD9841-BF32-494C-9D00-52588EDB8802}"/>
    <cellStyle name="Normal 8 5 5 3" xfId="2987" xr:uid="{AF9224BC-4AC0-4236-9D1A-E4F9ADB4F123}"/>
    <cellStyle name="Normal 8 5 5 4" xfId="2988" xr:uid="{98278343-4351-40BF-9180-6CE9D04EDA22}"/>
    <cellStyle name="Normal 8 5 6" xfId="2989" xr:uid="{E2035158-D912-4330-8ACF-AE0205E753BF}"/>
    <cellStyle name="Normal 8 5 6 2" xfId="2990" xr:uid="{7B46A9C6-1AAF-4141-9D25-09F244CF06CC}"/>
    <cellStyle name="Normal 8 5 6 3" xfId="2991" xr:uid="{D53BEDD1-5120-4CD8-BC5E-2F0201534CD7}"/>
    <cellStyle name="Normal 8 5 6 4" xfId="2992" xr:uid="{FC26BDCA-D977-4E05-BAEA-85349780AA0C}"/>
    <cellStyle name="Normal 8 5 7" xfId="2993" xr:uid="{A828E358-2B06-4D00-B955-A0564931CF42}"/>
    <cellStyle name="Normal 8 5 8" xfId="2994" xr:uid="{2BE8077B-BC59-44EC-9BFB-B120EFDBC31B}"/>
    <cellStyle name="Normal 8 5 9" xfId="2995" xr:uid="{74635BD3-F798-42F2-AAD2-A45113296CCD}"/>
    <cellStyle name="Normal 8 6" xfId="2996" xr:uid="{1078F905-A245-4D76-B22C-E1FA17571133}"/>
    <cellStyle name="Normal 8 6 2" xfId="2997" xr:uid="{E98514BF-3448-4E66-BD12-F95F9E9887E9}"/>
    <cellStyle name="Normal 8 6 2 2" xfId="2998" xr:uid="{BEAFA78B-187C-4668-AA95-6FE697871AF4}"/>
    <cellStyle name="Normal 8 6 2 2 2" xfId="2999" xr:uid="{10EEEF1E-9892-4ED4-AAF9-64FB112AE5B9}"/>
    <cellStyle name="Normal 8 6 2 2 2 2" xfId="4185" xr:uid="{F687A560-D065-4D7A-9E5D-7ECF41DD0A09}"/>
    <cellStyle name="Normal 8 6 2 2 3" xfId="3000" xr:uid="{BA8F7886-F864-435F-98FC-2B0113A9A1AE}"/>
    <cellStyle name="Normal 8 6 2 2 4" xfId="3001" xr:uid="{C2F12835-D526-43CF-BF27-55D1FD1FA1DC}"/>
    <cellStyle name="Normal 8 6 2 3" xfId="3002" xr:uid="{7AF93930-7B15-4E0A-957A-ABE4A02B18DD}"/>
    <cellStyle name="Normal 8 6 2 3 2" xfId="3003" xr:uid="{C2503365-EBAD-43CE-9449-49C82874F203}"/>
    <cellStyle name="Normal 8 6 2 3 3" xfId="3004" xr:uid="{54103B0A-7853-4F49-9BEF-9737E43F585C}"/>
    <cellStyle name="Normal 8 6 2 3 4" xfId="3005" xr:uid="{5424548A-CF2B-46D0-A734-CACEE81CED8A}"/>
    <cellStyle name="Normal 8 6 2 4" xfId="3006" xr:uid="{08FD985D-B818-4030-9724-22FE65ED9DE5}"/>
    <cellStyle name="Normal 8 6 2 5" xfId="3007" xr:uid="{E242BA6B-36D6-4FE1-9C7E-869875A56F10}"/>
    <cellStyle name="Normal 8 6 2 6" xfId="3008" xr:uid="{9B01E204-4963-4439-9FB7-D1E7048E1A2A}"/>
    <cellStyle name="Normal 8 6 3" xfId="3009" xr:uid="{0283D50D-6E5F-4BB3-87A4-B8E5458392F9}"/>
    <cellStyle name="Normal 8 6 3 2" xfId="3010" xr:uid="{84CAC80B-2F71-4C07-81BE-1046AD26B87B}"/>
    <cellStyle name="Normal 8 6 3 2 2" xfId="3011" xr:uid="{100CC2FA-FAA0-4F40-8B1B-10395F5DCE3A}"/>
    <cellStyle name="Normal 8 6 3 2 3" xfId="3012" xr:uid="{EA927AFF-ED21-4F6F-9893-DD0688E4332D}"/>
    <cellStyle name="Normal 8 6 3 2 4" xfId="3013" xr:uid="{B55914BA-232D-471B-BE09-3775DA4144E4}"/>
    <cellStyle name="Normal 8 6 3 3" xfId="3014" xr:uid="{F9B3FF0C-C6AD-40BB-89BA-AA6C9037D386}"/>
    <cellStyle name="Normal 8 6 3 4" xfId="3015" xr:uid="{50B5EB64-9771-4B3C-AFCA-FCBF4E839997}"/>
    <cellStyle name="Normal 8 6 3 5" xfId="3016" xr:uid="{0CB05738-F236-4CDC-B34B-E800753A3547}"/>
    <cellStyle name="Normal 8 6 4" xfId="3017" xr:uid="{7E66A33B-023A-4C43-8C46-8CA71E9DB6F5}"/>
    <cellStyle name="Normal 8 6 4 2" xfId="3018" xr:uid="{C43F2005-C352-46A4-997C-E84C20539263}"/>
    <cellStyle name="Normal 8 6 4 3" xfId="3019" xr:uid="{17F78773-362E-4080-BDE3-AA15CDCBD626}"/>
    <cellStyle name="Normal 8 6 4 4" xfId="3020" xr:uid="{2A1A4099-9C28-4505-9F3B-99B60D6AC6CE}"/>
    <cellStyle name="Normal 8 6 5" xfId="3021" xr:uid="{F1A9D912-92F9-47BC-89BD-43EC8A68A3D4}"/>
    <cellStyle name="Normal 8 6 5 2" xfId="3022" xr:uid="{8246419F-5E03-4D3D-BBD0-6F65AE172381}"/>
    <cellStyle name="Normal 8 6 5 3" xfId="3023" xr:uid="{4BFFB0F9-4AC3-4322-B92C-6F67E428F2BF}"/>
    <cellStyle name="Normal 8 6 5 4" xfId="3024" xr:uid="{411F3454-09B5-4988-8290-FF81CAE16DD2}"/>
    <cellStyle name="Normal 8 6 6" xfId="3025" xr:uid="{66DA219E-0334-49BB-A142-AF78C4D93774}"/>
    <cellStyle name="Normal 8 6 7" xfId="3026" xr:uid="{580B69D1-AD01-418C-B664-EFA50AC63576}"/>
    <cellStyle name="Normal 8 6 8" xfId="3027" xr:uid="{50B03F8D-3846-4DBF-AF1B-5D06B3FDD542}"/>
    <cellStyle name="Normal 8 7" xfId="3028" xr:uid="{C71D28EE-C1DD-4862-B631-72963A94E662}"/>
    <cellStyle name="Normal 8 7 2" xfId="3029" xr:uid="{C14BEF1D-10C6-47AB-B988-7E7C8FABFFD3}"/>
    <cellStyle name="Normal 8 7 2 2" xfId="3030" xr:uid="{C623C30B-D8D6-450E-B93B-E0FD43928792}"/>
    <cellStyle name="Normal 8 7 2 2 2" xfId="3031" xr:uid="{D1F6E304-5873-47F9-9D2E-6E59EAD7B340}"/>
    <cellStyle name="Normal 8 7 2 2 3" xfId="3032" xr:uid="{211300D1-EC94-4741-AB20-DF090F5B10A7}"/>
    <cellStyle name="Normal 8 7 2 2 4" xfId="3033" xr:uid="{FB42E01D-742B-417A-A475-3340BF2BFB5E}"/>
    <cellStyle name="Normal 8 7 2 3" xfId="3034" xr:uid="{FB3D802C-443D-4EEF-A511-8A73E0C507DB}"/>
    <cellStyle name="Normal 8 7 2 4" xfId="3035" xr:uid="{5DA26DD0-0103-43E3-A34C-F314D09C5A29}"/>
    <cellStyle name="Normal 8 7 2 5" xfId="3036" xr:uid="{9DC61F85-8BF4-47CF-8DBC-D5CB4DB27511}"/>
    <cellStyle name="Normal 8 7 3" xfId="3037" xr:uid="{78354C05-3D5F-44C1-B2B9-7E0CB5326024}"/>
    <cellStyle name="Normal 8 7 3 2" xfId="3038" xr:uid="{B6F058B5-EE0F-422D-8567-02F07AAFA1A9}"/>
    <cellStyle name="Normal 8 7 3 3" xfId="3039" xr:uid="{402C0F0F-F496-4A18-96CE-76F244990834}"/>
    <cellStyle name="Normal 8 7 3 4" xfId="3040" xr:uid="{D0971F4E-AB96-4E15-A712-3A42738F7219}"/>
    <cellStyle name="Normal 8 7 4" xfId="3041" xr:uid="{1FDD4EF6-B2BE-43BB-BE89-58D616FF3869}"/>
    <cellStyle name="Normal 8 7 4 2" xfId="3042" xr:uid="{0AB26568-7804-4B46-93BE-D8BEDA3F8739}"/>
    <cellStyle name="Normal 8 7 4 3" xfId="3043" xr:uid="{5B4F74EA-3ADA-40F8-8EF1-79A342027218}"/>
    <cellStyle name="Normal 8 7 4 4" xfId="3044" xr:uid="{665F2F84-EB8B-42CF-B7B9-9D5FCED13698}"/>
    <cellStyle name="Normal 8 7 5" xfId="3045" xr:uid="{14FE12A7-382C-40B4-8CA8-6341B6FF2E9A}"/>
    <cellStyle name="Normal 8 7 6" xfId="3046" xr:uid="{7E74937D-5D8F-4CE8-9C45-5463C29A8108}"/>
    <cellStyle name="Normal 8 7 7" xfId="3047" xr:uid="{CC16018D-F91E-4648-BCE6-C99E0F957881}"/>
    <cellStyle name="Normal 8 8" xfId="3048" xr:uid="{67AE97F0-EDAB-4CEA-8934-8753ADE4A4D4}"/>
    <cellStyle name="Normal 8 8 2" xfId="3049" xr:uid="{73EFD95F-7622-489C-81C2-8A91864120C2}"/>
    <cellStyle name="Normal 8 8 2 2" xfId="3050" xr:uid="{290CF41D-DCAE-405F-B8F6-82736444C771}"/>
    <cellStyle name="Normal 8 8 2 3" xfId="3051" xr:uid="{4284B06F-351F-472E-882D-80260C3DB718}"/>
    <cellStyle name="Normal 8 8 2 4" xfId="3052" xr:uid="{D9A37D53-86E6-490F-BA70-873E09BC7AD8}"/>
    <cellStyle name="Normal 8 8 3" xfId="3053" xr:uid="{33D06DC1-12BE-4609-AA44-B10DEC2799AF}"/>
    <cellStyle name="Normal 8 8 3 2" xfId="3054" xr:uid="{D5046516-5B37-4E34-8328-380DBA31EFF9}"/>
    <cellStyle name="Normal 8 8 3 3" xfId="3055" xr:uid="{021F9D14-5825-44ED-A44E-CB035BA161D2}"/>
    <cellStyle name="Normal 8 8 3 4" xfId="3056" xr:uid="{2435C95E-AF34-4AE0-B23A-E8C7EA5B890C}"/>
    <cellStyle name="Normal 8 8 4" xfId="3057" xr:uid="{6B87167A-AA3B-4D0E-8FFF-A3604E4A4DE6}"/>
    <cellStyle name="Normal 8 8 5" xfId="3058" xr:uid="{501315D7-266E-4A95-98D7-2C73FB6333A2}"/>
    <cellStyle name="Normal 8 8 6" xfId="3059" xr:uid="{CD3C1CE7-82E9-4DC8-BDD6-EC69D72298D6}"/>
    <cellStyle name="Normal 8 9" xfId="3060" xr:uid="{A07A6374-EBF4-4C9B-A0AA-9CC7CE67C5BC}"/>
    <cellStyle name="Normal 8 9 2" xfId="3061" xr:uid="{03AA9E4C-955F-4C4B-B373-52DCE65D2162}"/>
    <cellStyle name="Normal 8 9 2 2" xfId="3062" xr:uid="{F50A7FE5-3DCD-41EA-A445-C79F6B633D39}"/>
    <cellStyle name="Normal 8 9 2 2 2" xfId="4381" xr:uid="{2E861BA0-7CA5-4585-885D-ECA2E01E0698}"/>
    <cellStyle name="Normal 8 9 2 2 3" xfId="4613" xr:uid="{93C2F2B0-125A-4F42-A82E-444BBB728700}"/>
    <cellStyle name="Normal 8 9 2 3" xfId="3063" xr:uid="{5F7AE91A-8BF8-4D9F-A8A8-50B7D5C4FAB8}"/>
    <cellStyle name="Normal 8 9 2 4" xfId="3064" xr:uid="{EE712712-AA5B-4A1D-8875-983982C7C8D7}"/>
    <cellStyle name="Normal 8 9 3" xfId="3065" xr:uid="{25FFAF0B-CBDD-45FF-86F6-6EF60229B523}"/>
    <cellStyle name="Normal 8 9 4" xfId="3066" xr:uid="{21C569BF-06E7-4090-A8F5-0D7D6D780C22}"/>
    <cellStyle name="Normal 8 9 4 2" xfId="4747" xr:uid="{9AEE92B7-FDBD-4F7A-A634-92A6CAF36CD7}"/>
    <cellStyle name="Normal 8 9 4 3" xfId="4614" xr:uid="{2B19463E-F414-4D73-9842-99A9CA83F9AD}"/>
    <cellStyle name="Normal 8 9 4 4" xfId="4466" xr:uid="{A10052B8-6933-4BDC-B93D-250278178C02}"/>
    <cellStyle name="Normal 8 9 5" xfId="3067" xr:uid="{D9AB1915-8A8B-44D0-A4B1-B23570319FCA}"/>
    <cellStyle name="Normal 9" xfId="89" xr:uid="{EE7B553E-DB74-4175-BA48-88F75B8926B1}"/>
    <cellStyle name="Normal 9 10" xfId="3068" xr:uid="{DC754D68-34F6-4438-9C43-1FADCA629BA1}"/>
    <cellStyle name="Normal 9 10 2" xfId="3069" xr:uid="{66F5C8B5-7AA5-4F2D-89BA-9382D1B77EF6}"/>
    <cellStyle name="Normal 9 10 2 2" xfId="3070" xr:uid="{EB9DE755-2900-46A8-81B5-8ED81609B97B}"/>
    <cellStyle name="Normal 9 10 2 3" xfId="3071" xr:uid="{80ECE2E6-C2C6-44AB-8233-B5ED1DFA880A}"/>
    <cellStyle name="Normal 9 10 2 4" xfId="3072" xr:uid="{C58FB209-3B7C-43D1-B56F-389DFD12BCBC}"/>
    <cellStyle name="Normal 9 10 3" xfId="3073" xr:uid="{BC106FA0-26ED-4A88-813C-A75138F9B168}"/>
    <cellStyle name="Normal 9 10 4" xfId="3074" xr:uid="{4EFBD19D-E4BD-426F-94AE-072683FBB7EA}"/>
    <cellStyle name="Normal 9 10 5" xfId="3075" xr:uid="{534E9072-50FF-4EFB-88BA-F674746A8FFF}"/>
    <cellStyle name="Normal 9 11" xfId="3076" xr:uid="{0AB1E486-9DC8-4D99-96B3-17D33092B872}"/>
    <cellStyle name="Normal 9 11 2" xfId="3077" xr:uid="{E9BE01E8-0FD1-4242-933E-76BD145EDF21}"/>
    <cellStyle name="Normal 9 11 3" xfId="3078" xr:uid="{9567ABCA-E447-4117-9DF1-B2444794BD01}"/>
    <cellStyle name="Normal 9 11 4" xfId="3079" xr:uid="{5729BE9F-6055-4505-BFC2-E757205ADB5D}"/>
    <cellStyle name="Normal 9 12" xfId="3080" xr:uid="{1E123707-E860-446B-BD2E-3FE888EE9FE6}"/>
    <cellStyle name="Normal 9 12 2" xfId="3081" xr:uid="{40AB4075-C728-495C-9185-CD9696AA1648}"/>
    <cellStyle name="Normal 9 12 3" xfId="3082" xr:uid="{AD8B06C3-E057-4DD4-B306-40D60B836CAA}"/>
    <cellStyle name="Normal 9 12 4" xfId="3083" xr:uid="{B6D74CD0-6D1D-4743-85B3-42032A2E036F}"/>
    <cellStyle name="Normal 9 13" xfId="3084" xr:uid="{0C10D35F-D39A-469F-825B-8C73ABDF20E3}"/>
    <cellStyle name="Normal 9 13 2" xfId="3085" xr:uid="{08723F8C-1952-4F76-9BAC-89A342F0DEEF}"/>
    <cellStyle name="Normal 9 14" xfId="3086" xr:uid="{A6AB0206-AF87-4088-BAE3-DE9B896298D8}"/>
    <cellStyle name="Normal 9 15" xfId="3087" xr:uid="{57B61186-6C28-44B1-A82C-8405A3C1B7DB}"/>
    <cellStyle name="Normal 9 16" xfId="3088" xr:uid="{CC2370C2-4811-4721-A9C1-D333AA4D854F}"/>
    <cellStyle name="Normal 9 2" xfId="90" xr:uid="{2222CA5B-D841-4E90-9FF4-0CB783C7161B}"/>
    <cellStyle name="Normal 9 2 2" xfId="3729" xr:uid="{C1123255-8188-49B0-9027-E4BC0012FFF2}"/>
    <cellStyle name="Normal 9 2 2 2" xfId="4593" xr:uid="{89ECDFA3-EA3F-4987-80E7-E07F77523D90}"/>
    <cellStyle name="Normal 9 2 3" xfId="4594" xr:uid="{3FBE180D-8EA1-4720-85DC-B995F5AB4D0D}"/>
    <cellStyle name="Normal 9 3" xfId="91" xr:uid="{ECC07A1A-1834-4AAA-8973-02977743BAEC}"/>
    <cellStyle name="Normal 9 3 10" xfId="3089" xr:uid="{61740908-B862-4EDA-8556-42D52B653553}"/>
    <cellStyle name="Normal 9 3 11" xfId="3090" xr:uid="{2679494A-88FE-4FD4-949A-612914309B9A}"/>
    <cellStyle name="Normal 9 3 2" xfId="3091" xr:uid="{3F102B73-0805-4F76-B039-D25D24B528AD}"/>
    <cellStyle name="Normal 9 3 2 2" xfId="3092" xr:uid="{9775E3A6-6E94-402C-9756-8187EBE30D34}"/>
    <cellStyle name="Normal 9 3 2 2 2" xfId="3093" xr:uid="{DE48CA86-04F4-48FB-8E23-A73493C5EF70}"/>
    <cellStyle name="Normal 9 3 2 2 2 2" xfId="3094" xr:uid="{11492553-3E07-40CD-96B5-61C532DE16E8}"/>
    <cellStyle name="Normal 9 3 2 2 2 2 2" xfId="3095" xr:uid="{6F1D9D74-CDFC-4CB4-99F1-C8323371EBDC}"/>
    <cellStyle name="Normal 9 3 2 2 2 2 2 2" xfId="4186" xr:uid="{5A724332-9181-43F7-8EA9-F607E413EEAA}"/>
    <cellStyle name="Normal 9 3 2 2 2 2 2 2 2" xfId="4187" xr:uid="{DCDCBCC8-26F5-4DE0-B5BD-A4A3C4197D62}"/>
    <cellStyle name="Normal 9 3 2 2 2 2 2 3" xfId="4188" xr:uid="{7E7BCCA4-01E5-48A3-A4CD-39EACAE587EA}"/>
    <cellStyle name="Normal 9 3 2 2 2 2 3" xfId="3096" xr:uid="{308D08B9-D498-415E-8537-5C4412DC050A}"/>
    <cellStyle name="Normal 9 3 2 2 2 2 3 2" xfId="4189" xr:uid="{3C33C318-F597-43C7-9E08-09E11C306BB3}"/>
    <cellStyle name="Normal 9 3 2 2 2 2 4" xfId="3097" xr:uid="{50C875F3-AFE8-45A8-8ABD-848DD7E25F43}"/>
    <cellStyle name="Normal 9 3 2 2 2 3" xfId="3098" xr:uid="{B0AAB5BA-0993-4DDC-BDDA-6B3B7AE5C468}"/>
    <cellStyle name="Normal 9 3 2 2 2 3 2" xfId="3099" xr:uid="{00EC4449-3347-4930-A457-309300AEC2F5}"/>
    <cellStyle name="Normal 9 3 2 2 2 3 2 2" xfId="4190" xr:uid="{74221F02-0685-463F-8A93-26862A973305}"/>
    <cellStyle name="Normal 9 3 2 2 2 3 3" xfId="3100" xr:uid="{F17F5999-7895-4F22-BE17-5B36CBC989D1}"/>
    <cellStyle name="Normal 9 3 2 2 2 3 4" xfId="3101" xr:uid="{2CFFF899-B9DA-4F37-B343-AA60646A2D23}"/>
    <cellStyle name="Normal 9 3 2 2 2 4" xfId="3102" xr:uid="{049B93C2-8442-46F7-B9C4-1C0E96EC1F10}"/>
    <cellStyle name="Normal 9 3 2 2 2 4 2" xfId="4191" xr:uid="{4ADFD8D8-9DAB-4862-9859-1CE39D9636DA}"/>
    <cellStyle name="Normal 9 3 2 2 2 5" xfId="3103" xr:uid="{AF503215-C6B2-4513-9DDB-77943C1134A8}"/>
    <cellStyle name="Normal 9 3 2 2 2 6" xfId="3104" xr:uid="{53C059E4-89B2-4EF7-A365-F93F07BE5212}"/>
    <cellStyle name="Normal 9 3 2 2 3" xfId="3105" xr:uid="{0703D91E-C4BE-4AE9-A312-30396B000B3D}"/>
    <cellStyle name="Normal 9 3 2 2 3 2" xfId="3106" xr:uid="{51D2458F-1CFD-4ADA-8BF9-27F9A632C781}"/>
    <cellStyle name="Normal 9 3 2 2 3 2 2" xfId="3107" xr:uid="{95019D73-1DB9-494B-8558-57FFD9D0505D}"/>
    <cellStyle name="Normal 9 3 2 2 3 2 2 2" xfId="4192" xr:uid="{EA2B7BA5-A6F8-406B-BB39-95B5815185AF}"/>
    <cellStyle name="Normal 9 3 2 2 3 2 2 2 2" xfId="4193" xr:uid="{DCA558D5-52F2-4457-8A8C-B288D73213E6}"/>
    <cellStyle name="Normal 9 3 2 2 3 2 2 3" xfId="4194" xr:uid="{059799FD-A424-4EC5-8F9C-2379CAE90F2C}"/>
    <cellStyle name="Normal 9 3 2 2 3 2 3" xfId="3108" xr:uid="{897E1813-4BAD-493D-8B9C-8D9378E5DEDB}"/>
    <cellStyle name="Normal 9 3 2 2 3 2 3 2" xfId="4195" xr:uid="{D03D13B0-EFAA-4311-8E95-D8C8933B4D0A}"/>
    <cellStyle name="Normal 9 3 2 2 3 2 4" xfId="3109" xr:uid="{3FAE7814-5F61-4476-9D25-9C78D741AC18}"/>
    <cellStyle name="Normal 9 3 2 2 3 3" xfId="3110" xr:uid="{82B8F8DF-0CF6-4501-9C95-F7BB18C7B1F5}"/>
    <cellStyle name="Normal 9 3 2 2 3 3 2" xfId="4196" xr:uid="{CEDEC184-6A5D-47BC-B162-CE1B3D149FB7}"/>
    <cellStyle name="Normal 9 3 2 2 3 3 2 2" xfId="4197" xr:uid="{E4F409EF-33DF-47C0-BC65-4901302E7854}"/>
    <cellStyle name="Normal 9 3 2 2 3 3 3" xfId="4198" xr:uid="{518C5131-7FB0-434D-80AE-A55ACC0F53ED}"/>
    <cellStyle name="Normal 9 3 2 2 3 4" xfId="3111" xr:uid="{C11DFCB9-762E-49D8-95E3-1E196D56837D}"/>
    <cellStyle name="Normal 9 3 2 2 3 4 2" xfId="4199" xr:uid="{9654BF50-90CA-48DB-BF33-C534CF5052FB}"/>
    <cellStyle name="Normal 9 3 2 2 3 5" xfId="3112" xr:uid="{07463DB3-F381-4E54-9367-450061DC1AAD}"/>
    <cellStyle name="Normal 9 3 2 2 4" xfId="3113" xr:uid="{E6C9DB94-F426-4FF5-A3F9-21A18DDB3034}"/>
    <cellStyle name="Normal 9 3 2 2 4 2" xfId="3114" xr:uid="{6F2BCFFF-9A7E-42DA-8182-9CDA3AEE6221}"/>
    <cellStyle name="Normal 9 3 2 2 4 2 2" xfId="4200" xr:uid="{6F2CF695-F1D6-4E79-B661-E6B40EB19C72}"/>
    <cellStyle name="Normal 9 3 2 2 4 2 2 2" xfId="4201" xr:uid="{A5B620E0-6988-4EEB-9BFF-FA9C41116E16}"/>
    <cellStyle name="Normal 9 3 2 2 4 2 3" xfId="4202" xr:uid="{1E0367DF-299D-4A2C-A87F-DD02D4C332CE}"/>
    <cellStyle name="Normal 9 3 2 2 4 3" xfId="3115" xr:uid="{CEA25045-B20F-4013-A8AC-DB8E38D2C95F}"/>
    <cellStyle name="Normal 9 3 2 2 4 3 2" xfId="4203" xr:uid="{4DC38486-5773-4561-ABDE-F8E8580E15EA}"/>
    <cellStyle name="Normal 9 3 2 2 4 4" xfId="3116" xr:uid="{80489512-E40B-48F4-A8A2-C2B544496E30}"/>
    <cellStyle name="Normal 9 3 2 2 5" xfId="3117" xr:uid="{7C2F3B65-FB48-4155-8FF2-A152C8566FCF}"/>
    <cellStyle name="Normal 9 3 2 2 5 2" xfId="3118" xr:uid="{9D41F427-0011-4276-B75F-5B1478788ED5}"/>
    <cellStyle name="Normal 9 3 2 2 5 2 2" xfId="4204" xr:uid="{DD236FCE-65D1-4E09-AAA8-A6A3B076B3E3}"/>
    <cellStyle name="Normal 9 3 2 2 5 3" xfId="3119" xr:uid="{AFB13F7D-6CCD-444B-94BA-29F55DCCF6DC}"/>
    <cellStyle name="Normal 9 3 2 2 5 4" xfId="3120" xr:uid="{AE2FFE9B-1E82-4321-8B51-4164ADADAC7F}"/>
    <cellStyle name="Normal 9 3 2 2 6" xfId="3121" xr:uid="{6E2E8E9F-4768-4327-AC82-85EC961E4676}"/>
    <cellStyle name="Normal 9 3 2 2 6 2" xfId="4205" xr:uid="{EC264934-DBED-4B07-8D16-F717EBACCD86}"/>
    <cellStyle name="Normal 9 3 2 2 7" xfId="3122" xr:uid="{108CD6C7-764D-4446-93B7-F9116CAD8755}"/>
    <cellStyle name="Normal 9 3 2 2 8" xfId="3123" xr:uid="{758BAC00-8B74-425B-9AE3-E222B26C3C7A}"/>
    <cellStyle name="Normal 9 3 2 3" xfId="3124" xr:uid="{2247C464-264F-49D9-8357-6E173DA90F29}"/>
    <cellStyle name="Normal 9 3 2 3 2" xfId="3125" xr:uid="{78E94C3B-0361-49A8-B187-506700918437}"/>
    <cellStyle name="Normal 9 3 2 3 2 2" xfId="3126" xr:uid="{8D442E7B-D4B2-4B08-91BD-56C6C8C0B63A}"/>
    <cellStyle name="Normal 9 3 2 3 2 2 2" xfId="4206" xr:uid="{638A48DF-327F-4B9B-BA28-354598021C71}"/>
    <cellStyle name="Normal 9 3 2 3 2 2 2 2" xfId="4207" xr:uid="{09A7D56F-39AA-438A-9EE3-D9FF2D4E2E09}"/>
    <cellStyle name="Normal 9 3 2 3 2 2 3" xfId="4208" xr:uid="{3EB8EFC8-E341-4334-8173-623098865644}"/>
    <cellStyle name="Normal 9 3 2 3 2 3" xfId="3127" xr:uid="{0C9DA2A2-0B67-47B1-B4E3-769C581FBD8F}"/>
    <cellStyle name="Normal 9 3 2 3 2 3 2" xfId="4209" xr:uid="{5ADB0FE8-2ACF-4C7D-8F7E-98BF43E56BB2}"/>
    <cellStyle name="Normal 9 3 2 3 2 4" xfId="3128" xr:uid="{CFBEEC10-5A3C-4633-A1AE-332356660A24}"/>
    <cellStyle name="Normal 9 3 2 3 3" xfId="3129" xr:uid="{EB49A0DE-705A-47A1-9F71-8CCD76D635AE}"/>
    <cellStyle name="Normal 9 3 2 3 3 2" xfId="3130" xr:uid="{087006D5-145F-487B-94CC-22592AB6AD97}"/>
    <cellStyle name="Normal 9 3 2 3 3 2 2" xfId="4210" xr:uid="{6803465E-A87D-43F7-9504-72D44AEEE145}"/>
    <cellStyle name="Normal 9 3 2 3 3 3" xfId="3131" xr:uid="{2AA7C2C9-9397-4D66-BE86-9A760C23BB13}"/>
    <cellStyle name="Normal 9 3 2 3 3 4" xfId="3132" xr:uid="{CF810215-4DA1-4F0B-B470-253CB03FC26D}"/>
    <cellStyle name="Normal 9 3 2 3 4" xfId="3133" xr:uid="{72AC9A29-AA46-42B8-9313-FC50E1EE85C1}"/>
    <cellStyle name="Normal 9 3 2 3 4 2" xfId="4211" xr:uid="{0272D126-D3D1-466E-9FC0-DE0103E083D5}"/>
    <cellStyle name="Normal 9 3 2 3 5" xfId="3134" xr:uid="{1EFE222D-DCB7-4226-A48B-5F829FF4931B}"/>
    <cellStyle name="Normal 9 3 2 3 6" xfId="3135" xr:uid="{41EF35BC-AA58-4702-AE74-22239EEEBAE2}"/>
    <cellStyle name="Normal 9 3 2 4" xfId="3136" xr:uid="{BE5A02D7-CBB8-4E25-A174-9ED604A70E65}"/>
    <cellStyle name="Normal 9 3 2 4 2" xfId="3137" xr:uid="{1430CD73-5EE1-4B76-A3F3-3FD371979C39}"/>
    <cellStyle name="Normal 9 3 2 4 2 2" xfId="3138" xr:uid="{5B31B6EF-9FF3-4192-BD38-5731A5EC09B9}"/>
    <cellStyle name="Normal 9 3 2 4 2 2 2" xfId="4212" xr:uid="{23B42702-FDC7-4951-A6D8-E929B721346B}"/>
    <cellStyle name="Normal 9 3 2 4 2 2 2 2" xfId="4213" xr:uid="{DC4E3B5B-E7D5-40C1-BF70-04A973DA003B}"/>
    <cellStyle name="Normal 9 3 2 4 2 2 3" xfId="4214" xr:uid="{264AF9A9-0614-4A71-8A05-AA502684A805}"/>
    <cellStyle name="Normal 9 3 2 4 2 3" xfId="3139" xr:uid="{9F61FC66-A92A-4948-9396-CF51345E0ED9}"/>
    <cellStyle name="Normal 9 3 2 4 2 3 2" xfId="4215" xr:uid="{D1972F55-0BFC-454A-A1E5-C65DBBF41E5F}"/>
    <cellStyle name="Normal 9 3 2 4 2 4" xfId="3140" xr:uid="{65FD5375-437A-4984-AE81-02E5E02BC7DF}"/>
    <cellStyle name="Normal 9 3 2 4 3" xfId="3141" xr:uid="{5B510095-CFBE-4F48-B1B2-506851354E80}"/>
    <cellStyle name="Normal 9 3 2 4 3 2" xfId="4216" xr:uid="{B043A2BE-DD5C-4323-BA0F-A6700F8B93BB}"/>
    <cellStyle name="Normal 9 3 2 4 3 2 2" xfId="4217" xr:uid="{0E09C3C4-F525-4B5C-9C36-42CF0EA7E696}"/>
    <cellStyle name="Normal 9 3 2 4 3 3" xfId="4218" xr:uid="{16795ADA-0A33-4459-991A-278F7249D643}"/>
    <cellStyle name="Normal 9 3 2 4 4" xfId="3142" xr:uid="{BF18ED04-137B-42B0-94AC-141C9F98BFF4}"/>
    <cellStyle name="Normal 9 3 2 4 4 2" xfId="4219" xr:uid="{29E351CB-62D4-40F7-8D27-78BA6661D6E2}"/>
    <cellStyle name="Normal 9 3 2 4 5" xfId="3143" xr:uid="{E25025B3-8117-4790-A172-204F3D91997B}"/>
    <cellStyle name="Normal 9 3 2 5" xfId="3144" xr:uid="{AE5373DF-12D7-4E84-B8E2-3237F6B3C566}"/>
    <cellStyle name="Normal 9 3 2 5 2" xfId="3145" xr:uid="{43FD066E-54CB-4235-BBB1-22BBF4C8EFF0}"/>
    <cellStyle name="Normal 9 3 2 5 2 2" xfId="4220" xr:uid="{7F6AC751-100C-4E1B-8FA2-3776E56A22FC}"/>
    <cellStyle name="Normal 9 3 2 5 2 2 2" xfId="4221" xr:uid="{0603BC63-9817-450F-AE1D-309C52173CF3}"/>
    <cellStyle name="Normal 9 3 2 5 2 3" xfId="4222" xr:uid="{EEE0ED92-439A-438A-BE71-A3668F6E9AB4}"/>
    <cellStyle name="Normal 9 3 2 5 3" xfId="3146" xr:uid="{A89C6720-94FD-4995-878A-394878934A8B}"/>
    <cellStyle name="Normal 9 3 2 5 3 2" xfId="4223" xr:uid="{B672A778-5562-4ABD-AF6C-D4495A3A8101}"/>
    <cellStyle name="Normal 9 3 2 5 4" xfId="3147" xr:uid="{8E7B8638-84B6-4731-A723-D711AAB97B9E}"/>
    <cellStyle name="Normal 9 3 2 6" xfId="3148" xr:uid="{9110CC44-C2B4-4B82-AFD5-BE0BBFAB6E3B}"/>
    <cellStyle name="Normal 9 3 2 6 2" xfId="3149" xr:uid="{95793B24-7A4F-4097-A04A-15F25CA955D3}"/>
    <cellStyle name="Normal 9 3 2 6 2 2" xfId="4224" xr:uid="{4CA1C2E3-FE98-46BB-993A-A18A8F8BE6FE}"/>
    <cellStyle name="Normal 9 3 2 6 3" xfId="3150" xr:uid="{6CD94FAF-6EEC-44BB-91E8-BE45FCDE8F83}"/>
    <cellStyle name="Normal 9 3 2 6 4" xfId="3151" xr:uid="{A29CCB36-8B0C-4B2B-8059-546763822CFF}"/>
    <cellStyle name="Normal 9 3 2 7" xfId="3152" xr:uid="{A3B290C2-AF7C-4A90-9795-BEC4CDF9AA07}"/>
    <cellStyle name="Normal 9 3 2 7 2" xfId="4225" xr:uid="{86D26982-294D-42C5-B5AA-7E6DFFAD05BC}"/>
    <cellStyle name="Normal 9 3 2 8" xfId="3153" xr:uid="{9B3EF624-965A-4532-A98D-FCFAA1A2C40D}"/>
    <cellStyle name="Normal 9 3 2 9" xfId="3154" xr:uid="{268E5CA8-5179-491A-A097-A04D606E74D9}"/>
    <cellStyle name="Normal 9 3 3" xfId="3155" xr:uid="{D097B5D0-A0A7-431B-9386-91A7C67023B0}"/>
    <cellStyle name="Normal 9 3 3 2" xfId="3156" xr:uid="{1938E6B6-B9F2-45C0-B273-F392836031F2}"/>
    <cellStyle name="Normal 9 3 3 2 2" xfId="3157" xr:uid="{B37ED903-E3CE-4A60-B60C-F6BE0591B4F0}"/>
    <cellStyle name="Normal 9 3 3 2 2 2" xfId="3158" xr:uid="{AC54EC16-9E82-44DC-B71E-7685884A0A83}"/>
    <cellStyle name="Normal 9 3 3 2 2 2 2" xfId="4226" xr:uid="{1A580C00-D9F5-478A-8CE1-5290FC05FD65}"/>
    <cellStyle name="Normal 9 3 3 2 2 2 2 2" xfId="4227" xr:uid="{9F06335E-65B7-4181-90F4-F7F1C5470D35}"/>
    <cellStyle name="Normal 9 3 3 2 2 2 3" xfId="4228" xr:uid="{B027F5B3-F2A4-4B53-A61F-4EB485C3B0C8}"/>
    <cellStyle name="Normal 9 3 3 2 2 3" xfId="3159" xr:uid="{1DEE955E-BE61-422D-A200-C95D5C51CE75}"/>
    <cellStyle name="Normal 9 3 3 2 2 3 2" xfId="4229" xr:uid="{E36563CE-6179-49C4-B7AC-3A888DBE2E3E}"/>
    <cellStyle name="Normal 9 3 3 2 2 4" xfId="3160" xr:uid="{9D5EC452-7FE2-40CA-AA6C-5957FA0A8329}"/>
    <cellStyle name="Normal 9 3 3 2 3" xfId="3161" xr:uid="{5112EC6B-5513-4DAD-AE8B-78D207738A57}"/>
    <cellStyle name="Normal 9 3 3 2 3 2" xfId="3162" xr:uid="{9222C986-C9A9-4696-813A-3BA13FC7FC3B}"/>
    <cellStyle name="Normal 9 3 3 2 3 2 2" xfId="4230" xr:uid="{F85C76F2-6480-41C6-B433-893A06E73DF6}"/>
    <cellStyle name="Normal 9 3 3 2 3 3" xfId="3163" xr:uid="{19684A8F-2EB3-4862-95AB-20ADE4D44C4D}"/>
    <cellStyle name="Normal 9 3 3 2 3 4" xfId="3164" xr:uid="{7105BEE8-A6C8-4255-83A6-C75EFCA25823}"/>
    <cellStyle name="Normal 9 3 3 2 4" xfId="3165" xr:uid="{D6392DB2-75C5-475B-B57D-C766F9258732}"/>
    <cellStyle name="Normal 9 3 3 2 4 2" xfId="4231" xr:uid="{B27B922A-1983-4E5F-9CFC-6A454E6050EA}"/>
    <cellStyle name="Normal 9 3 3 2 5" xfId="3166" xr:uid="{DFE8B90F-1065-4AD7-99B6-26DA384111F7}"/>
    <cellStyle name="Normal 9 3 3 2 6" xfId="3167" xr:uid="{B99BE478-FC4B-40A7-840E-E14FC5F3E469}"/>
    <cellStyle name="Normal 9 3 3 3" xfId="3168" xr:uid="{59CAADB3-77C6-4B7A-9233-591094CAA53C}"/>
    <cellStyle name="Normal 9 3 3 3 2" xfId="3169" xr:uid="{8E01627D-FFA5-4D21-AACC-5D3C4C75CA9B}"/>
    <cellStyle name="Normal 9 3 3 3 2 2" xfId="3170" xr:uid="{B7C9F130-A20A-4E7B-A324-5BB9D5CCD8F6}"/>
    <cellStyle name="Normal 9 3 3 3 2 2 2" xfId="4232" xr:uid="{A2AB1EDA-350B-4EB5-A412-E4672EE75B0D}"/>
    <cellStyle name="Normal 9 3 3 3 2 2 2 2" xfId="4233" xr:uid="{8C1626B8-346E-4094-987B-DEB635782E4C}"/>
    <cellStyle name="Normal 9 3 3 3 2 2 2 2 2" xfId="4766" xr:uid="{2B58E6AD-3F10-4982-BDE8-5668E41F5864}"/>
    <cellStyle name="Normal 9 3 3 3 2 2 3" xfId="4234" xr:uid="{9F609071-71AF-4A38-BEA5-E51B81466CAC}"/>
    <cellStyle name="Normal 9 3 3 3 2 2 3 2" xfId="4767" xr:uid="{6853B31F-BEE2-4DA6-A960-6737A1FA06FF}"/>
    <cellStyle name="Normal 9 3 3 3 2 3" xfId="3171" xr:uid="{BBC4771C-7770-43D8-A8EA-73F6A9F86AF1}"/>
    <cellStyle name="Normal 9 3 3 3 2 3 2" xfId="4235" xr:uid="{154692AF-0602-4AA2-8482-E1E387DD5F2E}"/>
    <cellStyle name="Normal 9 3 3 3 2 3 2 2" xfId="4769" xr:uid="{1839D160-50ED-48D9-8B70-9636842F718C}"/>
    <cellStyle name="Normal 9 3 3 3 2 3 3" xfId="4768" xr:uid="{1B99A100-830A-4DEC-9790-C73A71FE799C}"/>
    <cellStyle name="Normal 9 3 3 3 2 4" xfId="3172" xr:uid="{25A70213-58CC-45C0-91DF-190CA7E45D91}"/>
    <cellStyle name="Normal 9 3 3 3 2 4 2" xfId="4770" xr:uid="{E365C8B3-C354-4736-9354-6DDEAFA6D357}"/>
    <cellStyle name="Normal 9 3 3 3 3" xfId="3173" xr:uid="{E42BB5ED-927D-4A7B-8756-C174C5FB3848}"/>
    <cellStyle name="Normal 9 3 3 3 3 2" xfId="4236" xr:uid="{CE966870-618C-4963-9531-3332BE74598C}"/>
    <cellStyle name="Normal 9 3 3 3 3 2 2" xfId="4237" xr:uid="{9A72D42E-4734-4B87-AFB5-0117D1FA851A}"/>
    <cellStyle name="Normal 9 3 3 3 3 2 2 2" xfId="4773" xr:uid="{B672D14C-472C-404A-B6EF-D55DFBE9A305}"/>
    <cellStyle name="Normal 9 3 3 3 3 2 3" xfId="4772" xr:uid="{4E4BBE8A-F3F8-4CD6-90A4-7BDD6A92560A}"/>
    <cellStyle name="Normal 9 3 3 3 3 3" xfId="4238" xr:uid="{511CFA16-10BD-4F22-816E-6248874A701D}"/>
    <cellStyle name="Normal 9 3 3 3 3 3 2" xfId="4774" xr:uid="{3AD1823E-4A9E-4829-B907-A1C80E247350}"/>
    <cellStyle name="Normal 9 3 3 3 3 4" xfId="4771" xr:uid="{A4985306-3BD6-41EB-877C-F58E35BB58E3}"/>
    <cellStyle name="Normal 9 3 3 3 4" xfId="3174" xr:uid="{AC5925FE-1DA8-4386-9F7B-465B0D9CEC25}"/>
    <cellStyle name="Normal 9 3 3 3 4 2" xfId="4239" xr:uid="{177A174E-2F58-4E56-982D-799018E5890C}"/>
    <cellStyle name="Normal 9 3 3 3 4 2 2" xfId="4776" xr:uid="{EFEB34B2-259D-46B4-A478-BA44D3BBBE05}"/>
    <cellStyle name="Normal 9 3 3 3 4 3" xfId="4775" xr:uid="{C4686678-1B7F-44A9-A738-22C7F8BC3FF0}"/>
    <cellStyle name="Normal 9 3 3 3 5" xfId="3175" xr:uid="{7A850D8D-DF19-49B3-AA7F-2417EA673177}"/>
    <cellStyle name="Normal 9 3 3 3 5 2" xfId="4777" xr:uid="{C975A4B8-149A-4A7D-A18B-F8B36AF61138}"/>
    <cellStyle name="Normal 9 3 3 4" xfId="3176" xr:uid="{A76BCECA-8A72-471F-A848-A243BF040246}"/>
    <cellStyle name="Normal 9 3 3 4 2" xfId="3177" xr:uid="{B3615784-C670-4449-B7A9-555E4272E58D}"/>
    <cellStyle name="Normal 9 3 3 4 2 2" xfId="4240" xr:uid="{E93998C0-E277-49C2-BDE1-BB747C108C57}"/>
    <cellStyle name="Normal 9 3 3 4 2 2 2" xfId="4241" xr:uid="{56B2E46F-5712-4DC4-BA16-98769B26442E}"/>
    <cellStyle name="Normal 9 3 3 4 2 2 2 2" xfId="4781" xr:uid="{FEAC8931-BFBF-431F-8BEF-83CA1F45A7EC}"/>
    <cellStyle name="Normal 9 3 3 4 2 2 3" xfId="4780" xr:uid="{D079B35B-7DF3-4368-8F19-51B7A0922978}"/>
    <cellStyle name="Normal 9 3 3 4 2 3" xfId="4242" xr:uid="{B134A923-74A9-4B06-A35E-503359496841}"/>
    <cellStyle name="Normal 9 3 3 4 2 3 2" xfId="4782" xr:uid="{8AB90CAE-4077-40C4-B5AF-2BC48AA9298C}"/>
    <cellStyle name="Normal 9 3 3 4 2 4" xfId="4779" xr:uid="{7408DC4C-1620-4ED2-9D62-C52A6078D7E6}"/>
    <cellStyle name="Normal 9 3 3 4 3" xfId="3178" xr:uid="{237C38A8-7FEE-44B9-B400-BC84F88B3504}"/>
    <cellStyle name="Normal 9 3 3 4 3 2" xfId="4243" xr:uid="{E269B985-7C53-4DBE-9D93-9CD65620EBB0}"/>
    <cellStyle name="Normal 9 3 3 4 3 2 2" xfId="4784" xr:uid="{0E61C5CE-5E28-46A9-9C2F-1E9405109504}"/>
    <cellStyle name="Normal 9 3 3 4 3 3" xfId="4783" xr:uid="{E6D9CDE6-DD57-4375-9CF9-A832EE92C58E}"/>
    <cellStyle name="Normal 9 3 3 4 4" xfId="3179" xr:uid="{95FF3D8F-2B91-4665-81CB-3E73B922C36A}"/>
    <cellStyle name="Normal 9 3 3 4 4 2" xfId="4785" xr:uid="{539D567D-6C9E-4F01-9054-0B5D02D1CFB0}"/>
    <cellStyle name="Normal 9 3 3 4 5" xfId="4778" xr:uid="{6CA887AF-3245-4F06-A468-91B91C5161DA}"/>
    <cellStyle name="Normal 9 3 3 5" xfId="3180" xr:uid="{F111DED1-3CD4-4352-9A7C-7FE0E492773B}"/>
    <cellStyle name="Normal 9 3 3 5 2" xfId="3181" xr:uid="{86F10376-94C7-41B0-BE32-230996D7FF88}"/>
    <cellStyle name="Normal 9 3 3 5 2 2" xfId="4244" xr:uid="{25528BA9-84B7-4D14-8301-F12243401506}"/>
    <cellStyle name="Normal 9 3 3 5 2 2 2" xfId="4788" xr:uid="{1B0297E6-08AD-4BEE-A985-E44EF507AD4C}"/>
    <cellStyle name="Normal 9 3 3 5 2 3" xfId="4787" xr:uid="{0339EDCD-1835-40DE-9E0E-A468B0F05FC7}"/>
    <cellStyle name="Normal 9 3 3 5 3" xfId="3182" xr:uid="{844C357F-3692-40CA-9064-1B12FF15B76B}"/>
    <cellStyle name="Normal 9 3 3 5 3 2" xfId="4789" xr:uid="{0A25F49F-9166-4DAF-8B06-4AB0D701C36D}"/>
    <cellStyle name="Normal 9 3 3 5 4" xfId="3183" xr:uid="{7FFFA704-DFBA-41BD-B5FA-1718B514740C}"/>
    <cellStyle name="Normal 9 3 3 5 4 2" xfId="4790" xr:uid="{41A4A127-00BF-4069-AEF9-F0AEB1741DE1}"/>
    <cellStyle name="Normal 9 3 3 5 5" xfId="4786" xr:uid="{7ED78384-4FF2-4314-9624-6720B91E82D7}"/>
    <cellStyle name="Normal 9 3 3 6" xfId="3184" xr:uid="{C3094600-6A7F-4A0B-B64B-98D3BD6CD24F}"/>
    <cellStyle name="Normal 9 3 3 6 2" xfId="4245" xr:uid="{475FA286-BA9B-4DAB-AF2F-2F570A277416}"/>
    <cellStyle name="Normal 9 3 3 6 2 2" xfId="4792" xr:uid="{8817E12D-F123-4CCA-B479-62FF5DD59766}"/>
    <cellStyle name="Normal 9 3 3 6 3" xfId="4791" xr:uid="{156B3F11-BF51-449D-97BA-8B23C8FF84F3}"/>
    <cellStyle name="Normal 9 3 3 7" xfId="3185" xr:uid="{B3D134D9-8A50-43B7-85B3-585B35ECAD18}"/>
    <cellStyle name="Normal 9 3 3 7 2" xfId="4793" xr:uid="{CD0AA867-30DE-49A2-ADCF-DF90569F5297}"/>
    <cellStyle name="Normal 9 3 3 8" xfId="3186" xr:uid="{CF3947CE-78C2-48D1-A5C4-F0EA9B85F037}"/>
    <cellStyle name="Normal 9 3 3 8 2" xfId="4794" xr:uid="{AECC582A-FE55-48F4-90BF-AB9075CE68C7}"/>
    <cellStyle name="Normal 9 3 4" xfId="3187" xr:uid="{02879F00-3898-4086-A89B-9D0E2235A649}"/>
    <cellStyle name="Normal 9 3 4 2" xfId="3188" xr:uid="{E996E5C6-DEF7-4190-AD4F-A681475F0BBD}"/>
    <cellStyle name="Normal 9 3 4 2 2" xfId="3189" xr:uid="{AF77D3E4-8193-471A-BBF0-02FF03DBA60F}"/>
    <cellStyle name="Normal 9 3 4 2 2 2" xfId="3190" xr:uid="{9E4F7FFE-19FD-4B4E-B21C-2169FBC8B8B1}"/>
    <cellStyle name="Normal 9 3 4 2 2 2 2" xfId="4246" xr:uid="{57C18C03-2F9D-4F51-B164-248CF9EBC86A}"/>
    <cellStyle name="Normal 9 3 4 2 2 2 2 2" xfId="4799" xr:uid="{97F94B05-F206-4DAF-97A5-E244F6EFAFFB}"/>
    <cellStyle name="Normal 9 3 4 2 2 2 3" xfId="4798" xr:uid="{20B81A2D-4872-4874-9B43-28349BFE5A74}"/>
    <cellStyle name="Normal 9 3 4 2 2 3" xfId="3191" xr:uid="{28CA92B7-A54C-400B-8EA1-A4D3215B613A}"/>
    <cellStyle name="Normal 9 3 4 2 2 3 2" xfId="4800" xr:uid="{6D36C5A9-6B6F-481F-BD6A-9DB56259EF77}"/>
    <cellStyle name="Normal 9 3 4 2 2 4" xfId="3192" xr:uid="{E5C44ACE-0492-48FC-93BC-D4D04903239D}"/>
    <cellStyle name="Normal 9 3 4 2 2 4 2" xfId="4801" xr:uid="{E1EFF7F0-0869-448D-B089-C809D6862B78}"/>
    <cellStyle name="Normal 9 3 4 2 2 5" xfId="4797" xr:uid="{64C0073E-6FEE-4699-89B1-76E61EF3F731}"/>
    <cellStyle name="Normal 9 3 4 2 3" xfId="3193" xr:uid="{9C53089D-48C4-4414-9DDF-22CF378E9D12}"/>
    <cellStyle name="Normal 9 3 4 2 3 2" xfId="4247" xr:uid="{5CC5EB5B-E635-49B4-BBDC-5DD44ED590C8}"/>
    <cellStyle name="Normal 9 3 4 2 3 2 2" xfId="4803" xr:uid="{81D1DB98-7E20-4BBD-ABCE-37A051F56FAF}"/>
    <cellStyle name="Normal 9 3 4 2 3 3" xfId="4802" xr:uid="{DFF4F10B-BE5A-4FF4-A256-82173EB14643}"/>
    <cellStyle name="Normal 9 3 4 2 4" xfId="3194" xr:uid="{05B69E33-17A0-4F01-BAFF-6330B8C58EFA}"/>
    <cellStyle name="Normal 9 3 4 2 4 2" xfId="4804" xr:uid="{65C51EE1-E02B-49A8-ACCD-5A594AC0EDF3}"/>
    <cellStyle name="Normal 9 3 4 2 5" xfId="3195" xr:uid="{7597CA41-1CF0-4CC3-BA49-5D2BE740B7FB}"/>
    <cellStyle name="Normal 9 3 4 2 5 2" xfId="4805" xr:uid="{E351C7CE-CFB7-4837-A6A1-AA95A1622E5F}"/>
    <cellStyle name="Normal 9 3 4 2 6" xfId="4796" xr:uid="{11BD148D-DD97-4120-8BA3-CCB4FAFF2B34}"/>
    <cellStyle name="Normal 9 3 4 3" xfId="3196" xr:uid="{2654B40F-559D-48F1-A697-6D54730C3655}"/>
    <cellStyle name="Normal 9 3 4 3 2" xfId="3197" xr:uid="{E688DD29-7F96-4021-8CBE-35AA02D84B86}"/>
    <cellStyle name="Normal 9 3 4 3 2 2" xfId="4248" xr:uid="{B977C358-DD53-467D-BB51-6BE3948CFE3B}"/>
    <cellStyle name="Normal 9 3 4 3 2 2 2" xfId="4808" xr:uid="{423C765E-48AE-4578-8178-322CCD9B8DFD}"/>
    <cellStyle name="Normal 9 3 4 3 2 3" xfId="4807" xr:uid="{4B2EDE84-C9F0-4272-A11B-92DDCF825F2D}"/>
    <cellStyle name="Normal 9 3 4 3 3" xfId="3198" xr:uid="{A3006B24-9C5E-4BA0-A0AF-7A9F9F8947DC}"/>
    <cellStyle name="Normal 9 3 4 3 3 2" xfId="4809" xr:uid="{BA58172A-924F-4BEB-99C7-804FDF138916}"/>
    <cellStyle name="Normal 9 3 4 3 4" xfId="3199" xr:uid="{7251DB43-74C9-4D12-A196-413E0F5BFB7F}"/>
    <cellStyle name="Normal 9 3 4 3 4 2" xfId="4810" xr:uid="{ED789A92-3BBD-4AD9-A598-1D8BCE869A07}"/>
    <cellStyle name="Normal 9 3 4 3 5" xfId="4806" xr:uid="{CF6F8D76-040C-461D-8DE7-80D898212124}"/>
    <cellStyle name="Normal 9 3 4 4" xfId="3200" xr:uid="{5807A87A-DEA4-40BD-9007-047B67EDEE73}"/>
    <cellStyle name="Normal 9 3 4 4 2" xfId="3201" xr:uid="{502A9B9A-EDA1-470C-BF71-DA47FA842418}"/>
    <cellStyle name="Normal 9 3 4 4 2 2" xfId="4812" xr:uid="{D7E54ACF-9BBD-4257-A5D4-763E3524F9E0}"/>
    <cellStyle name="Normal 9 3 4 4 3" xfId="3202" xr:uid="{F846B411-E798-41A9-A9F4-DB62993E877F}"/>
    <cellStyle name="Normal 9 3 4 4 3 2" xfId="4813" xr:uid="{94A261AF-BA19-4597-8FE7-72838A5D34F5}"/>
    <cellStyle name="Normal 9 3 4 4 4" xfId="3203" xr:uid="{46AF3D17-9685-4ED8-BF6E-D22D3D65883D}"/>
    <cellStyle name="Normal 9 3 4 4 4 2" xfId="4814" xr:uid="{76305E67-8D9B-493C-B54B-DCEBE2CEF99E}"/>
    <cellStyle name="Normal 9 3 4 4 5" xfId="4811" xr:uid="{12D8B39B-5AF7-4FCE-AB95-5A17EFFA9A00}"/>
    <cellStyle name="Normal 9 3 4 5" xfId="3204" xr:uid="{299B78E9-0595-47F7-A6D8-E212B004A7B1}"/>
    <cellStyle name="Normal 9 3 4 5 2" xfId="4815" xr:uid="{522E6DD3-44BC-4DF6-B7DA-91266D28650C}"/>
    <cellStyle name="Normal 9 3 4 6" xfId="3205" xr:uid="{F63AB997-9C2E-4E66-8AC4-F2C52DDC5331}"/>
    <cellStyle name="Normal 9 3 4 6 2" xfId="4816" xr:uid="{9B4D553A-202B-4460-BEBD-A711ADAFE5E0}"/>
    <cellStyle name="Normal 9 3 4 7" xfId="3206" xr:uid="{60A2E855-B437-4619-B271-02F2C409856C}"/>
    <cellStyle name="Normal 9 3 4 7 2" xfId="4817" xr:uid="{D9C9A4B6-B2B2-4C7D-9B0A-5E0CD2CF53D7}"/>
    <cellStyle name="Normal 9 3 4 8" xfId="4795" xr:uid="{29E1D661-19BB-4603-960B-7C12870B49E9}"/>
    <cellStyle name="Normal 9 3 5" xfId="3207" xr:uid="{97A46D32-F392-4689-BBC4-1AEE405626B1}"/>
    <cellStyle name="Normal 9 3 5 2" xfId="3208" xr:uid="{E26306E8-3395-4F36-8D98-8BA93814F5E4}"/>
    <cellStyle name="Normal 9 3 5 2 2" xfId="3209" xr:uid="{C8AEBE53-8814-4046-9D51-D51A194720C6}"/>
    <cellStyle name="Normal 9 3 5 2 2 2" xfId="4249" xr:uid="{1BC45988-4CCD-46C9-AB12-FD2AF9870DFD}"/>
    <cellStyle name="Normal 9 3 5 2 2 2 2" xfId="4250" xr:uid="{B384B8CE-EA6F-48C0-8908-914D11DC74AA}"/>
    <cellStyle name="Normal 9 3 5 2 2 2 2 2" xfId="4822" xr:uid="{9140DD6E-DC50-4D00-8B08-6B3E09C9019B}"/>
    <cellStyle name="Normal 9 3 5 2 2 2 3" xfId="4821" xr:uid="{9ACEA39D-60EE-4656-BE08-E6CEE0F13131}"/>
    <cellStyle name="Normal 9 3 5 2 2 3" xfId="4251" xr:uid="{AFCC2729-5A71-4054-BCE8-047F4CDD1986}"/>
    <cellStyle name="Normal 9 3 5 2 2 3 2" xfId="4823" xr:uid="{6E7ED0C4-24A2-41C9-A1B3-126C18D48D46}"/>
    <cellStyle name="Normal 9 3 5 2 2 4" xfId="4820" xr:uid="{CDF5EBC7-4E1C-4365-A785-5E582BACC3A4}"/>
    <cellStyle name="Normal 9 3 5 2 3" xfId="3210" xr:uid="{F7E02EC6-FA5D-4317-A832-0491D15E9D1A}"/>
    <cellStyle name="Normal 9 3 5 2 3 2" xfId="4252" xr:uid="{15A499CE-0C20-4165-8611-79341440B5C4}"/>
    <cellStyle name="Normal 9 3 5 2 3 2 2" xfId="4825" xr:uid="{68651F00-97F3-43D4-A38B-F346D336E942}"/>
    <cellStyle name="Normal 9 3 5 2 3 3" xfId="4824" xr:uid="{5C96B182-827B-4941-B4A0-8DFE4B522F9E}"/>
    <cellStyle name="Normal 9 3 5 2 4" xfId="3211" xr:uid="{A9DBD771-9A0C-4EA3-8EE4-38C9B11DFE9C}"/>
    <cellStyle name="Normal 9 3 5 2 4 2" xfId="4826" xr:uid="{CF91563D-A3A5-4027-AC2E-DEE196038BE0}"/>
    <cellStyle name="Normal 9 3 5 2 5" xfId="4819" xr:uid="{8F730AE3-47D7-4FED-9100-220B267A26AC}"/>
    <cellStyle name="Normal 9 3 5 3" xfId="3212" xr:uid="{EF1BFE11-D57F-4A05-9CB2-8B12F71214B2}"/>
    <cellStyle name="Normal 9 3 5 3 2" xfId="3213" xr:uid="{9E47C2C6-A883-48A0-9A06-C3F6B69AF865}"/>
    <cellStyle name="Normal 9 3 5 3 2 2" xfId="4253" xr:uid="{AAEA4548-C93C-428A-864C-715A5CFFDD2B}"/>
    <cellStyle name="Normal 9 3 5 3 2 2 2" xfId="4829" xr:uid="{3AFB8111-FD39-4AEF-97F8-ED31123BD217}"/>
    <cellStyle name="Normal 9 3 5 3 2 3" xfId="4828" xr:uid="{91D077A5-9A38-4760-9BD5-CF554D7116EF}"/>
    <cellStyle name="Normal 9 3 5 3 3" xfId="3214" xr:uid="{E3EE4638-57D4-4F89-AFC0-828D9C7DA72E}"/>
    <cellStyle name="Normal 9 3 5 3 3 2" xfId="4830" xr:uid="{8462B758-961E-4963-A9D4-85C672A0AE5D}"/>
    <cellStyle name="Normal 9 3 5 3 4" xfId="3215" xr:uid="{CA3EF87D-2BD9-4AD6-9730-A3636B7DECF3}"/>
    <cellStyle name="Normal 9 3 5 3 4 2" xfId="4831" xr:uid="{AF018814-D568-4732-BC2F-1D6056EA2BFE}"/>
    <cellStyle name="Normal 9 3 5 3 5" xfId="4827" xr:uid="{8EC0E1F1-2016-4021-A5EF-B71DA3371718}"/>
    <cellStyle name="Normal 9 3 5 4" xfId="3216" xr:uid="{34A01260-4436-4F30-8714-AB39902F5392}"/>
    <cellStyle name="Normal 9 3 5 4 2" xfId="4254" xr:uid="{431C3531-509E-49FB-86B2-49598F364107}"/>
    <cellStyle name="Normal 9 3 5 4 2 2" xfId="4833" xr:uid="{1C6A37E4-DF11-48D8-A09E-2FA05D7390AE}"/>
    <cellStyle name="Normal 9 3 5 4 3" xfId="4832" xr:uid="{5931E9D4-DB72-4C2C-86CC-E3DBCDAAA243}"/>
    <cellStyle name="Normal 9 3 5 5" xfId="3217" xr:uid="{D118DA81-04AA-4732-AF68-3E2315346ECF}"/>
    <cellStyle name="Normal 9 3 5 5 2" xfId="4834" xr:uid="{1E14EB6B-13DB-41D6-AD58-F8ADCC3EEB90}"/>
    <cellStyle name="Normal 9 3 5 6" xfId="3218" xr:uid="{4F6FDD2C-EC2B-4DAC-A33B-CBD5C5AEFFA6}"/>
    <cellStyle name="Normal 9 3 5 6 2" xfId="4835" xr:uid="{561D2D3A-ECCA-4039-B281-C90D3319B842}"/>
    <cellStyle name="Normal 9 3 5 7" xfId="4818" xr:uid="{3A20D42A-1525-4768-8C0B-48406F6307E0}"/>
    <cellStyle name="Normal 9 3 6" xfId="3219" xr:uid="{FDEC7756-933E-486D-9ED5-D303ABFA0134}"/>
    <cellStyle name="Normal 9 3 6 2" xfId="3220" xr:uid="{4A0CC94D-180C-415D-9E94-E9546C8EE990}"/>
    <cellStyle name="Normal 9 3 6 2 2" xfId="3221" xr:uid="{99ABD959-CDF9-4944-A943-DCC3F9071D63}"/>
    <cellStyle name="Normal 9 3 6 2 2 2" xfId="4255" xr:uid="{E766BC68-9119-426B-B936-4D7CCAC70CAA}"/>
    <cellStyle name="Normal 9 3 6 2 2 2 2" xfId="4839" xr:uid="{1854AF74-5D04-4212-8193-CE25388031FF}"/>
    <cellStyle name="Normal 9 3 6 2 2 3" xfId="4838" xr:uid="{37173DD8-E9F3-474D-AE73-F153FF7BD2C3}"/>
    <cellStyle name="Normal 9 3 6 2 3" xfId="3222" xr:uid="{C26A6AFD-F2D0-458F-A260-5E7E4B7A75A3}"/>
    <cellStyle name="Normal 9 3 6 2 3 2" xfId="4840" xr:uid="{63936EDB-B5E6-4645-BA01-6A19041F5314}"/>
    <cellStyle name="Normal 9 3 6 2 4" xfId="3223" xr:uid="{6F95468F-B2B7-4725-93D8-F547055A1803}"/>
    <cellStyle name="Normal 9 3 6 2 4 2" xfId="4841" xr:uid="{BC55917F-7C59-4948-B6A5-CC3CDB1713B8}"/>
    <cellStyle name="Normal 9 3 6 2 5" xfId="4837" xr:uid="{FEE4104E-B727-4FA7-B5E5-58D49B2F03AD}"/>
    <cellStyle name="Normal 9 3 6 3" xfId="3224" xr:uid="{2B15125D-35D6-4B7C-9E4A-1FCDA32DD137}"/>
    <cellStyle name="Normal 9 3 6 3 2" xfId="4256" xr:uid="{36DB5A2B-01F3-4A3A-A63A-9A8609BB86C6}"/>
    <cellStyle name="Normal 9 3 6 3 2 2" xfId="4843" xr:uid="{CD8B7E69-B944-4706-BF72-82D54263B4C4}"/>
    <cellStyle name="Normal 9 3 6 3 3" xfId="4842" xr:uid="{51DDBA68-B580-4D6C-B3D2-391BB7D73463}"/>
    <cellStyle name="Normal 9 3 6 4" xfId="3225" xr:uid="{66D05EB5-D4EB-4E15-B726-613873610294}"/>
    <cellStyle name="Normal 9 3 6 4 2" xfId="4844" xr:uid="{CBE053EE-4BCE-4EF4-8A1E-2711043104E9}"/>
    <cellStyle name="Normal 9 3 6 5" xfId="3226" xr:uid="{04C8FCDA-DD4C-4D61-9C12-5D5FA42ACDA9}"/>
    <cellStyle name="Normal 9 3 6 5 2" xfId="4845" xr:uid="{48F42156-7CC7-4C16-8817-970508C5BA09}"/>
    <cellStyle name="Normal 9 3 6 6" xfId="4836" xr:uid="{9BD9CE76-B0ED-4F5C-8B49-1C4F4969EA9A}"/>
    <cellStyle name="Normal 9 3 7" xfId="3227" xr:uid="{EFC93593-B49D-4848-BB88-97B6CA6E4A0C}"/>
    <cellStyle name="Normal 9 3 7 2" xfId="3228" xr:uid="{7325FED3-4D14-4101-A6BC-0D617CBCFB5F}"/>
    <cellStyle name="Normal 9 3 7 2 2" xfId="4257" xr:uid="{2B017799-F6C5-4F6D-8713-4A62D5857B55}"/>
    <cellStyle name="Normal 9 3 7 2 2 2" xfId="4848" xr:uid="{1C91C160-054D-43DE-8645-0CE0E5A24078}"/>
    <cellStyle name="Normal 9 3 7 2 3" xfId="4847" xr:uid="{3E1F51CD-1E1F-404D-9878-CB3423B2DE03}"/>
    <cellStyle name="Normal 9 3 7 3" xfId="3229" xr:uid="{F1F77325-D561-43A4-9A1F-8F4D48511C97}"/>
    <cellStyle name="Normal 9 3 7 3 2" xfId="4849" xr:uid="{BA4F8ED3-BBF2-40FD-BBEA-C03745FDE35A}"/>
    <cellStyle name="Normal 9 3 7 4" xfId="3230" xr:uid="{159D4623-4EA2-4355-82D7-07565E5DE6EB}"/>
    <cellStyle name="Normal 9 3 7 4 2" xfId="4850" xr:uid="{4E35418E-7CD4-43A9-A34B-E46FE3604155}"/>
    <cellStyle name="Normal 9 3 7 5" xfId="4846" xr:uid="{CED4BF23-98FF-4D08-8A89-4C3B4445FBF1}"/>
    <cellStyle name="Normal 9 3 8" xfId="3231" xr:uid="{851592AD-3508-47B7-A86E-B56F140911F1}"/>
    <cellStyle name="Normal 9 3 8 2" xfId="3232" xr:uid="{23D1F31D-9C1A-4FC1-922B-24D000C39A81}"/>
    <cellStyle name="Normal 9 3 8 2 2" xfId="4852" xr:uid="{2011DEA2-B2DA-41CB-A550-3E2B5A7408CC}"/>
    <cellStyle name="Normal 9 3 8 3" xfId="3233" xr:uid="{0B854057-849D-4F65-A2BF-4A3F813E0896}"/>
    <cellStyle name="Normal 9 3 8 3 2" xfId="4853" xr:uid="{E0B146E1-E066-4AE7-8FC1-20E8AD311268}"/>
    <cellStyle name="Normal 9 3 8 4" xfId="3234" xr:uid="{575A1282-64E9-46BD-8C6F-1E220E7D3AB3}"/>
    <cellStyle name="Normal 9 3 8 4 2" xfId="4854" xr:uid="{CC735D3A-DA39-4FFF-9D20-EF67857691F4}"/>
    <cellStyle name="Normal 9 3 8 5" xfId="4851" xr:uid="{9E74C6FC-A979-40E8-BB10-B9750332EAF3}"/>
    <cellStyle name="Normal 9 3 9" xfId="3235" xr:uid="{53185313-4047-4913-9F61-3CED3FEE5527}"/>
    <cellStyle name="Normal 9 3 9 2" xfId="4855" xr:uid="{5ECB3BFC-C8E9-4155-B93F-5F009BDDB131}"/>
    <cellStyle name="Normal 9 4" xfId="3236" xr:uid="{7F9FA244-5523-491F-A6EB-D37DCAEC3E89}"/>
    <cellStyle name="Normal 9 4 10" xfId="3237" xr:uid="{8D775B57-5FCE-46A7-B639-CA37E9B6E5A4}"/>
    <cellStyle name="Normal 9 4 10 2" xfId="4857" xr:uid="{345FD233-5A9A-4241-A15F-D39E6AA900E7}"/>
    <cellStyle name="Normal 9 4 11" xfId="3238" xr:uid="{5299A92F-77F6-4375-9EB9-67291EE07445}"/>
    <cellStyle name="Normal 9 4 11 2" xfId="4858" xr:uid="{06249374-D9D4-422D-8915-99A855ED6827}"/>
    <cellStyle name="Normal 9 4 12" xfId="4856" xr:uid="{36384EA3-2D9D-45D8-AAC9-C4DB2D9E5EB0}"/>
    <cellStyle name="Normal 9 4 2" xfId="3239" xr:uid="{F3E92BB6-D60A-4FCC-BA2E-F188B16F607D}"/>
    <cellStyle name="Normal 9 4 2 10" xfId="4859" xr:uid="{1CCB5A57-9DB2-478F-92A3-BB9FA0A1D6CA}"/>
    <cellStyle name="Normal 9 4 2 2" xfId="3240" xr:uid="{CDC5238A-A1A5-43AC-8F0F-1C739BB87DD0}"/>
    <cellStyle name="Normal 9 4 2 2 2" xfId="3241" xr:uid="{D3C7E5A3-DABA-4EC5-8D83-79FC2F98B7AD}"/>
    <cellStyle name="Normal 9 4 2 2 2 2" xfId="3242" xr:uid="{0A376C6F-F6BF-4903-BDFD-DC2A5BB78067}"/>
    <cellStyle name="Normal 9 4 2 2 2 2 2" xfId="3243" xr:uid="{0A9BF91F-897B-4478-9975-35BE532ED4A2}"/>
    <cellStyle name="Normal 9 4 2 2 2 2 2 2" xfId="4258" xr:uid="{DBDF76C8-27C0-41AB-92BB-C291F76A7D4F}"/>
    <cellStyle name="Normal 9 4 2 2 2 2 2 2 2" xfId="4864" xr:uid="{F08B5D26-723F-46AD-978C-6BF00C833908}"/>
    <cellStyle name="Normal 9 4 2 2 2 2 2 3" xfId="4863" xr:uid="{BBA54971-EA22-4008-9324-A432128B9D78}"/>
    <cellStyle name="Normal 9 4 2 2 2 2 3" xfId="3244" xr:uid="{93E16FA2-C7F3-432B-929C-23DFD615FE13}"/>
    <cellStyle name="Normal 9 4 2 2 2 2 3 2" xfId="4865" xr:uid="{1B31350D-E003-4C53-8562-ACE8A96B9BC9}"/>
    <cellStyle name="Normal 9 4 2 2 2 2 4" xfId="3245" xr:uid="{3226C849-96D3-4E0D-8790-42C4D63C86ED}"/>
    <cellStyle name="Normal 9 4 2 2 2 2 4 2" xfId="4866" xr:uid="{44EEFBEC-5B01-4BFF-9E1F-43E9C6D827F0}"/>
    <cellStyle name="Normal 9 4 2 2 2 2 5" xfId="4862" xr:uid="{D911523F-3678-4F01-A911-598F99780068}"/>
    <cellStyle name="Normal 9 4 2 2 2 3" xfId="3246" xr:uid="{6CA79C44-5A08-4657-98A1-7F8736B1881A}"/>
    <cellStyle name="Normal 9 4 2 2 2 3 2" xfId="3247" xr:uid="{ABBF500B-5DA6-40BC-BAC5-0124662C1C3B}"/>
    <cellStyle name="Normal 9 4 2 2 2 3 2 2" xfId="4868" xr:uid="{BCD44FCD-D33F-4BCC-A132-882764935188}"/>
    <cellStyle name="Normal 9 4 2 2 2 3 3" xfId="3248" xr:uid="{CFCDE279-D857-497C-99DD-CF8E4D9086FC}"/>
    <cellStyle name="Normal 9 4 2 2 2 3 3 2" xfId="4869" xr:uid="{2B58A562-FE8B-470A-B549-E2820F981C2D}"/>
    <cellStyle name="Normal 9 4 2 2 2 3 4" xfId="3249" xr:uid="{09175F00-B4A4-49C5-B446-7F84F030F0F3}"/>
    <cellStyle name="Normal 9 4 2 2 2 3 4 2" xfId="4870" xr:uid="{6C0B88E7-14E2-48EB-A921-4E6654ABA78F}"/>
    <cellStyle name="Normal 9 4 2 2 2 3 5" xfId="4867" xr:uid="{5FEC2538-C9DA-4D66-9225-8C8BEF65C938}"/>
    <cellStyle name="Normal 9 4 2 2 2 4" xfId="3250" xr:uid="{86D69DB3-911F-4AB4-AD17-623ACC537C0A}"/>
    <cellStyle name="Normal 9 4 2 2 2 4 2" xfId="4871" xr:uid="{C8914B8D-6E6D-481C-8170-2B4613879396}"/>
    <cellStyle name="Normal 9 4 2 2 2 5" xfId="3251" xr:uid="{31A20589-2754-46E9-ABC2-ED2B11AF4357}"/>
    <cellStyle name="Normal 9 4 2 2 2 5 2" xfId="4872" xr:uid="{ECA9C5DF-6DA2-4BA6-AA36-C51919168CD8}"/>
    <cellStyle name="Normal 9 4 2 2 2 6" xfId="3252" xr:uid="{E021634C-8B23-4E50-9959-18EA769F5D4D}"/>
    <cellStyle name="Normal 9 4 2 2 2 6 2" xfId="4873" xr:uid="{0B746412-3D1E-43EE-9527-D4201422BCED}"/>
    <cellStyle name="Normal 9 4 2 2 2 7" xfId="4861" xr:uid="{9ECF9F3A-3C78-441F-9909-49488B948A81}"/>
    <cellStyle name="Normal 9 4 2 2 3" xfId="3253" xr:uid="{744A88ED-855D-429A-87B4-D993F1A4CD7E}"/>
    <cellStyle name="Normal 9 4 2 2 3 2" xfId="3254" xr:uid="{0AC42D64-6D2B-44D1-AD33-BAA4B81406A5}"/>
    <cellStyle name="Normal 9 4 2 2 3 2 2" xfId="3255" xr:uid="{08EFD326-B3A6-4EA6-94BF-098F67ABC3FF}"/>
    <cellStyle name="Normal 9 4 2 2 3 2 2 2" xfId="4876" xr:uid="{E757A13E-ADCF-4BE4-BB55-D6AE80BFED16}"/>
    <cellStyle name="Normal 9 4 2 2 3 2 3" xfId="3256" xr:uid="{5F1B976B-8C32-4725-AF3B-0F61686A5E8F}"/>
    <cellStyle name="Normal 9 4 2 2 3 2 3 2" xfId="4877" xr:uid="{267351B8-8E0F-4ED2-A933-49C3561D8694}"/>
    <cellStyle name="Normal 9 4 2 2 3 2 4" xfId="3257" xr:uid="{410BCCB2-4625-4F85-B037-C1590485E09A}"/>
    <cellStyle name="Normal 9 4 2 2 3 2 4 2" xfId="4878" xr:uid="{A10DE2FE-36CF-4210-97C6-E093F6BD7EC1}"/>
    <cellStyle name="Normal 9 4 2 2 3 2 5" xfId="4875" xr:uid="{6C75229B-9B05-48A2-B55A-620154E89C6B}"/>
    <cellStyle name="Normal 9 4 2 2 3 3" xfId="3258" xr:uid="{C0C33680-AAAC-4A00-A9D4-61C64983A59E}"/>
    <cellStyle name="Normal 9 4 2 2 3 3 2" xfId="4879" xr:uid="{4D2CBA49-2FB1-4E91-9D0A-B96E980BC6E8}"/>
    <cellStyle name="Normal 9 4 2 2 3 4" xfId="3259" xr:uid="{98FF4AF7-A18A-4BFE-A83E-51EAC42D3173}"/>
    <cellStyle name="Normal 9 4 2 2 3 4 2" xfId="4880" xr:uid="{D269B3D0-648E-4DE3-8FD0-9CF38A6A39CE}"/>
    <cellStyle name="Normal 9 4 2 2 3 5" xfId="3260" xr:uid="{77E7B400-B107-4ED8-B8E5-DDCC8634C876}"/>
    <cellStyle name="Normal 9 4 2 2 3 5 2" xfId="4881" xr:uid="{7A0B785E-9278-4F3E-A2D3-EE1E4522255A}"/>
    <cellStyle name="Normal 9 4 2 2 3 6" xfId="4874" xr:uid="{C9A8E697-126C-44E7-8F18-E5C46C9AC52E}"/>
    <cellStyle name="Normal 9 4 2 2 4" xfId="3261" xr:uid="{B512ADD6-BD89-44C9-A2CE-6E71BA054030}"/>
    <cellStyle name="Normal 9 4 2 2 4 2" xfId="3262" xr:uid="{D56BB981-F4BE-4FFF-AD4E-62C458FB9DB0}"/>
    <cellStyle name="Normal 9 4 2 2 4 2 2" xfId="4883" xr:uid="{9C6B7713-DC18-4228-A329-C1563A7C5AAD}"/>
    <cellStyle name="Normal 9 4 2 2 4 3" xfId="3263" xr:uid="{6FB87A68-930C-49A3-AF2F-47A016AF15C7}"/>
    <cellStyle name="Normal 9 4 2 2 4 3 2" xfId="4884" xr:uid="{716CF3C0-31B5-4943-B7FA-0D3E2FEF0BD7}"/>
    <cellStyle name="Normal 9 4 2 2 4 4" xfId="3264" xr:uid="{6CF9C0C1-478B-41B2-B008-3F04880526D7}"/>
    <cellStyle name="Normal 9 4 2 2 4 4 2" xfId="4885" xr:uid="{F247167B-A452-426B-82A7-FF5D1C905375}"/>
    <cellStyle name="Normal 9 4 2 2 4 5" xfId="4882" xr:uid="{5D61DC3C-FF74-4D4D-81C6-09332F458ADF}"/>
    <cellStyle name="Normal 9 4 2 2 5" xfId="3265" xr:uid="{7046E93F-954F-4BC9-964C-CE8319CACF68}"/>
    <cellStyle name="Normal 9 4 2 2 5 2" xfId="3266" xr:uid="{CE340EE9-12F6-4631-AF64-D6EE28505544}"/>
    <cellStyle name="Normal 9 4 2 2 5 2 2" xfId="4887" xr:uid="{D99F9E2C-5450-42AE-93E6-47E969B869A2}"/>
    <cellStyle name="Normal 9 4 2 2 5 3" xfId="3267" xr:uid="{E83A85CF-1FAF-4148-AA0F-623F962A085C}"/>
    <cellStyle name="Normal 9 4 2 2 5 3 2" xfId="4888" xr:uid="{EC60A58B-C5CE-4E0B-AD7A-7B0D4C06297F}"/>
    <cellStyle name="Normal 9 4 2 2 5 4" xfId="3268" xr:uid="{EA4DAABD-C8C8-4779-B2AA-DA7518AC7842}"/>
    <cellStyle name="Normal 9 4 2 2 5 4 2" xfId="4889" xr:uid="{AABE2ACE-01DF-4AD7-8971-036454C27D2C}"/>
    <cellStyle name="Normal 9 4 2 2 5 5" xfId="4886" xr:uid="{C25E65BD-3820-42AB-83A8-9CFF27D81FD0}"/>
    <cellStyle name="Normal 9 4 2 2 6" xfId="3269" xr:uid="{0E7BD6E5-1A90-4000-B1C7-EF66DDBA9B37}"/>
    <cellStyle name="Normal 9 4 2 2 6 2" xfId="4890" xr:uid="{320A38B0-2616-485F-B64D-8D10700CC5D1}"/>
    <cellStyle name="Normal 9 4 2 2 7" xfId="3270" xr:uid="{D1B8555E-52C5-4BD4-80F7-6D75DEC3B0A1}"/>
    <cellStyle name="Normal 9 4 2 2 7 2" xfId="4891" xr:uid="{1F798B00-17DE-4CB8-82CD-3C9CAF6129CC}"/>
    <cellStyle name="Normal 9 4 2 2 8" xfId="3271" xr:uid="{3FFC2761-ADD5-433B-92AC-97F93E75EE6E}"/>
    <cellStyle name="Normal 9 4 2 2 8 2" xfId="4892" xr:uid="{5F035D4E-50CE-4230-B969-74C23B7B76AA}"/>
    <cellStyle name="Normal 9 4 2 2 9" xfId="4860" xr:uid="{AB2AC9A0-13BA-47E2-9CA4-52AF0B6800F3}"/>
    <cellStyle name="Normal 9 4 2 3" xfId="3272" xr:uid="{119647FB-27F9-45AD-B20C-6BB0047C98A6}"/>
    <cellStyle name="Normal 9 4 2 3 2" xfId="3273" xr:uid="{C7511BED-A850-42DB-A1FA-B1BFFCD90324}"/>
    <cellStyle name="Normal 9 4 2 3 2 2" xfId="3274" xr:uid="{3EBFE5C6-3A2A-427A-8D30-F24EA2FD0B74}"/>
    <cellStyle name="Normal 9 4 2 3 2 2 2" xfId="4259" xr:uid="{13EBF382-34A1-42E6-A421-C42CF59846A0}"/>
    <cellStyle name="Normal 9 4 2 3 2 2 2 2" xfId="4260" xr:uid="{59FBD343-01A2-4E89-9163-C4F409F0759A}"/>
    <cellStyle name="Normal 9 4 2 3 2 2 2 2 2" xfId="4897" xr:uid="{533B1707-617C-41E4-A518-D2160F3652E1}"/>
    <cellStyle name="Normal 9 4 2 3 2 2 2 3" xfId="4896" xr:uid="{5070B4CA-7DFA-4270-A70F-E6A6135B0A75}"/>
    <cellStyle name="Normal 9 4 2 3 2 2 3" xfId="4261" xr:uid="{B021762C-A967-459F-BEF3-379C4C46E250}"/>
    <cellStyle name="Normal 9 4 2 3 2 2 3 2" xfId="4898" xr:uid="{68E3782C-44A6-49E1-B71B-B03B2398024C}"/>
    <cellStyle name="Normal 9 4 2 3 2 2 4" xfId="4895" xr:uid="{CC338AD7-1421-407C-8FA2-7182CC23EFFA}"/>
    <cellStyle name="Normal 9 4 2 3 2 3" xfId="3275" xr:uid="{E45BBB2A-EA4C-4DF7-A40F-7658CF6AF018}"/>
    <cellStyle name="Normal 9 4 2 3 2 3 2" xfId="4262" xr:uid="{2A4240EE-9502-4C69-8DB8-BC67212A135E}"/>
    <cellStyle name="Normal 9 4 2 3 2 3 2 2" xfId="4900" xr:uid="{C4D1F332-C700-4086-89AC-5A8F45F15811}"/>
    <cellStyle name="Normal 9 4 2 3 2 3 3" xfId="4899" xr:uid="{CD2C0173-C0AC-4C9C-A345-C2209D1D601E}"/>
    <cellStyle name="Normal 9 4 2 3 2 4" xfId="3276" xr:uid="{F5D519D2-27AC-4D44-BE8D-9ADC0A54E884}"/>
    <cellStyle name="Normal 9 4 2 3 2 4 2" xfId="4901" xr:uid="{7FDD4548-5D35-4FD0-9290-3BC1A5F6E3E8}"/>
    <cellStyle name="Normal 9 4 2 3 2 5" xfId="4894" xr:uid="{79AE2125-0A48-4E96-8BD4-E430965F1055}"/>
    <cellStyle name="Normal 9 4 2 3 3" xfId="3277" xr:uid="{E5924F0A-81E9-4933-8FC8-89DEF3A81601}"/>
    <cellStyle name="Normal 9 4 2 3 3 2" xfId="3278" xr:uid="{B156479C-4F5D-44B7-88FD-3B3FA247AB51}"/>
    <cellStyle name="Normal 9 4 2 3 3 2 2" xfId="4263" xr:uid="{4A090AD0-3343-4B87-B273-A9A7EADB8058}"/>
    <cellStyle name="Normal 9 4 2 3 3 2 2 2" xfId="4904" xr:uid="{9CA8229E-2E94-4F67-B8F2-748410EC078C}"/>
    <cellStyle name="Normal 9 4 2 3 3 2 3" xfId="4903" xr:uid="{8AF90C24-13AD-4BA1-A8B9-DCFD74EB47AD}"/>
    <cellStyle name="Normal 9 4 2 3 3 3" xfId="3279" xr:uid="{7CEB3763-C383-4EE4-82AE-D8C1451B2C6C}"/>
    <cellStyle name="Normal 9 4 2 3 3 3 2" xfId="4905" xr:uid="{2BEC195E-6208-470C-A4CD-3CDCC724EE8B}"/>
    <cellStyle name="Normal 9 4 2 3 3 4" xfId="3280" xr:uid="{E5871FB9-1E0C-4329-BD27-9C30B8FDDA33}"/>
    <cellStyle name="Normal 9 4 2 3 3 4 2" xfId="4906" xr:uid="{A4840752-DF48-4672-9B29-1B9D394A8A95}"/>
    <cellStyle name="Normal 9 4 2 3 3 5" xfId="4902" xr:uid="{F8438F8E-91F3-4BCD-A63F-2C4CFCB94BF7}"/>
    <cellStyle name="Normal 9 4 2 3 4" xfId="3281" xr:uid="{542FEEAB-EEE6-4F60-BE36-5B5E41CE3D51}"/>
    <cellStyle name="Normal 9 4 2 3 4 2" xfId="4264" xr:uid="{A5194934-FCFA-4A1E-B942-C5C0ECA4D773}"/>
    <cellStyle name="Normal 9 4 2 3 4 2 2" xfId="4908" xr:uid="{48EC7740-0492-467B-B27E-FF7A46B88C96}"/>
    <cellStyle name="Normal 9 4 2 3 4 3" xfId="4907" xr:uid="{65552C08-EB35-47C6-9B66-867C67EA4E50}"/>
    <cellStyle name="Normal 9 4 2 3 5" xfId="3282" xr:uid="{2895577E-AD1D-4116-90CC-187E4E6177AB}"/>
    <cellStyle name="Normal 9 4 2 3 5 2" xfId="4909" xr:uid="{12C80BF4-9688-4E55-A962-9EE81F8C946E}"/>
    <cellStyle name="Normal 9 4 2 3 6" xfId="3283" xr:uid="{17CA42ED-4624-4BD2-9521-B6F6F3994D83}"/>
    <cellStyle name="Normal 9 4 2 3 6 2" xfId="4910" xr:uid="{062F025E-FEC5-4712-B470-6B4398121E57}"/>
    <cellStyle name="Normal 9 4 2 3 7" xfId="4893" xr:uid="{225A5EFE-642D-424A-ACA1-3D50634DEA5A}"/>
    <cellStyle name="Normal 9 4 2 4" xfId="3284" xr:uid="{44267716-C19E-491D-9D99-76556F54B0C9}"/>
    <cellStyle name="Normal 9 4 2 4 2" xfId="3285" xr:uid="{A93B127C-74EE-4BD2-8AB7-64FE276AC798}"/>
    <cellStyle name="Normal 9 4 2 4 2 2" xfId="3286" xr:uid="{7BF08B7D-188A-4803-B3DE-C8C482006DD6}"/>
    <cellStyle name="Normal 9 4 2 4 2 2 2" xfId="4265" xr:uid="{A3CF74F7-6429-4364-A8D4-021D9FCA371F}"/>
    <cellStyle name="Normal 9 4 2 4 2 2 2 2" xfId="4914" xr:uid="{317712DB-0556-4498-80DA-1A51E78BD5FA}"/>
    <cellStyle name="Normal 9 4 2 4 2 2 3" xfId="4913" xr:uid="{1AF93D63-C10C-463E-9996-10F8FEE22CB1}"/>
    <cellStyle name="Normal 9 4 2 4 2 3" xfId="3287" xr:uid="{70DE6761-1271-4F12-BC53-C3110DC06BC7}"/>
    <cellStyle name="Normal 9 4 2 4 2 3 2" xfId="4915" xr:uid="{72BF8282-DF87-4990-9595-60BF1C70C4E0}"/>
    <cellStyle name="Normal 9 4 2 4 2 4" xfId="3288" xr:uid="{4F21D7D0-47BE-40AA-9FB9-F258745B0334}"/>
    <cellStyle name="Normal 9 4 2 4 2 4 2" xfId="4916" xr:uid="{83F21EFD-FC24-48A7-8E03-B6157999BC91}"/>
    <cellStyle name="Normal 9 4 2 4 2 5" xfId="4912" xr:uid="{4E026D63-C9EA-4EC0-9C00-14231A7B8D83}"/>
    <cellStyle name="Normal 9 4 2 4 3" xfId="3289" xr:uid="{926ADF3E-0B07-4FC0-B19A-8AD3583987AE}"/>
    <cellStyle name="Normal 9 4 2 4 3 2" xfId="4266" xr:uid="{82C3672C-E690-4922-A5DB-F32FB2F5B275}"/>
    <cellStyle name="Normal 9 4 2 4 3 2 2" xfId="4918" xr:uid="{B9748CAE-4C02-4DC1-BB3C-DECFA0C5EAEB}"/>
    <cellStyle name="Normal 9 4 2 4 3 3" xfId="4917" xr:uid="{F38286B7-3AD6-4471-B9C2-CF8DFFC8DC27}"/>
    <cellStyle name="Normal 9 4 2 4 4" xfId="3290" xr:uid="{0267506B-2C03-467E-97EC-1374353037EC}"/>
    <cellStyle name="Normal 9 4 2 4 4 2" xfId="4919" xr:uid="{819B0127-292D-43D8-B56B-951DAFC1AE32}"/>
    <cellStyle name="Normal 9 4 2 4 5" xfId="3291" xr:uid="{18A625C3-A862-40F5-83F9-8694B3922EAD}"/>
    <cellStyle name="Normal 9 4 2 4 5 2" xfId="4920" xr:uid="{7266AB32-08CA-4956-B551-0988201728E0}"/>
    <cellStyle name="Normal 9 4 2 4 6" xfId="4911" xr:uid="{2B4AFC49-8654-4FAA-B617-FCAF8396A023}"/>
    <cellStyle name="Normal 9 4 2 5" xfId="3292" xr:uid="{76EF8EEB-4448-4A88-AEFB-CA06B72995C7}"/>
    <cellStyle name="Normal 9 4 2 5 2" xfId="3293" xr:uid="{B79ACB51-CAC5-4BB7-8B96-EF28B8B44EAE}"/>
    <cellStyle name="Normal 9 4 2 5 2 2" xfId="4267" xr:uid="{D506DBAA-3DB6-4EA9-A034-215F171BCD0A}"/>
    <cellStyle name="Normal 9 4 2 5 2 2 2" xfId="4923" xr:uid="{D2A4A41A-05E3-496F-9C2C-28EB9BB2D265}"/>
    <cellStyle name="Normal 9 4 2 5 2 3" xfId="4922" xr:uid="{E6542632-7F96-452A-BDC2-CCBF2E6BC55F}"/>
    <cellStyle name="Normal 9 4 2 5 3" xfId="3294" xr:uid="{454FCEBF-1BE5-49D2-8877-3C2582F51199}"/>
    <cellStyle name="Normal 9 4 2 5 3 2" xfId="4924" xr:uid="{B4283D2F-431A-4B39-9CB1-FB81BCF1CC30}"/>
    <cellStyle name="Normal 9 4 2 5 4" xfId="3295" xr:uid="{04BCD144-6667-4C6C-B6F5-99F2E20092C6}"/>
    <cellStyle name="Normal 9 4 2 5 4 2" xfId="4925" xr:uid="{BF79DD67-C2C8-4C41-9395-B1D3DE478F61}"/>
    <cellStyle name="Normal 9 4 2 5 5" xfId="4921" xr:uid="{FBE7EA2A-BE25-4AFB-8532-0F4DD061ECBF}"/>
    <cellStyle name="Normal 9 4 2 6" xfId="3296" xr:uid="{2EC53CB2-9DBB-418D-8EF2-097194FAD8EF}"/>
    <cellStyle name="Normal 9 4 2 6 2" xfId="3297" xr:uid="{98B1ACD8-4CA4-448D-BB0B-8FB3FC7CB304}"/>
    <cellStyle name="Normal 9 4 2 6 2 2" xfId="4927" xr:uid="{6CFBD274-03B1-4753-AD2B-17ACB391439B}"/>
    <cellStyle name="Normal 9 4 2 6 3" xfId="3298" xr:uid="{E4CB1A91-2775-4414-9F05-B4D7D12EAB15}"/>
    <cellStyle name="Normal 9 4 2 6 3 2" xfId="4928" xr:uid="{A068BAC4-248C-40C2-A429-CA36F2C35A7B}"/>
    <cellStyle name="Normal 9 4 2 6 4" xfId="3299" xr:uid="{A941B7CA-412D-468A-83EF-AD7FB04DA383}"/>
    <cellStyle name="Normal 9 4 2 6 4 2" xfId="4929" xr:uid="{D64E92B8-3BA0-42FC-BC16-46DBEE6AD669}"/>
    <cellStyle name="Normal 9 4 2 6 5" xfId="4926" xr:uid="{495F7DC2-5566-4D6D-8625-B4FCA35D62DF}"/>
    <cellStyle name="Normal 9 4 2 7" xfId="3300" xr:uid="{5A073F4C-797B-4EDA-9E4B-EFAB53436E1D}"/>
    <cellStyle name="Normal 9 4 2 7 2" xfId="4930" xr:uid="{004760E2-26C4-4EF6-8685-386CB4E38256}"/>
    <cellStyle name="Normal 9 4 2 8" xfId="3301" xr:uid="{47753D36-338D-4E84-9C0D-F36887E979AB}"/>
    <cellStyle name="Normal 9 4 2 8 2" xfId="4931" xr:uid="{E99B8D1B-54B2-4DE9-AD91-D2C36FA3BDDC}"/>
    <cellStyle name="Normal 9 4 2 9" xfId="3302" xr:uid="{4CB1FA6A-99AE-4F2F-8B47-044775A465A4}"/>
    <cellStyle name="Normal 9 4 2 9 2" xfId="4932" xr:uid="{54C60A85-50FD-4A58-9CF1-0DE894DDDB47}"/>
    <cellStyle name="Normal 9 4 3" xfId="3303" xr:uid="{FBDDBF2E-121C-4FC9-8844-B8DFEBC7D95D}"/>
    <cellStyle name="Normal 9 4 3 2" xfId="3304" xr:uid="{683DA04E-4EF6-4D40-8976-08EDDFC4BD7C}"/>
    <cellStyle name="Normal 9 4 3 2 2" xfId="3305" xr:uid="{F739E988-6745-4D71-B6BE-D1569E80F4BC}"/>
    <cellStyle name="Normal 9 4 3 2 2 2" xfId="3306" xr:uid="{ACBF7D5B-8DD1-457F-946E-C427C2F09FF9}"/>
    <cellStyle name="Normal 9 4 3 2 2 2 2" xfId="4268" xr:uid="{5FA0669C-5FB0-49B2-9D33-D14E03E5242D}"/>
    <cellStyle name="Normal 9 4 3 2 2 2 2 2" xfId="4671" xr:uid="{514D6397-5E83-4A02-AEA7-D2F4F9E68243}"/>
    <cellStyle name="Normal 9 4 3 2 2 2 2 2 2" xfId="5308" xr:uid="{7351E1AB-8DE6-4812-AE51-3830061996CF}"/>
    <cellStyle name="Normal 9 4 3 2 2 2 2 2 3" xfId="4937" xr:uid="{1C5D0CCB-3A13-48F4-A456-6B323430D08E}"/>
    <cellStyle name="Normal 9 4 3 2 2 2 3" xfId="4672" xr:uid="{2785B555-FB50-448D-9698-BC4164A2E5A6}"/>
    <cellStyle name="Normal 9 4 3 2 2 2 3 2" xfId="5309" xr:uid="{9243730E-F092-403B-9282-2D381157E191}"/>
    <cellStyle name="Normal 9 4 3 2 2 2 3 3" xfId="4936" xr:uid="{3115FADC-2690-4EAA-95E9-5CF9AF2590C9}"/>
    <cellStyle name="Normal 9 4 3 2 2 3" xfId="3307" xr:uid="{980FE229-A84A-42F8-98DA-258F25614D94}"/>
    <cellStyle name="Normal 9 4 3 2 2 3 2" xfId="4673" xr:uid="{37CEF66A-29B1-4A22-8295-B30A2DEF7E85}"/>
    <cellStyle name="Normal 9 4 3 2 2 3 2 2" xfId="5310" xr:uid="{27CC22EF-24C2-4964-8179-C70B02BD7C7D}"/>
    <cellStyle name="Normal 9 4 3 2 2 3 2 3" xfId="4938" xr:uid="{D7D3A07F-CE23-49CF-832F-1B9F30D5A697}"/>
    <cellStyle name="Normal 9 4 3 2 2 4" xfId="3308" xr:uid="{CFBC4F96-42CD-4581-AA8C-9A87208C0A98}"/>
    <cellStyle name="Normal 9 4 3 2 2 4 2" xfId="4939" xr:uid="{081FA1B7-84A1-4A71-8EDB-3C729F1D4136}"/>
    <cellStyle name="Normal 9 4 3 2 2 5" xfId="4935" xr:uid="{CB7B9696-E599-499D-AAC2-6A8A278BB332}"/>
    <cellStyle name="Normal 9 4 3 2 3" xfId="3309" xr:uid="{46CB8B54-8A3D-4258-B1AD-ADF2BD351EE4}"/>
    <cellStyle name="Normal 9 4 3 2 3 2" xfId="3310" xr:uid="{ECFAE6A3-2B8E-416C-AB24-D7DEEA781BEF}"/>
    <cellStyle name="Normal 9 4 3 2 3 2 2" xfId="4674" xr:uid="{5195DE24-3024-4415-9372-E46287388C79}"/>
    <cellStyle name="Normal 9 4 3 2 3 2 2 2" xfId="5311" xr:uid="{FA3DF65F-5955-43EF-BA5B-A689391E045C}"/>
    <cellStyle name="Normal 9 4 3 2 3 2 2 3" xfId="4941" xr:uid="{8B13F3CA-F376-4FC9-AED2-4C559FFB975E}"/>
    <cellStyle name="Normal 9 4 3 2 3 3" xfId="3311" xr:uid="{2C73AFBF-ED6B-42D3-BB01-0133BEE5A261}"/>
    <cellStyle name="Normal 9 4 3 2 3 3 2" xfId="4942" xr:uid="{F4EFEF06-CCB3-49FE-B8E0-19AFE6290B2E}"/>
    <cellStyle name="Normal 9 4 3 2 3 4" xfId="3312" xr:uid="{B896BD5A-1C49-4888-BBD4-257C498CF7CF}"/>
    <cellStyle name="Normal 9 4 3 2 3 4 2" xfId="4943" xr:uid="{389514D5-475C-4366-AFA0-E305CE3C79A9}"/>
    <cellStyle name="Normal 9 4 3 2 3 5" xfId="4940" xr:uid="{AC219C72-D378-4701-B20D-B429A992A73A}"/>
    <cellStyle name="Normal 9 4 3 2 4" xfId="3313" xr:uid="{48D7763C-C089-440E-807A-B71B60C08DDA}"/>
    <cellStyle name="Normal 9 4 3 2 4 2" xfId="4675" xr:uid="{0382F7FD-29BF-46A7-AA4E-13926B81005E}"/>
    <cellStyle name="Normal 9 4 3 2 4 2 2" xfId="5312" xr:uid="{12D6A5CE-511D-48B5-B0B1-56053300C37A}"/>
    <cellStyle name="Normal 9 4 3 2 4 2 3" xfId="4944" xr:uid="{3D36FD27-A124-48A1-AC5D-224435C9DB71}"/>
    <cellStyle name="Normal 9 4 3 2 5" xfId="3314" xr:uid="{3EF1B04A-5490-4605-9D88-6B6D1E034A3D}"/>
    <cellStyle name="Normal 9 4 3 2 5 2" xfId="4945" xr:uid="{730DFE84-D8AE-4AF1-8DD7-C76773B4951C}"/>
    <cellStyle name="Normal 9 4 3 2 6" xfId="3315" xr:uid="{A54C24DC-6D6F-4C66-B2AD-3899A677DB92}"/>
    <cellStyle name="Normal 9 4 3 2 6 2" xfId="4946" xr:uid="{B1F79AA8-7E86-47F3-9614-DEB5352EA0FD}"/>
    <cellStyle name="Normal 9 4 3 2 7" xfId="4934" xr:uid="{2F6EBEB4-D9B2-4890-9498-9596959057CE}"/>
    <cellStyle name="Normal 9 4 3 3" xfId="3316" xr:uid="{06FCC030-7392-48D5-9960-0E313D662760}"/>
    <cellStyle name="Normal 9 4 3 3 2" xfId="3317" xr:uid="{E97B2F80-61F1-4096-846E-E6E5498949C2}"/>
    <cellStyle name="Normal 9 4 3 3 2 2" xfId="3318" xr:uid="{A9A6B060-FA85-4AE6-A7B8-E1CF86896CFA}"/>
    <cellStyle name="Normal 9 4 3 3 2 2 2" xfId="4676" xr:uid="{FDC807C0-9399-4388-9A12-F4D7FDFE76A1}"/>
    <cellStyle name="Normal 9 4 3 3 2 2 2 2" xfId="5313" xr:uid="{2BFC0830-ACD8-42D4-95D6-783BA242306C}"/>
    <cellStyle name="Normal 9 4 3 3 2 2 2 3" xfId="4949" xr:uid="{054F4BE1-A697-4DA3-9214-9A974A0733B0}"/>
    <cellStyle name="Normal 9 4 3 3 2 3" xfId="3319" xr:uid="{12D5BA32-6E86-47AE-8E13-F705C01DB88B}"/>
    <cellStyle name="Normal 9 4 3 3 2 3 2" xfId="4950" xr:uid="{928BB3B7-513A-4128-A2F8-8BF5BF33E7BD}"/>
    <cellStyle name="Normal 9 4 3 3 2 4" xfId="3320" xr:uid="{B9FBC91C-2E73-4C21-BBB3-1D09048F9C9D}"/>
    <cellStyle name="Normal 9 4 3 3 2 4 2" xfId="4951" xr:uid="{FA15A791-C9F2-4BCB-A692-36227916520C}"/>
    <cellStyle name="Normal 9 4 3 3 2 5" xfId="4948" xr:uid="{4C31B75A-CC98-47C2-8254-3A0CDA9811D0}"/>
    <cellStyle name="Normal 9 4 3 3 3" xfId="3321" xr:uid="{23363AAB-247B-4C99-A1B6-B28369485468}"/>
    <cellStyle name="Normal 9 4 3 3 3 2" xfId="4677" xr:uid="{E4326F9E-DD3B-4EE9-8A92-9EFDA01BED37}"/>
    <cellStyle name="Normal 9 4 3 3 3 2 2" xfId="5314" xr:uid="{F02898FE-64AE-4C65-B1A1-1762D4B324AE}"/>
    <cellStyle name="Normal 9 4 3 3 3 2 3" xfId="4952" xr:uid="{B51FC312-901A-4955-A5C0-1D7E5BF44E4B}"/>
    <cellStyle name="Normal 9 4 3 3 4" xfId="3322" xr:uid="{3480C6A6-E0B1-4121-9FC3-8C49333B3B23}"/>
    <cellStyle name="Normal 9 4 3 3 4 2" xfId="4953" xr:uid="{66F340AB-CF5C-4F3C-920B-76DE000CEFA4}"/>
    <cellStyle name="Normal 9 4 3 3 5" xfId="3323" xr:uid="{8F0D865E-2BA1-447A-A2C6-D85A97E0028B}"/>
    <cellStyle name="Normal 9 4 3 3 5 2" xfId="4954" xr:uid="{8D54E5C6-FEB4-4173-B346-3E0753DAA7B7}"/>
    <cellStyle name="Normal 9 4 3 3 6" xfId="4947" xr:uid="{8821C0E1-BC3A-4782-A5E0-18BAB57F0BFB}"/>
    <cellStyle name="Normal 9 4 3 4" xfId="3324" xr:uid="{C0F91BF2-9306-4423-A7BF-5F0B9B65917D}"/>
    <cellStyle name="Normal 9 4 3 4 2" xfId="3325" xr:uid="{1BD98C0C-EDE6-4C8C-9650-6DD2D42886BB}"/>
    <cellStyle name="Normal 9 4 3 4 2 2" xfId="4678" xr:uid="{1CEC5001-327F-4662-9F26-72D121A28222}"/>
    <cellStyle name="Normal 9 4 3 4 2 2 2" xfId="5315" xr:uid="{672A3F00-9180-480A-8053-9A9A87C1A193}"/>
    <cellStyle name="Normal 9 4 3 4 2 2 3" xfId="4956" xr:uid="{4BEA27E6-05CE-4152-A52D-8C51569E5D4D}"/>
    <cellStyle name="Normal 9 4 3 4 3" xfId="3326" xr:uid="{AD617D2E-25AE-4410-8F4B-AECACD458057}"/>
    <cellStyle name="Normal 9 4 3 4 3 2" xfId="4957" xr:uid="{A3CD486F-F0CA-4FF7-81F5-F7596B4879CF}"/>
    <cellStyle name="Normal 9 4 3 4 4" xfId="3327" xr:uid="{315218B4-D4DD-4E4D-BBBD-D2F581F77770}"/>
    <cellStyle name="Normal 9 4 3 4 4 2" xfId="4958" xr:uid="{39093A41-01CC-4F2E-A50E-7C2DAB1C70D4}"/>
    <cellStyle name="Normal 9 4 3 4 5" xfId="4955" xr:uid="{ADC4EA68-2BD4-4995-82C7-D89E5DDDFB88}"/>
    <cellStyle name="Normal 9 4 3 5" xfId="3328" xr:uid="{CA4BA6AA-DA8E-4666-955F-CEA81AF1CBFE}"/>
    <cellStyle name="Normal 9 4 3 5 2" xfId="3329" xr:uid="{716C623C-F35E-4553-835C-4174DBB2BAAF}"/>
    <cellStyle name="Normal 9 4 3 5 2 2" xfId="4960" xr:uid="{D8D21610-C3F1-4AE1-9D1F-8A79A699921F}"/>
    <cellStyle name="Normal 9 4 3 5 3" xfId="3330" xr:uid="{568A6083-A62B-4A32-9D67-7886A2EDACCD}"/>
    <cellStyle name="Normal 9 4 3 5 3 2" xfId="4961" xr:uid="{0E77D7C0-86CF-40A6-87EF-DBA10F44584F}"/>
    <cellStyle name="Normal 9 4 3 5 4" xfId="3331" xr:uid="{1C120565-9E16-4EBA-9456-144AD113D96E}"/>
    <cellStyle name="Normal 9 4 3 5 4 2" xfId="4962" xr:uid="{FE2239C7-6BDE-4CFC-B4D5-F0D7522598E1}"/>
    <cellStyle name="Normal 9 4 3 5 5" xfId="4959" xr:uid="{6E045441-8D74-4748-8BAE-1C256AA1ECC0}"/>
    <cellStyle name="Normal 9 4 3 6" xfId="3332" xr:uid="{1805AF50-1B70-4A32-B556-E8EE59C03D85}"/>
    <cellStyle name="Normal 9 4 3 6 2" xfId="4963" xr:uid="{76D084CF-6D60-486C-BF85-B5E1B5864DAD}"/>
    <cellStyle name="Normal 9 4 3 7" xfId="3333" xr:uid="{65F477F3-18CA-45C6-BCFE-CB7CA4BB9575}"/>
    <cellStyle name="Normal 9 4 3 7 2" xfId="4964" xr:uid="{6479269D-8B6D-4C50-A892-F9AE05FDD758}"/>
    <cellStyle name="Normal 9 4 3 8" xfId="3334" xr:uid="{3BC2F743-C7FD-4F92-9698-1C9D0AE6A5CC}"/>
    <cellStyle name="Normal 9 4 3 8 2" xfId="4965" xr:uid="{04A623FC-31AC-423E-9EB4-DCC72BA558F6}"/>
    <cellStyle name="Normal 9 4 3 9" xfId="4933" xr:uid="{4170DAF5-D7C1-4B93-87D3-14F6C749DEE3}"/>
    <cellStyle name="Normal 9 4 4" xfId="3335" xr:uid="{03C492E0-84E2-4ECA-A9B5-D6240B4DDC86}"/>
    <cellStyle name="Normal 9 4 4 2" xfId="3336" xr:uid="{26C269A7-7266-4D3E-8849-68C878E4885C}"/>
    <cellStyle name="Normal 9 4 4 2 2" xfId="3337" xr:uid="{C669C8A4-B91E-4E43-960B-5259DDF19532}"/>
    <cellStyle name="Normal 9 4 4 2 2 2" xfId="3338" xr:uid="{D21F3E0F-D98C-4FC1-9DC6-3EB41F81D621}"/>
    <cellStyle name="Normal 9 4 4 2 2 2 2" xfId="4269" xr:uid="{D5E17232-F37D-4569-B98B-076C4B8A0B26}"/>
    <cellStyle name="Normal 9 4 4 2 2 2 2 2" xfId="4970" xr:uid="{78C70BDD-DBD9-471D-9431-0149742C7977}"/>
    <cellStyle name="Normal 9 4 4 2 2 2 3" xfId="4969" xr:uid="{1538FD47-5F8E-47C9-865A-DCA8C370CC16}"/>
    <cellStyle name="Normal 9 4 4 2 2 3" xfId="3339" xr:uid="{6E1720FE-23D0-4913-8FC8-495ACC32C34C}"/>
    <cellStyle name="Normal 9 4 4 2 2 3 2" xfId="4971" xr:uid="{ABED1E3E-4130-48F6-AB99-DCD2EA87CE20}"/>
    <cellStyle name="Normal 9 4 4 2 2 4" xfId="3340" xr:uid="{6A06B686-6AC8-4994-B285-B01D0D4663EA}"/>
    <cellStyle name="Normal 9 4 4 2 2 4 2" xfId="4972" xr:uid="{01461B94-5E9E-4430-9C12-85314AC1F235}"/>
    <cellStyle name="Normal 9 4 4 2 2 5" xfId="4968" xr:uid="{CE057AA0-8EAF-443B-A999-3350860C1CBF}"/>
    <cellStyle name="Normal 9 4 4 2 3" xfId="3341" xr:uid="{CBEC823E-7A3B-4B0B-B8D9-E15B94AE0851}"/>
    <cellStyle name="Normal 9 4 4 2 3 2" xfId="4270" xr:uid="{536EF649-59FD-47D1-8695-F5BA643AAB0F}"/>
    <cellStyle name="Normal 9 4 4 2 3 2 2" xfId="4974" xr:uid="{6235AE03-3121-40FD-A7FE-ABAC614A16E0}"/>
    <cellStyle name="Normal 9 4 4 2 3 3" xfId="4973" xr:uid="{D5CBFBA3-B3BC-4043-ABD1-4F981328926E}"/>
    <cellStyle name="Normal 9 4 4 2 4" xfId="3342" xr:uid="{3DBD4165-703E-4F49-A324-E07368075A9A}"/>
    <cellStyle name="Normal 9 4 4 2 4 2" xfId="4975" xr:uid="{7AEDA83C-03C1-48E8-87BF-E44B0FDE3481}"/>
    <cellStyle name="Normal 9 4 4 2 5" xfId="3343" xr:uid="{A9768A0F-72DE-4F4E-9003-EBA3CF3F16D2}"/>
    <cellStyle name="Normal 9 4 4 2 5 2" xfId="4976" xr:uid="{66440CCA-3455-46F9-B9BD-2F2EC65EFCB3}"/>
    <cellStyle name="Normal 9 4 4 2 6" xfId="4967" xr:uid="{9061005A-323A-4664-9EFA-DE67C300B7C7}"/>
    <cellStyle name="Normal 9 4 4 3" xfId="3344" xr:uid="{B5775408-C96A-4CB5-B92F-65FA56F6A105}"/>
    <cellStyle name="Normal 9 4 4 3 2" xfId="3345" xr:uid="{0D2F8CFE-622D-40DC-A6A0-6968B98FFB99}"/>
    <cellStyle name="Normal 9 4 4 3 2 2" xfId="4271" xr:uid="{D0395789-B009-4509-8E05-081931E8C79A}"/>
    <cellStyle name="Normal 9 4 4 3 2 2 2" xfId="4979" xr:uid="{D8B529DB-5D6B-4A5D-BB1C-70F9E57D6D4D}"/>
    <cellStyle name="Normal 9 4 4 3 2 3" xfId="4978" xr:uid="{61646625-69D4-4590-B6A8-A92DA63A1F46}"/>
    <cellStyle name="Normal 9 4 4 3 3" xfId="3346" xr:uid="{7EABDA0C-DAAC-437C-B61E-D022DD0FF7A9}"/>
    <cellStyle name="Normal 9 4 4 3 3 2" xfId="4980" xr:uid="{9199526B-6B3E-42AF-A3F0-9D2ACFF11CB3}"/>
    <cellStyle name="Normal 9 4 4 3 4" xfId="3347" xr:uid="{1A232ADD-3BDB-43DF-822E-A3DCE6EB56C5}"/>
    <cellStyle name="Normal 9 4 4 3 4 2" xfId="4981" xr:uid="{3524FDE9-FB58-49B3-9C59-F7376299AF8C}"/>
    <cellStyle name="Normal 9 4 4 3 5" xfId="4977" xr:uid="{8C58258F-CCB0-4D98-B783-B5EB182525FD}"/>
    <cellStyle name="Normal 9 4 4 4" xfId="3348" xr:uid="{FB6EC49A-C13F-441F-9FF2-10F834CA27F2}"/>
    <cellStyle name="Normal 9 4 4 4 2" xfId="3349" xr:uid="{0240AF2D-042A-4C5F-B511-30FC4C2B6863}"/>
    <cellStyle name="Normal 9 4 4 4 2 2" xfId="4983" xr:uid="{951792FD-C819-494D-8F15-A93F65B9D3DD}"/>
    <cellStyle name="Normal 9 4 4 4 3" xfId="3350" xr:uid="{79A17F2A-F4C3-4437-9BB9-DFFD152D423D}"/>
    <cellStyle name="Normal 9 4 4 4 3 2" xfId="4984" xr:uid="{12895B3E-5E84-402C-9B67-991AB3E2AE49}"/>
    <cellStyle name="Normal 9 4 4 4 4" xfId="3351" xr:uid="{16071257-1F57-42C0-88DB-791AEB8A0B2B}"/>
    <cellStyle name="Normal 9 4 4 4 4 2" xfId="4985" xr:uid="{3FBEA4B6-A324-4030-B99F-C5B19F5938C6}"/>
    <cellStyle name="Normal 9 4 4 4 5" xfId="4982" xr:uid="{211EE18F-0ED7-4197-8377-2454A63FEB10}"/>
    <cellStyle name="Normal 9 4 4 5" xfId="3352" xr:uid="{437D8A29-1EA2-4D2D-8D73-E6B7210779CA}"/>
    <cellStyle name="Normal 9 4 4 5 2" xfId="4986" xr:uid="{EE7BFE85-50C9-4763-93F4-065A98660CC0}"/>
    <cellStyle name="Normal 9 4 4 6" xfId="3353" xr:uid="{E2A34365-7196-4F28-A1B1-C354638C6BC9}"/>
    <cellStyle name="Normal 9 4 4 6 2" xfId="4987" xr:uid="{F30EB215-7039-4AFC-99EE-51242BDECD15}"/>
    <cellStyle name="Normal 9 4 4 7" xfId="3354" xr:uid="{364A6453-57E8-48F5-AFC4-C0AFFAD7D029}"/>
    <cellStyle name="Normal 9 4 4 7 2" xfId="4988" xr:uid="{C10C5284-F5F7-45AB-9AE8-24F4E84D0773}"/>
    <cellStyle name="Normal 9 4 4 8" xfId="4966" xr:uid="{68931D68-829E-47CB-8540-692D137CA9A0}"/>
    <cellStyle name="Normal 9 4 5" xfId="3355" xr:uid="{B0DF5A6E-E4E2-4C48-B150-EC595779F2FE}"/>
    <cellStyle name="Normal 9 4 5 2" xfId="3356" xr:uid="{CEDEB318-434F-4FDD-8E6F-67EC0ABB0B97}"/>
    <cellStyle name="Normal 9 4 5 2 2" xfId="3357" xr:uid="{12457424-A2D6-41C8-9D42-B268E497CF27}"/>
    <cellStyle name="Normal 9 4 5 2 2 2" xfId="4272" xr:uid="{BD81171A-7BC2-4A27-8462-FE6481E256C1}"/>
    <cellStyle name="Normal 9 4 5 2 2 2 2" xfId="4992" xr:uid="{1E9335B5-AA62-42A8-87AA-58A471357787}"/>
    <cellStyle name="Normal 9 4 5 2 2 3" xfId="4991" xr:uid="{A48DE0FB-1F18-4885-905B-9C26C62563CF}"/>
    <cellStyle name="Normal 9 4 5 2 3" xfId="3358" xr:uid="{759DDD5F-F318-4FCE-B166-F5969C26B414}"/>
    <cellStyle name="Normal 9 4 5 2 3 2" xfId="4993" xr:uid="{193C3BB3-C56B-40B2-A264-C679EAC7A91F}"/>
    <cellStyle name="Normal 9 4 5 2 4" xfId="3359" xr:uid="{CC05B768-8BD9-4EA8-A8A2-5B2A476551DD}"/>
    <cellStyle name="Normal 9 4 5 2 4 2" xfId="4994" xr:uid="{10E11412-BFAF-4113-9511-E63E369C8AD7}"/>
    <cellStyle name="Normal 9 4 5 2 5" xfId="4990" xr:uid="{1E84B9FB-530C-4850-A734-3E8ACD1546B2}"/>
    <cellStyle name="Normal 9 4 5 3" xfId="3360" xr:uid="{A5AA5F23-A14D-4499-8457-B590B7FD559D}"/>
    <cellStyle name="Normal 9 4 5 3 2" xfId="3361" xr:uid="{33FB6ECC-897B-4737-855A-1FC2BCD3BFBB}"/>
    <cellStyle name="Normal 9 4 5 3 2 2" xfId="4996" xr:uid="{BE1C8AB7-64DA-4697-AAC0-ED4BF347E3EE}"/>
    <cellStyle name="Normal 9 4 5 3 3" xfId="3362" xr:uid="{31A1C466-F718-49C5-A286-A51CE4908121}"/>
    <cellStyle name="Normal 9 4 5 3 3 2" xfId="4997" xr:uid="{B3A9FA54-D0AD-4573-9414-D9FC7396D974}"/>
    <cellStyle name="Normal 9 4 5 3 4" xfId="3363" xr:uid="{F75CC20C-6C7F-483F-B0AF-29BCD66C12C3}"/>
    <cellStyle name="Normal 9 4 5 3 4 2" xfId="4998" xr:uid="{EA73DD8D-6EA7-419C-A52F-E183F128E04D}"/>
    <cellStyle name="Normal 9 4 5 3 5" xfId="4995" xr:uid="{F232B96D-4897-4BD1-BCB9-C109EBEADD5D}"/>
    <cellStyle name="Normal 9 4 5 4" xfId="3364" xr:uid="{D8E9D0FF-56A5-49A7-A80D-A8565B49F44D}"/>
    <cellStyle name="Normal 9 4 5 4 2" xfId="4999" xr:uid="{F116BB59-D5BA-4210-8AA3-F7D452DB1FE1}"/>
    <cellStyle name="Normal 9 4 5 5" xfId="3365" xr:uid="{61EB7CA5-7CE1-4A7F-885B-8B267E1A18FC}"/>
    <cellStyle name="Normal 9 4 5 5 2" xfId="5000" xr:uid="{C36AD396-F052-4EAF-BD18-1887D7F267D4}"/>
    <cellStyle name="Normal 9 4 5 6" xfId="3366" xr:uid="{CEAD32FE-B7EA-421C-9633-CC9FADB5BF2D}"/>
    <cellStyle name="Normal 9 4 5 6 2" xfId="5001" xr:uid="{F47B9DCE-A9D4-451C-86BE-A54034A246E5}"/>
    <cellStyle name="Normal 9 4 5 7" xfId="4989" xr:uid="{A01DAAA2-4C84-45B2-9095-D4D2F7C54867}"/>
    <cellStyle name="Normal 9 4 6" xfId="3367" xr:uid="{6C91B1C5-FC3F-419C-8FF5-4E63EABA57DB}"/>
    <cellStyle name="Normal 9 4 6 2" xfId="3368" xr:uid="{F8B5CF36-B015-4208-A6D2-C8722A672DCE}"/>
    <cellStyle name="Normal 9 4 6 2 2" xfId="3369" xr:uid="{18D24288-E44C-4B03-B465-63063438841A}"/>
    <cellStyle name="Normal 9 4 6 2 2 2" xfId="5004" xr:uid="{89521970-0DC4-43B9-8BDC-4309A1549EE6}"/>
    <cellStyle name="Normal 9 4 6 2 3" xfId="3370" xr:uid="{D69F7701-7896-4D1F-8A5C-FF9707B81FEC}"/>
    <cellStyle name="Normal 9 4 6 2 3 2" xfId="5005" xr:uid="{605067DC-7B6E-455E-AE74-C7E07A116823}"/>
    <cellStyle name="Normal 9 4 6 2 4" xfId="3371" xr:uid="{CE7AD576-BF0B-4FAA-9321-09C6A07D34CC}"/>
    <cellStyle name="Normal 9 4 6 2 4 2" xfId="5006" xr:uid="{5C191617-4E97-48F5-A67E-A28A3EA718A7}"/>
    <cellStyle name="Normal 9 4 6 2 5" xfId="5003" xr:uid="{07DC0735-6218-44E6-BE3B-72175EF379FB}"/>
    <cellStyle name="Normal 9 4 6 3" xfId="3372" xr:uid="{8218BC7A-78DB-404B-9E63-382D914E16AA}"/>
    <cellStyle name="Normal 9 4 6 3 2" xfId="5007" xr:uid="{27988378-3CBC-4A98-A418-881DDF38F00A}"/>
    <cellStyle name="Normal 9 4 6 4" xfId="3373" xr:uid="{0C473093-416D-45AA-BFE5-93794DDD99DB}"/>
    <cellStyle name="Normal 9 4 6 4 2" xfId="5008" xr:uid="{BEC5EB12-446B-4660-AFB7-01756B278091}"/>
    <cellStyle name="Normal 9 4 6 5" xfId="3374" xr:uid="{24D72D77-76B5-4E96-AD0E-90A9BC72F6DB}"/>
    <cellStyle name="Normal 9 4 6 5 2" xfId="5009" xr:uid="{979EE06A-9036-45E7-83EF-F7D921554E26}"/>
    <cellStyle name="Normal 9 4 6 6" xfId="5002" xr:uid="{EBAB08FD-9D14-45E0-A276-CED19619401B}"/>
    <cellStyle name="Normal 9 4 7" xfId="3375" xr:uid="{720B0123-EDD0-4862-A543-5E9546D3897A}"/>
    <cellStyle name="Normal 9 4 7 2" xfId="3376" xr:uid="{329533E4-8914-4056-BB98-D327331E7FDC}"/>
    <cellStyle name="Normal 9 4 7 2 2" xfId="5011" xr:uid="{7D43AE3C-6A0C-40B9-B601-C12B3A8D7B1C}"/>
    <cellStyle name="Normal 9 4 7 3" xfId="3377" xr:uid="{3C273FF0-5C8D-469C-845C-53C988B7BF5B}"/>
    <cellStyle name="Normal 9 4 7 3 2" xfId="5012" xr:uid="{A7D469D1-F41C-464A-9884-349392A278BC}"/>
    <cellStyle name="Normal 9 4 7 4" xfId="3378" xr:uid="{32FE730B-34AA-4474-B4B7-1A6E076716D5}"/>
    <cellStyle name="Normal 9 4 7 4 2" xfId="5013" xr:uid="{3EF8E925-770A-464A-89DC-C011996F346A}"/>
    <cellStyle name="Normal 9 4 7 5" xfId="5010" xr:uid="{BAA576D4-AC2B-4625-9800-6D98B4E86AAD}"/>
    <cellStyle name="Normal 9 4 8" xfId="3379" xr:uid="{3F41D2AE-02A5-4F51-A313-B73E7FC8F7BA}"/>
    <cellStyle name="Normal 9 4 8 2" xfId="3380" xr:uid="{85ED06C3-5027-4AB4-A761-2BB81232C5FD}"/>
    <cellStyle name="Normal 9 4 8 2 2" xfId="5015" xr:uid="{329784CA-ED7D-43A5-843C-5A97638AFCAD}"/>
    <cellStyle name="Normal 9 4 8 3" xfId="3381" xr:uid="{27712059-9557-44C8-B15F-6245131FC2B0}"/>
    <cellStyle name="Normal 9 4 8 3 2" xfId="5016" xr:uid="{11EBB727-3891-4203-87A9-F3C223AE21E1}"/>
    <cellStyle name="Normal 9 4 8 4" xfId="3382" xr:uid="{A91ECE16-2894-4EE0-828A-F66A9C42A87F}"/>
    <cellStyle name="Normal 9 4 8 4 2" xfId="5017" xr:uid="{0D7CA9D9-0E6B-4D80-A5D4-BAA6D6785D08}"/>
    <cellStyle name="Normal 9 4 8 5" xfId="5014" xr:uid="{C9D2B7B7-FC39-4341-9DB8-3BEEA1746DD1}"/>
    <cellStyle name="Normal 9 4 9" xfId="3383" xr:uid="{17725ED8-FAA5-4D93-BA78-089D7B6B8B68}"/>
    <cellStyle name="Normal 9 4 9 2" xfId="5018" xr:uid="{B377E0BB-1D5F-4B51-80CD-1656BD4419E5}"/>
    <cellStyle name="Normal 9 5" xfId="3384" xr:uid="{031E13DC-F4AA-4249-A50E-D5DDED136DC2}"/>
    <cellStyle name="Normal 9 5 10" xfId="3385" xr:uid="{B9E86203-2727-445B-9761-E5DFC8D1EC9D}"/>
    <cellStyle name="Normal 9 5 10 2" xfId="5020" xr:uid="{E9A6BA6F-4237-4571-9E1A-B98231864906}"/>
    <cellStyle name="Normal 9 5 11" xfId="3386" xr:uid="{9FCB4F3A-65E1-4775-9657-2F305531C580}"/>
    <cellStyle name="Normal 9 5 11 2" xfId="5021" xr:uid="{7A33751A-B034-4D6C-B4F8-12A9956C1158}"/>
    <cellStyle name="Normal 9 5 12" xfId="5019" xr:uid="{5EDEFD56-A679-4FC5-A553-1B372DE45CF1}"/>
    <cellStyle name="Normal 9 5 2" xfId="3387" xr:uid="{516D2404-3222-44C8-B6EE-C5A22DDAB7F7}"/>
    <cellStyle name="Normal 9 5 2 10" xfId="5022" xr:uid="{77E73D2E-6FB1-4BC3-AEFE-EC87E427A2EE}"/>
    <cellStyle name="Normal 9 5 2 2" xfId="3388" xr:uid="{77CCE2B5-C55B-460F-8653-0ECD20D517D6}"/>
    <cellStyle name="Normal 9 5 2 2 2" xfId="3389" xr:uid="{E109183C-7B10-4E02-A252-A0CB2615000D}"/>
    <cellStyle name="Normal 9 5 2 2 2 2" xfId="3390" xr:uid="{4A88D74D-DE9A-4707-8C01-D6500A1DC9BC}"/>
    <cellStyle name="Normal 9 5 2 2 2 2 2" xfId="3391" xr:uid="{44C443CD-3099-4316-8932-6AFE4DB37B13}"/>
    <cellStyle name="Normal 9 5 2 2 2 2 2 2" xfId="5026" xr:uid="{20921CB9-5994-467C-B880-4A5961A31D2B}"/>
    <cellStyle name="Normal 9 5 2 2 2 2 3" xfId="3392" xr:uid="{B6A08D4D-94B6-43C3-9606-F03B5424F263}"/>
    <cellStyle name="Normal 9 5 2 2 2 2 3 2" xfId="5027" xr:uid="{55F27B24-E6F8-497B-AA71-237D948E025D}"/>
    <cellStyle name="Normal 9 5 2 2 2 2 4" xfId="3393" xr:uid="{F72225AB-2823-46BC-82F9-F40C106DC4D2}"/>
    <cellStyle name="Normal 9 5 2 2 2 2 4 2" xfId="5028" xr:uid="{080B7C2E-FD97-4CFC-8A37-3D92DD9BA44B}"/>
    <cellStyle name="Normal 9 5 2 2 2 2 5" xfId="5025" xr:uid="{732E8465-C71B-4805-AD63-9FFB3BAD4D0C}"/>
    <cellStyle name="Normal 9 5 2 2 2 3" xfId="3394" xr:uid="{BD33E39B-47B1-4DD8-9949-69CD331F38FC}"/>
    <cellStyle name="Normal 9 5 2 2 2 3 2" xfId="3395" xr:uid="{6C569D9D-33F3-4627-B6FF-C729E07C132F}"/>
    <cellStyle name="Normal 9 5 2 2 2 3 2 2" xfId="5030" xr:uid="{2A66B014-8E69-4033-8BB1-7EB25D2DBBF9}"/>
    <cellStyle name="Normal 9 5 2 2 2 3 3" xfId="3396" xr:uid="{0EC8F700-87A2-4765-8C7B-1EF612F906AD}"/>
    <cellStyle name="Normal 9 5 2 2 2 3 3 2" xfId="5031" xr:uid="{D639B0DF-EB1F-4731-8C18-699329879F1C}"/>
    <cellStyle name="Normal 9 5 2 2 2 3 4" xfId="3397" xr:uid="{0F82DA50-E31B-438E-9B2A-E8FB48588D58}"/>
    <cellStyle name="Normal 9 5 2 2 2 3 4 2" xfId="5032" xr:uid="{58CBED8E-B9FF-4294-91EA-3DDA83BCC15A}"/>
    <cellStyle name="Normal 9 5 2 2 2 3 5" xfId="5029" xr:uid="{FC47F8EE-866D-43BA-8FE6-1F35E19AB47A}"/>
    <cellStyle name="Normal 9 5 2 2 2 4" xfId="3398" xr:uid="{0359BC33-2BD2-42E9-A82A-FD91B611D587}"/>
    <cellStyle name="Normal 9 5 2 2 2 4 2" xfId="5033" xr:uid="{BE79C71D-B209-49FC-9325-209C51B97C46}"/>
    <cellStyle name="Normal 9 5 2 2 2 5" xfId="3399" xr:uid="{31FC9EF9-8559-4B26-8958-1C0DC2BADEAF}"/>
    <cellStyle name="Normal 9 5 2 2 2 5 2" xfId="5034" xr:uid="{1C7AC820-041A-404F-B5AE-93A88B2248E3}"/>
    <cellStyle name="Normal 9 5 2 2 2 6" xfId="3400" xr:uid="{E4DE02DE-BE31-4469-8DC0-B3ECDB878431}"/>
    <cellStyle name="Normal 9 5 2 2 2 6 2" xfId="5035" xr:uid="{B784DF96-08EC-4E8A-9657-119A3F909CE9}"/>
    <cellStyle name="Normal 9 5 2 2 2 7" xfId="5024" xr:uid="{5010FD9D-1626-40D9-91C1-1BC14B140F2A}"/>
    <cellStyle name="Normal 9 5 2 2 3" xfId="3401" xr:uid="{6600D8FD-E5AC-4AE5-BE49-50A9AF2B8EAB}"/>
    <cellStyle name="Normal 9 5 2 2 3 2" xfId="3402" xr:uid="{823F1731-12F3-4A0A-A31A-47013106628E}"/>
    <cellStyle name="Normal 9 5 2 2 3 2 2" xfId="3403" xr:uid="{F3CE7D87-A24C-46F7-9C76-5B0E9C03DF2A}"/>
    <cellStyle name="Normal 9 5 2 2 3 2 2 2" xfId="5038" xr:uid="{0350B1B9-A074-4ADA-8D07-76EAAEB748D5}"/>
    <cellStyle name="Normal 9 5 2 2 3 2 3" xfId="3404" xr:uid="{22811E60-B7AD-46C4-82EC-5567584F7391}"/>
    <cellStyle name="Normal 9 5 2 2 3 2 3 2" xfId="5039" xr:uid="{4FF90E89-9094-42AD-9AC3-9F189FEF2F57}"/>
    <cellStyle name="Normal 9 5 2 2 3 2 4" xfId="3405" xr:uid="{D5D4D6EC-0ACC-49C3-9BD2-9EF571A0206D}"/>
    <cellStyle name="Normal 9 5 2 2 3 2 4 2" xfId="5040" xr:uid="{8CED3FDE-E5FF-456F-AD9F-39986AB97BB5}"/>
    <cellStyle name="Normal 9 5 2 2 3 2 5" xfId="5037" xr:uid="{B5322359-9636-4287-B2A5-17D1A27CD908}"/>
    <cellStyle name="Normal 9 5 2 2 3 3" xfId="3406" xr:uid="{B36BA3CF-89D3-40F8-9A2F-632D3F4D337D}"/>
    <cellStyle name="Normal 9 5 2 2 3 3 2" xfId="5041" xr:uid="{C35A736A-B0BB-4D5B-A1A0-A1731F24EB9A}"/>
    <cellStyle name="Normal 9 5 2 2 3 4" xfId="3407" xr:uid="{B550223B-D062-4365-A51B-2C9D82BF9804}"/>
    <cellStyle name="Normal 9 5 2 2 3 4 2" xfId="5042" xr:uid="{27AF5FB8-719F-4070-A671-C39CF5DDEE88}"/>
    <cellStyle name="Normal 9 5 2 2 3 5" xfId="3408" xr:uid="{BBD51642-1907-41EB-A421-A23DBC0F5314}"/>
    <cellStyle name="Normal 9 5 2 2 3 5 2" xfId="5043" xr:uid="{9F87C053-8AA0-46F1-AB71-32333F2F0A68}"/>
    <cellStyle name="Normal 9 5 2 2 3 6" xfId="5036" xr:uid="{A153EEED-C77D-4671-8C55-4250ECFE7505}"/>
    <cellStyle name="Normal 9 5 2 2 4" xfId="3409" xr:uid="{3D5611F1-D840-42A1-B4CB-B8974C675A47}"/>
    <cellStyle name="Normal 9 5 2 2 4 2" xfId="3410" xr:uid="{E7285CE4-DD79-4197-A667-5A8BEEA9F519}"/>
    <cellStyle name="Normal 9 5 2 2 4 2 2" xfId="5045" xr:uid="{ED66FA15-8C7B-4D9A-AF9C-65EA97ECA959}"/>
    <cellStyle name="Normal 9 5 2 2 4 3" xfId="3411" xr:uid="{00D28DF4-A77C-4179-8E5B-7491CC6D6389}"/>
    <cellStyle name="Normal 9 5 2 2 4 3 2" xfId="5046" xr:uid="{C223580E-D275-4D20-B9AE-0C505A0C03E5}"/>
    <cellStyle name="Normal 9 5 2 2 4 4" xfId="3412" xr:uid="{D98137C8-5C12-4E11-85A4-E7012E0B558B}"/>
    <cellStyle name="Normal 9 5 2 2 4 4 2" xfId="5047" xr:uid="{73BA3CBE-3EB0-4E4F-895B-24F3E7AFC90B}"/>
    <cellStyle name="Normal 9 5 2 2 4 5" xfId="5044" xr:uid="{2613E3C2-D587-4017-A1EE-1596E8E107EF}"/>
    <cellStyle name="Normal 9 5 2 2 5" xfId="3413" xr:uid="{2572C768-657C-4815-987F-CCF311760797}"/>
    <cellStyle name="Normal 9 5 2 2 5 2" xfId="3414" xr:uid="{2EF885CE-7F30-4D8B-8736-15FF648847A9}"/>
    <cellStyle name="Normal 9 5 2 2 5 2 2" xfId="5049" xr:uid="{A0711612-103C-4416-9504-26BD368BE9C8}"/>
    <cellStyle name="Normal 9 5 2 2 5 3" xfId="3415" xr:uid="{A769160C-CC56-4107-84DB-C8B16A47F14C}"/>
    <cellStyle name="Normal 9 5 2 2 5 3 2" xfId="5050" xr:uid="{BE2A5E51-FEE6-4CE6-BA52-106347352727}"/>
    <cellStyle name="Normal 9 5 2 2 5 4" xfId="3416" xr:uid="{FE422435-9231-448B-A802-AFDA7AFABBCD}"/>
    <cellStyle name="Normal 9 5 2 2 5 4 2" xfId="5051" xr:uid="{E7797DF6-BFBE-4094-B993-A44670367ED5}"/>
    <cellStyle name="Normal 9 5 2 2 5 5" xfId="5048" xr:uid="{7A6883A8-CE45-407E-8A9B-F49076BBA030}"/>
    <cellStyle name="Normal 9 5 2 2 6" xfId="3417" xr:uid="{28974116-C1CD-4E9F-9ECF-FE57ACC882B7}"/>
    <cellStyle name="Normal 9 5 2 2 6 2" xfId="5052" xr:uid="{242DCEB5-5898-4853-A556-CCF0C4D8A08A}"/>
    <cellStyle name="Normal 9 5 2 2 7" xfId="3418" xr:uid="{BA896BAC-2EBB-4C33-877C-B8E5EFD41DA2}"/>
    <cellStyle name="Normal 9 5 2 2 7 2" xfId="5053" xr:uid="{2215E1D0-FD1D-457A-A4FD-6F301AF2FCBA}"/>
    <cellStyle name="Normal 9 5 2 2 8" xfId="3419" xr:uid="{DE2C468C-32FF-482E-8AE2-BB8B5D5BCDE9}"/>
    <cellStyle name="Normal 9 5 2 2 8 2" xfId="5054" xr:uid="{4F396701-02E0-4077-B228-7FB920596F9E}"/>
    <cellStyle name="Normal 9 5 2 2 9" xfId="5023" xr:uid="{7D731018-FFCA-4FF5-8F54-E1B3B54BF778}"/>
    <cellStyle name="Normal 9 5 2 3" xfId="3420" xr:uid="{66E64D5D-8FB8-40AC-B1D6-5BCA68568F5F}"/>
    <cellStyle name="Normal 9 5 2 3 2" xfId="3421" xr:uid="{89748221-963F-47C5-BE24-79C3D5C3144B}"/>
    <cellStyle name="Normal 9 5 2 3 2 2" xfId="3422" xr:uid="{B536D105-D6ED-492F-99EF-ED705C64DBA6}"/>
    <cellStyle name="Normal 9 5 2 3 2 2 2" xfId="5057" xr:uid="{89950596-B341-470F-A8E7-6B9F92395528}"/>
    <cellStyle name="Normal 9 5 2 3 2 3" xfId="3423" xr:uid="{31ABCD59-1C67-4555-AAB9-7A4787477936}"/>
    <cellStyle name="Normal 9 5 2 3 2 3 2" xfId="5058" xr:uid="{89D34A3D-0614-4CB1-AFF5-0B81C61EDA6E}"/>
    <cellStyle name="Normal 9 5 2 3 2 4" xfId="3424" xr:uid="{693EC949-CC68-4F64-ABA0-ACBEDD4C64FC}"/>
    <cellStyle name="Normal 9 5 2 3 2 4 2" xfId="5059" xr:uid="{88D24BC0-4388-42C4-BE83-2D513CF74ADC}"/>
    <cellStyle name="Normal 9 5 2 3 2 5" xfId="5056" xr:uid="{BFBB01A9-8848-41B1-9044-69124F4C1C04}"/>
    <cellStyle name="Normal 9 5 2 3 3" xfId="3425" xr:uid="{19D5F881-DF9F-4C63-81FC-D3AD999FD709}"/>
    <cellStyle name="Normal 9 5 2 3 3 2" xfId="3426" xr:uid="{4703EE68-5E3F-47C2-A0EF-9B5DB9165E98}"/>
    <cellStyle name="Normal 9 5 2 3 3 2 2" xfId="5061" xr:uid="{6501CFE1-869D-425E-A841-4DE3D6ED803B}"/>
    <cellStyle name="Normal 9 5 2 3 3 3" xfId="3427" xr:uid="{6F3100AE-6570-4B39-8865-8BF4CCBA24F7}"/>
    <cellStyle name="Normal 9 5 2 3 3 3 2" xfId="5062" xr:uid="{5EC8E79F-03F3-483C-8812-1E0F81E5E098}"/>
    <cellStyle name="Normal 9 5 2 3 3 4" xfId="3428" xr:uid="{77283E2E-2D00-461F-8AD4-386DE9346167}"/>
    <cellStyle name="Normal 9 5 2 3 3 4 2" xfId="5063" xr:uid="{CDEFA19D-58CC-495D-840F-1155E72AE498}"/>
    <cellStyle name="Normal 9 5 2 3 3 5" xfId="5060" xr:uid="{5A1236FB-C04B-4658-B996-8A9766C9FEA6}"/>
    <cellStyle name="Normal 9 5 2 3 4" xfId="3429" xr:uid="{3FB74DF8-30DF-453C-B714-4A4A9A507178}"/>
    <cellStyle name="Normal 9 5 2 3 4 2" xfId="5064" xr:uid="{D417135E-26A6-48E1-9788-3CECB0F42AEA}"/>
    <cellStyle name="Normal 9 5 2 3 5" xfId="3430" xr:uid="{1625D96B-9595-479B-951B-32087F6E58B0}"/>
    <cellStyle name="Normal 9 5 2 3 5 2" xfId="5065" xr:uid="{32A77434-CD1E-4BA7-B669-DEA2C00EE3B4}"/>
    <cellStyle name="Normal 9 5 2 3 6" xfId="3431" xr:uid="{17CEBFD1-B8BB-417B-B3D9-BD27DEF470CC}"/>
    <cellStyle name="Normal 9 5 2 3 6 2" xfId="5066" xr:uid="{D091348D-FBB8-4225-BEBD-67B2576CBC61}"/>
    <cellStyle name="Normal 9 5 2 3 7" xfId="5055" xr:uid="{2A8D4274-02D8-4F86-A35B-90127B731FB0}"/>
    <cellStyle name="Normal 9 5 2 4" xfId="3432" xr:uid="{D6BD4C95-B7E4-43FF-A611-EBA3D41F21B8}"/>
    <cellStyle name="Normal 9 5 2 4 2" xfId="3433" xr:uid="{A54E2A86-4818-406A-9187-DF9E1538572A}"/>
    <cellStyle name="Normal 9 5 2 4 2 2" xfId="3434" xr:uid="{0C65E464-94EC-4DC1-92F1-4E294ED586EE}"/>
    <cellStyle name="Normal 9 5 2 4 2 2 2" xfId="5069" xr:uid="{6987EDDA-E8A9-4AC3-A9A7-B78C86E14F0D}"/>
    <cellStyle name="Normal 9 5 2 4 2 3" xfId="3435" xr:uid="{8D62A454-7C4F-49D0-868D-7E3A34932ACF}"/>
    <cellStyle name="Normal 9 5 2 4 2 3 2" xfId="5070" xr:uid="{74765EB9-9B34-45F7-9888-7C2F07E81672}"/>
    <cellStyle name="Normal 9 5 2 4 2 4" xfId="3436" xr:uid="{DCB9207F-7611-4B8D-B74D-4E5CEC2CA3EA}"/>
    <cellStyle name="Normal 9 5 2 4 2 4 2" xfId="5071" xr:uid="{B33888D3-4A33-4A9D-AF58-0CE251AC40FE}"/>
    <cellStyle name="Normal 9 5 2 4 2 5" xfId="5068" xr:uid="{2ABA667A-1507-4EC8-BE15-402DD6BC066D}"/>
    <cellStyle name="Normal 9 5 2 4 3" xfId="3437" xr:uid="{9A304E28-E866-4269-A6F6-CCA797CA2265}"/>
    <cellStyle name="Normal 9 5 2 4 3 2" xfId="5072" xr:uid="{F7BECC4D-23F9-4143-823E-9CDE7158CE18}"/>
    <cellStyle name="Normal 9 5 2 4 4" xfId="3438" xr:uid="{178B3D94-E885-45E5-B051-785F3294B5FC}"/>
    <cellStyle name="Normal 9 5 2 4 4 2" xfId="5073" xr:uid="{BBCBB6E9-36DD-4EA2-9D3B-58AB64BA453A}"/>
    <cellStyle name="Normal 9 5 2 4 5" xfId="3439" xr:uid="{7112E6EB-926C-43F5-A23E-C7E1C7D3393F}"/>
    <cellStyle name="Normal 9 5 2 4 5 2" xfId="5074" xr:uid="{C76F790F-B471-45C5-89D1-3487B0B1D275}"/>
    <cellStyle name="Normal 9 5 2 4 6" xfId="5067" xr:uid="{040532BE-9660-40A4-9213-123A66A53823}"/>
    <cellStyle name="Normal 9 5 2 5" xfId="3440" xr:uid="{17E74585-5D17-4937-8AA0-C0F8C10B44BC}"/>
    <cellStyle name="Normal 9 5 2 5 2" xfId="3441" xr:uid="{3C38B843-3443-4DDA-93E5-43078AE7D7CC}"/>
    <cellStyle name="Normal 9 5 2 5 2 2" xfId="5076" xr:uid="{6B832389-5E0B-4BE5-838F-E17A3AD7C83C}"/>
    <cellStyle name="Normal 9 5 2 5 3" xfId="3442" xr:uid="{9872A9A0-3C82-44A0-88CD-2CACED9F7136}"/>
    <cellStyle name="Normal 9 5 2 5 3 2" xfId="5077" xr:uid="{01102AB9-C5EA-43D2-8EC8-C0447808E699}"/>
    <cellStyle name="Normal 9 5 2 5 4" xfId="3443" xr:uid="{95DB915B-16A6-4C91-9995-8173801EDB1F}"/>
    <cellStyle name="Normal 9 5 2 5 4 2" xfId="5078" xr:uid="{22A0929C-728C-4A64-9FAC-CBDC271DAF43}"/>
    <cellStyle name="Normal 9 5 2 5 5" xfId="5075" xr:uid="{2467F65A-A836-4E0D-AB43-126F38B747FC}"/>
    <cellStyle name="Normal 9 5 2 6" xfId="3444" xr:uid="{6B94D419-5052-42DA-ABA3-AA1FBFDB781A}"/>
    <cellStyle name="Normal 9 5 2 6 2" xfId="3445" xr:uid="{B86CF747-7664-4EA9-8D7A-E675269ABDBE}"/>
    <cellStyle name="Normal 9 5 2 6 2 2" xfId="5080" xr:uid="{3ECCD01F-CDE1-4CB2-A679-6082508D3306}"/>
    <cellStyle name="Normal 9 5 2 6 3" xfId="3446" xr:uid="{B40AECC8-ECDB-43DD-B9CD-53EC95A60774}"/>
    <cellStyle name="Normal 9 5 2 6 3 2" xfId="5081" xr:uid="{F6DEFAD6-8F79-4B4E-8F9A-96DA574A548C}"/>
    <cellStyle name="Normal 9 5 2 6 4" xfId="3447" xr:uid="{0BADECD3-8F30-49C6-959E-39DECFBD21E4}"/>
    <cellStyle name="Normal 9 5 2 6 4 2" xfId="5082" xr:uid="{AA7DF410-40ED-4027-BB04-214CF084DD53}"/>
    <cellStyle name="Normal 9 5 2 6 5" xfId="5079" xr:uid="{A8D498B0-6F3D-452B-B4C8-AFD0A8897464}"/>
    <cellStyle name="Normal 9 5 2 7" xfId="3448" xr:uid="{133C5BC7-32F3-4D02-8B1E-27BD2ADBCA7A}"/>
    <cellStyle name="Normal 9 5 2 7 2" xfId="5083" xr:uid="{6BE79472-B99F-4F2B-B6D6-ED6F3EA1F4BE}"/>
    <cellStyle name="Normal 9 5 2 8" xfId="3449" xr:uid="{AE06E798-EE60-42DF-A986-19517171FB1C}"/>
    <cellStyle name="Normal 9 5 2 8 2" xfId="5084" xr:uid="{6B195AE7-C572-463F-8993-AC06BB8B91AC}"/>
    <cellStyle name="Normal 9 5 2 9" xfId="3450" xr:uid="{6D7A69BD-65EE-4F3D-962E-23898D71ADDF}"/>
    <cellStyle name="Normal 9 5 2 9 2" xfId="5085" xr:uid="{1F899072-94F0-4FDE-B38B-408721ADDFA8}"/>
    <cellStyle name="Normal 9 5 3" xfId="3451" xr:uid="{D3FD1F4D-1110-4A83-A40B-158E7E0B32E8}"/>
    <cellStyle name="Normal 9 5 3 2" xfId="3452" xr:uid="{8E2E6F5A-AB5F-4FD6-BF92-D6989F29322B}"/>
    <cellStyle name="Normal 9 5 3 2 2" xfId="3453" xr:uid="{89470F2B-28C9-4674-A6E7-F701A627A5C0}"/>
    <cellStyle name="Normal 9 5 3 2 2 2" xfId="3454" xr:uid="{16FC7874-839F-4B6B-82E8-4FD95BA4D883}"/>
    <cellStyle name="Normal 9 5 3 2 2 2 2" xfId="4273" xr:uid="{14DC89F5-75C7-4F9F-9D38-19B7FCE3B14B}"/>
    <cellStyle name="Normal 9 5 3 2 2 2 2 2" xfId="5090" xr:uid="{B0B93B6D-7389-4278-84A2-5AA9FB8215A4}"/>
    <cellStyle name="Normal 9 5 3 2 2 2 3" xfId="5089" xr:uid="{8545003E-540D-4045-A347-3F563C12B6B2}"/>
    <cellStyle name="Normal 9 5 3 2 2 3" xfId="3455" xr:uid="{A45F060C-C7F4-45C1-8DE6-2816EEF863F6}"/>
    <cellStyle name="Normal 9 5 3 2 2 3 2" xfId="5091" xr:uid="{8C593298-0136-48D7-967E-701C7B7D3798}"/>
    <cellStyle name="Normal 9 5 3 2 2 4" xfId="3456" xr:uid="{A96B801C-32E3-4623-B56A-D32466E6AF79}"/>
    <cellStyle name="Normal 9 5 3 2 2 4 2" xfId="5092" xr:uid="{7A2BEFF5-DC67-4725-AE6C-61423E39B2A8}"/>
    <cellStyle name="Normal 9 5 3 2 2 5" xfId="5088" xr:uid="{972D8FDF-9DA5-4491-B999-8ECD10735574}"/>
    <cellStyle name="Normal 9 5 3 2 3" xfId="3457" xr:uid="{355A3072-F73E-4293-870B-5FC97DF06404}"/>
    <cellStyle name="Normal 9 5 3 2 3 2" xfId="3458" xr:uid="{6C890FC0-31CF-4F7A-B464-0C4F008DC32C}"/>
    <cellStyle name="Normal 9 5 3 2 3 2 2" xfId="5094" xr:uid="{FB8E3606-4C7D-4830-A758-0ED3032D9F5A}"/>
    <cellStyle name="Normal 9 5 3 2 3 3" xfId="3459" xr:uid="{33D6E3F4-EE99-4801-8F1E-185412324DE1}"/>
    <cellStyle name="Normal 9 5 3 2 3 3 2" xfId="5095" xr:uid="{8E073196-05D8-4C7A-ADDD-A406251A1590}"/>
    <cellStyle name="Normal 9 5 3 2 3 4" xfId="3460" xr:uid="{13E30254-C3A9-46A4-8D9C-76886739B66C}"/>
    <cellStyle name="Normal 9 5 3 2 3 4 2" xfId="5096" xr:uid="{9AE9683A-5149-4957-A8C6-A7479D997133}"/>
    <cellStyle name="Normal 9 5 3 2 3 5" xfId="5093" xr:uid="{90E6E0FC-D153-41FB-B82D-A47595BFF35B}"/>
    <cellStyle name="Normal 9 5 3 2 4" xfId="3461" xr:uid="{C821F920-6874-4D13-8A49-ED26D465A2DF}"/>
    <cellStyle name="Normal 9 5 3 2 4 2" xfId="5097" xr:uid="{BBD6C445-2098-4028-BA52-08C6C3D4F8FA}"/>
    <cellStyle name="Normal 9 5 3 2 5" xfId="3462" xr:uid="{CE43FF81-3238-4415-A2D1-54507483BD6C}"/>
    <cellStyle name="Normal 9 5 3 2 5 2" xfId="5098" xr:uid="{1812656B-9175-42D2-BA8E-D050D3565AE3}"/>
    <cellStyle name="Normal 9 5 3 2 6" xfId="3463" xr:uid="{07F89EA5-F24E-4BFB-A191-8768B79BCBF7}"/>
    <cellStyle name="Normal 9 5 3 2 6 2" xfId="5099" xr:uid="{956D1F6D-DA0C-4185-BCE6-811D2BBA99EF}"/>
    <cellStyle name="Normal 9 5 3 2 7" xfId="5087" xr:uid="{AB60DCCE-3BFB-4D86-9578-36B0668A24E3}"/>
    <cellStyle name="Normal 9 5 3 3" xfId="3464" xr:uid="{25E3E13F-BB72-4094-BB3B-CAFB5F0B7CD8}"/>
    <cellStyle name="Normal 9 5 3 3 2" xfId="3465" xr:uid="{4D619EB8-B52C-47A9-93AA-C203FCF6605E}"/>
    <cellStyle name="Normal 9 5 3 3 2 2" xfId="3466" xr:uid="{6BE75536-BC5E-40FA-B2B9-3D847191A662}"/>
    <cellStyle name="Normal 9 5 3 3 2 2 2" xfId="5102" xr:uid="{01AA17F6-F24E-4A24-95DF-420C1AA59B2E}"/>
    <cellStyle name="Normal 9 5 3 3 2 3" xfId="3467" xr:uid="{A0BEC899-1DEA-4AF6-9391-9ABE0C229472}"/>
    <cellStyle name="Normal 9 5 3 3 2 3 2" xfId="5103" xr:uid="{6E6B55C4-F810-4EDD-B9DC-827E966520F8}"/>
    <cellStyle name="Normal 9 5 3 3 2 4" xfId="3468" xr:uid="{84EBB716-4DBC-4B26-8441-0F141C4FF6A5}"/>
    <cellStyle name="Normal 9 5 3 3 2 4 2" xfId="5104" xr:uid="{E2030590-395F-4D28-AA59-063F58BEFDA6}"/>
    <cellStyle name="Normal 9 5 3 3 2 5" xfId="5101" xr:uid="{8173FA85-4209-46DC-BD65-76DEC515A4DB}"/>
    <cellStyle name="Normal 9 5 3 3 3" xfId="3469" xr:uid="{8DC7CEA7-81E9-4367-A0E2-7CB5AE23F1DB}"/>
    <cellStyle name="Normal 9 5 3 3 3 2" xfId="5105" xr:uid="{E5D5DED2-5636-4FBC-93FD-28821594F9D5}"/>
    <cellStyle name="Normal 9 5 3 3 4" xfId="3470" xr:uid="{4FCB0979-5CA3-43F9-9330-F97D917D8E59}"/>
    <cellStyle name="Normal 9 5 3 3 4 2" xfId="5106" xr:uid="{933E529F-7F50-4650-8A17-B10BB21CD517}"/>
    <cellStyle name="Normal 9 5 3 3 5" xfId="3471" xr:uid="{505480DA-2FF3-4A46-80D1-A5EDEF2E755C}"/>
    <cellStyle name="Normal 9 5 3 3 5 2" xfId="5107" xr:uid="{5CC0712D-076C-4354-823F-97FE40062D5A}"/>
    <cellStyle name="Normal 9 5 3 3 6" xfId="5100" xr:uid="{6AF11C56-7191-4E74-9512-704FB649ED17}"/>
    <cellStyle name="Normal 9 5 3 4" xfId="3472" xr:uid="{B160A75D-D4EB-4F7C-82C6-85FF2602568F}"/>
    <cellStyle name="Normal 9 5 3 4 2" xfId="3473" xr:uid="{0D84FEF5-09E2-4EBF-93F9-59320DE103C1}"/>
    <cellStyle name="Normal 9 5 3 4 2 2" xfId="5109" xr:uid="{A94CBD33-2977-42F2-A6F8-763F0AA94149}"/>
    <cellStyle name="Normal 9 5 3 4 3" xfId="3474" xr:uid="{F4B46F26-284D-4EE4-AB38-D5BB23EB084F}"/>
    <cellStyle name="Normal 9 5 3 4 3 2" xfId="5110" xr:uid="{DD0FBDEB-5E1B-4496-8101-2E4C30F5BDA9}"/>
    <cellStyle name="Normal 9 5 3 4 4" xfId="3475" xr:uid="{BFACFFC8-916E-453C-ADC2-403BDEC18560}"/>
    <cellStyle name="Normal 9 5 3 4 4 2" xfId="5111" xr:uid="{CC3442B1-33C8-4129-9F53-1A644ABCC1B3}"/>
    <cellStyle name="Normal 9 5 3 4 5" xfId="5108" xr:uid="{63079F95-163D-43EF-8A6A-23CB12873AB9}"/>
    <cellStyle name="Normal 9 5 3 5" xfId="3476" xr:uid="{E1CC0E87-6D98-4707-9F81-2F815391A682}"/>
    <cellStyle name="Normal 9 5 3 5 2" xfId="3477" xr:uid="{1AFA06DC-3098-4306-80A4-126B701EC295}"/>
    <cellStyle name="Normal 9 5 3 5 2 2" xfId="5113" xr:uid="{B4EBAA82-5E84-48A3-86F8-97BA6472182C}"/>
    <cellStyle name="Normal 9 5 3 5 3" xfId="3478" xr:uid="{9C7A11AB-BA6C-4851-8050-8B2703342B12}"/>
    <cellStyle name="Normal 9 5 3 5 3 2" xfId="5114" xr:uid="{1EB44E32-6EE2-4284-9352-48DE5CD61F29}"/>
    <cellStyle name="Normal 9 5 3 5 4" xfId="3479" xr:uid="{FE67202D-B1E5-4D3F-91A8-DCC3BBC66A68}"/>
    <cellStyle name="Normal 9 5 3 5 4 2" xfId="5115" xr:uid="{EEBCFE00-9A32-424B-BC5D-33C63CE973AA}"/>
    <cellStyle name="Normal 9 5 3 5 5" xfId="5112" xr:uid="{1D4F9414-A3A2-4789-B861-77C6D9499310}"/>
    <cellStyle name="Normal 9 5 3 6" xfId="3480" xr:uid="{311F6D2E-28FD-46A9-AC27-8C354BC70C7D}"/>
    <cellStyle name="Normal 9 5 3 6 2" xfId="5116" xr:uid="{BF9D307F-6A4A-4C47-B5E2-8CEB12DDD074}"/>
    <cellStyle name="Normal 9 5 3 7" xfId="3481" xr:uid="{FAEE72A9-9D93-4CFD-B971-1A7141EC37B1}"/>
    <cellStyle name="Normal 9 5 3 7 2" xfId="5117" xr:uid="{BABB8B37-77EA-4251-8D66-014B1DB0BD1D}"/>
    <cellStyle name="Normal 9 5 3 8" xfId="3482" xr:uid="{713E390A-6BFC-4E98-951E-799342F375BB}"/>
    <cellStyle name="Normal 9 5 3 8 2" xfId="5118" xr:uid="{AF72F9B2-9CF2-4D3F-8D29-B4A720E3635B}"/>
    <cellStyle name="Normal 9 5 3 9" xfId="5086" xr:uid="{95551E33-F8F7-4560-8862-CD0045417420}"/>
    <cellStyle name="Normal 9 5 4" xfId="3483" xr:uid="{DCF9DFE8-64B1-410A-AA2F-CC0A4DFA4AA4}"/>
    <cellStyle name="Normal 9 5 4 2" xfId="3484" xr:uid="{7FECA6BD-6EB1-479F-998D-98531E6231C7}"/>
    <cellStyle name="Normal 9 5 4 2 2" xfId="3485" xr:uid="{CC42046B-7743-44F5-8F18-9C39FBB51AA3}"/>
    <cellStyle name="Normal 9 5 4 2 2 2" xfId="3486" xr:uid="{AC861E6A-AF77-43E6-9114-13A8DCBD9B51}"/>
    <cellStyle name="Normal 9 5 4 2 2 2 2" xfId="5122" xr:uid="{3E8ADCA0-F7CD-4180-8410-7B9141246B2A}"/>
    <cellStyle name="Normal 9 5 4 2 2 3" xfId="3487" xr:uid="{571C37A2-D992-4D31-83E0-F39C71E60F4E}"/>
    <cellStyle name="Normal 9 5 4 2 2 3 2" xfId="5123" xr:uid="{B8D2ADFF-3EDE-432B-A720-E00BA72E6881}"/>
    <cellStyle name="Normal 9 5 4 2 2 4" xfId="3488" xr:uid="{01169679-86E1-4653-B03A-EB1DEDCDB771}"/>
    <cellStyle name="Normal 9 5 4 2 2 4 2" xfId="5124" xr:uid="{0BD62F1F-FEE1-41D5-A575-B7B0326CF99E}"/>
    <cellStyle name="Normal 9 5 4 2 2 5" xfId="5121" xr:uid="{89C389AE-9170-44CE-8FB4-E9A3BCF5A870}"/>
    <cellStyle name="Normal 9 5 4 2 3" xfId="3489" xr:uid="{C52A23C1-EBB6-4A39-9EEF-60599226FE03}"/>
    <cellStyle name="Normal 9 5 4 2 3 2" xfId="5125" xr:uid="{2DB0D188-0F99-4E2C-B315-2C69FE7E1900}"/>
    <cellStyle name="Normal 9 5 4 2 4" xfId="3490" xr:uid="{37B8B277-E0DE-43C1-AFBA-DAC80B27AF5D}"/>
    <cellStyle name="Normal 9 5 4 2 4 2" xfId="5126" xr:uid="{D40AE0E9-E653-4773-A881-9511292ACCF4}"/>
    <cellStyle name="Normal 9 5 4 2 5" xfId="3491" xr:uid="{061D01D7-2AAA-49E2-926A-1559E26982DB}"/>
    <cellStyle name="Normal 9 5 4 2 5 2" xfId="5127" xr:uid="{29E48D9A-040B-4D7D-A869-7422C9B0B12B}"/>
    <cellStyle name="Normal 9 5 4 2 6" xfId="5120" xr:uid="{696D7544-71B4-43B5-9F6D-DDEB3376573D}"/>
    <cellStyle name="Normal 9 5 4 3" xfId="3492" xr:uid="{C2AA0D42-B624-4823-8736-E7370C673A25}"/>
    <cellStyle name="Normal 9 5 4 3 2" xfId="3493" xr:uid="{609D1AD2-E44F-46F4-8C93-E5A6313D6AE2}"/>
    <cellStyle name="Normal 9 5 4 3 2 2" xfId="5129" xr:uid="{0ACDFE27-3755-4DEE-ADA1-955A4AE105BE}"/>
    <cellStyle name="Normal 9 5 4 3 3" xfId="3494" xr:uid="{0839245E-BA57-4428-AE28-EF37EA75DEE5}"/>
    <cellStyle name="Normal 9 5 4 3 3 2" xfId="5130" xr:uid="{234D5C26-3A16-47CA-9F2C-0B044EBEDDD8}"/>
    <cellStyle name="Normal 9 5 4 3 4" xfId="3495" xr:uid="{9C72F9F5-F627-4DDD-9890-9D995DC11D8E}"/>
    <cellStyle name="Normal 9 5 4 3 4 2" xfId="5131" xr:uid="{2CA118A0-6292-4298-85E4-55C009965507}"/>
    <cellStyle name="Normal 9 5 4 3 5" xfId="5128" xr:uid="{9B92710C-941F-4367-817E-5D5203CA948C}"/>
    <cellStyle name="Normal 9 5 4 4" xfId="3496" xr:uid="{8C21FAD3-5F0C-478B-BDD6-7341263711F2}"/>
    <cellStyle name="Normal 9 5 4 4 2" xfId="3497" xr:uid="{550B89B9-32B3-4258-8D5C-23F5683FE310}"/>
    <cellStyle name="Normal 9 5 4 4 2 2" xfId="5133" xr:uid="{BB729BD6-6343-4960-8D1D-D04A6171C93A}"/>
    <cellStyle name="Normal 9 5 4 4 3" xfId="3498" xr:uid="{D92D45DC-3078-4B58-AFBD-5D4286579222}"/>
    <cellStyle name="Normal 9 5 4 4 3 2" xfId="5134" xr:uid="{EF79D647-0811-43D8-8094-87FFC8915536}"/>
    <cellStyle name="Normal 9 5 4 4 4" xfId="3499" xr:uid="{A2DEC2BA-9C57-4B11-B255-A0C4C4D558F2}"/>
    <cellStyle name="Normal 9 5 4 4 4 2" xfId="5135" xr:uid="{DA83FC12-B047-462A-93B4-C47D9B92FE14}"/>
    <cellStyle name="Normal 9 5 4 4 5" xfId="5132" xr:uid="{9499C792-CE50-4EB0-A118-0702C8C74722}"/>
    <cellStyle name="Normal 9 5 4 5" xfId="3500" xr:uid="{511182A0-E007-4BB3-B07C-0D63AE9E5BB3}"/>
    <cellStyle name="Normal 9 5 4 5 2" xfId="5136" xr:uid="{F93EF5B6-8CEF-4726-9CDF-2361C5873A82}"/>
    <cellStyle name="Normal 9 5 4 6" xfId="3501" xr:uid="{49B9BCD1-A7EB-444B-8101-C02BD681FF5B}"/>
    <cellStyle name="Normal 9 5 4 6 2" xfId="5137" xr:uid="{3B64439D-3AC6-4CCE-9233-C6441FAFFA36}"/>
    <cellStyle name="Normal 9 5 4 7" xfId="3502" xr:uid="{AA88AA04-0299-4157-A900-7B4460E227FF}"/>
    <cellStyle name="Normal 9 5 4 7 2" xfId="5138" xr:uid="{721E8789-719E-41A1-8B36-91F05B3FDDDB}"/>
    <cellStyle name="Normal 9 5 4 8" xfId="5119" xr:uid="{34D41E8A-E3A0-4A44-90B6-BE37E179F7B9}"/>
    <cellStyle name="Normal 9 5 5" xfId="3503" xr:uid="{3B92C00A-A92C-4EA1-AAFB-37D87A281AA3}"/>
    <cellStyle name="Normal 9 5 5 2" xfId="3504" xr:uid="{FB4C245C-9C2B-4418-A509-F2D1B1FBE6CE}"/>
    <cellStyle name="Normal 9 5 5 2 2" xfId="3505" xr:uid="{AB3905B7-976B-46F1-8968-1032F1805447}"/>
    <cellStyle name="Normal 9 5 5 2 2 2" xfId="5141" xr:uid="{8904FEA2-D09B-419D-BB4C-F6D8B5191DB6}"/>
    <cellStyle name="Normal 9 5 5 2 3" xfId="3506" xr:uid="{95205AC2-1717-4383-ACF9-98D670296AD1}"/>
    <cellStyle name="Normal 9 5 5 2 3 2" xfId="5142" xr:uid="{61137652-731A-49A6-B797-B9004AD824FA}"/>
    <cellStyle name="Normal 9 5 5 2 4" xfId="3507" xr:uid="{5969A85C-1855-46C1-B086-A229A8EB8EBB}"/>
    <cellStyle name="Normal 9 5 5 2 4 2" xfId="5143" xr:uid="{BC72742A-8CF3-41BD-B204-0865956CD584}"/>
    <cellStyle name="Normal 9 5 5 2 5" xfId="5140" xr:uid="{B50E6AAD-863E-4975-82A4-4EC38047E7F3}"/>
    <cellStyle name="Normal 9 5 5 3" xfId="3508" xr:uid="{F47AC8E4-6F01-4194-9586-D3964E1D5FE9}"/>
    <cellStyle name="Normal 9 5 5 3 2" xfId="3509" xr:uid="{EDB24724-72E6-4388-8AA2-76F1A4EA0AD8}"/>
    <cellStyle name="Normal 9 5 5 3 2 2" xfId="5145" xr:uid="{A1D6AA6A-CA2E-41B4-88F3-480E05CBEB1E}"/>
    <cellStyle name="Normal 9 5 5 3 3" xfId="3510" xr:uid="{FE4212E9-17FB-4ED4-91D1-87BF1476134F}"/>
    <cellStyle name="Normal 9 5 5 3 3 2" xfId="5146" xr:uid="{F551C4CA-3CC8-4C25-953A-6FA12E453E6C}"/>
    <cellStyle name="Normal 9 5 5 3 4" xfId="3511" xr:uid="{AE45382F-F1A5-4744-9F35-FF35E0A36B30}"/>
    <cellStyle name="Normal 9 5 5 3 4 2" xfId="5147" xr:uid="{9E8D9636-5F15-4CFD-AB3E-ED53738B3D65}"/>
    <cellStyle name="Normal 9 5 5 3 5" xfId="5144" xr:uid="{8D381CA5-3BE6-4288-A43D-3D5C6229F2D7}"/>
    <cellStyle name="Normal 9 5 5 4" xfId="3512" xr:uid="{E571D901-35EE-457A-A3E6-6534F02F3806}"/>
    <cellStyle name="Normal 9 5 5 4 2" xfId="5148" xr:uid="{002F91E3-8D37-4148-800D-44140A656756}"/>
    <cellStyle name="Normal 9 5 5 5" xfId="3513" xr:uid="{A887A199-F5D0-4B7E-863A-5CAEC4097C9E}"/>
    <cellStyle name="Normal 9 5 5 5 2" xfId="5149" xr:uid="{3CD17CAD-7BD0-400E-B6BE-6D9F4B61C2D1}"/>
    <cellStyle name="Normal 9 5 5 6" xfId="3514" xr:uid="{4AB969C1-2516-4506-9BAA-1B6A4D23B148}"/>
    <cellStyle name="Normal 9 5 5 6 2" xfId="5150" xr:uid="{0C622FE2-A6EC-4679-A7AD-2A54C3AD7445}"/>
    <cellStyle name="Normal 9 5 5 7" xfId="5139" xr:uid="{7CC02DC8-507C-484F-86D7-38919936B22F}"/>
    <cellStyle name="Normal 9 5 6" xfId="3515" xr:uid="{1B46BF1B-0355-4BD8-AB58-D46A9C08DD8A}"/>
    <cellStyle name="Normal 9 5 6 2" xfId="3516" xr:uid="{C9B7777F-8113-4D4C-A2B5-CFAF908A289E}"/>
    <cellStyle name="Normal 9 5 6 2 2" xfId="3517" xr:uid="{4A4659AE-355B-4B7C-BF9E-E390B74FE68A}"/>
    <cellStyle name="Normal 9 5 6 2 2 2" xfId="5153" xr:uid="{34719896-A46F-4E8F-8685-D2DD69D52070}"/>
    <cellStyle name="Normal 9 5 6 2 3" xfId="3518" xr:uid="{AC22DC75-D49F-434A-8454-E4EFA612BF7C}"/>
    <cellStyle name="Normal 9 5 6 2 3 2" xfId="5154" xr:uid="{E9FE4035-00FB-480E-A9E3-438A297504DB}"/>
    <cellStyle name="Normal 9 5 6 2 4" xfId="3519" xr:uid="{9284AC75-ADBA-4CF8-BF4D-84BA3E6148EB}"/>
    <cellStyle name="Normal 9 5 6 2 4 2" xfId="5155" xr:uid="{B2DF0E83-FB7C-46AE-871B-7AC687CE3B7B}"/>
    <cellStyle name="Normal 9 5 6 2 5" xfId="5152" xr:uid="{15ED4F82-864B-4CAF-87D6-6A4DE5A6BD39}"/>
    <cellStyle name="Normal 9 5 6 3" xfId="3520" xr:uid="{2047CAB0-5872-4F7D-BD7E-86C4ED25A39D}"/>
    <cellStyle name="Normal 9 5 6 3 2" xfId="5156" xr:uid="{93ECCD01-27E0-484B-8B18-10B8DE5302D4}"/>
    <cellStyle name="Normal 9 5 6 4" xfId="3521" xr:uid="{1B5CF13E-BE30-4FCB-95F9-B098EC0748C5}"/>
    <cellStyle name="Normal 9 5 6 4 2" xfId="5157" xr:uid="{3B1CCC10-4243-4D6D-A53E-5A4756B9D8FC}"/>
    <cellStyle name="Normal 9 5 6 5" xfId="3522" xr:uid="{FF8E22E7-BAE2-4D9A-B6CE-47EC1803AC35}"/>
    <cellStyle name="Normal 9 5 6 5 2" xfId="5158" xr:uid="{60D9DD0F-7F8F-4407-9426-61ECE0ED349D}"/>
    <cellStyle name="Normal 9 5 6 6" xfId="5151" xr:uid="{771543DB-2308-4467-B589-22343941A94C}"/>
    <cellStyle name="Normal 9 5 7" xfId="3523" xr:uid="{CB64CEA1-8BDE-4382-A9E3-410F594998E7}"/>
    <cellStyle name="Normal 9 5 7 2" xfId="3524" xr:uid="{D4663B9E-9105-4A64-A387-7FCE92C847F7}"/>
    <cellStyle name="Normal 9 5 7 2 2" xfId="5160" xr:uid="{D02D2DD3-5F83-4787-B6F6-7DCA337B8837}"/>
    <cellStyle name="Normal 9 5 7 3" xfId="3525" xr:uid="{A6C6DD69-5364-4FBC-A186-A5EB5B7B9840}"/>
    <cellStyle name="Normal 9 5 7 3 2" xfId="5161" xr:uid="{201D1C5E-050A-46C1-8D0D-A72362B3C9F9}"/>
    <cellStyle name="Normal 9 5 7 4" xfId="3526" xr:uid="{D1CF695F-125C-461E-8828-7E91076CE87A}"/>
    <cellStyle name="Normal 9 5 7 4 2" xfId="5162" xr:uid="{B983697C-E4DA-4E97-9161-DC861F3A0AC1}"/>
    <cellStyle name="Normal 9 5 7 5" xfId="5159" xr:uid="{668E7E00-B3BD-48E6-A699-1EC1195886EF}"/>
    <cellStyle name="Normal 9 5 8" xfId="3527" xr:uid="{0E9A981B-57C1-47D0-BB0B-2236A637A68A}"/>
    <cellStyle name="Normal 9 5 8 2" xfId="3528" xr:uid="{ED7DD9F6-B0D9-49B6-B008-408BB25A5A3E}"/>
    <cellStyle name="Normal 9 5 8 2 2" xfId="5164" xr:uid="{F8FC4E6C-C144-440E-A9D9-CE7CC874672B}"/>
    <cellStyle name="Normal 9 5 8 3" xfId="3529" xr:uid="{65EEDF25-1EE0-4C24-8E69-AB8CF42899A7}"/>
    <cellStyle name="Normal 9 5 8 3 2" xfId="5165" xr:uid="{C7E90783-A4D0-4303-A538-17228FE4427C}"/>
    <cellStyle name="Normal 9 5 8 4" xfId="3530" xr:uid="{9D479896-6B3F-4128-B640-2F6FCB9BDAEF}"/>
    <cellStyle name="Normal 9 5 8 4 2" xfId="5166" xr:uid="{FBA5106C-85F4-485D-B8A7-22BA80F238BC}"/>
    <cellStyle name="Normal 9 5 8 5" xfId="5163" xr:uid="{E1DDE7E2-6DF8-4968-B741-A9857224297F}"/>
    <cellStyle name="Normal 9 5 9" xfId="3531" xr:uid="{DBE24DC3-C658-4046-9EC0-419FAED9995B}"/>
    <cellStyle name="Normal 9 5 9 2" xfId="5167" xr:uid="{4DB885E3-900E-461E-9ECA-751AED4F4E0D}"/>
    <cellStyle name="Normal 9 6" xfId="3532" xr:uid="{8BA5A70B-9171-45DA-939F-7F821E1A59DE}"/>
    <cellStyle name="Normal 9 6 10" xfId="5168" xr:uid="{C06A7C97-A682-43B9-9264-C484364CF38A}"/>
    <cellStyle name="Normal 9 6 2" xfId="3533" xr:uid="{844B2C7E-7DDA-4ECC-813D-A024199EE236}"/>
    <cellStyle name="Normal 9 6 2 2" xfId="3534" xr:uid="{7AAB2132-6037-4361-BB6E-AD646E925062}"/>
    <cellStyle name="Normal 9 6 2 2 2" xfId="3535" xr:uid="{3085E192-00D3-4560-82AA-9B081863C2AA}"/>
    <cellStyle name="Normal 9 6 2 2 2 2" xfId="3536" xr:uid="{54206C32-DFDF-4D18-92C2-DEF7D130817D}"/>
    <cellStyle name="Normal 9 6 2 2 2 2 2" xfId="5172" xr:uid="{F65E0D51-F734-48AA-956A-1E89C43A7FE1}"/>
    <cellStyle name="Normal 9 6 2 2 2 3" xfId="3537" xr:uid="{6BABAFE1-F488-45B4-9B3B-199F743F7729}"/>
    <cellStyle name="Normal 9 6 2 2 2 3 2" xfId="5173" xr:uid="{03551022-87B9-4BDE-B63F-5BCC6F0C29D4}"/>
    <cellStyle name="Normal 9 6 2 2 2 4" xfId="3538" xr:uid="{3D61B1F2-8774-4EB8-B9AF-0B1D4FFAEF50}"/>
    <cellStyle name="Normal 9 6 2 2 2 4 2" xfId="5174" xr:uid="{DDB4ED6E-4DAA-4608-A9C5-72DB6309C537}"/>
    <cellStyle name="Normal 9 6 2 2 2 5" xfId="5171" xr:uid="{D73C673A-33A8-4366-99AC-A2A1D8383C5F}"/>
    <cellStyle name="Normal 9 6 2 2 3" xfId="3539" xr:uid="{50B2125D-2F48-4B53-9FE6-B4D98F1B6B8F}"/>
    <cellStyle name="Normal 9 6 2 2 3 2" xfId="3540" xr:uid="{561EF739-D55C-48F1-A790-C29326505C56}"/>
    <cellStyle name="Normal 9 6 2 2 3 2 2" xfId="5176" xr:uid="{E216D204-3A26-4326-A281-6F9FAADF359C}"/>
    <cellStyle name="Normal 9 6 2 2 3 3" xfId="3541" xr:uid="{DD62E47F-A4B5-4892-A9FB-4DE7DA5A70C3}"/>
    <cellStyle name="Normal 9 6 2 2 3 3 2" xfId="5177" xr:uid="{B443CDBC-44C9-41AF-B026-7081298B2938}"/>
    <cellStyle name="Normal 9 6 2 2 3 4" xfId="3542" xr:uid="{99206B9C-63A1-45E5-910A-A3475DA3DD5C}"/>
    <cellStyle name="Normal 9 6 2 2 3 4 2" xfId="5178" xr:uid="{1A024C14-393E-411B-925A-6C5A71C9B8FF}"/>
    <cellStyle name="Normal 9 6 2 2 3 5" xfId="5175" xr:uid="{89BA3579-96AA-413A-B745-F8B590EC87F7}"/>
    <cellStyle name="Normal 9 6 2 2 4" xfId="3543" xr:uid="{C0919018-86EE-482B-B65B-EDFA30E13517}"/>
    <cellStyle name="Normal 9 6 2 2 4 2" xfId="5179" xr:uid="{050F195C-EA44-434C-95A0-38D2AE3BB38D}"/>
    <cellStyle name="Normal 9 6 2 2 5" xfId="3544" xr:uid="{9A683444-DA60-42CD-9CD0-FBB156CFF94A}"/>
    <cellStyle name="Normal 9 6 2 2 5 2" xfId="5180" xr:uid="{A5271FA9-1B7C-4C6C-9401-17213B4A3A82}"/>
    <cellStyle name="Normal 9 6 2 2 6" xfId="3545" xr:uid="{2D54812E-7AB2-4613-9A85-9681EBB23EC7}"/>
    <cellStyle name="Normal 9 6 2 2 6 2" xfId="5181" xr:uid="{C4DE2670-CF17-4EFF-BCF3-8C7A93488E8A}"/>
    <cellStyle name="Normal 9 6 2 2 7" xfId="5170" xr:uid="{4A66D302-813E-43F1-B954-92BD5D7755BD}"/>
    <cellStyle name="Normal 9 6 2 3" xfId="3546" xr:uid="{EC349B23-00AE-423C-B14A-7A47A443E1F9}"/>
    <cellStyle name="Normal 9 6 2 3 2" xfId="3547" xr:uid="{DD78BF37-968E-4C66-8758-00A649CA0251}"/>
    <cellStyle name="Normal 9 6 2 3 2 2" xfId="3548" xr:uid="{04956EBA-BD70-4F5D-98E1-2A2AC653A407}"/>
    <cellStyle name="Normal 9 6 2 3 2 2 2" xfId="5184" xr:uid="{49C9B7F8-65D7-4BC4-8AF5-4BFF932A8F76}"/>
    <cellStyle name="Normal 9 6 2 3 2 3" xfId="3549" xr:uid="{0FCA49A4-2328-4E52-BED6-B49399326A2A}"/>
    <cellStyle name="Normal 9 6 2 3 2 3 2" xfId="5185" xr:uid="{8C39A124-4174-445E-B86A-5E8063DB3CDC}"/>
    <cellStyle name="Normal 9 6 2 3 2 4" xfId="3550" xr:uid="{8EF1C591-BC15-4D2B-AEC1-8CED53530373}"/>
    <cellStyle name="Normal 9 6 2 3 2 4 2" xfId="5186" xr:uid="{CBC132A4-0868-46B1-90A4-DB9B62F9C1AD}"/>
    <cellStyle name="Normal 9 6 2 3 2 5" xfId="5183" xr:uid="{8ABE92C6-E922-4077-9E36-0AE0C744CCA8}"/>
    <cellStyle name="Normal 9 6 2 3 3" xfId="3551" xr:uid="{6C8CB07A-5EA4-4A60-9A7C-1E7B1D33D818}"/>
    <cellStyle name="Normal 9 6 2 3 3 2" xfId="5187" xr:uid="{226845F8-4803-4A22-BEDB-804302DAB8FF}"/>
    <cellStyle name="Normal 9 6 2 3 4" xfId="3552" xr:uid="{502192EB-611C-4B95-97B0-9B3CD7C6E274}"/>
    <cellStyle name="Normal 9 6 2 3 4 2" xfId="5188" xr:uid="{BD4C13C9-5040-420B-9B16-9846231C975E}"/>
    <cellStyle name="Normal 9 6 2 3 5" xfId="3553" xr:uid="{466789BF-CD12-4A15-9F86-DD7CFCED2306}"/>
    <cellStyle name="Normal 9 6 2 3 5 2" xfId="5189" xr:uid="{7EC89891-F875-4E60-972A-211BFD5CABF6}"/>
    <cellStyle name="Normal 9 6 2 3 6" xfId="5182" xr:uid="{420ACC15-2F9C-44DD-9F33-80000382E07E}"/>
    <cellStyle name="Normal 9 6 2 4" xfId="3554" xr:uid="{18EB9508-8185-47AD-9EFD-7D1E9B3A91D5}"/>
    <cellStyle name="Normal 9 6 2 4 2" xfId="3555" xr:uid="{CA08BE1D-1E09-40E5-A0B5-5DB97CB556C2}"/>
    <cellStyle name="Normal 9 6 2 4 2 2" xfId="5191" xr:uid="{E1C3E523-3F1C-408D-94D9-955C1343EE27}"/>
    <cellStyle name="Normal 9 6 2 4 3" xfId="3556" xr:uid="{681A2A77-0249-48F5-89DD-4194596BEC60}"/>
    <cellStyle name="Normal 9 6 2 4 3 2" xfId="5192" xr:uid="{C0A3C238-A469-4992-9839-526ECC5767C0}"/>
    <cellStyle name="Normal 9 6 2 4 4" xfId="3557" xr:uid="{DBE4C2DD-60B2-41E2-B540-44A63DF1D6B0}"/>
    <cellStyle name="Normal 9 6 2 4 4 2" xfId="5193" xr:uid="{5BEC3D3C-30C8-4DBD-A785-DEEC20122DB7}"/>
    <cellStyle name="Normal 9 6 2 4 5" xfId="5190" xr:uid="{7CE4AA77-1D4D-4BC3-AF55-EC6ED1418A88}"/>
    <cellStyle name="Normal 9 6 2 5" xfId="3558" xr:uid="{94059F9C-70D3-4641-8449-7ABFF93A7DC3}"/>
    <cellStyle name="Normal 9 6 2 5 2" xfId="3559" xr:uid="{CFBAC593-65B5-4492-BE81-8331570F881C}"/>
    <cellStyle name="Normal 9 6 2 5 2 2" xfId="5195" xr:uid="{3440E78E-DF07-49DE-9282-0BF10353DA13}"/>
    <cellStyle name="Normal 9 6 2 5 3" xfId="3560" xr:uid="{7305033F-35A2-4C42-9B6D-0464F15534D1}"/>
    <cellStyle name="Normal 9 6 2 5 3 2" xfId="5196" xr:uid="{164AB9D8-3CC9-4F59-A14B-F207048BD7E9}"/>
    <cellStyle name="Normal 9 6 2 5 4" xfId="3561" xr:uid="{7794BED9-2719-42D2-9033-D6F95DD5C202}"/>
    <cellStyle name="Normal 9 6 2 5 4 2" xfId="5197" xr:uid="{49B1ED51-6A12-4B28-A711-B0342B75D6DB}"/>
    <cellStyle name="Normal 9 6 2 5 5" xfId="5194" xr:uid="{6FD14889-7CE1-4A1E-AD9A-0889D55427BA}"/>
    <cellStyle name="Normal 9 6 2 6" xfId="3562" xr:uid="{ED1D7A8F-04BE-45B9-83E8-534C249B1509}"/>
    <cellStyle name="Normal 9 6 2 6 2" xfId="5198" xr:uid="{0E3171B4-11FF-4B2B-8C12-690C9DCEBBF5}"/>
    <cellStyle name="Normal 9 6 2 7" xfId="3563" xr:uid="{8550A50C-B2FC-4425-B469-35BBA04CA4F9}"/>
    <cellStyle name="Normal 9 6 2 7 2" xfId="5199" xr:uid="{E0DBAA58-8245-4901-9E61-CF6E5376CB77}"/>
    <cellStyle name="Normal 9 6 2 8" xfId="3564" xr:uid="{B3C342C7-8EF7-46A3-9D19-90DEA4309999}"/>
    <cellStyle name="Normal 9 6 2 8 2" xfId="5200" xr:uid="{BEB19496-9A00-4BA2-AD11-B2A632142909}"/>
    <cellStyle name="Normal 9 6 2 9" xfId="5169" xr:uid="{A29A7707-7C82-4622-8857-874A8AB88802}"/>
    <cellStyle name="Normal 9 6 3" xfId="3565" xr:uid="{6F6DFE02-2445-421C-92F1-9FC62977515E}"/>
    <cellStyle name="Normal 9 6 3 2" xfId="3566" xr:uid="{D12D4E31-5FA4-4AA2-B032-06512B5B4CE3}"/>
    <cellStyle name="Normal 9 6 3 2 2" xfId="3567" xr:uid="{41A59E5C-9419-4EB4-A567-F7F1AC27FF43}"/>
    <cellStyle name="Normal 9 6 3 2 2 2" xfId="5203" xr:uid="{E5FEFEE8-600B-4F71-8D36-EB752582C791}"/>
    <cellStyle name="Normal 9 6 3 2 3" xfId="3568" xr:uid="{9FE2F14B-378B-42F5-9EE5-B9A2CEDCBD2D}"/>
    <cellStyle name="Normal 9 6 3 2 3 2" xfId="5204" xr:uid="{EFAECA87-8D96-4B94-A71E-F246089CD614}"/>
    <cellStyle name="Normal 9 6 3 2 4" xfId="3569" xr:uid="{A43B1317-0516-4191-B6F5-00E334B26CCC}"/>
    <cellStyle name="Normal 9 6 3 2 4 2" xfId="5205" xr:uid="{D2047251-E05B-41BB-90F7-B46C5A62E298}"/>
    <cellStyle name="Normal 9 6 3 2 5" xfId="5202" xr:uid="{946D43DB-9413-4F6A-9E28-AF1990678148}"/>
    <cellStyle name="Normal 9 6 3 3" xfId="3570" xr:uid="{F518607B-3F56-41D1-833E-BCDFC12BA46B}"/>
    <cellStyle name="Normal 9 6 3 3 2" xfId="3571" xr:uid="{ED1085AB-C2B2-4C7A-AB97-14AF577A30EA}"/>
    <cellStyle name="Normal 9 6 3 3 2 2" xfId="5207" xr:uid="{E14D3C07-194D-49ED-B76D-B5BC90BEF178}"/>
    <cellStyle name="Normal 9 6 3 3 3" xfId="3572" xr:uid="{99C18E60-3892-4383-9CD6-8CE8B0105BB9}"/>
    <cellStyle name="Normal 9 6 3 3 3 2" xfId="5208" xr:uid="{E2D7B247-2554-4B12-BCCF-C34BCD024630}"/>
    <cellStyle name="Normal 9 6 3 3 4" xfId="3573" xr:uid="{880E2953-6073-475B-8CAA-12A46900A15B}"/>
    <cellStyle name="Normal 9 6 3 3 4 2" xfId="5209" xr:uid="{A6CC4F35-F5F1-412A-8800-7D7BE33B12D7}"/>
    <cellStyle name="Normal 9 6 3 3 5" xfId="5206" xr:uid="{0BEFFA46-3870-469F-AF5A-D2D9FAD4FFD3}"/>
    <cellStyle name="Normal 9 6 3 4" xfId="3574" xr:uid="{7EC807EF-CE6A-4027-97BE-FAA43FA797C1}"/>
    <cellStyle name="Normal 9 6 3 4 2" xfId="5210" xr:uid="{32078DFC-F1BB-4B64-BE08-496CE514385D}"/>
    <cellStyle name="Normal 9 6 3 5" xfId="3575" xr:uid="{298EA945-569B-421A-B935-5D7DF012DF66}"/>
    <cellStyle name="Normal 9 6 3 5 2" xfId="5211" xr:uid="{38296915-9E34-4D98-8FA8-9B4D0D727CF1}"/>
    <cellStyle name="Normal 9 6 3 6" xfId="3576" xr:uid="{9F5AA171-4765-4F2F-81B1-6ABF87FB5A48}"/>
    <cellStyle name="Normal 9 6 3 6 2" xfId="5212" xr:uid="{3245DC7C-BB7D-46BF-B8D1-BA1C937DE7B8}"/>
    <cellStyle name="Normal 9 6 3 7" xfId="5201" xr:uid="{0DCEB121-0DB5-483B-986F-16B44471054B}"/>
    <cellStyle name="Normal 9 6 4" xfId="3577" xr:uid="{F1EDC555-B2B6-4AAA-923A-DA038A83C341}"/>
    <cellStyle name="Normal 9 6 4 2" xfId="3578" xr:uid="{93D762C8-A0EF-478E-9451-41352E8915ED}"/>
    <cellStyle name="Normal 9 6 4 2 2" xfId="3579" xr:uid="{F0691413-DDC5-4ACA-8670-2434AF700CC0}"/>
    <cellStyle name="Normal 9 6 4 2 2 2" xfId="5215" xr:uid="{8F1CB417-C29D-47E1-B2B6-7DF510046B9D}"/>
    <cellStyle name="Normal 9 6 4 2 3" xfId="3580" xr:uid="{A5A21311-8A88-472F-A78C-481B1BB25E3F}"/>
    <cellStyle name="Normal 9 6 4 2 3 2" xfId="5216" xr:uid="{61AD7DB6-02AA-4E9C-8F34-424910016C97}"/>
    <cellStyle name="Normal 9 6 4 2 4" xfId="3581" xr:uid="{E446CF6A-0F70-4506-B421-E57881227411}"/>
    <cellStyle name="Normal 9 6 4 2 4 2" xfId="5217" xr:uid="{3FD35786-15AB-435F-8F33-1C9CD0FE9ED5}"/>
    <cellStyle name="Normal 9 6 4 2 5" xfId="5214" xr:uid="{32CE2568-137B-4464-B5EE-8A202C3EC0B3}"/>
    <cellStyle name="Normal 9 6 4 3" xfId="3582" xr:uid="{8566727C-6D8C-41AD-8BC4-1C5C1A66300B}"/>
    <cellStyle name="Normal 9 6 4 3 2" xfId="5218" xr:uid="{06FCFDD4-E6DD-49F2-98B7-89BC39F96E98}"/>
    <cellStyle name="Normal 9 6 4 4" xfId="3583" xr:uid="{1EBEB833-E279-49C2-A2B3-D5253FCAC615}"/>
    <cellStyle name="Normal 9 6 4 4 2" xfId="5219" xr:uid="{859F5905-23E5-44A1-9681-8DEDBC2C8F03}"/>
    <cellStyle name="Normal 9 6 4 5" xfId="3584" xr:uid="{33552772-4657-414B-B287-9E5B80D3CB06}"/>
    <cellStyle name="Normal 9 6 4 5 2" xfId="5220" xr:uid="{E6E61276-2E50-48F2-B6BE-FD23EC7F6934}"/>
    <cellStyle name="Normal 9 6 4 6" xfId="5213" xr:uid="{FD619199-0C8C-40F7-A6B3-9CA4771FC8C2}"/>
    <cellStyle name="Normal 9 6 5" xfId="3585" xr:uid="{BEB13D36-7F4D-4662-B9BF-C58730F1ECDB}"/>
    <cellStyle name="Normal 9 6 5 2" xfId="3586" xr:uid="{60BDE6FF-878E-4C23-97F4-F0E876E449E3}"/>
    <cellStyle name="Normal 9 6 5 2 2" xfId="5222" xr:uid="{ABD8D58B-534D-444D-A08C-76225061551E}"/>
    <cellStyle name="Normal 9 6 5 3" xfId="3587" xr:uid="{909183BC-42CA-4975-A3C8-CF81DAFDEBBC}"/>
    <cellStyle name="Normal 9 6 5 3 2" xfId="5223" xr:uid="{7F0A73E2-8463-4142-A13B-965D738256E8}"/>
    <cellStyle name="Normal 9 6 5 4" xfId="3588" xr:uid="{6549B7BE-8C7D-4823-9511-5F6776E8CC9B}"/>
    <cellStyle name="Normal 9 6 5 4 2" xfId="5224" xr:uid="{A94DFCC4-26E1-4903-B4DE-AC90AC8FA920}"/>
    <cellStyle name="Normal 9 6 5 5" xfId="5221" xr:uid="{B19394F3-7B17-4F86-AE35-37C3472DAA85}"/>
    <cellStyle name="Normal 9 6 6" xfId="3589" xr:uid="{FFB5BF51-0BFE-40D4-A244-9C759687467E}"/>
    <cellStyle name="Normal 9 6 6 2" xfId="3590" xr:uid="{20407770-3748-40EF-84D1-78C8321794C2}"/>
    <cellStyle name="Normal 9 6 6 2 2" xfId="5226" xr:uid="{FC3F46F5-AE0C-404E-AEAB-D61DA94202EC}"/>
    <cellStyle name="Normal 9 6 6 3" xfId="3591" xr:uid="{7A1694E1-E40B-4099-8F58-CED1DDECB7E8}"/>
    <cellStyle name="Normal 9 6 6 3 2" xfId="5227" xr:uid="{AA70079C-0831-4B96-9CC1-FDC0E3FCDAC8}"/>
    <cellStyle name="Normal 9 6 6 4" xfId="3592" xr:uid="{16034D9B-7ACB-495D-87B0-92CA68838D57}"/>
    <cellStyle name="Normal 9 6 6 4 2" xfId="5228" xr:uid="{A86DA32D-7171-4D82-BEEF-664FC8A1B76C}"/>
    <cellStyle name="Normal 9 6 6 5" xfId="5225" xr:uid="{AA0DAC16-2409-434A-980E-17F9354113D9}"/>
    <cellStyle name="Normal 9 6 7" xfId="3593" xr:uid="{AEBAC32B-8136-4432-BA49-9C2768F7250D}"/>
    <cellStyle name="Normal 9 6 7 2" xfId="5229" xr:uid="{0DB00B92-37CC-4728-B5CB-B8069123DBB4}"/>
    <cellStyle name="Normal 9 6 8" xfId="3594" xr:uid="{FCF18027-8B1E-4F97-8E08-91F8AEE51AB4}"/>
    <cellStyle name="Normal 9 6 8 2" xfId="5230" xr:uid="{D586D1B3-C005-41CB-A3F3-93DA330ED414}"/>
    <cellStyle name="Normal 9 6 9" xfId="3595" xr:uid="{7AB3D03A-FAC0-43F9-B1CE-1F95153A98FF}"/>
    <cellStyle name="Normal 9 6 9 2" xfId="5231" xr:uid="{51FFAB16-7702-43F1-99EF-7F03B7C5341D}"/>
    <cellStyle name="Normal 9 7" xfId="3596" xr:uid="{89283843-BB3C-41FB-8A7D-E275C49524DD}"/>
    <cellStyle name="Normal 9 7 2" xfId="3597" xr:uid="{B5CB3549-4184-4AAA-959E-503AD0C94099}"/>
    <cellStyle name="Normal 9 7 2 2" xfId="3598" xr:uid="{7BB6A5C9-80FE-40AA-8916-8FCE269B4A36}"/>
    <cellStyle name="Normal 9 7 2 2 2" xfId="3599" xr:uid="{DA3C8045-217C-4DC8-ACC6-E233D875A257}"/>
    <cellStyle name="Normal 9 7 2 2 2 2" xfId="4274" xr:uid="{F1F49074-49FA-4136-B610-707EBC9C436C}"/>
    <cellStyle name="Normal 9 7 2 2 2 2 2" xfId="5236" xr:uid="{FB94356E-54B3-479B-B2F8-D9D2CA66D6E5}"/>
    <cellStyle name="Normal 9 7 2 2 2 3" xfId="5235" xr:uid="{B6670C6A-1B99-49A2-8917-FE6DB3C55BBF}"/>
    <cellStyle name="Normal 9 7 2 2 3" xfId="3600" xr:uid="{ADCA1122-DFB7-474A-9DEF-EC9A247C83CE}"/>
    <cellStyle name="Normal 9 7 2 2 3 2" xfId="5237" xr:uid="{CA2A1AF1-7A6A-4EA4-A5A8-A62CBF421AE1}"/>
    <cellStyle name="Normal 9 7 2 2 4" xfId="3601" xr:uid="{AEA7A406-250D-4F0A-AE96-ABB5C58D20D8}"/>
    <cellStyle name="Normal 9 7 2 2 4 2" xfId="5238" xr:uid="{1794B6DC-9B20-4FFC-B9CA-F24BB1B9413A}"/>
    <cellStyle name="Normal 9 7 2 2 5" xfId="5234" xr:uid="{9A150258-E7C5-4431-AED4-A19F843D14B8}"/>
    <cellStyle name="Normal 9 7 2 3" xfId="3602" xr:uid="{7960D851-EEFF-421F-9683-2E2029E0172E}"/>
    <cellStyle name="Normal 9 7 2 3 2" xfId="3603" xr:uid="{F6A2DB96-0BEE-469F-9E5A-9C83216D76B1}"/>
    <cellStyle name="Normal 9 7 2 3 2 2" xfId="5240" xr:uid="{7394F491-7E71-4279-858A-E8A6F789BD0B}"/>
    <cellStyle name="Normal 9 7 2 3 3" xfId="3604" xr:uid="{505D7AD8-C623-43D2-9971-81391881E1E2}"/>
    <cellStyle name="Normal 9 7 2 3 3 2" xfId="5241" xr:uid="{6AE75C40-13EE-40EE-BD72-3F73230EC717}"/>
    <cellStyle name="Normal 9 7 2 3 4" xfId="3605" xr:uid="{CD3F8585-47A4-4A5F-A85F-999A96E2B6B6}"/>
    <cellStyle name="Normal 9 7 2 3 4 2" xfId="5242" xr:uid="{9B31D67D-03D3-425C-BBD8-9124FFA26454}"/>
    <cellStyle name="Normal 9 7 2 3 5" xfId="5239" xr:uid="{16C476F0-D4D5-4450-9E49-243064EC48BA}"/>
    <cellStyle name="Normal 9 7 2 4" xfId="3606" xr:uid="{4AEE3B9F-F881-49D1-911A-706FBA103FC4}"/>
    <cellStyle name="Normal 9 7 2 4 2" xfId="5243" xr:uid="{809B7264-9FDF-4559-887A-3CC248BEA245}"/>
    <cellStyle name="Normal 9 7 2 5" xfId="3607" xr:uid="{FDA67254-DDBF-446E-A86B-76489156F2A1}"/>
    <cellStyle name="Normal 9 7 2 5 2" xfId="5244" xr:uid="{6D6BCC32-2C52-4C4B-8278-98547DBD8938}"/>
    <cellStyle name="Normal 9 7 2 6" xfId="3608" xr:uid="{DDE99ABB-C9BC-4A89-B660-E65002AD8AD6}"/>
    <cellStyle name="Normal 9 7 2 6 2" xfId="5245" xr:uid="{1EAE163F-7888-485B-B061-FD77659C416B}"/>
    <cellStyle name="Normal 9 7 2 7" xfId="5233" xr:uid="{1C4DA1C8-D940-4C13-8D27-0D732FEE8A12}"/>
    <cellStyle name="Normal 9 7 3" xfId="3609" xr:uid="{333C391C-1427-4E31-AF85-D17DE7DD0DE4}"/>
    <cellStyle name="Normal 9 7 3 2" xfId="3610" xr:uid="{1B4EE8FE-E8F7-4197-8545-724CCEA29BB1}"/>
    <cellStyle name="Normal 9 7 3 2 2" xfId="3611" xr:uid="{90C5E59C-5C20-486B-B247-6567712E5594}"/>
    <cellStyle name="Normal 9 7 3 2 2 2" xfId="5248" xr:uid="{8535720A-2F17-4F55-A4C0-B9597DDF2533}"/>
    <cellStyle name="Normal 9 7 3 2 3" xfId="3612" xr:uid="{9EE6C6E3-5FFD-4382-B8C9-B0082BFD4B42}"/>
    <cellStyle name="Normal 9 7 3 2 3 2" xfId="5249" xr:uid="{4CEA8BA1-29A7-4153-8958-AAF8A8331C6F}"/>
    <cellStyle name="Normal 9 7 3 2 4" xfId="3613" xr:uid="{B0B133C5-903A-445A-8466-DEF75DC08C08}"/>
    <cellStyle name="Normal 9 7 3 2 4 2" xfId="5250" xr:uid="{D926F57D-C723-46AF-8E04-746D2EFBF03D}"/>
    <cellStyle name="Normal 9 7 3 2 5" xfId="5247" xr:uid="{50440FB1-634B-4898-AA3E-8D91DB5E335A}"/>
    <cellStyle name="Normal 9 7 3 3" xfId="3614" xr:uid="{FDB50E48-FF4B-4475-9331-B7F72752E865}"/>
    <cellStyle name="Normal 9 7 3 3 2" xfId="5251" xr:uid="{BAC034AE-8CE9-4B63-813B-9E4E802085CB}"/>
    <cellStyle name="Normal 9 7 3 4" xfId="3615" xr:uid="{E2E3F9C0-4E29-4854-97B7-D44540A0A774}"/>
    <cellStyle name="Normal 9 7 3 4 2" xfId="5252" xr:uid="{376B62EB-464B-4799-9FDC-CDAC57B3BFB3}"/>
    <cellStyle name="Normal 9 7 3 5" xfId="3616" xr:uid="{3F63417E-6710-4B7F-B19A-A5C62C5B761B}"/>
    <cellStyle name="Normal 9 7 3 5 2" xfId="5253" xr:uid="{382AEFB2-EE9F-46FD-A5E1-86DA2FD37BE5}"/>
    <cellStyle name="Normal 9 7 3 6" xfId="5246" xr:uid="{13755BAE-34BE-4B88-9B07-3674445A4832}"/>
    <cellStyle name="Normal 9 7 4" xfId="3617" xr:uid="{49F8FCB4-53CB-46C7-B193-F710E4E4067B}"/>
    <cellStyle name="Normal 9 7 4 2" xfId="3618" xr:uid="{48AC7E64-937F-4509-8892-764204CC1F38}"/>
    <cellStyle name="Normal 9 7 4 2 2" xfId="5255" xr:uid="{A9BC51B9-6B0A-4B10-90CB-8F84BE361905}"/>
    <cellStyle name="Normal 9 7 4 3" xfId="3619" xr:uid="{0D080D69-7BB9-43F2-80C7-18C5CB7DBBE3}"/>
    <cellStyle name="Normal 9 7 4 3 2" xfId="5256" xr:uid="{11CAB033-9EEE-4D1B-9DF6-A2C8CE13F8E6}"/>
    <cellStyle name="Normal 9 7 4 4" xfId="3620" xr:uid="{1F9674EB-7F01-4123-B77A-5E864D37431A}"/>
    <cellStyle name="Normal 9 7 4 4 2" xfId="5257" xr:uid="{7FA22FF1-CD1C-42B7-AE5D-29F5F6B24D84}"/>
    <cellStyle name="Normal 9 7 4 5" xfId="5254" xr:uid="{E400B51B-78E9-401E-89FF-8D92774F2F25}"/>
    <cellStyle name="Normal 9 7 5" xfId="3621" xr:uid="{9414978D-145C-4756-A08B-EA5F24ED6040}"/>
    <cellStyle name="Normal 9 7 5 2" xfId="3622" xr:uid="{9611344C-33FB-4F95-9CD3-E64BF9EE9E96}"/>
    <cellStyle name="Normal 9 7 5 2 2" xfId="5259" xr:uid="{67E95BA1-B5EE-4544-9507-0C02239BC55A}"/>
    <cellStyle name="Normal 9 7 5 3" xfId="3623" xr:uid="{D9F5E9AB-6F0C-4A14-A1DE-0144EA717DBA}"/>
    <cellStyle name="Normal 9 7 5 3 2" xfId="5260" xr:uid="{0DBC1028-145F-45D5-932F-ABAD133C25EB}"/>
    <cellStyle name="Normal 9 7 5 4" xfId="3624" xr:uid="{E20DF39F-53BA-4015-A4B2-43E016598413}"/>
    <cellStyle name="Normal 9 7 5 4 2" xfId="5261" xr:uid="{A7CFBDE4-3C43-470D-AD3D-C2B6302D0F23}"/>
    <cellStyle name="Normal 9 7 5 5" xfId="5258" xr:uid="{59B5D5B8-A9B5-4113-BF03-0F0638FC5EFE}"/>
    <cellStyle name="Normal 9 7 6" xfId="3625" xr:uid="{04D10363-AEF0-45DE-9588-DAC2E39E9A87}"/>
    <cellStyle name="Normal 9 7 6 2" xfId="5262" xr:uid="{D7F80007-ADA0-41C5-AEE1-641F7E051C29}"/>
    <cellStyle name="Normal 9 7 7" xfId="3626" xr:uid="{3AD96818-45F0-491F-8AFF-75ED57ADDD90}"/>
    <cellStyle name="Normal 9 7 7 2" xfId="5263" xr:uid="{50E0170B-4AA3-47D8-B6C9-027E12F408EE}"/>
    <cellStyle name="Normal 9 7 8" xfId="3627" xr:uid="{A8ACB963-9F7C-449A-9D79-CE504DA3E3D6}"/>
    <cellStyle name="Normal 9 7 8 2" xfId="5264" xr:uid="{1AAF74A8-2C58-4EE7-B078-B99B923EF18A}"/>
    <cellStyle name="Normal 9 7 9" xfId="5232" xr:uid="{4F7B5624-3D1E-49A1-846D-C0F70BCDDC93}"/>
    <cellStyle name="Normal 9 8" xfId="3628" xr:uid="{39F7FA2E-02D0-4D37-8773-A1BBD61B830D}"/>
    <cellStyle name="Normal 9 8 2" xfId="3629" xr:uid="{0B19C4C1-9CFB-4AF2-ACBE-B9FFF296DE1A}"/>
    <cellStyle name="Normal 9 8 2 2" xfId="3630" xr:uid="{3087D294-C40B-4F91-97F5-AA8054AE49FB}"/>
    <cellStyle name="Normal 9 8 2 2 2" xfId="3631" xr:uid="{30024713-BA7D-44ED-82FA-189C7DC4BDBC}"/>
    <cellStyle name="Normal 9 8 2 2 2 2" xfId="5268" xr:uid="{A17141E1-D63F-4856-B7EC-A7E5104B6832}"/>
    <cellStyle name="Normal 9 8 2 2 3" xfId="3632" xr:uid="{70B72A1B-6028-4D23-BD28-23B67168C502}"/>
    <cellStyle name="Normal 9 8 2 2 3 2" xfId="5269" xr:uid="{656FC91F-A7B7-47B6-9F79-DB402794BB92}"/>
    <cellStyle name="Normal 9 8 2 2 4" xfId="3633" xr:uid="{B4F6CF56-509A-42BE-A674-36720E383C6E}"/>
    <cellStyle name="Normal 9 8 2 2 4 2" xfId="5270" xr:uid="{1A7BA98D-2964-4BCD-8EA2-75E9F7698DB2}"/>
    <cellStyle name="Normal 9 8 2 2 5" xfId="5267" xr:uid="{33F8741E-A4F5-42A4-ADD7-E07D5AA13A14}"/>
    <cellStyle name="Normal 9 8 2 3" xfId="3634" xr:uid="{AC13C73D-CDFD-4601-90F5-F1A7390FC876}"/>
    <cellStyle name="Normal 9 8 2 3 2" xfId="5271" xr:uid="{9C768D9E-8961-48FF-BAE2-4FCF92759DCE}"/>
    <cellStyle name="Normal 9 8 2 4" xfId="3635" xr:uid="{E9193334-6E58-4CB9-878D-85A3B8A4C45D}"/>
    <cellStyle name="Normal 9 8 2 4 2" xfId="5272" xr:uid="{3A628B5C-B305-4A64-A9A4-4B20B335A4D5}"/>
    <cellStyle name="Normal 9 8 2 5" xfId="3636" xr:uid="{4A2CD466-4535-4087-AC07-6D321F63B967}"/>
    <cellStyle name="Normal 9 8 2 5 2" xfId="5273" xr:uid="{1246068E-0725-49DE-AC96-ABD7C8CB03B7}"/>
    <cellStyle name="Normal 9 8 2 6" xfId="5266" xr:uid="{D25F8319-AABB-470E-981A-99B0533CF02D}"/>
    <cellStyle name="Normal 9 8 3" xfId="3637" xr:uid="{69298420-C1B0-4088-AC41-C7D104BC7079}"/>
    <cellStyle name="Normal 9 8 3 2" xfId="3638" xr:uid="{C293756A-BF13-4730-93CB-59901BB00202}"/>
    <cellStyle name="Normal 9 8 3 2 2" xfId="5275" xr:uid="{EFDD7091-F0BB-4E3F-B055-91B43E7A1214}"/>
    <cellStyle name="Normal 9 8 3 3" xfId="3639" xr:uid="{EA4BD3C5-51FB-493C-AC55-935853C890A4}"/>
    <cellStyle name="Normal 9 8 3 3 2" xfId="5276" xr:uid="{0D76BFE7-B77E-4C78-897B-5BCA5A40713C}"/>
    <cellStyle name="Normal 9 8 3 4" xfId="3640" xr:uid="{7B9FD66F-D3CC-4EE4-ADED-2DF09E7C6BD3}"/>
    <cellStyle name="Normal 9 8 3 4 2" xfId="5277" xr:uid="{90513BCD-80E5-42C7-B6B4-5B55B9F40183}"/>
    <cellStyle name="Normal 9 8 3 5" xfId="5274" xr:uid="{B739B509-E52C-4438-9888-8C7C16A0D7F8}"/>
    <cellStyle name="Normal 9 8 4" xfId="3641" xr:uid="{BE434E23-EDB3-4842-8065-CB5C7ECD4528}"/>
    <cellStyle name="Normal 9 8 4 2" xfId="3642" xr:uid="{B4B4EEDA-E225-4024-9C5C-F3CB748D1027}"/>
    <cellStyle name="Normal 9 8 4 2 2" xfId="5279" xr:uid="{0EA21C43-8F51-48F4-9685-FF4681160BA5}"/>
    <cellStyle name="Normal 9 8 4 3" xfId="3643" xr:uid="{49787FB7-6F4C-42B3-8737-6E892380530A}"/>
    <cellStyle name="Normal 9 8 4 3 2" xfId="5280" xr:uid="{5C685ABC-B904-4181-BF00-70EC26042BDC}"/>
    <cellStyle name="Normal 9 8 4 4" xfId="3644" xr:uid="{17993431-604B-4DCF-BE54-7D450100E5E3}"/>
    <cellStyle name="Normal 9 8 4 4 2" xfId="5281" xr:uid="{88703EE5-8C12-497B-A076-761F5511DBCE}"/>
    <cellStyle name="Normal 9 8 4 5" xfId="5278" xr:uid="{6217D614-CE5E-4909-BACC-A30A4F00B867}"/>
    <cellStyle name="Normal 9 8 5" xfId="3645" xr:uid="{8B10F6C9-D9A1-4AE4-858A-6EA247B99C98}"/>
    <cellStyle name="Normal 9 8 5 2" xfId="5282" xr:uid="{A54201DA-99DA-459C-AE6F-15562FC1FF47}"/>
    <cellStyle name="Normal 9 8 6" xfId="3646" xr:uid="{9C9BA009-76A1-4923-9BF8-CC1750F6B826}"/>
    <cellStyle name="Normal 9 8 6 2" xfId="5283" xr:uid="{7D989C26-1AE8-4C7D-8BF7-A2F57D42667E}"/>
    <cellStyle name="Normal 9 8 7" xfId="3647" xr:uid="{BF0518B0-9B34-4C78-996E-7F2FDC742295}"/>
    <cellStyle name="Normal 9 8 7 2" xfId="5284" xr:uid="{403EC2BB-0756-4576-AAF5-202ABFCF5ABE}"/>
    <cellStyle name="Normal 9 8 8" xfId="5265" xr:uid="{F86A57A9-C052-4EEA-BBF1-71503414535A}"/>
    <cellStyle name="Normal 9 9" xfId="3648" xr:uid="{B0574A5A-4B31-4311-AD3C-8C593C25FB6C}"/>
    <cellStyle name="Normal 9 9 2" xfId="3649" xr:uid="{9FBCE744-881D-4403-88AE-BCCB2EC0017F}"/>
    <cellStyle name="Normal 9 9 2 2" xfId="3650" xr:uid="{24854F00-66FE-4D07-8510-E4AC6AC819B5}"/>
    <cellStyle name="Normal 9 9 2 2 2" xfId="5287" xr:uid="{D9B86301-3D3E-48FD-B725-42FC1F1F8D53}"/>
    <cellStyle name="Normal 9 9 2 3" xfId="3651" xr:uid="{7C5DBB11-AE71-4A80-B0EB-BDBB406359BB}"/>
    <cellStyle name="Normal 9 9 2 3 2" xfId="5288" xr:uid="{EB5F1AD6-8B53-47C7-9FBE-C249C1B4D19D}"/>
    <cellStyle name="Normal 9 9 2 4" xfId="3652" xr:uid="{AF911BD1-08E7-42C3-888D-BA6417DFF246}"/>
    <cellStyle name="Normal 9 9 2 4 2" xfId="5289" xr:uid="{99350EDB-9E64-47C3-A99E-7E1BFFD345F6}"/>
    <cellStyle name="Normal 9 9 2 5" xfId="5286" xr:uid="{81EFF08D-1103-4423-AE26-2D340D3EB283}"/>
    <cellStyle name="Normal 9 9 3" xfId="3653" xr:uid="{34C72590-D01A-48CC-9104-0C836821AD6E}"/>
    <cellStyle name="Normal 9 9 3 2" xfId="3654" xr:uid="{F6707374-DD98-4182-BD03-E21643E0F9EB}"/>
    <cellStyle name="Normal 9 9 3 2 2" xfId="5291" xr:uid="{FEA3F562-E228-430D-9CB8-291AF0610A75}"/>
    <cellStyle name="Normal 9 9 3 3" xfId="3655" xr:uid="{2CC8F85B-DA33-445E-92A4-E8589B8AD135}"/>
    <cellStyle name="Normal 9 9 3 3 2" xfId="5292" xr:uid="{6DE9D499-CF6C-4286-B39B-29AB5942B31D}"/>
    <cellStyle name="Normal 9 9 3 4" xfId="3656" xr:uid="{AD93FA5E-18A4-43E2-AB89-7A7FC8130D87}"/>
    <cellStyle name="Normal 9 9 3 4 2" xfId="5293" xr:uid="{CD2D2DB3-1747-4F00-BD15-8B05C5350143}"/>
    <cellStyle name="Normal 9 9 3 5" xfId="5290" xr:uid="{00434A1C-AE9A-4A0C-89EE-FAD9F3C26C03}"/>
    <cellStyle name="Normal 9 9 4" xfId="3657" xr:uid="{20CC9401-D1A6-4739-8E85-CC5B3D3DDE49}"/>
    <cellStyle name="Normal 9 9 4 2" xfId="5294" xr:uid="{D6123072-8005-4862-8202-94D5BDAAB998}"/>
    <cellStyle name="Normal 9 9 5" xfId="3658" xr:uid="{4547BEC7-F5D8-4865-A9F4-3C38E6188CF2}"/>
    <cellStyle name="Normal 9 9 5 2" xfId="5295" xr:uid="{9CD2E874-6917-44C5-B58E-14FA81428F3B}"/>
    <cellStyle name="Normal 9 9 6" xfId="3659" xr:uid="{00501F65-67F3-4715-9AA2-403A06F7188B}"/>
    <cellStyle name="Normal 9 9 6 2" xfId="5296" xr:uid="{F701CB5C-35C0-4A60-B9E5-FCAC8E814DBB}"/>
    <cellStyle name="Normal 9 9 7" xfId="5285" xr:uid="{5440452F-9179-4DFC-A101-07B5C32F1023}"/>
    <cellStyle name="Percent 2" xfId="92" xr:uid="{4F5F23D8-5E8A-46C1-9CEA-2811362F3677}"/>
    <cellStyle name="Percent 2 2" xfId="5297" xr:uid="{01BFC607-BA11-466C-A9C8-5230A3CB570F}"/>
    <cellStyle name="Гиперссылка 2" xfId="4" xr:uid="{49BAA0F8-B3D3-41B5-87DD-435502328B29}"/>
    <cellStyle name="Гиперссылка 2 2" xfId="5298" xr:uid="{2552D372-2401-4FD1-B8BB-CDA9DEFE9584}"/>
    <cellStyle name="Обычный 2" xfId="1" xr:uid="{A3CD5D5E-4502-4158-8112-08CDD679ACF5}"/>
    <cellStyle name="Обычный 2 2" xfId="5" xr:uid="{D19F253E-EE9B-4476-9D91-2EE3A6D7A3DC}"/>
    <cellStyle name="Обычный 2 2 2" xfId="5300" xr:uid="{80691559-C059-40AF-9FC0-AC2542F74097}"/>
    <cellStyle name="Обычный 2 3" xfId="5299" xr:uid="{B9DF9EFE-73FD-4932-8971-328F1E31B514}"/>
    <cellStyle name="常规_Sheet1_1" xfId="4382" xr:uid="{E1A2E288-E11B-4CED-BFD2-713BB9209B4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6"/>
  <sheetViews>
    <sheetView tabSelected="1" topLeftCell="A80" zoomScale="90" zoomScaleNormal="90" workbookViewId="0">
      <selection activeCell="K96" sqref="A1:K9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792</v>
      </c>
      <c r="C10" s="120"/>
      <c r="D10" s="120"/>
      <c r="E10" s="120"/>
      <c r="F10" s="115"/>
      <c r="G10" s="116"/>
      <c r="H10" s="116" t="s">
        <v>792</v>
      </c>
      <c r="I10" s="120"/>
      <c r="J10" s="133">
        <v>51338</v>
      </c>
      <c r="K10" s="115"/>
    </row>
    <row r="11" spans="1:11">
      <c r="A11" s="114"/>
      <c r="B11" s="114" t="s">
        <v>793</v>
      </c>
      <c r="C11" s="120"/>
      <c r="D11" s="120"/>
      <c r="E11" s="120"/>
      <c r="F11" s="115"/>
      <c r="G11" s="116"/>
      <c r="H11" s="116" t="s">
        <v>793</v>
      </c>
      <c r="I11" s="120"/>
      <c r="J11" s="134"/>
      <c r="K11" s="115"/>
    </row>
    <row r="12" spans="1:11">
      <c r="A12" s="114"/>
      <c r="B12" s="114" t="s">
        <v>794</v>
      </c>
      <c r="C12" s="120"/>
      <c r="D12" s="120"/>
      <c r="E12" s="120"/>
      <c r="F12" s="115"/>
      <c r="G12" s="116"/>
      <c r="H12" s="116" t="s">
        <v>794</v>
      </c>
      <c r="I12" s="120"/>
      <c r="J12" s="120"/>
      <c r="K12" s="115"/>
    </row>
    <row r="13" spans="1:11">
      <c r="A13" s="114"/>
      <c r="B13" s="114" t="s">
        <v>795</v>
      </c>
      <c r="C13" s="120"/>
      <c r="D13" s="120"/>
      <c r="E13" s="120"/>
      <c r="F13" s="115"/>
      <c r="G13" s="116"/>
      <c r="H13" s="116" t="s">
        <v>795</v>
      </c>
      <c r="I13" s="120"/>
      <c r="J13" s="99" t="s">
        <v>11</v>
      </c>
      <c r="K13" s="115"/>
    </row>
    <row r="14" spans="1:11" ht="15" customHeight="1">
      <c r="A14" s="114"/>
      <c r="B14" s="114" t="s">
        <v>712</v>
      </c>
      <c r="C14" s="120"/>
      <c r="D14" s="120"/>
      <c r="E14" s="120"/>
      <c r="F14" s="115"/>
      <c r="G14" s="116"/>
      <c r="H14" s="116" t="s">
        <v>712</v>
      </c>
      <c r="I14" s="120"/>
      <c r="J14" s="135">
        <v>45176</v>
      </c>
      <c r="K14" s="115"/>
    </row>
    <row r="15" spans="1:11" ht="15" customHeight="1">
      <c r="A15" s="114"/>
      <c r="B15" s="6" t="s">
        <v>6</v>
      </c>
      <c r="C15" s="7"/>
      <c r="D15" s="7"/>
      <c r="E15" s="7"/>
      <c r="F15" s="8"/>
      <c r="G15" s="116"/>
      <c r="H15" s="9" t="s">
        <v>796</v>
      </c>
      <c r="I15" s="120"/>
      <c r="J15" s="136"/>
      <c r="K15" s="115"/>
    </row>
    <row r="16" spans="1:11" ht="15" customHeight="1">
      <c r="A16" s="114"/>
      <c r="B16" s="120"/>
      <c r="C16" s="120"/>
      <c r="D16" s="120"/>
      <c r="E16" s="120"/>
      <c r="F16" s="120"/>
      <c r="G16" s="120"/>
      <c r="H16" s="120"/>
      <c r="I16" s="123" t="s">
        <v>142</v>
      </c>
      <c r="J16" s="129">
        <v>39890</v>
      </c>
      <c r="K16" s="115"/>
    </row>
    <row r="17" spans="1:11">
      <c r="A17" s="114"/>
      <c r="B17" s="120" t="s">
        <v>713</v>
      </c>
      <c r="C17" s="120"/>
      <c r="D17" s="120"/>
      <c r="E17" s="120"/>
      <c r="F17" s="120"/>
      <c r="G17" s="120"/>
      <c r="H17" s="120"/>
      <c r="I17" s="123" t="s">
        <v>143</v>
      </c>
      <c r="J17" s="129" t="s">
        <v>791</v>
      </c>
      <c r="K17" s="115"/>
    </row>
    <row r="18" spans="1:11" ht="18">
      <c r="A18" s="114"/>
      <c r="B18" s="120" t="s">
        <v>714</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7" t="s">
        <v>201</v>
      </c>
      <c r="G20" s="138"/>
      <c r="H20" s="100" t="s">
        <v>169</v>
      </c>
      <c r="I20" s="100" t="s">
        <v>202</v>
      </c>
      <c r="J20" s="100" t="s">
        <v>21</v>
      </c>
      <c r="K20" s="115"/>
    </row>
    <row r="21" spans="1:11">
      <c r="A21" s="114"/>
      <c r="B21" s="105"/>
      <c r="C21" s="105"/>
      <c r="D21" s="106"/>
      <c r="E21" s="106"/>
      <c r="F21" s="139"/>
      <c r="G21" s="140"/>
      <c r="H21" s="105" t="s">
        <v>141</v>
      </c>
      <c r="I21" s="105"/>
      <c r="J21" s="105"/>
      <c r="K21" s="115"/>
    </row>
    <row r="22" spans="1:11">
      <c r="A22" s="114"/>
      <c r="B22" s="107">
        <v>300</v>
      </c>
      <c r="C22" s="10" t="s">
        <v>715</v>
      </c>
      <c r="D22" s="118" t="s">
        <v>776</v>
      </c>
      <c r="E22" s="118" t="s">
        <v>25</v>
      </c>
      <c r="F22" s="131"/>
      <c r="G22" s="132"/>
      <c r="H22" s="11" t="s">
        <v>716</v>
      </c>
      <c r="I22" s="14">
        <v>0.57999999999999996</v>
      </c>
      <c r="J22" s="109">
        <f t="shared" ref="J22:J53" si="0">I22*B22</f>
        <v>174</v>
      </c>
      <c r="K22" s="115"/>
    </row>
    <row r="23" spans="1:11">
      <c r="A23" s="114"/>
      <c r="B23" s="107">
        <v>300</v>
      </c>
      <c r="C23" s="10" t="s">
        <v>715</v>
      </c>
      <c r="D23" s="118" t="s">
        <v>777</v>
      </c>
      <c r="E23" s="118" t="s">
        <v>26</v>
      </c>
      <c r="F23" s="131"/>
      <c r="G23" s="132"/>
      <c r="H23" s="11" t="s">
        <v>716</v>
      </c>
      <c r="I23" s="14">
        <v>0.78</v>
      </c>
      <c r="J23" s="109">
        <f t="shared" si="0"/>
        <v>234</v>
      </c>
      <c r="K23" s="115"/>
    </row>
    <row r="24" spans="1:11" ht="24">
      <c r="A24" s="114"/>
      <c r="B24" s="107">
        <v>200</v>
      </c>
      <c r="C24" s="10" t="s">
        <v>717</v>
      </c>
      <c r="D24" s="118" t="s">
        <v>717</v>
      </c>
      <c r="E24" s="118"/>
      <c r="F24" s="131"/>
      <c r="G24" s="132"/>
      <c r="H24" s="11" t="s">
        <v>786</v>
      </c>
      <c r="I24" s="14">
        <v>0.18</v>
      </c>
      <c r="J24" s="109">
        <f t="shared" si="0"/>
        <v>36</v>
      </c>
      <c r="K24" s="115"/>
    </row>
    <row r="25" spans="1:11" ht="24">
      <c r="A25" s="114"/>
      <c r="B25" s="107">
        <v>38</v>
      </c>
      <c r="C25" s="10" t="s">
        <v>100</v>
      </c>
      <c r="D25" s="118" t="s">
        <v>100</v>
      </c>
      <c r="E25" s="118" t="s">
        <v>718</v>
      </c>
      <c r="F25" s="131" t="s">
        <v>107</v>
      </c>
      <c r="G25" s="132"/>
      <c r="H25" s="11" t="s">
        <v>719</v>
      </c>
      <c r="I25" s="14">
        <v>0.83</v>
      </c>
      <c r="J25" s="109">
        <f t="shared" si="0"/>
        <v>31.54</v>
      </c>
      <c r="K25" s="115"/>
    </row>
    <row r="26" spans="1:11" ht="24">
      <c r="A26" s="114"/>
      <c r="B26" s="107">
        <v>36</v>
      </c>
      <c r="C26" s="10" t="s">
        <v>100</v>
      </c>
      <c r="D26" s="118" t="s">
        <v>100</v>
      </c>
      <c r="E26" s="118" t="s">
        <v>718</v>
      </c>
      <c r="F26" s="131" t="s">
        <v>210</v>
      </c>
      <c r="G26" s="132"/>
      <c r="H26" s="11" t="s">
        <v>719</v>
      </c>
      <c r="I26" s="14">
        <v>0.83</v>
      </c>
      <c r="J26" s="109">
        <f t="shared" si="0"/>
        <v>29.88</v>
      </c>
      <c r="K26" s="115"/>
    </row>
    <row r="27" spans="1:11" ht="24">
      <c r="A27" s="114"/>
      <c r="B27" s="107">
        <v>31</v>
      </c>
      <c r="C27" s="10" t="s">
        <v>100</v>
      </c>
      <c r="D27" s="118" t="s">
        <v>100</v>
      </c>
      <c r="E27" s="118" t="s">
        <v>718</v>
      </c>
      <c r="F27" s="131" t="s">
        <v>212</v>
      </c>
      <c r="G27" s="132"/>
      <c r="H27" s="11" t="s">
        <v>719</v>
      </c>
      <c r="I27" s="14">
        <v>0.83</v>
      </c>
      <c r="J27" s="109">
        <f t="shared" si="0"/>
        <v>25.73</v>
      </c>
      <c r="K27" s="115"/>
    </row>
    <row r="28" spans="1:11" ht="24">
      <c r="A28" s="114"/>
      <c r="B28" s="107">
        <v>37</v>
      </c>
      <c r="C28" s="10" t="s">
        <v>100</v>
      </c>
      <c r="D28" s="118" t="s">
        <v>100</v>
      </c>
      <c r="E28" s="118" t="s">
        <v>720</v>
      </c>
      <c r="F28" s="131" t="s">
        <v>210</v>
      </c>
      <c r="G28" s="132"/>
      <c r="H28" s="11" t="s">
        <v>719</v>
      </c>
      <c r="I28" s="14">
        <v>0.83</v>
      </c>
      <c r="J28" s="109">
        <f t="shared" si="0"/>
        <v>30.709999999999997</v>
      </c>
      <c r="K28" s="115"/>
    </row>
    <row r="29" spans="1:11" ht="24">
      <c r="A29" s="114"/>
      <c r="B29" s="107">
        <v>50</v>
      </c>
      <c r="C29" s="10" t="s">
        <v>100</v>
      </c>
      <c r="D29" s="118" t="s">
        <v>100</v>
      </c>
      <c r="E29" s="118" t="s">
        <v>720</v>
      </c>
      <c r="F29" s="131" t="s">
        <v>212</v>
      </c>
      <c r="G29" s="132"/>
      <c r="H29" s="11" t="s">
        <v>719</v>
      </c>
      <c r="I29" s="14">
        <v>0.83</v>
      </c>
      <c r="J29" s="109">
        <f t="shared" si="0"/>
        <v>41.5</v>
      </c>
      <c r="K29" s="115"/>
    </row>
    <row r="30" spans="1:11" ht="24">
      <c r="A30" s="114"/>
      <c r="B30" s="107">
        <v>36</v>
      </c>
      <c r="C30" s="10" t="s">
        <v>100</v>
      </c>
      <c r="D30" s="118" t="s">
        <v>100</v>
      </c>
      <c r="E30" s="118" t="s">
        <v>720</v>
      </c>
      <c r="F30" s="131" t="s">
        <v>265</v>
      </c>
      <c r="G30" s="132"/>
      <c r="H30" s="11" t="s">
        <v>719</v>
      </c>
      <c r="I30" s="14">
        <v>0.83</v>
      </c>
      <c r="J30" s="109">
        <f t="shared" si="0"/>
        <v>29.88</v>
      </c>
      <c r="K30" s="115"/>
    </row>
    <row r="31" spans="1:11" ht="24">
      <c r="A31" s="114"/>
      <c r="B31" s="107">
        <v>20</v>
      </c>
      <c r="C31" s="10" t="s">
        <v>721</v>
      </c>
      <c r="D31" s="118" t="s">
        <v>721</v>
      </c>
      <c r="E31" s="118" t="s">
        <v>25</v>
      </c>
      <c r="F31" s="131" t="s">
        <v>273</v>
      </c>
      <c r="G31" s="132"/>
      <c r="H31" s="11" t="s">
        <v>722</v>
      </c>
      <c r="I31" s="14">
        <v>0.49</v>
      </c>
      <c r="J31" s="109">
        <f t="shared" si="0"/>
        <v>9.8000000000000007</v>
      </c>
      <c r="K31" s="115"/>
    </row>
    <row r="32" spans="1:11" ht="24">
      <c r="A32" s="114"/>
      <c r="B32" s="107">
        <v>50</v>
      </c>
      <c r="C32" s="10" t="s">
        <v>721</v>
      </c>
      <c r="D32" s="118" t="s">
        <v>721</v>
      </c>
      <c r="E32" s="118" t="s">
        <v>26</v>
      </c>
      <c r="F32" s="131" t="s">
        <v>273</v>
      </c>
      <c r="G32" s="132"/>
      <c r="H32" s="11" t="s">
        <v>722</v>
      </c>
      <c r="I32" s="14">
        <v>0.49</v>
      </c>
      <c r="J32" s="109">
        <f t="shared" si="0"/>
        <v>24.5</v>
      </c>
      <c r="K32" s="115"/>
    </row>
    <row r="33" spans="1:11" ht="24">
      <c r="A33" s="114"/>
      <c r="B33" s="107">
        <v>20</v>
      </c>
      <c r="C33" s="10" t="s">
        <v>721</v>
      </c>
      <c r="D33" s="118" t="s">
        <v>721</v>
      </c>
      <c r="E33" s="118" t="s">
        <v>27</v>
      </c>
      <c r="F33" s="131" t="s">
        <v>273</v>
      </c>
      <c r="G33" s="132"/>
      <c r="H33" s="11" t="s">
        <v>722</v>
      </c>
      <c r="I33" s="14">
        <v>0.49</v>
      </c>
      <c r="J33" s="109">
        <f t="shared" si="0"/>
        <v>9.8000000000000007</v>
      </c>
      <c r="K33" s="115"/>
    </row>
    <row r="34" spans="1:11" ht="24">
      <c r="A34" s="114"/>
      <c r="B34" s="107">
        <v>15</v>
      </c>
      <c r="C34" s="10" t="s">
        <v>723</v>
      </c>
      <c r="D34" s="118" t="s">
        <v>723</v>
      </c>
      <c r="E34" s="118" t="s">
        <v>35</v>
      </c>
      <c r="F34" s="131"/>
      <c r="G34" s="132"/>
      <c r="H34" s="11" t="s">
        <v>724</v>
      </c>
      <c r="I34" s="14">
        <v>0.52</v>
      </c>
      <c r="J34" s="109">
        <f t="shared" si="0"/>
        <v>7.8000000000000007</v>
      </c>
      <c r="K34" s="115"/>
    </row>
    <row r="35" spans="1:11" ht="36">
      <c r="A35" s="114"/>
      <c r="B35" s="107">
        <v>1</v>
      </c>
      <c r="C35" s="10" t="s">
        <v>725</v>
      </c>
      <c r="D35" s="118" t="s">
        <v>778</v>
      </c>
      <c r="E35" s="118" t="s">
        <v>726</v>
      </c>
      <c r="F35" s="131"/>
      <c r="G35" s="132"/>
      <c r="H35" s="11" t="s">
        <v>727</v>
      </c>
      <c r="I35" s="14">
        <v>51.96</v>
      </c>
      <c r="J35" s="109">
        <f t="shared" si="0"/>
        <v>51.96</v>
      </c>
      <c r="K35" s="115"/>
    </row>
    <row r="36" spans="1:11" ht="36">
      <c r="A36" s="114"/>
      <c r="B36" s="107">
        <v>1</v>
      </c>
      <c r="C36" s="10" t="s">
        <v>728</v>
      </c>
      <c r="D36" s="118" t="s">
        <v>779</v>
      </c>
      <c r="E36" s="118" t="s">
        <v>726</v>
      </c>
      <c r="F36" s="131"/>
      <c r="G36" s="132"/>
      <c r="H36" s="11" t="s">
        <v>729</v>
      </c>
      <c r="I36" s="14">
        <v>40.39</v>
      </c>
      <c r="J36" s="109">
        <f t="shared" si="0"/>
        <v>40.39</v>
      </c>
      <c r="K36" s="115"/>
    </row>
    <row r="37" spans="1:11" ht="36">
      <c r="A37" s="114"/>
      <c r="B37" s="107">
        <v>1</v>
      </c>
      <c r="C37" s="10" t="s">
        <v>728</v>
      </c>
      <c r="D37" s="118" t="s">
        <v>780</v>
      </c>
      <c r="E37" s="118" t="s">
        <v>730</v>
      </c>
      <c r="F37" s="131"/>
      <c r="G37" s="132"/>
      <c r="H37" s="11" t="s">
        <v>729</v>
      </c>
      <c r="I37" s="14">
        <v>99.46</v>
      </c>
      <c r="J37" s="109">
        <f t="shared" si="0"/>
        <v>99.46</v>
      </c>
      <c r="K37" s="115"/>
    </row>
    <row r="38" spans="1:11" ht="36">
      <c r="A38" s="114"/>
      <c r="B38" s="107">
        <v>1</v>
      </c>
      <c r="C38" s="10" t="s">
        <v>728</v>
      </c>
      <c r="D38" s="118" t="s">
        <v>781</v>
      </c>
      <c r="E38" s="118" t="s">
        <v>731</v>
      </c>
      <c r="F38" s="131"/>
      <c r="G38" s="132"/>
      <c r="H38" s="11" t="s">
        <v>729</v>
      </c>
      <c r="I38" s="14">
        <v>169.98</v>
      </c>
      <c r="J38" s="109">
        <f t="shared" si="0"/>
        <v>169.98</v>
      </c>
      <c r="K38" s="115"/>
    </row>
    <row r="39" spans="1:11" ht="36">
      <c r="A39" s="114"/>
      <c r="B39" s="107">
        <v>1</v>
      </c>
      <c r="C39" s="10" t="s">
        <v>732</v>
      </c>
      <c r="D39" s="118" t="s">
        <v>782</v>
      </c>
      <c r="E39" s="118" t="s">
        <v>733</v>
      </c>
      <c r="F39" s="131"/>
      <c r="G39" s="132"/>
      <c r="H39" s="11" t="s">
        <v>734</v>
      </c>
      <c r="I39" s="14">
        <v>61.64</v>
      </c>
      <c r="J39" s="109">
        <f t="shared" si="0"/>
        <v>61.64</v>
      </c>
      <c r="K39" s="115"/>
    </row>
    <row r="40" spans="1:11" ht="36">
      <c r="A40" s="114"/>
      <c r="B40" s="107">
        <v>1</v>
      </c>
      <c r="C40" s="10" t="s">
        <v>732</v>
      </c>
      <c r="D40" s="118" t="s">
        <v>783</v>
      </c>
      <c r="E40" s="118" t="s">
        <v>735</v>
      </c>
      <c r="F40" s="131"/>
      <c r="G40" s="132"/>
      <c r="H40" s="11" t="s">
        <v>734</v>
      </c>
      <c r="I40" s="14">
        <v>151.74</v>
      </c>
      <c r="J40" s="109">
        <f t="shared" si="0"/>
        <v>151.74</v>
      </c>
      <c r="K40" s="115"/>
    </row>
    <row r="41" spans="1:11" ht="24">
      <c r="A41" s="114"/>
      <c r="B41" s="107">
        <v>10</v>
      </c>
      <c r="C41" s="10" t="s">
        <v>736</v>
      </c>
      <c r="D41" s="118" t="s">
        <v>736</v>
      </c>
      <c r="E41" s="118" t="s">
        <v>25</v>
      </c>
      <c r="F41" s="131" t="s">
        <v>310</v>
      </c>
      <c r="G41" s="132"/>
      <c r="H41" s="11" t="s">
        <v>737</v>
      </c>
      <c r="I41" s="14">
        <v>2.54</v>
      </c>
      <c r="J41" s="109">
        <f t="shared" si="0"/>
        <v>25.4</v>
      </c>
      <c r="K41" s="115"/>
    </row>
    <row r="42" spans="1:11" ht="24">
      <c r="A42" s="114"/>
      <c r="B42" s="107">
        <v>10</v>
      </c>
      <c r="C42" s="10" t="s">
        <v>736</v>
      </c>
      <c r="D42" s="118" t="s">
        <v>736</v>
      </c>
      <c r="E42" s="118" t="s">
        <v>25</v>
      </c>
      <c r="F42" s="131" t="s">
        <v>269</v>
      </c>
      <c r="G42" s="132"/>
      <c r="H42" s="11" t="s">
        <v>737</v>
      </c>
      <c r="I42" s="14">
        <v>2.54</v>
      </c>
      <c r="J42" s="109">
        <f t="shared" si="0"/>
        <v>25.4</v>
      </c>
      <c r="K42" s="115"/>
    </row>
    <row r="43" spans="1:11" ht="24">
      <c r="A43" s="114"/>
      <c r="B43" s="107">
        <v>180</v>
      </c>
      <c r="C43" s="10" t="s">
        <v>612</v>
      </c>
      <c r="D43" s="118" t="s">
        <v>612</v>
      </c>
      <c r="E43" s="118" t="s">
        <v>26</v>
      </c>
      <c r="F43" s="131" t="s">
        <v>738</v>
      </c>
      <c r="G43" s="132"/>
      <c r="H43" s="11" t="s">
        <v>615</v>
      </c>
      <c r="I43" s="14">
        <v>0.12</v>
      </c>
      <c r="J43" s="109">
        <f t="shared" si="0"/>
        <v>21.599999999999998</v>
      </c>
      <c r="K43" s="115"/>
    </row>
    <row r="44" spans="1:11" ht="24">
      <c r="A44" s="114"/>
      <c r="B44" s="107">
        <v>170</v>
      </c>
      <c r="C44" s="10" t="s">
        <v>612</v>
      </c>
      <c r="D44" s="118" t="s">
        <v>612</v>
      </c>
      <c r="E44" s="118" t="s">
        <v>27</v>
      </c>
      <c r="F44" s="131" t="s">
        <v>738</v>
      </c>
      <c r="G44" s="132"/>
      <c r="H44" s="11" t="s">
        <v>615</v>
      </c>
      <c r="I44" s="14">
        <v>0.12</v>
      </c>
      <c r="J44" s="109">
        <f t="shared" si="0"/>
        <v>20.399999999999999</v>
      </c>
      <c r="K44" s="115"/>
    </row>
    <row r="45" spans="1:11" ht="12" customHeight="1">
      <c r="A45" s="114"/>
      <c r="B45" s="107">
        <v>200</v>
      </c>
      <c r="C45" s="10" t="s">
        <v>739</v>
      </c>
      <c r="D45" s="118" t="s">
        <v>739</v>
      </c>
      <c r="E45" s="118" t="s">
        <v>26</v>
      </c>
      <c r="F45" s="131"/>
      <c r="G45" s="132"/>
      <c r="H45" s="11" t="s">
        <v>740</v>
      </c>
      <c r="I45" s="14">
        <v>0.2</v>
      </c>
      <c r="J45" s="109">
        <f t="shared" si="0"/>
        <v>40</v>
      </c>
      <c r="K45" s="115"/>
    </row>
    <row r="46" spans="1:11" ht="24">
      <c r="A46" s="114"/>
      <c r="B46" s="107">
        <v>300</v>
      </c>
      <c r="C46" s="10" t="s">
        <v>741</v>
      </c>
      <c r="D46" s="118" t="s">
        <v>741</v>
      </c>
      <c r="E46" s="118" t="s">
        <v>26</v>
      </c>
      <c r="F46" s="131"/>
      <c r="G46" s="132"/>
      <c r="H46" s="11" t="s">
        <v>787</v>
      </c>
      <c r="I46" s="14">
        <v>0.12</v>
      </c>
      <c r="J46" s="109">
        <f t="shared" si="0"/>
        <v>36</v>
      </c>
      <c r="K46" s="115"/>
    </row>
    <row r="47" spans="1:11" ht="36">
      <c r="A47" s="114"/>
      <c r="B47" s="107">
        <v>15</v>
      </c>
      <c r="C47" s="10" t="s">
        <v>742</v>
      </c>
      <c r="D47" s="118" t="s">
        <v>742</v>
      </c>
      <c r="E47" s="118" t="s">
        <v>35</v>
      </c>
      <c r="F47" s="131" t="s">
        <v>239</v>
      </c>
      <c r="G47" s="132"/>
      <c r="H47" s="11" t="s">
        <v>743</v>
      </c>
      <c r="I47" s="14">
        <v>1.58</v>
      </c>
      <c r="J47" s="109">
        <f t="shared" si="0"/>
        <v>23.700000000000003</v>
      </c>
      <c r="K47" s="115"/>
    </row>
    <row r="48" spans="1:11" ht="24">
      <c r="A48" s="114"/>
      <c r="B48" s="107">
        <v>40</v>
      </c>
      <c r="C48" s="10" t="s">
        <v>744</v>
      </c>
      <c r="D48" s="118" t="s">
        <v>744</v>
      </c>
      <c r="E48" s="118" t="s">
        <v>35</v>
      </c>
      <c r="F48" s="131"/>
      <c r="G48" s="132"/>
      <c r="H48" s="11" t="s">
        <v>745</v>
      </c>
      <c r="I48" s="14">
        <v>1.41</v>
      </c>
      <c r="J48" s="109">
        <f t="shared" si="0"/>
        <v>56.4</v>
      </c>
      <c r="K48" s="115"/>
    </row>
    <row r="49" spans="1:11" ht="24">
      <c r="A49" s="114"/>
      <c r="B49" s="107">
        <v>60</v>
      </c>
      <c r="C49" s="10" t="s">
        <v>585</v>
      </c>
      <c r="D49" s="118" t="s">
        <v>585</v>
      </c>
      <c r="E49" s="118" t="s">
        <v>23</v>
      </c>
      <c r="F49" s="131" t="s">
        <v>212</v>
      </c>
      <c r="G49" s="132"/>
      <c r="H49" s="11" t="s">
        <v>587</v>
      </c>
      <c r="I49" s="14">
        <v>1.43</v>
      </c>
      <c r="J49" s="109">
        <f t="shared" si="0"/>
        <v>85.8</v>
      </c>
      <c r="K49" s="115"/>
    </row>
    <row r="50" spans="1:11" ht="24">
      <c r="A50" s="114"/>
      <c r="B50" s="107">
        <v>65</v>
      </c>
      <c r="C50" s="10" t="s">
        <v>585</v>
      </c>
      <c r="D50" s="118" t="s">
        <v>585</v>
      </c>
      <c r="E50" s="118" t="s">
        <v>23</v>
      </c>
      <c r="F50" s="131" t="s">
        <v>265</v>
      </c>
      <c r="G50" s="132"/>
      <c r="H50" s="11" t="s">
        <v>587</v>
      </c>
      <c r="I50" s="14">
        <v>1.43</v>
      </c>
      <c r="J50" s="109">
        <f t="shared" si="0"/>
        <v>92.95</v>
      </c>
      <c r="K50" s="115"/>
    </row>
    <row r="51" spans="1:11" ht="24">
      <c r="A51" s="114"/>
      <c r="B51" s="107">
        <v>110</v>
      </c>
      <c r="C51" s="10" t="s">
        <v>746</v>
      </c>
      <c r="D51" s="118" t="s">
        <v>746</v>
      </c>
      <c r="E51" s="118" t="s">
        <v>23</v>
      </c>
      <c r="F51" s="131" t="s">
        <v>107</v>
      </c>
      <c r="G51" s="132"/>
      <c r="H51" s="11" t="s">
        <v>747</v>
      </c>
      <c r="I51" s="14">
        <v>0.49</v>
      </c>
      <c r="J51" s="109">
        <f t="shared" si="0"/>
        <v>53.9</v>
      </c>
      <c r="K51" s="115"/>
    </row>
    <row r="52" spans="1:11" ht="24">
      <c r="A52" s="114"/>
      <c r="B52" s="107">
        <v>30</v>
      </c>
      <c r="C52" s="10" t="s">
        <v>746</v>
      </c>
      <c r="D52" s="118" t="s">
        <v>746</v>
      </c>
      <c r="E52" s="118" t="s">
        <v>23</v>
      </c>
      <c r="F52" s="131" t="s">
        <v>210</v>
      </c>
      <c r="G52" s="132"/>
      <c r="H52" s="11" t="s">
        <v>747</v>
      </c>
      <c r="I52" s="14">
        <v>0.49</v>
      </c>
      <c r="J52" s="109">
        <f t="shared" si="0"/>
        <v>14.7</v>
      </c>
      <c r="K52" s="115"/>
    </row>
    <row r="53" spans="1:11" ht="24">
      <c r="A53" s="114"/>
      <c r="B53" s="107">
        <v>60</v>
      </c>
      <c r="C53" s="10" t="s">
        <v>746</v>
      </c>
      <c r="D53" s="118" t="s">
        <v>746</v>
      </c>
      <c r="E53" s="118" t="s">
        <v>25</v>
      </c>
      <c r="F53" s="131" t="s">
        <v>107</v>
      </c>
      <c r="G53" s="132"/>
      <c r="H53" s="11" t="s">
        <v>747</v>
      </c>
      <c r="I53" s="14">
        <v>0.49</v>
      </c>
      <c r="J53" s="109">
        <f t="shared" si="0"/>
        <v>29.4</v>
      </c>
      <c r="K53" s="115"/>
    </row>
    <row r="54" spans="1:11" ht="24">
      <c r="A54" s="114"/>
      <c r="B54" s="107">
        <v>70</v>
      </c>
      <c r="C54" s="10" t="s">
        <v>746</v>
      </c>
      <c r="D54" s="118" t="s">
        <v>746</v>
      </c>
      <c r="E54" s="118" t="s">
        <v>25</v>
      </c>
      <c r="F54" s="131" t="s">
        <v>210</v>
      </c>
      <c r="G54" s="132"/>
      <c r="H54" s="11" t="s">
        <v>747</v>
      </c>
      <c r="I54" s="14">
        <v>0.49</v>
      </c>
      <c r="J54" s="109">
        <f t="shared" ref="J54:J84" si="1">I54*B54</f>
        <v>34.299999999999997</v>
      </c>
      <c r="K54" s="115"/>
    </row>
    <row r="55" spans="1:11" ht="24">
      <c r="A55" s="114"/>
      <c r="B55" s="107">
        <v>50</v>
      </c>
      <c r="C55" s="10" t="s">
        <v>746</v>
      </c>
      <c r="D55" s="118" t="s">
        <v>746</v>
      </c>
      <c r="E55" s="118" t="s">
        <v>25</v>
      </c>
      <c r="F55" s="131" t="s">
        <v>212</v>
      </c>
      <c r="G55" s="132"/>
      <c r="H55" s="11" t="s">
        <v>747</v>
      </c>
      <c r="I55" s="14">
        <v>0.49</v>
      </c>
      <c r="J55" s="109">
        <f t="shared" si="1"/>
        <v>24.5</v>
      </c>
      <c r="K55" s="115"/>
    </row>
    <row r="56" spans="1:11" ht="24">
      <c r="A56" s="114"/>
      <c r="B56" s="107">
        <v>70</v>
      </c>
      <c r="C56" s="10" t="s">
        <v>746</v>
      </c>
      <c r="D56" s="118" t="s">
        <v>746</v>
      </c>
      <c r="E56" s="118" t="s">
        <v>25</v>
      </c>
      <c r="F56" s="131" t="s">
        <v>214</v>
      </c>
      <c r="G56" s="132"/>
      <c r="H56" s="11" t="s">
        <v>747</v>
      </c>
      <c r="I56" s="14">
        <v>0.49</v>
      </c>
      <c r="J56" s="109">
        <f t="shared" si="1"/>
        <v>34.299999999999997</v>
      </c>
      <c r="K56" s="115"/>
    </row>
    <row r="57" spans="1:11" ht="24">
      <c r="A57" s="114"/>
      <c r="B57" s="107">
        <v>15</v>
      </c>
      <c r="C57" s="10" t="s">
        <v>746</v>
      </c>
      <c r="D57" s="118" t="s">
        <v>746</v>
      </c>
      <c r="E57" s="118" t="s">
        <v>25</v>
      </c>
      <c r="F57" s="131" t="s">
        <v>310</v>
      </c>
      <c r="G57" s="132"/>
      <c r="H57" s="11" t="s">
        <v>747</v>
      </c>
      <c r="I57" s="14">
        <v>0.49</v>
      </c>
      <c r="J57" s="109">
        <f t="shared" si="1"/>
        <v>7.35</v>
      </c>
      <c r="K57" s="115"/>
    </row>
    <row r="58" spans="1:11">
      <c r="A58" s="114"/>
      <c r="B58" s="107">
        <v>400</v>
      </c>
      <c r="C58" s="10" t="s">
        <v>748</v>
      </c>
      <c r="D58" s="118" t="s">
        <v>748</v>
      </c>
      <c r="E58" s="118" t="s">
        <v>23</v>
      </c>
      <c r="F58" s="131" t="s">
        <v>110</v>
      </c>
      <c r="G58" s="132"/>
      <c r="H58" s="11" t="s">
        <v>749</v>
      </c>
      <c r="I58" s="14">
        <v>0.12</v>
      </c>
      <c r="J58" s="109">
        <f t="shared" si="1"/>
        <v>48</v>
      </c>
      <c r="K58" s="115"/>
    </row>
    <row r="59" spans="1:11">
      <c r="A59" s="114"/>
      <c r="B59" s="107">
        <v>600</v>
      </c>
      <c r="C59" s="10" t="s">
        <v>748</v>
      </c>
      <c r="D59" s="118" t="s">
        <v>748</v>
      </c>
      <c r="E59" s="118" t="s">
        <v>25</v>
      </c>
      <c r="F59" s="131" t="s">
        <v>110</v>
      </c>
      <c r="G59" s="132"/>
      <c r="H59" s="11" t="s">
        <v>749</v>
      </c>
      <c r="I59" s="14">
        <v>0.12</v>
      </c>
      <c r="J59" s="109">
        <f t="shared" si="1"/>
        <v>72</v>
      </c>
      <c r="K59" s="115"/>
    </row>
    <row r="60" spans="1:11">
      <c r="A60" s="114"/>
      <c r="B60" s="107">
        <v>400</v>
      </c>
      <c r="C60" s="10" t="s">
        <v>748</v>
      </c>
      <c r="D60" s="118" t="s">
        <v>748</v>
      </c>
      <c r="E60" s="118" t="s">
        <v>26</v>
      </c>
      <c r="F60" s="131" t="s">
        <v>110</v>
      </c>
      <c r="G60" s="132"/>
      <c r="H60" s="11" t="s">
        <v>749</v>
      </c>
      <c r="I60" s="14">
        <v>0.12</v>
      </c>
      <c r="J60" s="109">
        <f t="shared" si="1"/>
        <v>48</v>
      </c>
      <c r="K60" s="115"/>
    </row>
    <row r="61" spans="1:11" ht="24">
      <c r="A61" s="114"/>
      <c r="B61" s="107">
        <v>305</v>
      </c>
      <c r="C61" s="10" t="s">
        <v>750</v>
      </c>
      <c r="D61" s="118" t="s">
        <v>750</v>
      </c>
      <c r="E61" s="118" t="s">
        <v>107</v>
      </c>
      <c r="F61" s="131"/>
      <c r="G61" s="132"/>
      <c r="H61" s="11" t="s">
        <v>751</v>
      </c>
      <c r="I61" s="14">
        <v>1.41</v>
      </c>
      <c r="J61" s="109">
        <f t="shared" si="1"/>
        <v>430.04999999999995</v>
      </c>
      <c r="K61" s="115"/>
    </row>
    <row r="62" spans="1:11" ht="24">
      <c r="A62" s="114"/>
      <c r="B62" s="107">
        <v>30</v>
      </c>
      <c r="C62" s="10" t="s">
        <v>750</v>
      </c>
      <c r="D62" s="118" t="s">
        <v>750</v>
      </c>
      <c r="E62" s="118" t="s">
        <v>210</v>
      </c>
      <c r="F62" s="131"/>
      <c r="G62" s="132"/>
      <c r="H62" s="11" t="s">
        <v>751</v>
      </c>
      <c r="I62" s="14">
        <v>1.41</v>
      </c>
      <c r="J62" s="109">
        <f t="shared" si="1"/>
        <v>42.3</v>
      </c>
      <c r="K62" s="115"/>
    </row>
    <row r="63" spans="1:11" ht="24">
      <c r="A63" s="114"/>
      <c r="B63" s="107">
        <v>25</v>
      </c>
      <c r="C63" s="10" t="s">
        <v>750</v>
      </c>
      <c r="D63" s="118" t="s">
        <v>750</v>
      </c>
      <c r="E63" s="118" t="s">
        <v>212</v>
      </c>
      <c r="F63" s="131"/>
      <c r="G63" s="132"/>
      <c r="H63" s="11" t="s">
        <v>751</v>
      </c>
      <c r="I63" s="14">
        <v>1.41</v>
      </c>
      <c r="J63" s="109">
        <f t="shared" si="1"/>
        <v>35.25</v>
      </c>
      <c r="K63" s="115"/>
    </row>
    <row r="64" spans="1:11" ht="24">
      <c r="A64" s="114"/>
      <c r="B64" s="107">
        <v>30</v>
      </c>
      <c r="C64" s="10" t="s">
        <v>750</v>
      </c>
      <c r="D64" s="118" t="s">
        <v>750</v>
      </c>
      <c r="E64" s="118" t="s">
        <v>213</v>
      </c>
      <c r="F64" s="131"/>
      <c r="G64" s="132"/>
      <c r="H64" s="11" t="s">
        <v>751</v>
      </c>
      <c r="I64" s="14">
        <v>1.41</v>
      </c>
      <c r="J64" s="109">
        <f t="shared" si="1"/>
        <v>42.3</v>
      </c>
      <c r="K64" s="115"/>
    </row>
    <row r="65" spans="1:11" ht="24">
      <c r="A65" s="114"/>
      <c r="B65" s="107">
        <v>55</v>
      </c>
      <c r="C65" s="10" t="s">
        <v>750</v>
      </c>
      <c r="D65" s="118" t="s">
        <v>750</v>
      </c>
      <c r="E65" s="118" t="s">
        <v>214</v>
      </c>
      <c r="F65" s="131"/>
      <c r="G65" s="132"/>
      <c r="H65" s="11" t="s">
        <v>751</v>
      </c>
      <c r="I65" s="14">
        <v>1.41</v>
      </c>
      <c r="J65" s="109">
        <f t="shared" si="1"/>
        <v>77.55</v>
      </c>
      <c r="K65" s="115"/>
    </row>
    <row r="66" spans="1:11" ht="24">
      <c r="A66" s="114"/>
      <c r="B66" s="107">
        <v>35</v>
      </c>
      <c r="C66" s="10" t="s">
        <v>750</v>
      </c>
      <c r="D66" s="118" t="s">
        <v>750</v>
      </c>
      <c r="E66" s="118" t="s">
        <v>265</v>
      </c>
      <c r="F66" s="131"/>
      <c r="G66" s="132"/>
      <c r="H66" s="11" t="s">
        <v>751</v>
      </c>
      <c r="I66" s="14">
        <v>1.41</v>
      </c>
      <c r="J66" s="109">
        <f t="shared" si="1"/>
        <v>49.349999999999994</v>
      </c>
      <c r="K66" s="115"/>
    </row>
    <row r="67" spans="1:11" ht="24">
      <c r="A67" s="114"/>
      <c r="B67" s="107">
        <v>60</v>
      </c>
      <c r="C67" s="10" t="s">
        <v>752</v>
      </c>
      <c r="D67" s="118" t="s">
        <v>752</v>
      </c>
      <c r="E67" s="118" t="s">
        <v>107</v>
      </c>
      <c r="F67" s="131"/>
      <c r="G67" s="132"/>
      <c r="H67" s="11" t="s">
        <v>753</v>
      </c>
      <c r="I67" s="14">
        <v>1.37</v>
      </c>
      <c r="J67" s="109">
        <f t="shared" si="1"/>
        <v>82.2</v>
      </c>
      <c r="K67" s="115"/>
    </row>
    <row r="68" spans="1:11" ht="24">
      <c r="A68" s="114"/>
      <c r="B68" s="107">
        <v>30</v>
      </c>
      <c r="C68" s="10" t="s">
        <v>752</v>
      </c>
      <c r="D68" s="118" t="s">
        <v>752</v>
      </c>
      <c r="E68" s="118" t="s">
        <v>210</v>
      </c>
      <c r="F68" s="131"/>
      <c r="G68" s="132"/>
      <c r="H68" s="11" t="s">
        <v>753</v>
      </c>
      <c r="I68" s="14">
        <v>1.37</v>
      </c>
      <c r="J68" s="109">
        <f t="shared" si="1"/>
        <v>41.1</v>
      </c>
      <c r="K68" s="115"/>
    </row>
    <row r="69" spans="1:11" ht="24">
      <c r="A69" s="114"/>
      <c r="B69" s="107">
        <v>40</v>
      </c>
      <c r="C69" s="10" t="s">
        <v>752</v>
      </c>
      <c r="D69" s="118" t="s">
        <v>752</v>
      </c>
      <c r="E69" s="118" t="s">
        <v>310</v>
      </c>
      <c r="F69" s="131"/>
      <c r="G69" s="132"/>
      <c r="H69" s="11" t="s">
        <v>753</v>
      </c>
      <c r="I69" s="14">
        <v>1.37</v>
      </c>
      <c r="J69" s="109">
        <f t="shared" si="1"/>
        <v>54.800000000000004</v>
      </c>
      <c r="K69" s="115"/>
    </row>
    <row r="70" spans="1:11" ht="24">
      <c r="A70" s="114"/>
      <c r="B70" s="107">
        <v>100</v>
      </c>
      <c r="C70" s="10" t="s">
        <v>754</v>
      </c>
      <c r="D70" s="118" t="s">
        <v>754</v>
      </c>
      <c r="E70" s="118" t="s">
        <v>755</v>
      </c>
      <c r="F70" s="131"/>
      <c r="G70" s="132"/>
      <c r="H70" s="11" t="s">
        <v>756</v>
      </c>
      <c r="I70" s="14">
        <v>0.12</v>
      </c>
      <c r="J70" s="109">
        <f t="shared" si="1"/>
        <v>12</v>
      </c>
      <c r="K70" s="115"/>
    </row>
    <row r="71" spans="1:11" ht="24">
      <c r="A71" s="114"/>
      <c r="B71" s="107">
        <v>100</v>
      </c>
      <c r="C71" s="10" t="s">
        <v>754</v>
      </c>
      <c r="D71" s="118" t="s">
        <v>784</v>
      </c>
      <c r="E71" s="118" t="s">
        <v>757</v>
      </c>
      <c r="F71" s="131"/>
      <c r="G71" s="132"/>
      <c r="H71" s="11" t="s">
        <v>756</v>
      </c>
      <c r="I71" s="14">
        <v>0.12</v>
      </c>
      <c r="J71" s="109">
        <f t="shared" si="1"/>
        <v>12</v>
      </c>
      <c r="K71" s="115"/>
    </row>
    <row r="72" spans="1:11">
      <c r="A72" s="114"/>
      <c r="B72" s="107">
        <v>40</v>
      </c>
      <c r="C72" s="10" t="s">
        <v>758</v>
      </c>
      <c r="D72" s="118" t="s">
        <v>758</v>
      </c>
      <c r="E72" s="118" t="s">
        <v>26</v>
      </c>
      <c r="F72" s="131"/>
      <c r="G72" s="132"/>
      <c r="H72" s="11" t="s">
        <v>759</v>
      </c>
      <c r="I72" s="14">
        <v>0.57999999999999996</v>
      </c>
      <c r="J72" s="109">
        <f t="shared" si="1"/>
        <v>23.2</v>
      </c>
      <c r="K72" s="115"/>
    </row>
    <row r="73" spans="1:11">
      <c r="A73" s="114"/>
      <c r="B73" s="107">
        <v>60</v>
      </c>
      <c r="C73" s="10" t="s">
        <v>758</v>
      </c>
      <c r="D73" s="118" t="s">
        <v>758</v>
      </c>
      <c r="E73" s="118" t="s">
        <v>27</v>
      </c>
      <c r="F73" s="131"/>
      <c r="G73" s="132"/>
      <c r="H73" s="11" t="s">
        <v>759</v>
      </c>
      <c r="I73" s="14">
        <v>0.57999999999999996</v>
      </c>
      <c r="J73" s="109">
        <f t="shared" si="1"/>
        <v>34.799999999999997</v>
      </c>
      <c r="K73" s="115"/>
    </row>
    <row r="74" spans="1:11">
      <c r="A74" s="114"/>
      <c r="B74" s="107">
        <v>190</v>
      </c>
      <c r="C74" s="10" t="s">
        <v>760</v>
      </c>
      <c r="D74" s="118" t="s">
        <v>760</v>
      </c>
      <c r="E74" s="118" t="s">
        <v>23</v>
      </c>
      <c r="F74" s="131"/>
      <c r="G74" s="132"/>
      <c r="H74" s="11" t="s">
        <v>761</v>
      </c>
      <c r="I74" s="14">
        <v>0.57999999999999996</v>
      </c>
      <c r="J74" s="109">
        <f t="shared" si="1"/>
        <v>110.19999999999999</v>
      </c>
      <c r="K74" s="115"/>
    </row>
    <row r="75" spans="1:11" ht="12" customHeight="1">
      <c r="A75" s="114"/>
      <c r="B75" s="107">
        <v>30</v>
      </c>
      <c r="C75" s="10" t="s">
        <v>649</v>
      </c>
      <c r="D75" s="118" t="s">
        <v>649</v>
      </c>
      <c r="E75" s="118" t="s">
        <v>27</v>
      </c>
      <c r="F75" s="131"/>
      <c r="G75" s="132"/>
      <c r="H75" s="11" t="s">
        <v>652</v>
      </c>
      <c r="I75" s="14">
        <v>1.29</v>
      </c>
      <c r="J75" s="109">
        <f t="shared" si="1"/>
        <v>38.700000000000003</v>
      </c>
      <c r="K75" s="115"/>
    </row>
    <row r="76" spans="1:11" ht="24">
      <c r="A76" s="114"/>
      <c r="B76" s="107">
        <v>80</v>
      </c>
      <c r="C76" s="10" t="s">
        <v>762</v>
      </c>
      <c r="D76" s="118" t="s">
        <v>762</v>
      </c>
      <c r="E76" s="118" t="s">
        <v>26</v>
      </c>
      <c r="F76" s="131" t="s">
        <v>107</v>
      </c>
      <c r="G76" s="132"/>
      <c r="H76" s="11" t="s">
        <v>763</v>
      </c>
      <c r="I76" s="14">
        <v>2.08</v>
      </c>
      <c r="J76" s="109">
        <f t="shared" si="1"/>
        <v>166.4</v>
      </c>
      <c r="K76" s="115"/>
    </row>
    <row r="77" spans="1:11" ht="24">
      <c r="A77" s="114"/>
      <c r="B77" s="107">
        <v>50</v>
      </c>
      <c r="C77" s="10" t="s">
        <v>762</v>
      </c>
      <c r="D77" s="118" t="s">
        <v>762</v>
      </c>
      <c r="E77" s="118" t="s">
        <v>26</v>
      </c>
      <c r="F77" s="131" t="s">
        <v>210</v>
      </c>
      <c r="G77" s="132"/>
      <c r="H77" s="11" t="s">
        <v>763</v>
      </c>
      <c r="I77" s="14">
        <v>2.08</v>
      </c>
      <c r="J77" s="109">
        <f t="shared" si="1"/>
        <v>104</v>
      </c>
      <c r="K77" s="115"/>
    </row>
    <row r="78" spans="1:11" ht="36">
      <c r="A78" s="114"/>
      <c r="B78" s="107">
        <v>70</v>
      </c>
      <c r="C78" s="10" t="s">
        <v>764</v>
      </c>
      <c r="D78" s="118" t="s">
        <v>764</v>
      </c>
      <c r="E78" s="118" t="s">
        <v>25</v>
      </c>
      <c r="F78" s="131" t="s">
        <v>239</v>
      </c>
      <c r="G78" s="132"/>
      <c r="H78" s="11" t="s">
        <v>765</v>
      </c>
      <c r="I78" s="14">
        <v>1.71</v>
      </c>
      <c r="J78" s="109">
        <f t="shared" si="1"/>
        <v>119.7</v>
      </c>
      <c r="K78" s="115"/>
    </row>
    <row r="79" spans="1:11" ht="36">
      <c r="A79" s="114"/>
      <c r="B79" s="107">
        <v>51</v>
      </c>
      <c r="C79" s="10" t="s">
        <v>764</v>
      </c>
      <c r="D79" s="118" t="s">
        <v>764</v>
      </c>
      <c r="E79" s="118" t="s">
        <v>25</v>
      </c>
      <c r="F79" s="131" t="s">
        <v>348</v>
      </c>
      <c r="G79" s="132"/>
      <c r="H79" s="11" t="s">
        <v>765</v>
      </c>
      <c r="I79" s="14">
        <v>1.71</v>
      </c>
      <c r="J79" s="109">
        <f t="shared" si="1"/>
        <v>87.21</v>
      </c>
      <c r="K79" s="115"/>
    </row>
    <row r="80" spans="1:11" ht="48">
      <c r="A80" s="114"/>
      <c r="B80" s="107">
        <v>60</v>
      </c>
      <c r="C80" s="10" t="s">
        <v>766</v>
      </c>
      <c r="D80" s="118" t="s">
        <v>766</v>
      </c>
      <c r="E80" s="118" t="s">
        <v>107</v>
      </c>
      <c r="F80" s="131"/>
      <c r="G80" s="132"/>
      <c r="H80" s="11" t="s">
        <v>767</v>
      </c>
      <c r="I80" s="14">
        <v>0.66</v>
      </c>
      <c r="J80" s="109">
        <f t="shared" si="1"/>
        <v>39.6</v>
      </c>
      <c r="K80" s="115"/>
    </row>
    <row r="81" spans="1:11" ht="48">
      <c r="A81" s="114"/>
      <c r="B81" s="107">
        <v>100</v>
      </c>
      <c r="C81" s="10" t="s">
        <v>768</v>
      </c>
      <c r="D81" s="118" t="s">
        <v>768</v>
      </c>
      <c r="E81" s="118" t="s">
        <v>769</v>
      </c>
      <c r="F81" s="131"/>
      <c r="G81" s="132"/>
      <c r="H81" s="11" t="s">
        <v>770</v>
      </c>
      <c r="I81" s="14">
        <v>2.08</v>
      </c>
      <c r="J81" s="109">
        <f t="shared" si="1"/>
        <v>208</v>
      </c>
      <c r="K81" s="115"/>
    </row>
    <row r="82" spans="1:11" ht="24">
      <c r="A82" s="114"/>
      <c r="B82" s="107">
        <v>480</v>
      </c>
      <c r="C82" s="10" t="s">
        <v>771</v>
      </c>
      <c r="D82" s="118" t="s">
        <v>771</v>
      </c>
      <c r="E82" s="118" t="s">
        <v>107</v>
      </c>
      <c r="F82" s="131"/>
      <c r="G82" s="132"/>
      <c r="H82" s="11" t="s">
        <v>772</v>
      </c>
      <c r="I82" s="14">
        <v>0.94</v>
      </c>
      <c r="J82" s="109">
        <f t="shared" si="1"/>
        <v>451.2</v>
      </c>
      <c r="K82" s="115"/>
    </row>
    <row r="83" spans="1:11" ht="24">
      <c r="A83" s="114"/>
      <c r="B83" s="107">
        <v>105</v>
      </c>
      <c r="C83" s="10" t="s">
        <v>771</v>
      </c>
      <c r="D83" s="118" t="s">
        <v>771</v>
      </c>
      <c r="E83" s="118" t="s">
        <v>214</v>
      </c>
      <c r="F83" s="131"/>
      <c r="G83" s="132"/>
      <c r="H83" s="11" t="s">
        <v>772</v>
      </c>
      <c r="I83" s="14">
        <v>0.94</v>
      </c>
      <c r="J83" s="109">
        <f t="shared" si="1"/>
        <v>98.699999999999989</v>
      </c>
      <c r="K83" s="115"/>
    </row>
    <row r="84" spans="1:11" ht="36">
      <c r="A84" s="114"/>
      <c r="B84" s="108">
        <v>80</v>
      </c>
      <c r="C84" s="12" t="s">
        <v>773</v>
      </c>
      <c r="D84" s="119" t="s">
        <v>773</v>
      </c>
      <c r="E84" s="119" t="s">
        <v>25</v>
      </c>
      <c r="F84" s="141" t="s">
        <v>774</v>
      </c>
      <c r="G84" s="142"/>
      <c r="H84" s="13" t="s">
        <v>775</v>
      </c>
      <c r="I84" s="15">
        <v>6.87</v>
      </c>
      <c r="J84" s="110">
        <f t="shared" si="1"/>
        <v>549.6</v>
      </c>
      <c r="K84" s="115"/>
    </row>
    <row r="85" spans="1:11">
      <c r="A85" s="114"/>
      <c r="B85" s="126"/>
      <c r="C85" s="126"/>
      <c r="D85" s="126"/>
      <c r="E85" s="126"/>
      <c r="F85" s="126"/>
      <c r="G85" s="126"/>
      <c r="H85" s="126"/>
      <c r="I85" s="127" t="s">
        <v>255</v>
      </c>
      <c r="J85" s="128">
        <f>SUM(J22:J84)</f>
        <v>4964.62</v>
      </c>
      <c r="K85" s="115"/>
    </row>
    <row r="86" spans="1:11">
      <c r="A86" s="114"/>
      <c r="B86" s="126"/>
      <c r="C86" s="126"/>
      <c r="D86" s="126"/>
      <c r="E86" s="126"/>
      <c r="F86" s="126"/>
      <c r="G86" s="126"/>
      <c r="H86" s="126"/>
      <c r="I86" s="127" t="s">
        <v>797</v>
      </c>
      <c r="J86" s="128">
        <f>J85*-40%</f>
        <v>-1985.848</v>
      </c>
      <c r="K86" s="115"/>
    </row>
    <row r="87" spans="1:11" outlineLevel="1">
      <c r="A87" s="114"/>
      <c r="B87" s="126"/>
      <c r="C87" s="126"/>
      <c r="D87" s="126"/>
      <c r="E87" s="126"/>
      <c r="F87" s="126"/>
      <c r="G87" s="126"/>
      <c r="H87" s="126"/>
      <c r="I87" s="127" t="s">
        <v>798</v>
      </c>
      <c r="J87" s="128">
        <v>0</v>
      </c>
      <c r="K87" s="115"/>
    </row>
    <row r="88" spans="1:11">
      <c r="A88" s="114"/>
      <c r="B88" s="126"/>
      <c r="C88" s="126"/>
      <c r="D88" s="126"/>
      <c r="E88" s="126"/>
      <c r="F88" s="126"/>
      <c r="G88" s="126"/>
      <c r="H88" s="126"/>
      <c r="I88" s="127" t="s">
        <v>257</v>
      </c>
      <c r="J88" s="130">
        <f>SUM(J85:J87)</f>
        <v>2978.7719999999999</v>
      </c>
      <c r="K88" s="115"/>
    </row>
    <row r="89" spans="1:11">
      <c r="A89" s="6"/>
      <c r="B89" s="7"/>
      <c r="C89" s="7"/>
      <c r="D89" s="7"/>
      <c r="E89" s="7"/>
      <c r="F89" s="7"/>
      <c r="G89" s="7"/>
      <c r="H89" s="7" t="s">
        <v>799</v>
      </c>
      <c r="I89" s="7"/>
      <c r="J89" s="7"/>
      <c r="K89" s="8"/>
    </row>
    <row r="91" spans="1:11">
      <c r="H91" s="1" t="s">
        <v>788</v>
      </c>
      <c r="I91" s="91">
        <f>'Tax Invoice'!E14</f>
        <v>44.33</v>
      </c>
    </row>
    <row r="92" spans="1:11">
      <c r="H92" s="1" t="s">
        <v>705</v>
      </c>
      <c r="I92" s="91">
        <f>'Tax Invoice'!M11</f>
        <v>35.97</v>
      </c>
    </row>
    <row r="93" spans="1:11">
      <c r="H93" s="1" t="s">
        <v>789</v>
      </c>
      <c r="I93" s="91">
        <f>I95/I92</f>
        <v>6118.4766360856265</v>
      </c>
    </row>
    <row r="94" spans="1:11">
      <c r="H94" s="1" t="s">
        <v>790</v>
      </c>
      <c r="I94" s="91">
        <f>I96/I92</f>
        <v>3671.0859816513762</v>
      </c>
    </row>
    <row r="95" spans="1:11">
      <c r="H95" s="1" t="s">
        <v>706</v>
      </c>
      <c r="I95" s="91">
        <f>J85*I91</f>
        <v>220081.60459999999</v>
      </c>
    </row>
    <row r="96" spans="1:11">
      <c r="H96" s="1" t="s">
        <v>707</v>
      </c>
      <c r="I96" s="91">
        <f>J88*I91</f>
        <v>132048.96275999999</v>
      </c>
    </row>
  </sheetData>
  <mergeCells count="67">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6200</v>
      </c>
      <c r="O1" t="s">
        <v>144</v>
      </c>
      <c r="T1" t="s">
        <v>255</v>
      </c>
      <c r="U1">
        <v>4964.62</v>
      </c>
    </row>
    <row r="2" spans="1:21" ht="15.75">
      <c r="A2" s="114"/>
      <c r="B2" s="124" t="s">
        <v>134</v>
      </c>
      <c r="C2" s="120"/>
      <c r="D2" s="120"/>
      <c r="E2" s="120"/>
      <c r="F2" s="120"/>
      <c r="G2" s="120"/>
      <c r="H2" s="120"/>
      <c r="I2" s="125" t="s">
        <v>140</v>
      </c>
      <c r="J2" s="115"/>
      <c r="T2" t="s">
        <v>184</v>
      </c>
      <c r="U2">
        <v>744.69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5709.3099999999995</v>
      </c>
    </row>
    <row r="5" spans="1:21">
      <c r="A5" s="114"/>
      <c r="B5" s="121" t="s">
        <v>137</v>
      </c>
      <c r="C5" s="120"/>
      <c r="D5" s="120"/>
      <c r="E5" s="120"/>
      <c r="F5" s="120"/>
      <c r="G5" s="120"/>
      <c r="H5" s="120"/>
      <c r="I5" s="120"/>
      <c r="J5" s="115"/>
      <c r="S5" t="s">
        <v>785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3"/>
      <c r="J10" s="115"/>
    </row>
    <row r="11" spans="1:21">
      <c r="A11" s="114"/>
      <c r="B11" s="114" t="s">
        <v>709</v>
      </c>
      <c r="C11" s="120"/>
      <c r="D11" s="120"/>
      <c r="E11" s="115"/>
      <c r="F11" s="116"/>
      <c r="G11" s="116" t="s">
        <v>709</v>
      </c>
      <c r="H11" s="120"/>
      <c r="I11" s="134"/>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5">
        <v>45175</v>
      </c>
      <c r="J14" s="115"/>
    </row>
    <row r="15" spans="1:21">
      <c r="A15" s="114"/>
      <c r="B15" s="6" t="s">
        <v>6</v>
      </c>
      <c r="C15" s="7"/>
      <c r="D15" s="7"/>
      <c r="E15" s="8"/>
      <c r="F15" s="116"/>
      <c r="G15" s="9" t="s">
        <v>6</v>
      </c>
      <c r="H15" s="120"/>
      <c r="I15" s="136"/>
      <c r="J15" s="115"/>
    </row>
    <row r="16" spans="1:21">
      <c r="A16" s="114"/>
      <c r="B16" s="120"/>
      <c r="C16" s="120"/>
      <c r="D16" s="120"/>
      <c r="E16" s="120"/>
      <c r="F16" s="120"/>
      <c r="G16" s="120"/>
      <c r="H16" s="123" t="s">
        <v>142</v>
      </c>
      <c r="I16" s="129">
        <v>39890</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162</v>
      </c>
      <c r="J18" s="115"/>
    </row>
    <row r="19" spans="1:16">
      <c r="A19" s="114"/>
      <c r="B19" s="120"/>
      <c r="C19" s="120"/>
      <c r="D19" s="120"/>
      <c r="E19" s="120"/>
      <c r="F19" s="120"/>
      <c r="G19" s="120"/>
      <c r="H19" s="120"/>
      <c r="I19" s="120"/>
      <c r="J19" s="115"/>
      <c r="P19">
        <v>45175</v>
      </c>
    </row>
    <row r="20" spans="1:16">
      <c r="A20" s="114"/>
      <c r="B20" s="100" t="s">
        <v>198</v>
      </c>
      <c r="C20" s="100" t="s">
        <v>199</v>
      </c>
      <c r="D20" s="117" t="s">
        <v>200</v>
      </c>
      <c r="E20" s="137" t="s">
        <v>201</v>
      </c>
      <c r="F20" s="138"/>
      <c r="G20" s="100" t="s">
        <v>169</v>
      </c>
      <c r="H20" s="100" t="s">
        <v>202</v>
      </c>
      <c r="I20" s="100" t="s">
        <v>21</v>
      </c>
      <c r="J20" s="115"/>
    </row>
    <row r="21" spans="1:16">
      <c r="A21" s="114"/>
      <c r="B21" s="105"/>
      <c r="C21" s="105"/>
      <c r="D21" s="106"/>
      <c r="E21" s="139"/>
      <c r="F21" s="140"/>
      <c r="G21" s="105" t="s">
        <v>141</v>
      </c>
      <c r="H21" s="105"/>
      <c r="I21" s="105"/>
      <c r="J21" s="115"/>
    </row>
    <row r="22" spans="1:16" ht="72">
      <c r="A22" s="114"/>
      <c r="B22" s="107">
        <v>300</v>
      </c>
      <c r="C22" s="10" t="s">
        <v>715</v>
      </c>
      <c r="D22" s="118" t="s">
        <v>25</v>
      </c>
      <c r="E22" s="131"/>
      <c r="F22" s="132"/>
      <c r="G22" s="11" t="s">
        <v>716</v>
      </c>
      <c r="H22" s="14">
        <v>0.57999999999999996</v>
      </c>
      <c r="I22" s="109">
        <f t="shared" ref="I22:I53" si="0">H22*B22</f>
        <v>174</v>
      </c>
      <c r="J22" s="115"/>
    </row>
    <row r="23" spans="1:16" ht="72">
      <c r="A23" s="114"/>
      <c r="B23" s="107">
        <v>300</v>
      </c>
      <c r="C23" s="10" t="s">
        <v>715</v>
      </c>
      <c r="D23" s="118" t="s">
        <v>26</v>
      </c>
      <c r="E23" s="131"/>
      <c r="F23" s="132"/>
      <c r="G23" s="11" t="s">
        <v>716</v>
      </c>
      <c r="H23" s="14">
        <v>0.78</v>
      </c>
      <c r="I23" s="109">
        <f t="shared" si="0"/>
        <v>234</v>
      </c>
      <c r="J23" s="115"/>
    </row>
    <row r="24" spans="1:16" ht="168">
      <c r="A24" s="114"/>
      <c r="B24" s="107">
        <v>200</v>
      </c>
      <c r="C24" s="10" t="s">
        <v>717</v>
      </c>
      <c r="D24" s="118"/>
      <c r="E24" s="131"/>
      <c r="F24" s="132"/>
      <c r="G24" s="11" t="s">
        <v>786</v>
      </c>
      <c r="H24" s="14">
        <v>0.18</v>
      </c>
      <c r="I24" s="109">
        <f t="shared" si="0"/>
        <v>36</v>
      </c>
      <c r="J24" s="115"/>
    </row>
    <row r="25" spans="1:16" ht="156">
      <c r="A25" s="114"/>
      <c r="B25" s="107">
        <v>38</v>
      </c>
      <c r="C25" s="10" t="s">
        <v>100</v>
      </c>
      <c r="D25" s="118" t="s">
        <v>718</v>
      </c>
      <c r="E25" s="131" t="s">
        <v>107</v>
      </c>
      <c r="F25" s="132"/>
      <c r="G25" s="11" t="s">
        <v>719</v>
      </c>
      <c r="H25" s="14">
        <v>0.83</v>
      </c>
      <c r="I25" s="109">
        <f t="shared" si="0"/>
        <v>31.54</v>
      </c>
      <c r="J25" s="115"/>
    </row>
    <row r="26" spans="1:16" ht="156">
      <c r="A26" s="114"/>
      <c r="B26" s="107">
        <v>36</v>
      </c>
      <c r="C26" s="10" t="s">
        <v>100</v>
      </c>
      <c r="D26" s="118" t="s">
        <v>718</v>
      </c>
      <c r="E26" s="131" t="s">
        <v>210</v>
      </c>
      <c r="F26" s="132"/>
      <c r="G26" s="11" t="s">
        <v>719</v>
      </c>
      <c r="H26" s="14">
        <v>0.83</v>
      </c>
      <c r="I26" s="109">
        <f t="shared" si="0"/>
        <v>29.88</v>
      </c>
      <c r="J26" s="115"/>
    </row>
    <row r="27" spans="1:16" ht="156">
      <c r="A27" s="114"/>
      <c r="B27" s="107">
        <v>31</v>
      </c>
      <c r="C27" s="10" t="s">
        <v>100</v>
      </c>
      <c r="D27" s="118" t="s">
        <v>718</v>
      </c>
      <c r="E27" s="131" t="s">
        <v>212</v>
      </c>
      <c r="F27" s="132"/>
      <c r="G27" s="11" t="s">
        <v>719</v>
      </c>
      <c r="H27" s="14">
        <v>0.83</v>
      </c>
      <c r="I27" s="109">
        <f t="shared" si="0"/>
        <v>25.73</v>
      </c>
      <c r="J27" s="115"/>
    </row>
    <row r="28" spans="1:16" ht="156">
      <c r="A28" s="114"/>
      <c r="B28" s="107">
        <v>37</v>
      </c>
      <c r="C28" s="10" t="s">
        <v>100</v>
      </c>
      <c r="D28" s="118" t="s">
        <v>720</v>
      </c>
      <c r="E28" s="131" t="s">
        <v>210</v>
      </c>
      <c r="F28" s="132"/>
      <c r="G28" s="11" t="s">
        <v>719</v>
      </c>
      <c r="H28" s="14">
        <v>0.83</v>
      </c>
      <c r="I28" s="109">
        <f t="shared" si="0"/>
        <v>30.709999999999997</v>
      </c>
      <c r="J28" s="115"/>
    </row>
    <row r="29" spans="1:16" ht="156">
      <c r="A29" s="114"/>
      <c r="B29" s="107">
        <v>50</v>
      </c>
      <c r="C29" s="10" t="s">
        <v>100</v>
      </c>
      <c r="D29" s="118" t="s">
        <v>720</v>
      </c>
      <c r="E29" s="131" t="s">
        <v>212</v>
      </c>
      <c r="F29" s="132"/>
      <c r="G29" s="11" t="s">
        <v>719</v>
      </c>
      <c r="H29" s="14">
        <v>0.83</v>
      </c>
      <c r="I29" s="109">
        <f t="shared" si="0"/>
        <v>41.5</v>
      </c>
      <c r="J29" s="115"/>
    </row>
    <row r="30" spans="1:16" ht="156">
      <c r="A30" s="114"/>
      <c r="B30" s="107">
        <v>36</v>
      </c>
      <c r="C30" s="10" t="s">
        <v>100</v>
      </c>
      <c r="D30" s="118" t="s">
        <v>720</v>
      </c>
      <c r="E30" s="131" t="s">
        <v>265</v>
      </c>
      <c r="F30" s="132"/>
      <c r="G30" s="11" t="s">
        <v>719</v>
      </c>
      <c r="H30" s="14">
        <v>0.83</v>
      </c>
      <c r="I30" s="109">
        <f t="shared" si="0"/>
        <v>29.88</v>
      </c>
      <c r="J30" s="115"/>
    </row>
    <row r="31" spans="1:16" ht="108">
      <c r="A31" s="114"/>
      <c r="B31" s="107">
        <v>20</v>
      </c>
      <c r="C31" s="10" t="s">
        <v>721</v>
      </c>
      <c r="D31" s="118" t="s">
        <v>25</v>
      </c>
      <c r="E31" s="131" t="s">
        <v>273</v>
      </c>
      <c r="F31" s="132"/>
      <c r="G31" s="11" t="s">
        <v>722</v>
      </c>
      <c r="H31" s="14">
        <v>0.49</v>
      </c>
      <c r="I31" s="109">
        <f t="shared" si="0"/>
        <v>9.8000000000000007</v>
      </c>
      <c r="J31" s="115"/>
    </row>
    <row r="32" spans="1:16" ht="108">
      <c r="A32" s="114"/>
      <c r="B32" s="107">
        <v>50</v>
      </c>
      <c r="C32" s="10" t="s">
        <v>721</v>
      </c>
      <c r="D32" s="118" t="s">
        <v>26</v>
      </c>
      <c r="E32" s="131" t="s">
        <v>273</v>
      </c>
      <c r="F32" s="132"/>
      <c r="G32" s="11" t="s">
        <v>722</v>
      </c>
      <c r="H32" s="14">
        <v>0.49</v>
      </c>
      <c r="I32" s="109">
        <f t="shared" si="0"/>
        <v>24.5</v>
      </c>
      <c r="J32" s="115"/>
    </row>
    <row r="33" spans="1:10" ht="108">
      <c r="A33" s="114"/>
      <c r="B33" s="107">
        <v>20</v>
      </c>
      <c r="C33" s="10" t="s">
        <v>721</v>
      </c>
      <c r="D33" s="118" t="s">
        <v>27</v>
      </c>
      <c r="E33" s="131" t="s">
        <v>273</v>
      </c>
      <c r="F33" s="132"/>
      <c r="G33" s="11" t="s">
        <v>722</v>
      </c>
      <c r="H33" s="14">
        <v>0.49</v>
      </c>
      <c r="I33" s="109">
        <f t="shared" si="0"/>
        <v>9.8000000000000007</v>
      </c>
      <c r="J33" s="115"/>
    </row>
    <row r="34" spans="1:10" ht="120">
      <c r="A34" s="114"/>
      <c r="B34" s="107">
        <v>15</v>
      </c>
      <c r="C34" s="10" t="s">
        <v>723</v>
      </c>
      <c r="D34" s="118" t="s">
        <v>35</v>
      </c>
      <c r="E34" s="131"/>
      <c r="F34" s="132"/>
      <c r="G34" s="11" t="s">
        <v>724</v>
      </c>
      <c r="H34" s="14">
        <v>0.52</v>
      </c>
      <c r="I34" s="109">
        <f t="shared" si="0"/>
        <v>7.8000000000000007</v>
      </c>
      <c r="J34" s="115"/>
    </row>
    <row r="35" spans="1:10" ht="204">
      <c r="A35" s="114"/>
      <c r="B35" s="107">
        <v>1</v>
      </c>
      <c r="C35" s="10" t="s">
        <v>725</v>
      </c>
      <c r="D35" s="118" t="s">
        <v>726</v>
      </c>
      <c r="E35" s="131"/>
      <c r="F35" s="132"/>
      <c r="G35" s="11" t="s">
        <v>727</v>
      </c>
      <c r="H35" s="14">
        <v>51.96</v>
      </c>
      <c r="I35" s="109">
        <f t="shared" si="0"/>
        <v>51.96</v>
      </c>
      <c r="J35" s="115"/>
    </row>
    <row r="36" spans="1:10" ht="204">
      <c r="A36" s="114"/>
      <c r="B36" s="107">
        <v>1</v>
      </c>
      <c r="C36" s="10" t="s">
        <v>728</v>
      </c>
      <c r="D36" s="118" t="s">
        <v>726</v>
      </c>
      <c r="E36" s="131"/>
      <c r="F36" s="132"/>
      <c r="G36" s="11" t="s">
        <v>729</v>
      </c>
      <c r="H36" s="14">
        <v>40.39</v>
      </c>
      <c r="I36" s="109">
        <f t="shared" si="0"/>
        <v>40.39</v>
      </c>
      <c r="J36" s="115"/>
    </row>
    <row r="37" spans="1:10" ht="204">
      <c r="A37" s="114"/>
      <c r="B37" s="107">
        <v>1</v>
      </c>
      <c r="C37" s="10" t="s">
        <v>728</v>
      </c>
      <c r="D37" s="118" t="s">
        <v>730</v>
      </c>
      <c r="E37" s="131"/>
      <c r="F37" s="132"/>
      <c r="G37" s="11" t="s">
        <v>729</v>
      </c>
      <c r="H37" s="14">
        <v>99.46</v>
      </c>
      <c r="I37" s="109">
        <f t="shared" si="0"/>
        <v>99.46</v>
      </c>
      <c r="J37" s="115"/>
    </row>
    <row r="38" spans="1:10" ht="204">
      <c r="A38" s="114"/>
      <c r="B38" s="107">
        <v>1</v>
      </c>
      <c r="C38" s="10" t="s">
        <v>728</v>
      </c>
      <c r="D38" s="118" t="s">
        <v>731</v>
      </c>
      <c r="E38" s="131"/>
      <c r="F38" s="132"/>
      <c r="G38" s="11" t="s">
        <v>729</v>
      </c>
      <c r="H38" s="14">
        <v>169.98</v>
      </c>
      <c r="I38" s="109">
        <f t="shared" si="0"/>
        <v>169.98</v>
      </c>
      <c r="J38" s="115"/>
    </row>
    <row r="39" spans="1:10" ht="204">
      <c r="A39" s="114"/>
      <c r="B39" s="107">
        <v>1</v>
      </c>
      <c r="C39" s="10" t="s">
        <v>732</v>
      </c>
      <c r="D39" s="118" t="s">
        <v>733</v>
      </c>
      <c r="E39" s="131"/>
      <c r="F39" s="132"/>
      <c r="G39" s="11" t="s">
        <v>734</v>
      </c>
      <c r="H39" s="14">
        <v>61.64</v>
      </c>
      <c r="I39" s="109">
        <f t="shared" si="0"/>
        <v>61.64</v>
      </c>
      <c r="J39" s="115"/>
    </row>
    <row r="40" spans="1:10" ht="204">
      <c r="A40" s="114"/>
      <c r="B40" s="107">
        <v>1</v>
      </c>
      <c r="C40" s="10" t="s">
        <v>732</v>
      </c>
      <c r="D40" s="118" t="s">
        <v>735</v>
      </c>
      <c r="E40" s="131"/>
      <c r="F40" s="132"/>
      <c r="G40" s="11" t="s">
        <v>734</v>
      </c>
      <c r="H40" s="14">
        <v>151.74</v>
      </c>
      <c r="I40" s="109">
        <f t="shared" si="0"/>
        <v>151.74</v>
      </c>
      <c r="J40" s="115"/>
    </row>
    <row r="41" spans="1:10" ht="168">
      <c r="A41" s="114"/>
      <c r="B41" s="107">
        <v>10</v>
      </c>
      <c r="C41" s="10" t="s">
        <v>736</v>
      </c>
      <c r="D41" s="118" t="s">
        <v>25</v>
      </c>
      <c r="E41" s="131" t="s">
        <v>310</v>
      </c>
      <c r="F41" s="132"/>
      <c r="G41" s="11" t="s">
        <v>737</v>
      </c>
      <c r="H41" s="14">
        <v>2.54</v>
      </c>
      <c r="I41" s="109">
        <f t="shared" si="0"/>
        <v>25.4</v>
      </c>
      <c r="J41" s="115"/>
    </row>
    <row r="42" spans="1:10" ht="168">
      <c r="A42" s="114"/>
      <c r="B42" s="107">
        <v>10</v>
      </c>
      <c r="C42" s="10" t="s">
        <v>736</v>
      </c>
      <c r="D42" s="118" t="s">
        <v>25</v>
      </c>
      <c r="E42" s="131" t="s">
        <v>269</v>
      </c>
      <c r="F42" s="132"/>
      <c r="G42" s="11" t="s">
        <v>737</v>
      </c>
      <c r="H42" s="14">
        <v>2.54</v>
      </c>
      <c r="I42" s="109">
        <f t="shared" si="0"/>
        <v>25.4</v>
      </c>
      <c r="J42" s="115"/>
    </row>
    <row r="43" spans="1:10" ht="132">
      <c r="A43" s="114"/>
      <c r="B43" s="107">
        <v>180</v>
      </c>
      <c r="C43" s="10" t="s">
        <v>612</v>
      </c>
      <c r="D43" s="118" t="s">
        <v>26</v>
      </c>
      <c r="E43" s="131" t="s">
        <v>738</v>
      </c>
      <c r="F43" s="132"/>
      <c r="G43" s="11" t="s">
        <v>615</v>
      </c>
      <c r="H43" s="14">
        <v>0.12</v>
      </c>
      <c r="I43" s="109">
        <f t="shared" si="0"/>
        <v>21.599999999999998</v>
      </c>
      <c r="J43" s="115"/>
    </row>
    <row r="44" spans="1:10" ht="132">
      <c r="A44" s="114"/>
      <c r="B44" s="107">
        <v>170</v>
      </c>
      <c r="C44" s="10" t="s">
        <v>612</v>
      </c>
      <c r="D44" s="118" t="s">
        <v>27</v>
      </c>
      <c r="E44" s="131" t="s">
        <v>738</v>
      </c>
      <c r="F44" s="132"/>
      <c r="G44" s="11" t="s">
        <v>615</v>
      </c>
      <c r="H44" s="14">
        <v>0.12</v>
      </c>
      <c r="I44" s="109">
        <f t="shared" si="0"/>
        <v>20.399999999999999</v>
      </c>
      <c r="J44" s="115"/>
    </row>
    <row r="45" spans="1:10" ht="108">
      <c r="A45" s="114"/>
      <c r="B45" s="107">
        <v>200</v>
      </c>
      <c r="C45" s="10" t="s">
        <v>739</v>
      </c>
      <c r="D45" s="118" t="s">
        <v>26</v>
      </c>
      <c r="E45" s="131"/>
      <c r="F45" s="132"/>
      <c r="G45" s="11" t="s">
        <v>740</v>
      </c>
      <c r="H45" s="14">
        <v>0.2</v>
      </c>
      <c r="I45" s="109">
        <f t="shared" si="0"/>
        <v>40</v>
      </c>
      <c r="J45" s="115"/>
    </row>
    <row r="46" spans="1:10" ht="120">
      <c r="A46" s="114"/>
      <c r="B46" s="107">
        <v>300</v>
      </c>
      <c r="C46" s="10" t="s">
        <v>741</v>
      </c>
      <c r="D46" s="118" t="s">
        <v>26</v>
      </c>
      <c r="E46" s="131"/>
      <c r="F46" s="132"/>
      <c r="G46" s="11" t="s">
        <v>787</v>
      </c>
      <c r="H46" s="14">
        <v>0.12</v>
      </c>
      <c r="I46" s="109">
        <f t="shared" si="0"/>
        <v>36</v>
      </c>
      <c r="J46" s="115"/>
    </row>
    <row r="47" spans="1:10" ht="264">
      <c r="A47" s="114"/>
      <c r="B47" s="107">
        <v>15</v>
      </c>
      <c r="C47" s="10" t="s">
        <v>742</v>
      </c>
      <c r="D47" s="118" t="s">
        <v>35</v>
      </c>
      <c r="E47" s="131" t="s">
        <v>239</v>
      </c>
      <c r="F47" s="132"/>
      <c r="G47" s="11" t="s">
        <v>743</v>
      </c>
      <c r="H47" s="14">
        <v>1.58</v>
      </c>
      <c r="I47" s="109">
        <f t="shared" si="0"/>
        <v>23.700000000000003</v>
      </c>
      <c r="J47" s="115"/>
    </row>
    <row r="48" spans="1:10" ht="132">
      <c r="A48" s="114"/>
      <c r="B48" s="107">
        <v>40</v>
      </c>
      <c r="C48" s="10" t="s">
        <v>744</v>
      </c>
      <c r="D48" s="118" t="s">
        <v>35</v>
      </c>
      <c r="E48" s="131"/>
      <c r="F48" s="132"/>
      <c r="G48" s="11" t="s">
        <v>745</v>
      </c>
      <c r="H48" s="14">
        <v>1.41</v>
      </c>
      <c r="I48" s="109">
        <f t="shared" si="0"/>
        <v>56.4</v>
      </c>
      <c r="J48" s="115"/>
    </row>
    <row r="49" spans="1:10" ht="168">
      <c r="A49" s="114"/>
      <c r="B49" s="107">
        <v>60</v>
      </c>
      <c r="C49" s="10" t="s">
        <v>585</v>
      </c>
      <c r="D49" s="118" t="s">
        <v>23</v>
      </c>
      <c r="E49" s="131" t="s">
        <v>212</v>
      </c>
      <c r="F49" s="132"/>
      <c r="G49" s="11" t="s">
        <v>587</v>
      </c>
      <c r="H49" s="14">
        <v>1.43</v>
      </c>
      <c r="I49" s="109">
        <f t="shared" si="0"/>
        <v>85.8</v>
      </c>
      <c r="J49" s="115"/>
    </row>
    <row r="50" spans="1:10" ht="168">
      <c r="A50" s="114"/>
      <c r="B50" s="107">
        <v>65</v>
      </c>
      <c r="C50" s="10" t="s">
        <v>585</v>
      </c>
      <c r="D50" s="118" t="s">
        <v>23</v>
      </c>
      <c r="E50" s="131" t="s">
        <v>265</v>
      </c>
      <c r="F50" s="132"/>
      <c r="G50" s="11" t="s">
        <v>587</v>
      </c>
      <c r="H50" s="14">
        <v>1.43</v>
      </c>
      <c r="I50" s="109">
        <f t="shared" si="0"/>
        <v>92.95</v>
      </c>
      <c r="J50" s="115"/>
    </row>
    <row r="51" spans="1:10" ht="132">
      <c r="A51" s="114"/>
      <c r="B51" s="107">
        <v>110</v>
      </c>
      <c r="C51" s="10" t="s">
        <v>746</v>
      </c>
      <c r="D51" s="118" t="s">
        <v>23</v>
      </c>
      <c r="E51" s="131" t="s">
        <v>107</v>
      </c>
      <c r="F51" s="132"/>
      <c r="G51" s="11" t="s">
        <v>747</v>
      </c>
      <c r="H51" s="14">
        <v>0.49</v>
      </c>
      <c r="I51" s="109">
        <f t="shared" si="0"/>
        <v>53.9</v>
      </c>
      <c r="J51" s="115"/>
    </row>
    <row r="52" spans="1:10" ht="132">
      <c r="A52" s="114"/>
      <c r="B52" s="107">
        <v>30</v>
      </c>
      <c r="C52" s="10" t="s">
        <v>746</v>
      </c>
      <c r="D52" s="118" t="s">
        <v>23</v>
      </c>
      <c r="E52" s="131" t="s">
        <v>210</v>
      </c>
      <c r="F52" s="132"/>
      <c r="G52" s="11" t="s">
        <v>747</v>
      </c>
      <c r="H52" s="14">
        <v>0.49</v>
      </c>
      <c r="I52" s="109">
        <f t="shared" si="0"/>
        <v>14.7</v>
      </c>
      <c r="J52" s="115"/>
    </row>
    <row r="53" spans="1:10" ht="132">
      <c r="A53" s="114"/>
      <c r="B53" s="107">
        <v>60</v>
      </c>
      <c r="C53" s="10" t="s">
        <v>746</v>
      </c>
      <c r="D53" s="118" t="s">
        <v>25</v>
      </c>
      <c r="E53" s="131" t="s">
        <v>107</v>
      </c>
      <c r="F53" s="132"/>
      <c r="G53" s="11" t="s">
        <v>747</v>
      </c>
      <c r="H53" s="14">
        <v>0.49</v>
      </c>
      <c r="I53" s="109">
        <f t="shared" si="0"/>
        <v>29.4</v>
      </c>
      <c r="J53" s="115"/>
    </row>
    <row r="54" spans="1:10" ht="132">
      <c r="A54" s="114"/>
      <c r="B54" s="107">
        <v>70</v>
      </c>
      <c r="C54" s="10" t="s">
        <v>746</v>
      </c>
      <c r="D54" s="118" t="s">
        <v>25</v>
      </c>
      <c r="E54" s="131" t="s">
        <v>210</v>
      </c>
      <c r="F54" s="132"/>
      <c r="G54" s="11" t="s">
        <v>747</v>
      </c>
      <c r="H54" s="14">
        <v>0.49</v>
      </c>
      <c r="I54" s="109">
        <f t="shared" ref="I54:I84" si="1">H54*B54</f>
        <v>34.299999999999997</v>
      </c>
      <c r="J54" s="115"/>
    </row>
    <row r="55" spans="1:10" ht="132">
      <c r="A55" s="114"/>
      <c r="B55" s="107">
        <v>50</v>
      </c>
      <c r="C55" s="10" t="s">
        <v>746</v>
      </c>
      <c r="D55" s="118" t="s">
        <v>25</v>
      </c>
      <c r="E55" s="131" t="s">
        <v>212</v>
      </c>
      <c r="F55" s="132"/>
      <c r="G55" s="11" t="s">
        <v>747</v>
      </c>
      <c r="H55" s="14">
        <v>0.49</v>
      </c>
      <c r="I55" s="109">
        <f t="shared" si="1"/>
        <v>24.5</v>
      </c>
      <c r="J55" s="115"/>
    </row>
    <row r="56" spans="1:10" ht="132">
      <c r="A56" s="114"/>
      <c r="B56" s="107">
        <v>70</v>
      </c>
      <c r="C56" s="10" t="s">
        <v>746</v>
      </c>
      <c r="D56" s="118" t="s">
        <v>25</v>
      </c>
      <c r="E56" s="131" t="s">
        <v>214</v>
      </c>
      <c r="F56" s="132"/>
      <c r="G56" s="11" t="s">
        <v>747</v>
      </c>
      <c r="H56" s="14">
        <v>0.49</v>
      </c>
      <c r="I56" s="109">
        <f t="shared" si="1"/>
        <v>34.299999999999997</v>
      </c>
      <c r="J56" s="115"/>
    </row>
    <row r="57" spans="1:10" ht="132">
      <c r="A57" s="114"/>
      <c r="B57" s="107">
        <v>15</v>
      </c>
      <c r="C57" s="10" t="s">
        <v>746</v>
      </c>
      <c r="D57" s="118" t="s">
        <v>25</v>
      </c>
      <c r="E57" s="131" t="s">
        <v>310</v>
      </c>
      <c r="F57" s="132"/>
      <c r="G57" s="11" t="s">
        <v>747</v>
      </c>
      <c r="H57" s="14">
        <v>0.49</v>
      </c>
      <c r="I57" s="109">
        <f t="shared" si="1"/>
        <v>7.35</v>
      </c>
      <c r="J57" s="115"/>
    </row>
    <row r="58" spans="1:10" ht="84">
      <c r="A58" s="114"/>
      <c r="B58" s="107">
        <v>400</v>
      </c>
      <c r="C58" s="10" t="s">
        <v>748</v>
      </c>
      <c r="D58" s="118" t="s">
        <v>23</v>
      </c>
      <c r="E58" s="131" t="s">
        <v>110</v>
      </c>
      <c r="F58" s="132"/>
      <c r="G58" s="11" t="s">
        <v>749</v>
      </c>
      <c r="H58" s="14">
        <v>0.12</v>
      </c>
      <c r="I58" s="109">
        <f t="shared" si="1"/>
        <v>48</v>
      </c>
      <c r="J58" s="115"/>
    </row>
    <row r="59" spans="1:10" ht="84">
      <c r="A59" s="114"/>
      <c r="B59" s="107">
        <v>600</v>
      </c>
      <c r="C59" s="10" t="s">
        <v>748</v>
      </c>
      <c r="D59" s="118" t="s">
        <v>25</v>
      </c>
      <c r="E59" s="131" t="s">
        <v>110</v>
      </c>
      <c r="F59" s="132"/>
      <c r="G59" s="11" t="s">
        <v>749</v>
      </c>
      <c r="H59" s="14">
        <v>0.12</v>
      </c>
      <c r="I59" s="109">
        <f t="shared" si="1"/>
        <v>72</v>
      </c>
      <c r="J59" s="115"/>
    </row>
    <row r="60" spans="1:10" ht="84">
      <c r="A60" s="114"/>
      <c r="B60" s="107">
        <v>400</v>
      </c>
      <c r="C60" s="10" t="s">
        <v>748</v>
      </c>
      <c r="D60" s="118" t="s">
        <v>26</v>
      </c>
      <c r="E60" s="131" t="s">
        <v>110</v>
      </c>
      <c r="F60" s="132"/>
      <c r="G60" s="11" t="s">
        <v>749</v>
      </c>
      <c r="H60" s="14">
        <v>0.12</v>
      </c>
      <c r="I60" s="109">
        <f t="shared" si="1"/>
        <v>48</v>
      </c>
      <c r="J60" s="115"/>
    </row>
    <row r="61" spans="1:10" ht="144">
      <c r="A61" s="114"/>
      <c r="B61" s="107">
        <v>305</v>
      </c>
      <c r="C61" s="10" t="s">
        <v>750</v>
      </c>
      <c r="D61" s="118" t="s">
        <v>107</v>
      </c>
      <c r="E61" s="131"/>
      <c r="F61" s="132"/>
      <c r="G61" s="11" t="s">
        <v>751</v>
      </c>
      <c r="H61" s="14">
        <v>1.41</v>
      </c>
      <c r="I61" s="109">
        <f t="shared" si="1"/>
        <v>430.04999999999995</v>
      </c>
      <c r="J61" s="115"/>
    </row>
    <row r="62" spans="1:10" ht="144">
      <c r="A62" s="114"/>
      <c r="B62" s="107">
        <v>30</v>
      </c>
      <c r="C62" s="10" t="s">
        <v>750</v>
      </c>
      <c r="D62" s="118" t="s">
        <v>210</v>
      </c>
      <c r="E62" s="131"/>
      <c r="F62" s="132"/>
      <c r="G62" s="11" t="s">
        <v>751</v>
      </c>
      <c r="H62" s="14">
        <v>1.41</v>
      </c>
      <c r="I62" s="109">
        <f t="shared" si="1"/>
        <v>42.3</v>
      </c>
      <c r="J62" s="115"/>
    </row>
    <row r="63" spans="1:10" ht="144">
      <c r="A63" s="114"/>
      <c r="B63" s="107">
        <v>25</v>
      </c>
      <c r="C63" s="10" t="s">
        <v>750</v>
      </c>
      <c r="D63" s="118" t="s">
        <v>212</v>
      </c>
      <c r="E63" s="131"/>
      <c r="F63" s="132"/>
      <c r="G63" s="11" t="s">
        <v>751</v>
      </c>
      <c r="H63" s="14">
        <v>1.41</v>
      </c>
      <c r="I63" s="109">
        <f t="shared" si="1"/>
        <v>35.25</v>
      </c>
      <c r="J63" s="115"/>
    </row>
    <row r="64" spans="1:10" ht="144">
      <c r="A64" s="114"/>
      <c r="B64" s="107">
        <v>30</v>
      </c>
      <c r="C64" s="10" t="s">
        <v>750</v>
      </c>
      <c r="D64" s="118" t="s">
        <v>213</v>
      </c>
      <c r="E64" s="131"/>
      <c r="F64" s="132"/>
      <c r="G64" s="11" t="s">
        <v>751</v>
      </c>
      <c r="H64" s="14">
        <v>1.41</v>
      </c>
      <c r="I64" s="109">
        <f t="shared" si="1"/>
        <v>42.3</v>
      </c>
      <c r="J64" s="115"/>
    </row>
    <row r="65" spans="1:10" ht="144">
      <c r="A65" s="114"/>
      <c r="B65" s="107">
        <v>55</v>
      </c>
      <c r="C65" s="10" t="s">
        <v>750</v>
      </c>
      <c r="D65" s="118" t="s">
        <v>214</v>
      </c>
      <c r="E65" s="131"/>
      <c r="F65" s="132"/>
      <c r="G65" s="11" t="s">
        <v>751</v>
      </c>
      <c r="H65" s="14">
        <v>1.41</v>
      </c>
      <c r="I65" s="109">
        <f t="shared" si="1"/>
        <v>77.55</v>
      </c>
      <c r="J65" s="115"/>
    </row>
    <row r="66" spans="1:10" ht="144">
      <c r="A66" s="114"/>
      <c r="B66" s="107">
        <v>35</v>
      </c>
      <c r="C66" s="10" t="s">
        <v>750</v>
      </c>
      <c r="D66" s="118" t="s">
        <v>265</v>
      </c>
      <c r="E66" s="131"/>
      <c r="F66" s="132"/>
      <c r="G66" s="11" t="s">
        <v>751</v>
      </c>
      <c r="H66" s="14">
        <v>1.41</v>
      </c>
      <c r="I66" s="109">
        <f t="shared" si="1"/>
        <v>49.349999999999994</v>
      </c>
      <c r="J66" s="115"/>
    </row>
    <row r="67" spans="1:10" ht="156">
      <c r="A67" s="114"/>
      <c r="B67" s="107">
        <v>60</v>
      </c>
      <c r="C67" s="10" t="s">
        <v>752</v>
      </c>
      <c r="D67" s="118" t="s">
        <v>107</v>
      </c>
      <c r="E67" s="131"/>
      <c r="F67" s="132"/>
      <c r="G67" s="11" t="s">
        <v>753</v>
      </c>
      <c r="H67" s="14">
        <v>1.37</v>
      </c>
      <c r="I67" s="109">
        <f t="shared" si="1"/>
        <v>82.2</v>
      </c>
      <c r="J67" s="115"/>
    </row>
    <row r="68" spans="1:10" ht="156">
      <c r="A68" s="114"/>
      <c r="B68" s="107">
        <v>30</v>
      </c>
      <c r="C68" s="10" t="s">
        <v>752</v>
      </c>
      <c r="D68" s="118" t="s">
        <v>210</v>
      </c>
      <c r="E68" s="131"/>
      <c r="F68" s="132"/>
      <c r="G68" s="11" t="s">
        <v>753</v>
      </c>
      <c r="H68" s="14">
        <v>1.37</v>
      </c>
      <c r="I68" s="109">
        <f t="shared" si="1"/>
        <v>41.1</v>
      </c>
      <c r="J68" s="115"/>
    </row>
    <row r="69" spans="1:10" ht="156">
      <c r="A69" s="114"/>
      <c r="B69" s="107">
        <v>40</v>
      </c>
      <c r="C69" s="10" t="s">
        <v>752</v>
      </c>
      <c r="D69" s="118" t="s">
        <v>310</v>
      </c>
      <c r="E69" s="131"/>
      <c r="F69" s="132"/>
      <c r="G69" s="11" t="s">
        <v>753</v>
      </c>
      <c r="H69" s="14">
        <v>1.37</v>
      </c>
      <c r="I69" s="109">
        <f t="shared" si="1"/>
        <v>54.800000000000004</v>
      </c>
      <c r="J69" s="115"/>
    </row>
    <row r="70" spans="1:10" ht="168">
      <c r="A70" s="114"/>
      <c r="B70" s="107">
        <v>100</v>
      </c>
      <c r="C70" s="10" t="s">
        <v>754</v>
      </c>
      <c r="D70" s="118" t="s">
        <v>755</v>
      </c>
      <c r="E70" s="131"/>
      <c r="F70" s="132"/>
      <c r="G70" s="11" t="s">
        <v>756</v>
      </c>
      <c r="H70" s="14">
        <v>0.12</v>
      </c>
      <c r="I70" s="109">
        <f t="shared" si="1"/>
        <v>12</v>
      </c>
      <c r="J70" s="115"/>
    </row>
    <row r="71" spans="1:10" ht="168">
      <c r="A71" s="114"/>
      <c r="B71" s="107">
        <v>100</v>
      </c>
      <c r="C71" s="10" t="s">
        <v>754</v>
      </c>
      <c r="D71" s="118" t="s">
        <v>757</v>
      </c>
      <c r="E71" s="131"/>
      <c r="F71" s="132"/>
      <c r="G71" s="11" t="s">
        <v>756</v>
      </c>
      <c r="H71" s="14">
        <v>0.12</v>
      </c>
      <c r="I71" s="109">
        <f t="shared" si="1"/>
        <v>12</v>
      </c>
      <c r="J71" s="115"/>
    </row>
    <row r="72" spans="1:10" ht="84">
      <c r="A72" s="114"/>
      <c r="B72" s="107">
        <v>40</v>
      </c>
      <c r="C72" s="10" t="s">
        <v>758</v>
      </c>
      <c r="D72" s="118" t="s">
        <v>26</v>
      </c>
      <c r="E72" s="131"/>
      <c r="F72" s="132"/>
      <c r="G72" s="11" t="s">
        <v>759</v>
      </c>
      <c r="H72" s="14">
        <v>0.57999999999999996</v>
      </c>
      <c r="I72" s="109">
        <f t="shared" si="1"/>
        <v>23.2</v>
      </c>
      <c r="J72" s="115"/>
    </row>
    <row r="73" spans="1:10" ht="84">
      <c r="A73" s="114"/>
      <c r="B73" s="107">
        <v>60</v>
      </c>
      <c r="C73" s="10" t="s">
        <v>758</v>
      </c>
      <c r="D73" s="118" t="s">
        <v>27</v>
      </c>
      <c r="E73" s="131"/>
      <c r="F73" s="132"/>
      <c r="G73" s="11" t="s">
        <v>759</v>
      </c>
      <c r="H73" s="14">
        <v>0.57999999999999996</v>
      </c>
      <c r="I73" s="109">
        <f t="shared" si="1"/>
        <v>34.799999999999997</v>
      </c>
      <c r="J73" s="115"/>
    </row>
    <row r="74" spans="1:10" ht="84">
      <c r="A74" s="114"/>
      <c r="B74" s="107">
        <v>190</v>
      </c>
      <c r="C74" s="10" t="s">
        <v>760</v>
      </c>
      <c r="D74" s="118" t="s">
        <v>23</v>
      </c>
      <c r="E74" s="131"/>
      <c r="F74" s="132"/>
      <c r="G74" s="11" t="s">
        <v>761</v>
      </c>
      <c r="H74" s="14">
        <v>0.57999999999999996</v>
      </c>
      <c r="I74" s="109">
        <f t="shared" si="1"/>
        <v>110.19999999999999</v>
      </c>
      <c r="J74" s="115"/>
    </row>
    <row r="75" spans="1:10" ht="96">
      <c r="A75" s="114"/>
      <c r="B75" s="107">
        <v>30</v>
      </c>
      <c r="C75" s="10" t="s">
        <v>649</v>
      </c>
      <c r="D75" s="118" t="s">
        <v>27</v>
      </c>
      <c r="E75" s="131"/>
      <c r="F75" s="132"/>
      <c r="G75" s="11" t="s">
        <v>652</v>
      </c>
      <c r="H75" s="14">
        <v>1.29</v>
      </c>
      <c r="I75" s="109">
        <f t="shared" si="1"/>
        <v>38.700000000000003</v>
      </c>
      <c r="J75" s="115"/>
    </row>
    <row r="76" spans="1:10" ht="132">
      <c r="A76" s="114"/>
      <c r="B76" s="107">
        <v>80</v>
      </c>
      <c r="C76" s="10" t="s">
        <v>762</v>
      </c>
      <c r="D76" s="118" t="s">
        <v>26</v>
      </c>
      <c r="E76" s="131" t="s">
        <v>107</v>
      </c>
      <c r="F76" s="132"/>
      <c r="G76" s="11" t="s">
        <v>763</v>
      </c>
      <c r="H76" s="14">
        <v>2.08</v>
      </c>
      <c r="I76" s="109">
        <f t="shared" si="1"/>
        <v>166.4</v>
      </c>
      <c r="J76" s="115"/>
    </row>
    <row r="77" spans="1:10" ht="132">
      <c r="A77" s="114"/>
      <c r="B77" s="107">
        <v>50</v>
      </c>
      <c r="C77" s="10" t="s">
        <v>762</v>
      </c>
      <c r="D77" s="118" t="s">
        <v>26</v>
      </c>
      <c r="E77" s="131" t="s">
        <v>210</v>
      </c>
      <c r="F77" s="132"/>
      <c r="G77" s="11" t="s">
        <v>763</v>
      </c>
      <c r="H77" s="14">
        <v>2.08</v>
      </c>
      <c r="I77" s="109">
        <f t="shared" si="1"/>
        <v>104</v>
      </c>
      <c r="J77" s="115"/>
    </row>
    <row r="78" spans="1:10" ht="204">
      <c r="A78" s="114"/>
      <c r="B78" s="107">
        <v>70</v>
      </c>
      <c r="C78" s="10" t="s">
        <v>764</v>
      </c>
      <c r="D78" s="118" t="s">
        <v>25</v>
      </c>
      <c r="E78" s="131" t="s">
        <v>239</v>
      </c>
      <c r="F78" s="132"/>
      <c r="G78" s="11" t="s">
        <v>765</v>
      </c>
      <c r="H78" s="14">
        <v>1.71</v>
      </c>
      <c r="I78" s="109">
        <f t="shared" si="1"/>
        <v>119.7</v>
      </c>
      <c r="J78" s="115"/>
    </row>
    <row r="79" spans="1:10" ht="204">
      <c r="A79" s="114"/>
      <c r="B79" s="107">
        <v>51</v>
      </c>
      <c r="C79" s="10" t="s">
        <v>764</v>
      </c>
      <c r="D79" s="118" t="s">
        <v>25</v>
      </c>
      <c r="E79" s="131" t="s">
        <v>348</v>
      </c>
      <c r="F79" s="132"/>
      <c r="G79" s="11" t="s">
        <v>765</v>
      </c>
      <c r="H79" s="14">
        <v>1.71</v>
      </c>
      <c r="I79" s="109">
        <f t="shared" si="1"/>
        <v>87.21</v>
      </c>
      <c r="J79" s="115"/>
    </row>
    <row r="80" spans="1:10" ht="336">
      <c r="A80" s="114"/>
      <c r="B80" s="107">
        <v>60</v>
      </c>
      <c r="C80" s="10" t="s">
        <v>766</v>
      </c>
      <c r="D80" s="118" t="s">
        <v>107</v>
      </c>
      <c r="E80" s="131"/>
      <c r="F80" s="132"/>
      <c r="G80" s="11" t="s">
        <v>767</v>
      </c>
      <c r="H80" s="14">
        <v>0.66</v>
      </c>
      <c r="I80" s="109">
        <f t="shared" si="1"/>
        <v>39.6</v>
      </c>
      <c r="J80" s="115"/>
    </row>
    <row r="81" spans="1:10" ht="348">
      <c r="A81" s="114"/>
      <c r="B81" s="107">
        <v>100</v>
      </c>
      <c r="C81" s="10" t="s">
        <v>768</v>
      </c>
      <c r="D81" s="118" t="s">
        <v>769</v>
      </c>
      <c r="E81" s="131"/>
      <c r="F81" s="132"/>
      <c r="G81" s="11" t="s">
        <v>770</v>
      </c>
      <c r="H81" s="14">
        <v>2.08</v>
      </c>
      <c r="I81" s="109">
        <f t="shared" si="1"/>
        <v>208</v>
      </c>
      <c r="J81" s="115"/>
    </row>
    <row r="82" spans="1:10" ht="144">
      <c r="A82" s="114"/>
      <c r="B82" s="107">
        <v>480</v>
      </c>
      <c r="C82" s="10" t="s">
        <v>771</v>
      </c>
      <c r="D82" s="118" t="s">
        <v>107</v>
      </c>
      <c r="E82" s="131"/>
      <c r="F82" s="132"/>
      <c r="G82" s="11" t="s">
        <v>772</v>
      </c>
      <c r="H82" s="14">
        <v>0.94</v>
      </c>
      <c r="I82" s="109">
        <f t="shared" si="1"/>
        <v>451.2</v>
      </c>
      <c r="J82" s="115"/>
    </row>
    <row r="83" spans="1:10" ht="144">
      <c r="A83" s="114"/>
      <c r="B83" s="107">
        <v>105</v>
      </c>
      <c r="C83" s="10" t="s">
        <v>771</v>
      </c>
      <c r="D83" s="118" t="s">
        <v>214</v>
      </c>
      <c r="E83" s="131"/>
      <c r="F83" s="132"/>
      <c r="G83" s="11" t="s">
        <v>772</v>
      </c>
      <c r="H83" s="14">
        <v>0.94</v>
      </c>
      <c r="I83" s="109">
        <f t="shared" si="1"/>
        <v>98.699999999999989</v>
      </c>
      <c r="J83" s="115"/>
    </row>
    <row r="84" spans="1:10" ht="192">
      <c r="A84" s="114"/>
      <c r="B84" s="108">
        <v>80</v>
      </c>
      <c r="C84" s="12" t="s">
        <v>773</v>
      </c>
      <c r="D84" s="119" t="s">
        <v>25</v>
      </c>
      <c r="E84" s="141" t="s">
        <v>774</v>
      </c>
      <c r="F84" s="142"/>
      <c r="G84" s="13" t="s">
        <v>775</v>
      </c>
      <c r="H84" s="15">
        <v>6.87</v>
      </c>
      <c r="I84" s="110">
        <f t="shared" si="1"/>
        <v>549.6</v>
      </c>
      <c r="J84" s="115"/>
    </row>
  </sheetData>
  <mergeCells count="67">
    <mergeCell ref="E83:F83"/>
    <mergeCell ref="E84:F84"/>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1</v>
      </c>
      <c r="O1" t="s">
        <v>181</v>
      </c>
    </row>
    <row r="2" spans="1:15" ht="15.75" customHeight="1">
      <c r="A2" s="114"/>
      <c r="B2" s="124" t="s">
        <v>134</v>
      </c>
      <c r="C2" s="120"/>
      <c r="D2" s="120"/>
      <c r="E2" s="120"/>
      <c r="F2" s="120"/>
      <c r="G2" s="120"/>
      <c r="H2" s="120"/>
      <c r="I2" s="120"/>
      <c r="J2" s="120"/>
      <c r="K2" s="125" t="s">
        <v>140</v>
      </c>
      <c r="L2" s="115"/>
      <c r="N2">
        <v>4964.62</v>
      </c>
      <c r="O2" t="s">
        <v>182</v>
      </c>
    </row>
    <row r="3" spans="1:15" ht="12.75" customHeight="1">
      <c r="A3" s="114"/>
      <c r="B3" s="121" t="s">
        <v>135</v>
      </c>
      <c r="C3" s="120"/>
      <c r="D3" s="120"/>
      <c r="E3" s="120"/>
      <c r="F3" s="120"/>
      <c r="G3" s="120"/>
      <c r="H3" s="120"/>
      <c r="I3" s="120"/>
      <c r="J3" s="120"/>
      <c r="K3" s="120"/>
      <c r="L3" s="115"/>
      <c r="N3">
        <v>4964.62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792</v>
      </c>
      <c r="C10" s="120"/>
      <c r="D10" s="120"/>
      <c r="E10" s="120"/>
      <c r="F10" s="115"/>
      <c r="G10" s="116"/>
      <c r="H10" s="116" t="s">
        <v>792</v>
      </c>
      <c r="I10" s="120"/>
      <c r="J10" s="120"/>
      <c r="K10" s="133">
        <f>IF(Invoice!J10&lt;&gt;"",Invoice!J10,"")</f>
        <v>51338</v>
      </c>
      <c r="L10" s="115"/>
    </row>
    <row r="11" spans="1:15" ht="12.75" customHeight="1">
      <c r="A11" s="114"/>
      <c r="B11" s="114" t="s">
        <v>793</v>
      </c>
      <c r="C11" s="120"/>
      <c r="D11" s="120"/>
      <c r="E11" s="120"/>
      <c r="F11" s="115"/>
      <c r="G11" s="116"/>
      <c r="H11" s="116" t="s">
        <v>793</v>
      </c>
      <c r="I11" s="120"/>
      <c r="J11" s="120"/>
      <c r="K11" s="134"/>
      <c r="L11" s="115"/>
    </row>
    <row r="12" spans="1:15" ht="12.75" customHeight="1">
      <c r="A12" s="114"/>
      <c r="B12" s="114" t="s">
        <v>794</v>
      </c>
      <c r="C12" s="120"/>
      <c r="D12" s="120"/>
      <c r="E12" s="120"/>
      <c r="F12" s="115"/>
      <c r="G12" s="116"/>
      <c r="H12" s="116" t="s">
        <v>794</v>
      </c>
      <c r="I12" s="120"/>
      <c r="J12" s="120"/>
      <c r="K12" s="120"/>
      <c r="L12" s="115"/>
    </row>
    <row r="13" spans="1:15" ht="12.75" customHeight="1">
      <c r="A13" s="114"/>
      <c r="B13" s="114" t="s">
        <v>795</v>
      </c>
      <c r="C13" s="120"/>
      <c r="D13" s="120"/>
      <c r="E13" s="120"/>
      <c r="F13" s="115"/>
      <c r="G13" s="116"/>
      <c r="H13" s="116" t="s">
        <v>795</v>
      </c>
      <c r="I13" s="120"/>
      <c r="J13" s="120"/>
      <c r="K13" s="99" t="s">
        <v>11</v>
      </c>
      <c r="L13" s="115"/>
    </row>
    <row r="14" spans="1:15" ht="15" customHeight="1">
      <c r="A14" s="114"/>
      <c r="B14" s="114" t="s">
        <v>712</v>
      </c>
      <c r="C14" s="120"/>
      <c r="D14" s="120"/>
      <c r="E14" s="120"/>
      <c r="F14" s="115"/>
      <c r="G14" s="116"/>
      <c r="H14" s="116" t="s">
        <v>712</v>
      </c>
      <c r="I14" s="120"/>
      <c r="J14" s="120"/>
      <c r="K14" s="135">
        <f>Invoice!J14</f>
        <v>45176</v>
      </c>
      <c r="L14" s="115"/>
    </row>
    <row r="15" spans="1:15" ht="15" customHeight="1">
      <c r="A15" s="114"/>
      <c r="B15" s="6" t="s">
        <v>6</v>
      </c>
      <c r="C15" s="7"/>
      <c r="D15" s="7"/>
      <c r="E15" s="7"/>
      <c r="F15" s="8"/>
      <c r="G15" s="116"/>
      <c r="H15" s="9" t="s">
        <v>796</v>
      </c>
      <c r="I15" s="120"/>
      <c r="J15" s="120"/>
      <c r="K15" s="136"/>
      <c r="L15" s="115"/>
    </row>
    <row r="16" spans="1:15" ht="15" customHeight="1">
      <c r="A16" s="114"/>
      <c r="B16" s="120"/>
      <c r="C16" s="120"/>
      <c r="D16" s="120"/>
      <c r="E16" s="120"/>
      <c r="F16" s="120"/>
      <c r="G16" s="120"/>
      <c r="H16" s="120"/>
      <c r="I16" s="123" t="s">
        <v>142</v>
      </c>
      <c r="J16" s="123" t="s">
        <v>142</v>
      </c>
      <c r="K16" s="129">
        <v>39890</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7" t="s">
        <v>201</v>
      </c>
      <c r="G20" s="138"/>
      <c r="H20" s="100" t="s">
        <v>169</v>
      </c>
      <c r="I20" s="100" t="s">
        <v>202</v>
      </c>
      <c r="J20" s="100" t="s">
        <v>202</v>
      </c>
      <c r="K20" s="100" t="s">
        <v>21</v>
      </c>
      <c r="L20" s="115"/>
    </row>
    <row r="21" spans="1:12" ht="12.75" customHeight="1">
      <c r="A21" s="114"/>
      <c r="B21" s="105"/>
      <c r="C21" s="105"/>
      <c r="D21" s="105"/>
      <c r="E21" s="106"/>
      <c r="F21" s="139"/>
      <c r="G21" s="140"/>
      <c r="H21" s="105" t="s">
        <v>141</v>
      </c>
      <c r="I21" s="105"/>
      <c r="J21" s="105"/>
      <c r="K21" s="105"/>
      <c r="L21" s="115"/>
    </row>
    <row r="22" spans="1:12" ht="12.75" customHeight="1">
      <c r="A22" s="114"/>
      <c r="B22" s="107">
        <f>'Tax Invoice'!D18</f>
        <v>300</v>
      </c>
      <c r="C22" s="10" t="s">
        <v>715</v>
      </c>
      <c r="D22" s="10" t="s">
        <v>776</v>
      </c>
      <c r="E22" s="118" t="s">
        <v>25</v>
      </c>
      <c r="F22" s="131"/>
      <c r="G22" s="132"/>
      <c r="H22" s="11" t="s">
        <v>716</v>
      </c>
      <c r="I22" s="14">
        <f t="shared" ref="I22:I53" si="0">ROUNDUP(J22*$N$1,2)</f>
        <v>0.57999999999999996</v>
      </c>
      <c r="J22" s="14">
        <v>0.57999999999999996</v>
      </c>
      <c r="K22" s="109">
        <f t="shared" ref="K22:K53" si="1">I22*B22</f>
        <v>174</v>
      </c>
      <c r="L22" s="115"/>
    </row>
    <row r="23" spans="1:12" ht="12.75" customHeight="1">
      <c r="A23" s="114"/>
      <c r="B23" s="107">
        <f>'Tax Invoice'!D19</f>
        <v>300</v>
      </c>
      <c r="C23" s="10" t="s">
        <v>715</v>
      </c>
      <c r="D23" s="10" t="s">
        <v>777</v>
      </c>
      <c r="E23" s="118" t="s">
        <v>26</v>
      </c>
      <c r="F23" s="131"/>
      <c r="G23" s="132"/>
      <c r="H23" s="11" t="s">
        <v>716</v>
      </c>
      <c r="I23" s="14">
        <f t="shared" si="0"/>
        <v>0.78</v>
      </c>
      <c r="J23" s="14">
        <v>0.78</v>
      </c>
      <c r="K23" s="109">
        <f t="shared" si="1"/>
        <v>234</v>
      </c>
      <c r="L23" s="115"/>
    </row>
    <row r="24" spans="1:12" ht="24" customHeight="1">
      <c r="A24" s="114"/>
      <c r="B24" s="107">
        <f>'Tax Invoice'!D20</f>
        <v>200</v>
      </c>
      <c r="C24" s="10" t="s">
        <v>717</v>
      </c>
      <c r="D24" s="10" t="s">
        <v>717</v>
      </c>
      <c r="E24" s="118"/>
      <c r="F24" s="131"/>
      <c r="G24" s="132"/>
      <c r="H24" s="11" t="s">
        <v>786</v>
      </c>
      <c r="I24" s="14">
        <f t="shared" si="0"/>
        <v>0.18</v>
      </c>
      <c r="J24" s="14">
        <v>0.18</v>
      </c>
      <c r="K24" s="109">
        <f t="shared" si="1"/>
        <v>36</v>
      </c>
      <c r="L24" s="115"/>
    </row>
    <row r="25" spans="1:12" ht="24" customHeight="1">
      <c r="A25" s="114"/>
      <c r="B25" s="107">
        <f>'Tax Invoice'!D21</f>
        <v>38</v>
      </c>
      <c r="C25" s="10" t="s">
        <v>100</v>
      </c>
      <c r="D25" s="10" t="s">
        <v>100</v>
      </c>
      <c r="E25" s="118" t="s">
        <v>718</v>
      </c>
      <c r="F25" s="131" t="s">
        <v>107</v>
      </c>
      <c r="G25" s="132"/>
      <c r="H25" s="11" t="s">
        <v>719</v>
      </c>
      <c r="I25" s="14">
        <f t="shared" si="0"/>
        <v>0.83</v>
      </c>
      <c r="J25" s="14">
        <v>0.83</v>
      </c>
      <c r="K25" s="109">
        <f t="shared" si="1"/>
        <v>31.54</v>
      </c>
      <c r="L25" s="115"/>
    </row>
    <row r="26" spans="1:12" ht="24" customHeight="1">
      <c r="A26" s="114"/>
      <c r="B26" s="107">
        <f>'Tax Invoice'!D22</f>
        <v>36</v>
      </c>
      <c r="C26" s="10" t="s">
        <v>100</v>
      </c>
      <c r="D26" s="10" t="s">
        <v>100</v>
      </c>
      <c r="E26" s="118" t="s">
        <v>718</v>
      </c>
      <c r="F26" s="131" t="s">
        <v>210</v>
      </c>
      <c r="G26" s="132"/>
      <c r="H26" s="11" t="s">
        <v>719</v>
      </c>
      <c r="I26" s="14">
        <f t="shared" si="0"/>
        <v>0.83</v>
      </c>
      <c r="J26" s="14">
        <v>0.83</v>
      </c>
      <c r="K26" s="109">
        <f t="shared" si="1"/>
        <v>29.88</v>
      </c>
      <c r="L26" s="115"/>
    </row>
    <row r="27" spans="1:12" ht="24" customHeight="1">
      <c r="A27" s="114"/>
      <c r="B27" s="107">
        <f>'Tax Invoice'!D23</f>
        <v>31</v>
      </c>
      <c r="C27" s="10" t="s">
        <v>100</v>
      </c>
      <c r="D27" s="10" t="s">
        <v>100</v>
      </c>
      <c r="E27" s="118" t="s">
        <v>718</v>
      </c>
      <c r="F27" s="131" t="s">
        <v>212</v>
      </c>
      <c r="G27" s="132"/>
      <c r="H27" s="11" t="s">
        <v>719</v>
      </c>
      <c r="I27" s="14">
        <f t="shared" si="0"/>
        <v>0.83</v>
      </c>
      <c r="J27" s="14">
        <v>0.83</v>
      </c>
      <c r="K27" s="109">
        <f t="shared" si="1"/>
        <v>25.73</v>
      </c>
      <c r="L27" s="115"/>
    </row>
    <row r="28" spans="1:12" ht="24" customHeight="1">
      <c r="A28" s="114"/>
      <c r="B28" s="107">
        <f>'Tax Invoice'!D24</f>
        <v>37</v>
      </c>
      <c r="C28" s="10" t="s">
        <v>100</v>
      </c>
      <c r="D28" s="10" t="s">
        <v>100</v>
      </c>
      <c r="E28" s="118" t="s">
        <v>720</v>
      </c>
      <c r="F28" s="131" t="s">
        <v>210</v>
      </c>
      <c r="G28" s="132"/>
      <c r="H28" s="11" t="s">
        <v>719</v>
      </c>
      <c r="I28" s="14">
        <f t="shared" si="0"/>
        <v>0.83</v>
      </c>
      <c r="J28" s="14">
        <v>0.83</v>
      </c>
      <c r="K28" s="109">
        <f t="shared" si="1"/>
        <v>30.709999999999997</v>
      </c>
      <c r="L28" s="115"/>
    </row>
    <row r="29" spans="1:12" ht="24" customHeight="1">
      <c r="A29" s="114"/>
      <c r="B29" s="107">
        <f>'Tax Invoice'!D25</f>
        <v>50</v>
      </c>
      <c r="C29" s="10" t="s">
        <v>100</v>
      </c>
      <c r="D29" s="10" t="s">
        <v>100</v>
      </c>
      <c r="E29" s="118" t="s">
        <v>720</v>
      </c>
      <c r="F29" s="131" t="s">
        <v>212</v>
      </c>
      <c r="G29" s="132"/>
      <c r="H29" s="11" t="s">
        <v>719</v>
      </c>
      <c r="I29" s="14">
        <f t="shared" si="0"/>
        <v>0.83</v>
      </c>
      <c r="J29" s="14">
        <v>0.83</v>
      </c>
      <c r="K29" s="109">
        <f t="shared" si="1"/>
        <v>41.5</v>
      </c>
      <c r="L29" s="115"/>
    </row>
    <row r="30" spans="1:12" ht="24" customHeight="1">
      <c r="A30" s="114"/>
      <c r="B30" s="107">
        <f>'Tax Invoice'!D26</f>
        <v>36</v>
      </c>
      <c r="C30" s="10" t="s">
        <v>100</v>
      </c>
      <c r="D30" s="10" t="s">
        <v>100</v>
      </c>
      <c r="E30" s="118" t="s">
        <v>720</v>
      </c>
      <c r="F30" s="131" t="s">
        <v>265</v>
      </c>
      <c r="G30" s="132"/>
      <c r="H30" s="11" t="s">
        <v>719</v>
      </c>
      <c r="I30" s="14">
        <f t="shared" si="0"/>
        <v>0.83</v>
      </c>
      <c r="J30" s="14">
        <v>0.83</v>
      </c>
      <c r="K30" s="109">
        <f t="shared" si="1"/>
        <v>29.88</v>
      </c>
      <c r="L30" s="115"/>
    </row>
    <row r="31" spans="1:12" ht="24" customHeight="1">
      <c r="A31" s="114"/>
      <c r="B31" s="107">
        <f>'Tax Invoice'!D27</f>
        <v>20</v>
      </c>
      <c r="C31" s="10" t="s">
        <v>721</v>
      </c>
      <c r="D31" s="10" t="s">
        <v>721</v>
      </c>
      <c r="E31" s="118" t="s">
        <v>25</v>
      </c>
      <c r="F31" s="131" t="s">
        <v>273</v>
      </c>
      <c r="G31" s="132"/>
      <c r="H31" s="11" t="s">
        <v>722</v>
      </c>
      <c r="I31" s="14">
        <f t="shared" si="0"/>
        <v>0.49</v>
      </c>
      <c r="J31" s="14">
        <v>0.49</v>
      </c>
      <c r="K31" s="109">
        <f t="shared" si="1"/>
        <v>9.8000000000000007</v>
      </c>
      <c r="L31" s="115"/>
    </row>
    <row r="32" spans="1:12" ht="24" customHeight="1">
      <c r="A32" s="114"/>
      <c r="B32" s="107">
        <f>'Tax Invoice'!D28</f>
        <v>50</v>
      </c>
      <c r="C32" s="10" t="s">
        <v>721</v>
      </c>
      <c r="D32" s="10" t="s">
        <v>721</v>
      </c>
      <c r="E32" s="118" t="s">
        <v>26</v>
      </c>
      <c r="F32" s="131" t="s">
        <v>273</v>
      </c>
      <c r="G32" s="132"/>
      <c r="H32" s="11" t="s">
        <v>722</v>
      </c>
      <c r="I32" s="14">
        <f t="shared" si="0"/>
        <v>0.49</v>
      </c>
      <c r="J32" s="14">
        <v>0.49</v>
      </c>
      <c r="K32" s="109">
        <f t="shared" si="1"/>
        <v>24.5</v>
      </c>
      <c r="L32" s="115"/>
    </row>
    <row r="33" spans="1:12" ht="24" customHeight="1">
      <c r="A33" s="114"/>
      <c r="B33" s="107">
        <f>'Tax Invoice'!D29</f>
        <v>20</v>
      </c>
      <c r="C33" s="10" t="s">
        <v>721</v>
      </c>
      <c r="D33" s="10" t="s">
        <v>721</v>
      </c>
      <c r="E33" s="118" t="s">
        <v>27</v>
      </c>
      <c r="F33" s="131" t="s">
        <v>273</v>
      </c>
      <c r="G33" s="132"/>
      <c r="H33" s="11" t="s">
        <v>722</v>
      </c>
      <c r="I33" s="14">
        <f t="shared" si="0"/>
        <v>0.49</v>
      </c>
      <c r="J33" s="14">
        <v>0.49</v>
      </c>
      <c r="K33" s="109">
        <f t="shared" si="1"/>
        <v>9.8000000000000007</v>
      </c>
      <c r="L33" s="115"/>
    </row>
    <row r="34" spans="1:12" ht="24" customHeight="1">
      <c r="A34" s="114"/>
      <c r="B34" s="107">
        <f>'Tax Invoice'!D30</f>
        <v>15</v>
      </c>
      <c r="C34" s="10" t="s">
        <v>723</v>
      </c>
      <c r="D34" s="10" t="s">
        <v>723</v>
      </c>
      <c r="E34" s="118" t="s">
        <v>35</v>
      </c>
      <c r="F34" s="131"/>
      <c r="G34" s="132"/>
      <c r="H34" s="11" t="s">
        <v>724</v>
      </c>
      <c r="I34" s="14">
        <f t="shared" si="0"/>
        <v>0.52</v>
      </c>
      <c r="J34" s="14">
        <v>0.52</v>
      </c>
      <c r="K34" s="109">
        <f t="shared" si="1"/>
        <v>7.8000000000000007</v>
      </c>
      <c r="L34" s="115"/>
    </row>
    <row r="35" spans="1:12" ht="36" customHeight="1">
      <c r="A35" s="114"/>
      <c r="B35" s="107">
        <f>'Tax Invoice'!D31</f>
        <v>1</v>
      </c>
      <c r="C35" s="10" t="s">
        <v>725</v>
      </c>
      <c r="D35" s="10" t="s">
        <v>778</v>
      </c>
      <c r="E35" s="118" t="s">
        <v>726</v>
      </c>
      <c r="F35" s="131"/>
      <c r="G35" s="132"/>
      <c r="H35" s="11" t="s">
        <v>727</v>
      </c>
      <c r="I35" s="14">
        <f t="shared" si="0"/>
        <v>51.96</v>
      </c>
      <c r="J35" s="14">
        <v>51.96</v>
      </c>
      <c r="K35" s="109">
        <f t="shared" si="1"/>
        <v>51.96</v>
      </c>
      <c r="L35" s="115"/>
    </row>
    <row r="36" spans="1:12" ht="36" customHeight="1">
      <c r="A36" s="114"/>
      <c r="B36" s="107">
        <f>'Tax Invoice'!D32</f>
        <v>1</v>
      </c>
      <c r="C36" s="10" t="s">
        <v>728</v>
      </c>
      <c r="D36" s="10" t="s">
        <v>779</v>
      </c>
      <c r="E36" s="118" t="s">
        <v>726</v>
      </c>
      <c r="F36" s="131"/>
      <c r="G36" s="132"/>
      <c r="H36" s="11" t="s">
        <v>729</v>
      </c>
      <c r="I36" s="14">
        <f t="shared" si="0"/>
        <v>40.39</v>
      </c>
      <c r="J36" s="14">
        <v>40.39</v>
      </c>
      <c r="K36" s="109">
        <f t="shared" si="1"/>
        <v>40.39</v>
      </c>
      <c r="L36" s="115"/>
    </row>
    <row r="37" spans="1:12" ht="36" customHeight="1">
      <c r="A37" s="114"/>
      <c r="B37" s="107">
        <f>'Tax Invoice'!D33</f>
        <v>1</v>
      </c>
      <c r="C37" s="10" t="s">
        <v>728</v>
      </c>
      <c r="D37" s="10" t="s">
        <v>780</v>
      </c>
      <c r="E37" s="118" t="s">
        <v>730</v>
      </c>
      <c r="F37" s="131"/>
      <c r="G37" s="132"/>
      <c r="H37" s="11" t="s">
        <v>729</v>
      </c>
      <c r="I37" s="14">
        <f t="shared" si="0"/>
        <v>99.46</v>
      </c>
      <c r="J37" s="14">
        <v>99.46</v>
      </c>
      <c r="K37" s="109">
        <f t="shared" si="1"/>
        <v>99.46</v>
      </c>
      <c r="L37" s="115"/>
    </row>
    <row r="38" spans="1:12" ht="36" customHeight="1">
      <c r="A38" s="114"/>
      <c r="B38" s="107">
        <f>'Tax Invoice'!D34</f>
        <v>1</v>
      </c>
      <c r="C38" s="10" t="s">
        <v>728</v>
      </c>
      <c r="D38" s="10" t="s">
        <v>781</v>
      </c>
      <c r="E38" s="118" t="s">
        <v>731</v>
      </c>
      <c r="F38" s="131"/>
      <c r="G38" s="132"/>
      <c r="H38" s="11" t="s">
        <v>729</v>
      </c>
      <c r="I38" s="14">
        <f t="shared" si="0"/>
        <v>169.98</v>
      </c>
      <c r="J38" s="14">
        <v>169.98</v>
      </c>
      <c r="K38" s="109">
        <f t="shared" si="1"/>
        <v>169.98</v>
      </c>
      <c r="L38" s="115"/>
    </row>
    <row r="39" spans="1:12" ht="36" customHeight="1">
      <c r="A39" s="114"/>
      <c r="B39" s="107">
        <f>'Tax Invoice'!D35</f>
        <v>1</v>
      </c>
      <c r="C39" s="10" t="s">
        <v>732</v>
      </c>
      <c r="D39" s="10" t="s">
        <v>782</v>
      </c>
      <c r="E39" s="118" t="s">
        <v>733</v>
      </c>
      <c r="F39" s="131"/>
      <c r="G39" s="132"/>
      <c r="H39" s="11" t="s">
        <v>734</v>
      </c>
      <c r="I39" s="14">
        <f t="shared" si="0"/>
        <v>61.64</v>
      </c>
      <c r="J39" s="14">
        <v>61.64</v>
      </c>
      <c r="K39" s="109">
        <f t="shared" si="1"/>
        <v>61.64</v>
      </c>
      <c r="L39" s="115"/>
    </row>
    <row r="40" spans="1:12" ht="36" customHeight="1">
      <c r="A40" s="114"/>
      <c r="B40" s="107">
        <f>'Tax Invoice'!D36</f>
        <v>1</v>
      </c>
      <c r="C40" s="10" t="s">
        <v>732</v>
      </c>
      <c r="D40" s="10" t="s">
        <v>783</v>
      </c>
      <c r="E40" s="118" t="s">
        <v>735</v>
      </c>
      <c r="F40" s="131"/>
      <c r="G40" s="132"/>
      <c r="H40" s="11" t="s">
        <v>734</v>
      </c>
      <c r="I40" s="14">
        <f t="shared" si="0"/>
        <v>151.74</v>
      </c>
      <c r="J40" s="14">
        <v>151.74</v>
      </c>
      <c r="K40" s="109">
        <f t="shared" si="1"/>
        <v>151.74</v>
      </c>
      <c r="L40" s="115"/>
    </row>
    <row r="41" spans="1:12" ht="24" customHeight="1">
      <c r="A41" s="114"/>
      <c r="B41" s="107">
        <f>'Tax Invoice'!D37</f>
        <v>10</v>
      </c>
      <c r="C41" s="10" t="s">
        <v>736</v>
      </c>
      <c r="D41" s="10" t="s">
        <v>736</v>
      </c>
      <c r="E41" s="118" t="s">
        <v>25</v>
      </c>
      <c r="F41" s="131" t="s">
        <v>310</v>
      </c>
      <c r="G41" s="132"/>
      <c r="H41" s="11" t="s">
        <v>737</v>
      </c>
      <c r="I41" s="14">
        <f t="shared" si="0"/>
        <v>2.54</v>
      </c>
      <c r="J41" s="14">
        <v>2.54</v>
      </c>
      <c r="K41" s="109">
        <f t="shared" si="1"/>
        <v>25.4</v>
      </c>
      <c r="L41" s="115"/>
    </row>
    <row r="42" spans="1:12" ht="24" customHeight="1">
      <c r="A42" s="114"/>
      <c r="B42" s="107">
        <f>'Tax Invoice'!D38</f>
        <v>10</v>
      </c>
      <c r="C42" s="10" t="s">
        <v>736</v>
      </c>
      <c r="D42" s="10" t="s">
        <v>736</v>
      </c>
      <c r="E42" s="118" t="s">
        <v>25</v>
      </c>
      <c r="F42" s="131" t="s">
        <v>269</v>
      </c>
      <c r="G42" s="132"/>
      <c r="H42" s="11" t="s">
        <v>737</v>
      </c>
      <c r="I42" s="14">
        <f t="shared" si="0"/>
        <v>2.54</v>
      </c>
      <c r="J42" s="14">
        <v>2.54</v>
      </c>
      <c r="K42" s="109">
        <f t="shared" si="1"/>
        <v>25.4</v>
      </c>
      <c r="L42" s="115"/>
    </row>
    <row r="43" spans="1:12" ht="24" customHeight="1">
      <c r="A43" s="114"/>
      <c r="B43" s="107">
        <f>'Tax Invoice'!D39</f>
        <v>180</v>
      </c>
      <c r="C43" s="10" t="s">
        <v>612</v>
      </c>
      <c r="D43" s="10" t="s">
        <v>612</v>
      </c>
      <c r="E43" s="118" t="s">
        <v>26</v>
      </c>
      <c r="F43" s="131" t="s">
        <v>738</v>
      </c>
      <c r="G43" s="132"/>
      <c r="H43" s="11" t="s">
        <v>615</v>
      </c>
      <c r="I43" s="14">
        <f t="shared" si="0"/>
        <v>0.12</v>
      </c>
      <c r="J43" s="14">
        <v>0.12</v>
      </c>
      <c r="K43" s="109">
        <f t="shared" si="1"/>
        <v>21.599999999999998</v>
      </c>
      <c r="L43" s="115"/>
    </row>
    <row r="44" spans="1:12" ht="24" customHeight="1">
      <c r="A44" s="114"/>
      <c r="B44" s="107">
        <f>'Tax Invoice'!D40</f>
        <v>170</v>
      </c>
      <c r="C44" s="10" t="s">
        <v>612</v>
      </c>
      <c r="D44" s="10" t="s">
        <v>612</v>
      </c>
      <c r="E44" s="118" t="s">
        <v>27</v>
      </c>
      <c r="F44" s="131" t="s">
        <v>738</v>
      </c>
      <c r="G44" s="132"/>
      <c r="H44" s="11" t="s">
        <v>615</v>
      </c>
      <c r="I44" s="14">
        <f t="shared" si="0"/>
        <v>0.12</v>
      </c>
      <c r="J44" s="14">
        <v>0.12</v>
      </c>
      <c r="K44" s="109">
        <f t="shared" si="1"/>
        <v>20.399999999999999</v>
      </c>
      <c r="L44" s="115"/>
    </row>
    <row r="45" spans="1:12" ht="12" customHeight="1">
      <c r="A45" s="114"/>
      <c r="B45" s="107">
        <f>'Tax Invoice'!D41</f>
        <v>200</v>
      </c>
      <c r="C45" s="10" t="s">
        <v>739</v>
      </c>
      <c r="D45" s="10" t="s">
        <v>739</v>
      </c>
      <c r="E45" s="118" t="s">
        <v>26</v>
      </c>
      <c r="F45" s="131"/>
      <c r="G45" s="132"/>
      <c r="H45" s="11" t="s">
        <v>740</v>
      </c>
      <c r="I45" s="14">
        <f t="shared" si="0"/>
        <v>0.2</v>
      </c>
      <c r="J45" s="14">
        <v>0.2</v>
      </c>
      <c r="K45" s="109">
        <f t="shared" si="1"/>
        <v>40</v>
      </c>
      <c r="L45" s="115"/>
    </row>
    <row r="46" spans="1:12" ht="24" customHeight="1">
      <c r="A46" s="114"/>
      <c r="B46" s="107">
        <f>'Tax Invoice'!D42</f>
        <v>300</v>
      </c>
      <c r="C46" s="10" t="s">
        <v>741</v>
      </c>
      <c r="D46" s="10" t="s">
        <v>741</v>
      </c>
      <c r="E46" s="118" t="s">
        <v>26</v>
      </c>
      <c r="F46" s="131"/>
      <c r="G46" s="132"/>
      <c r="H46" s="11" t="s">
        <v>787</v>
      </c>
      <c r="I46" s="14">
        <f t="shared" si="0"/>
        <v>0.12</v>
      </c>
      <c r="J46" s="14">
        <v>0.12</v>
      </c>
      <c r="K46" s="109">
        <f t="shared" si="1"/>
        <v>36</v>
      </c>
      <c r="L46" s="115"/>
    </row>
    <row r="47" spans="1:12" ht="36" customHeight="1">
      <c r="A47" s="114"/>
      <c r="B47" s="107">
        <f>'Tax Invoice'!D43</f>
        <v>15</v>
      </c>
      <c r="C47" s="10" t="s">
        <v>742</v>
      </c>
      <c r="D47" s="10" t="s">
        <v>742</v>
      </c>
      <c r="E47" s="118" t="s">
        <v>35</v>
      </c>
      <c r="F47" s="131" t="s">
        <v>239</v>
      </c>
      <c r="G47" s="132"/>
      <c r="H47" s="11" t="s">
        <v>743</v>
      </c>
      <c r="I47" s="14">
        <f t="shared" si="0"/>
        <v>1.58</v>
      </c>
      <c r="J47" s="14">
        <v>1.58</v>
      </c>
      <c r="K47" s="109">
        <f t="shared" si="1"/>
        <v>23.700000000000003</v>
      </c>
      <c r="L47" s="115"/>
    </row>
    <row r="48" spans="1:12" ht="24" customHeight="1">
      <c r="A48" s="114"/>
      <c r="B48" s="107">
        <f>'Tax Invoice'!D44</f>
        <v>40</v>
      </c>
      <c r="C48" s="10" t="s">
        <v>744</v>
      </c>
      <c r="D48" s="10" t="s">
        <v>744</v>
      </c>
      <c r="E48" s="118" t="s">
        <v>35</v>
      </c>
      <c r="F48" s="131"/>
      <c r="G48" s="132"/>
      <c r="H48" s="11" t="s">
        <v>745</v>
      </c>
      <c r="I48" s="14">
        <f t="shared" si="0"/>
        <v>1.41</v>
      </c>
      <c r="J48" s="14">
        <v>1.41</v>
      </c>
      <c r="K48" s="109">
        <f t="shared" si="1"/>
        <v>56.4</v>
      </c>
      <c r="L48" s="115"/>
    </row>
    <row r="49" spans="1:12" ht="24" customHeight="1">
      <c r="A49" s="114"/>
      <c r="B49" s="107">
        <f>'Tax Invoice'!D45</f>
        <v>60</v>
      </c>
      <c r="C49" s="10" t="s">
        <v>585</v>
      </c>
      <c r="D49" s="10" t="s">
        <v>585</v>
      </c>
      <c r="E49" s="118" t="s">
        <v>23</v>
      </c>
      <c r="F49" s="131" t="s">
        <v>212</v>
      </c>
      <c r="G49" s="132"/>
      <c r="H49" s="11" t="s">
        <v>587</v>
      </c>
      <c r="I49" s="14">
        <f t="shared" si="0"/>
        <v>1.43</v>
      </c>
      <c r="J49" s="14">
        <v>1.43</v>
      </c>
      <c r="K49" s="109">
        <f t="shared" si="1"/>
        <v>85.8</v>
      </c>
      <c r="L49" s="115"/>
    </row>
    <row r="50" spans="1:12" ht="24" customHeight="1">
      <c r="A50" s="114"/>
      <c r="B50" s="107">
        <f>'Tax Invoice'!D46</f>
        <v>65</v>
      </c>
      <c r="C50" s="10" t="s">
        <v>585</v>
      </c>
      <c r="D50" s="10" t="s">
        <v>585</v>
      </c>
      <c r="E50" s="118" t="s">
        <v>23</v>
      </c>
      <c r="F50" s="131" t="s">
        <v>265</v>
      </c>
      <c r="G50" s="132"/>
      <c r="H50" s="11" t="s">
        <v>587</v>
      </c>
      <c r="I50" s="14">
        <f t="shared" si="0"/>
        <v>1.43</v>
      </c>
      <c r="J50" s="14">
        <v>1.43</v>
      </c>
      <c r="K50" s="109">
        <f t="shared" si="1"/>
        <v>92.95</v>
      </c>
      <c r="L50" s="115"/>
    </row>
    <row r="51" spans="1:12" ht="24" customHeight="1">
      <c r="A51" s="114"/>
      <c r="B51" s="107">
        <f>'Tax Invoice'!D47</f>
        <v>110</v>
      </c>
      <c r="C51" s="10" t="s">
        <v>746</v>
      </c>
      <c r="D51" s="10" t="s">
        <v>746</v>
      </c>
      <c r="E51" s="118" t="s">
        <v>23</v>
      </c>
      <c r="F51" s="131" t="s">
        <v>107</v>
      </c>
      <c r="G51" s="132"/>
      <c r="H51" s="11" t="s">
        <v>747</v>
      </c>
      <c r="I51" s="14">
        <f t="shared" si="0"/>
        <v>0.49</v>
      </c>
      <c r="J51" s="14">
        <v>0.49</v>
      </c>
      <c r="K51" s="109">
        <f t="shared" si="1"/>
        <v>53.9</v>
      </c>
      <c r="L51" s="115"/>
    </row>
    <row r="52" spans="1:12" ht="24" customHeight="1">
      <c r="A52" s="114"/>
      <c r="B52" s="107">
        <f>'Tax Invoice'!D48</f>
        <v>30</v>
      </c>
      <c r="C52" s="10" t="s">
        <v>746</v>
      </c>
      <c r="D52" s="10" t="s">
        <v>746</v>
      </c>
      <c r="E52" s="118" t="s">
        <v>23</v>
      </c>
      <c r="F52" s="131" t="s">
        <v>210</v>
      </c>
      <c r="G52" s="132"/>
      <c r="H52" s="11" t="s">
        <v>747</v>
      </c>
      <c r="I52" s="14">
        <f t="shared" si="0"/>
        <v>0.49</v>
      </c>
      <c r="J52" s="14">
        <v>0.49</v>
      </c>
      <c r="K52" s="109">
        <f t="shared" si="1"/>
        <v>14.7</v>
      </c>
      <c r="L52" s="115"/>
    </row>
    <row r="53" spans="1:12" ht="24" customHeight="1">
      <c r="A53" s="114"/>
      <c r="B53" s="107">
        <f>'Tax Invoice'!D49</f>
        <v>60</v>
      </c>
      <c r="C53" s="10" t="s">
        <v>746</v>
      </c>
      <c r="D53" s="10" t="s">
        <v>746</v>
      </c>
      <c r="E53" s="118" t="s">
        <v>25</v>
      </c>
      <c r="F53" s="131" t="s">
        <v>107</v>
      </c>
      <c r="G53" s="132"/>
      <c r="H53" s="11" t="s">
        <v>747</v>
      </c>
      <c r="I53" s="14">
        <f t="shared" si="0"/>
        <v>0.49</v>
      </c>
      <c r="J53" s="14">
        <v>0.49</v>
      </c>
      <c r="K53" s="109">
        <f t="shared" si="1"/>
        <v>29.4</v>
      </c>
      <c r="L53" s="115"/>
    </row>
    <row r="54" spans="1:12" ht="24" customHeight="1">
      <c r="A54" s="114"/>
      <c r="B54" s="107">
        <f>'Tax Invoice'!D50</f>
        <v>70</v>
      </c>
      <c r="C54" s="10" t="s">
        <v>746</v>
      </c>
      <c r="D54" s="10" t="s">
        <v>746</v>
      </c>
      <c r="E54" s="118" t="s">
        <v>25</v>
      </c>
      <c r="F54" s="131" t="s">
        <v>210</v>
      </c>
      <c r="G54" s="132"/>
      <c r="H54" s="11" t="s">
        <v>747</v>
      </c>
      <c r="I54" s="14">
        <f t="shared" ref="I54:I84" si="2">ROUNDUP(J54*$N$1,2)</f>
        <v>0.49</v>
      </c>
      <c r="J54" s="14">
        <v>0.49</v>
      </c>
      <c r="K54" s="109">
        <f t="shared" ref="K54:K84" si="3">I54*B54</f>
        <v>34.299999999999997</v>
      </c>
      <c r="L54" s="115"/>
    </row>
    <row r="55" spans="1:12" ht="24" customHeight="1">
      <c r="A55" s="114"/>
      <c r="B55" s="107">
        <f>'Tax Invoice'!D51</f>
        <v>50</v>
      </c>
      <c r="C55" s="10" t="s">
        <v>746</v>
      </c>
      <c r="D55" s="10" t="s">
        <v>746</v>
      </c>
      <c r="E55" s="118" t="s">
        <v>25</v>
      </c>
      <c r="F55" s="131" t="s">
        <v>212</v>
      </c>
      <c r="G55" s="132"/>
      <c r="H55" s="11" t="s">
        <v>747</v>
      </c>
      <c r="I55" s="14">
        <f t="shared" si="2"/>
        <v>0.49</v>
      </c>
      <c r="J55" s="14">
        <v>0.49</v>
      </c>
      <c r="K55" s="109">
        <f t="shared" si="3"/>
        <v>24.5</v>
      </c>
      <c r="L55" s="115"/>
    </row>
    <row r="56" spans="1:12" ht="24" customHeight="1">
      <c r="A56" s="114"/>
      <c r="B56" s="107">
        <f>'Tax Invoice'!D52</f>
        <v>70</v>
      </c>
      <c r="C56" s="10" t="s">
        <v>746</v>
      </c>
      <c r="D56" s="10" t="s">
        <v>746</v>
      </c>
      <c r="E56" s="118" t="s">
        <v>25</v>
      </c>
      <c r="F56" s="131" t="s">
        <v>214</v>
      </c>
      <c r="G56" s="132"/>
      <c r="H56" s="11" t="s">
        <v>747</v>
      </c>
      <c r="I56" s="14">
        <f t="shared" si="2"/>
        <v>0.49</v>
      </c>
      <c r="J56" s="14">
        <v>0.49</v>
      </c>
      <c r="K56" s="109">
        <f t="shared" si="3"/>
        <v>34.299999999999997</v>
      </c>
      <c r="L56" s="115"/>
    </row>
    <row r="57" spans="1:12" ht="24" customHeight="1">
      <c r="A57" s="114"/>
      <c r="B57" s="107">
        <f>'Tax Invoice'!D53</f>
        <v>15</v>
      </c>
      <c r="C57" s="10" t="s">
        <v>746</v>
      </c>
      <c r="D57" s="10" t="s">
        <v>746</v>
      </c>
      <c r="E57" s="118" t="s">
        <v>25</v>
      </c>
      <c r="F57" s="131" t="s">
        <v>310</v>
      </c>
      <c r="G57" s="132"/>
      <c r="H57" s="11" t="s">
        <v>747</v>
      </c>
      <c r="I57" s="14">
        <f t="shared" si="2"/>
        <v>0.49</v>
      </c>
      <c r="J57" s="14">
        <v>0.49</v>
      </c>
      <c r="K57" s="109">
        <f t="shared" si="3"/>
        <v>7.35</v>
      </c>
      <c r="L57" s="115"/>
    </row>
    <row r="58" spans="1:12" ht="12.75" customHeight="1">
      <c r="A58" s="114"/>
      <c r="B58" s="107">
        <f>'Tax Invoice'!D54</f>
        <v>400</v>
      </c>
      <c r="C58" s="10" t="s">
        <v>748</v>
      </c>
      <c r="D58" s="10" t="s">
        <v>748</v>
      </c>
      <c r="E58" s="118" t="s">
        <v>23</v>
      </c>
      <c r="F58" s="131" t="s">
        <v>110</v>
      </c>
      <c r="G58" s="132"/>
      <c r="H58" s="11" t="s">
        <v>749</v>
      </c>
      <c r="I58" s="14">
        <f t="shared" si="2"/>
        <v>0.12</v>
      </c>
      <c r="J58" s="14">
        <v>0.12</v>
      </c>
      <c r="K58" s="109">
        <f t="shared" si="3"/>
        <v>48</v>
      </c>
      <c r="L58" s="115"/>
    </row>
    <row r="59" spans="1:12" ht="12.75" customHeight="1">
      <c r="A59" s="114"/>
      <c r="B59" s="107">
        <f>'Tax Invoice'!D55</f>
        <v>600</v>
      </c>
      <c r="C59" s="10" t="s">
        <v>748</v>
      </c>
      <c r="D59" s="10" t="s">
        <v>748</v>
      </c>
      <c r="E59" s="118" t="s">
        <v>25</v>
      </c>
      <c r="F59" s="131" t="s">
        <v>110</v>
      </c>
      <c r="G59" s="132"/>
      <c r="H59" s="11" t="s">
        <v>749</v>
      </c>
      <c r="I59" s="14">
        <f t="shared" si="2"/>
        <v>0.12</v>
      </c>
      <c r="J59" s="14">
        <v>0.12</v>
      </c>
      <c r="K59" s="109">
        <f t="shared" si="3"/>
        <v>72</v>
      </c>
      <c r="L59" s="115"/>
    </row>
    <row r="60" spans="1:12" ht="12.75" customHeight="1">
      <c r="A60" s="114"/>
      <c r="B60" s="107">
        <f>'Tax Invoice'!D56</f>
        <v>400</v>
      </c>
      <c r="C60" s="10" t="s">
        <v>748</v>
      </c>
      <c r="D60" s="10" t="s">
        <v>748</v>
      </c>
      <c r="E60" s="118" t="s">
        <v>26</v>
      </c>
      <c r="F60" s="131" t="s">
        <v>110</v>
      </c>
      <c r="G60" s="132"/>
      <c r="H60" s="11" t="s">
        <v>749</v>
      </c>
      <c r="I60" s="14">
        <f t="shared" si="2"/>
        <v>0.12</v>
      </c>
      <c r="J60" s="14">
        <v>0.12</v>
      </c>
      <c r="K60" s="109">
        <f t="shared" si="3"/>
        <v>48</v>
      </c>
      <c r="L60" s="115"/>
    </row>
    <row r="61" spans="1:12" ht="24" customHeight="1">
      <c r="A61" s="114"/>
      <c r="B61" s="107">
        <f>'Tax Invoice'!D57</f>
        <v>305</v>
      </c>
      <c r="C61" s="10" t="s">
        <v>750</v>
      </c>
      <c r="D61" s="10" t="s">
        <v>750</v>
      </c>
      <c r="E61" s="118" t="s">
        <v>107</v>
      </c>
      <c r="F61" s="131"/>
      <c r="G61" s="132"/>
      <c r="H61" s="11" t="s">
        <v>751</v>
      </c>
      <c r="I61" s="14">
        <f t="shared" si="2"/>
        <v>1.41</v>
      </c>
      <c r="J61" s="14">
        <v>1.41</v>
      </c>
      <c r="K61" s="109">
        <f t="shared" si="3"/>
        <v>430.04999999999995</v>
      </c>
      <c r="L61" s="115"/>
    </row>
    <row r="62" spans="1:12" ht="24" customHeight="1">
      <c r="A62" s="114"/>
      <c r="B62" s="107">
        <f>'Tax Invoice'!D58</f>
        <v>30</v>
      </c>
      <c r="C62" s="10" t="s">
        <v>750</v>
      </c>
      <c r="D62" s="10" t="s">
        <v>750</v>
      </c>
      <c r="E62" s="118" t="s">
        <v>210</v>
      </c>
      <c r="F62" s="131"/>
      <c r="G62" s="132"/>
      <c r="H62" s="11" t="s">
        <v>751</v>
      </c>
      <c r="I62" s="14">
        <f t="shared" si="2"/>
        <v>1.41</v>
      </c>
      <c r="J62" s="14">
        <v>1.41</v>
      </c>
      <c r="K62" s="109">
        <f t="shared" si="3"/>
        <v>42.3</v>
      </c>
      <c r="L62" s="115"/>
    </row>
    <row r="63" spans="1:12" ht="24" customHeight="1">
      <c r="A63" s="114"/>
      <c r="B63" s="107">
        <f>'Tax Invoice'!D59</f>
        <v>25</v>
      </c>
      <c r="C63" s="10" t="s">
        <v>750</v>
      </c>
      <c r="D63" s="10" t="s">
        <v>750</v>
      </c>
      <c r="E63" s="118" t="s">
        <v>212</v>
      </c>
      <c r="F63" s="131"/>
      <c r="G63" s="132"/>
      <c r="H63" s="11" t="s">
        <v>751</v>
      </c>
      <c r="I63" s="14">
        <f t="shared" si="2"/>
        <v>1.41</v>
      </c>
      <c r="J63" s="14">
        <v>1.41</v>
      </c>
      <c r="K63" s="109">
        <f t="shared" si="3"/>
        <v>35.25</v>
      </c>
      <c r="L63" s="115"/>
    </row>
    <row r="64" spans="1:12" ht="24" customHeight="1">
      <c r="A64" s="114"/>
      <c r="B64" s="107">
        <f>'Tax Invoice'!D60</f>
        <v>30</v>
      </c>
      <c r="C64" s="10" t="s">
        <v>750</v>
      </c>
      <c r="D64" s="10" t="s">
        <v>750</v>
      </c>
      <c r="E64" s="118" t="s">
        <v>213</v>
      </c>
      <c r="F64" s="131"/>
      <c r="G64" s="132"/>
      <c r="H64" s="11" t="s">
        <v>751</v>
      </c>
      <c r="I64" s="14">
        <f t="shared" si="2"/>
        <v>1.41</v>
      </c>
      <c r="J64" s="14">
        <v>1.41</v>
      </c>
      <c r="K64" s="109">
        <f t="shared" si="3"/>
        <v>42.3</v>
      </c>
      <c r="L64" s="115"/>
    </row>
    <row r="65" spans="1:12" ht="24" customHeight="1">
      <c r="A65" s="114"/>
      <c r="B65" s="107">
        <f>'Tax Invoice'!D61</f>
        <v>55</v>
      </c>
      <c r="C65" s="10" t="s">
        <v>750</v>
      </c>
      <c r="D65" s="10" t="s">
        <v>750</v>
      </c>
      <c r="E65" s="118" t="s">
        <v>214</v>
      </c>
      <c r="F65" s="131"/>
      <c r="G65" s="132"/>
      <c r="H65" s="11" t="s">
        <v>751</v>
      </c>
      <c r="I65" s="14">
        <f t="shared" si="2"/>
        <v>1.41</v>
      </c>
      <c r="J65" s="14">
        <v>1.41</v>
      </c>
      <c r="K65" s="109">
        <f t="shared" si="3"/>
        <v>77.55</v>
      </c>
      <c r="L65" s="115"/>
    </row>
    <row r="66" spans="1:12" ht="24" customHeight="1">
      <c r="A66" s="114"/>
      <c r="B66" s="107">
        <f>'Tax Invoice'!D62</f>
        <v>35</v>
      </c>
      <c r="C66" s="10" t="s">
        <v>750</v>
      </c>
      <c r="D66" s="10" t="s">
        <v>750</v>
      </c>
      <c r="E66" s="118" t="s">
        <v>265</v>
      </c>
      <c r="F66" s="131"/>
      <c r="G66" s="132"/>
      <c r="H66" s="11" t="s">
        <v>751</v>
      </c>
      <c r="I66" s="14">
        <f t="shared" si="2"/>
        <v>1.41</v>
      </c>
      <c r="J66" s="14">
        <v>1.41</v>
      </c>
      <c r="K66" s="109">
        <f t="shared" si="3"/>
        <v>49.349999999999994</v>
      </c>
      <c r="L66" s="115"/>
    </row>
    <row r="67" spans="1:12" ht="24" customHeight="1">
      <c r="A67" s="114"/>
      <c r="B67" s="107">
        <f>'Tax Invoice'!D63</f>
        <v>60</v>
      </c>
      <c r="C67" s="10" t="s">
        <v>752</v>
      </c>
      <c r="D67" s="10" t="s">
        <v>752</v>
      </c>
      <c r="E67" s="118" t="s">
        <v>107</v>
      </c>
      <c r="F67" s="131"/>
      <c r="G67" s="132"/>
      <c r="H67" s="11" t="s">
        <v>753</v>
      </c>
      <c r="I67" s="14">
        <f t="shared" si="2"/>
        <v>1.37</v>
      </c>
      <c r="J67" s="14">
        <v>1.37</v>
      </c>
      <c r="K67" s="109">
        <f t="shared" si="3"/>
        <v>82.2</v>
      </c>
      <c r="L67" s="115"/>
    </row>
    <row r="68" spans="1:12" ht="24" customHeight="1">
      <c r="A68" s="114"/>
      <c r="B68" s="107">
        <f>'Tax Invoice'!D64</f>
        <v>30</v>
      </c>
      <c r="C68" s="10" t="s">
        <v>752</v>
      </c>
      <c r="D68" s="10" t="s">
        <v>752</v>
      </c>
      <c r="E68" s="118" t="s">
        <v>210</v>
      </c>
      <c r="F68" s="131"/>
      <c r="G68" s="132"/>
      <c r="H68" s="11" t="s">
        <v>753</v>
      </c>
      <c r="I68" s="14">
        <f t="shared" si="2"/>
        <v>1.37</v>
      </c>
      <c r="J68" s="14">
        <v>1.37</v>
      </c>
      <c r="K68" s="109">
        <f t="shared" si="3"/>
        <v>41.1</v>
      </c>
      <c r="L68" s="115"/>
    </row>
    <row r="69" spans="1:12" ht="24" customHeight="1">
      <c r="A69" s="114"/>
      <c r="B69" s="107">
        <f>'Tax Invoice'!D65</f>
        <v>40</v>
      </c>
      <c r="C69" s="10" t="s">
        <v>752</v>
      </c>
      <c r="D69" s="10" t="s">
        <v>752</v>
      </c>
      <c r="E69" s="118" t="s">
        <v>310</v>
      </c>
      <c r="F69" s="131"/>
      <c r="G69" s="132"/>
      <c r="H69" s="11" t="s">
        <v>753</v>
      </c>
      <c r="I69" s="14">
        <f t="shared" si="2"/>
        <v>1.37</v>
      </c>
      <c r="J69" s="14">
        <v>1.37</v>
      </c>
      <c r="K69" s="109">
        <f t="shared" si="3"/>
        <v>54.800000000000004</v>
      </c>
      <c r="L69" s="115"/>
    </row>
    <row r="70" spans="1:12" ht="24" customHeight="1">
      <c r="A70" s="114"/>
      <c r="B70" s="107">
        <f>'Tax Invoice'!D66</f>
        <v>100</v>
      </c>
      <c r="C70" s="10" t="s">
        <v>754</v>
      </c>
      <c r="D70" s="10" t="s">
        <v>754</v>
      </c>
      <c r="E70" s="118" t="s">
        <v>755</v>
      </c>
      <c r="F70" s="131"/>
      <c r="G70" s="132"/>
      <c r="H70" s="11" t="s">
        <v>756</v>
      </c>
      <c r="I70" s="14">
        <f t="shared" si="2"/>
        <v>0.12</v>
      </c>
      <c r="J70" s="14">
        <v>0.12</v>
      </c>
      <c r="K70" s="109">
        <f t="shared" si="3"/>
        <v>12</v>
      </c>
      <c r="L70" s="115"/>
    </row>
    <row r="71" spans="1:12" ht="24" customHeight="1">
      <c r="A71" s="114"/>
      <c r="B71" s="107">
        <f>'Tax Invoice'!D67</f>
        <v>100</v>
      </c>
      <c r="C71" s="10" t="s">
        <v>754</v>
      </c>
      <c r="D71" s="10" t="s">
        <v>784</v>
      </c>
      <c r="E71" s="118" t="s">
        <v>757</v>
      </c>
      <c r="F71" s="131"/>
      <c r="G71" s="132"/>
      <c r="H71" s="11" t="s">
        <v>756</v>
      </c>
      <c r="I71" s="14">
        <f t="shared" si="2"/>
        <v>0.12</v>
      </c>
      <c r="J71" s="14">
        <v>0.12</v>
      </c>
      <c r="K71" s="109">
        <f t="shared" si="3"/>
        <v>12</v>
      </c>
      <c r="L71" s="115"/>
    </row>
    <row r="72" spans="1:12" ht="12.75" customHeight="1">
      <c r="A72" s="114"/>
      <c r="B72" s="107">
        <f>'Tax Invoice'!D68</f>
        <v>40</v>
      </c>
      <c r="C72" s="10" t="s">
        <v>758</v>
      </c>
      <c r="D72" s="10" t="s">
        <v>758</v>
      </c>
      <c r="E72" s="118" t="s">
        <v>26</v>
      </c>
      <c r="F72" s="131"/>
      <c r="G72" s="132"/>
      <c r="H72" s="11" t="s">
        <v>759</v>
      </c>
      <c r="I72" s="14">
        <f t="shared" si="2"/>
        <v>0.57999999999999996</v>
      </c>
      <c r="J72" s="14">
        <v>0.57999999999999996</v>
      </c>
      <c r="K72" s="109">
        <f t="shared" si="3"/>
        <v>23.2</v>
      </c>
      <c r="L72" s="115"/>
    </row>
    <row r="73" spans="1:12" ht="12.75" customHeight="1">
      <c r="A73" s="114"/>
      <c r="B73" s="107">
        <f>'Tax Invoice'!D69</f>
        <v>60</v>
      </c>
      <c r="C73" s="10" t="s">
        <v>758</v>
      </c>
      <c r="D73" s="10" t="s">
        <v>758</v>
      </c>
      <c r="E73" s="118" t="s">
        <v>27</v>
      </c>
      <c r="F73" s="131"/>
      <c r="G73" s="132"/>
      <c r="H73" s="11" t="s">
        <v>759</v>
      </c>
      <c r="I73" s="14">
        <f t="shared" si="2"/>
        <v>0.57999999999999996</v>
      </c>
      <c r="J73" s="14">
        <v>0.57999999999999996</v>
      </c>
      <c r="K73" s="109">
        <f t="shared" si="3"/>
        <v>34.799999999999997</v>
      </c>
      <c r="L73" s="115"/>
    </row>
    <row r="74" spans="1:12" ht="12.75" customHeight="1">
      <c r="A74" s="114"/>
      <c r="B74" s="107">
        <f>'Tax Invoice'!D70</f>
        <v>190</v>
      </c>
      <c r="C74" s="10" t="s">
        <v>760</v>
      </c>
      <c r="D74" s="10" t="s">
        <v>760</v>
      </c>
      <c r="E74" s="118" t="s">
        <v>23</v>
      </c>
      <c r="F74" s="131"/>
      <c r="G74" s="132"/>
      <c r="H74" s="11" t="s">
        <v>761</v>
      </c>
      <c r="I74" s="14">
        <f t="shared" si="2"/>
        <v>0.57999999999999996</v>
      </c>
      <c r="J74" s="14">
        <v>0.57999999999999996</v>
      </c>
      <c r="K74" s="109">
        <f t="shared" si="3"/>
        <v>110.19999999999999</v>
      </c>
      <c r="L74" s="115"/>
    </row>
    <row r="75" spans="1:12" ht="12" customHeight="1">
      <c r="A75" s="114"/>
      <c r="B75" s="107">
        <f>'Tax Invoice'!D71</f>
        <v>30</v>
      </c>
      <c r="C75" s="10" t="s">
        <v>649</v>
      </c>
      <c r="D75" s="10" t="s">
        <v>649</v>
      </c>
      <c r="E75" s="118" t="s">
        <v>27</v>
      </c>
      <c r="F75" s="131"/>
      <c r="G75" s="132"/>
      <c r="H75" s="11" t="s">
        <v>652</v>
      </c>
      <c r="I75" s="14">
        <f t="shared" si="2"/>
        <v>1.29</v>
      </c>
      <c r="J75" s="14">
        <v>1.29</v>
      </c>
      <c r="K75" s="109">
        <f t="shared" si="3"/>
        <v>38.700000000000003</v>
      </c>
      <c r="L75" s="115"/>
    </row>
    <row r="76" spans="1:12" ht="24" customHeight="1">
      <c r="A76" s="114"/>
      <c r="B76" s="107">
        <f>'Tax Invoice'!D72</f>
        <v>80</v>
      </c>
      <c r="C76" s="10" t="s">
        <v>762</v>
      </c>
      <c r="D76" s="10" t="s">
        <v>762</v>
      </c>
      <c r="E76" s="118" t="s">
        <v>26</v>
      </c>
      <c r="F76" s="131" t="s">
        <v>107</v>
      </c>
      <c r="G76" s="132"/>
      <c r="H76" s="11" t="s">
        <v>763</v>
      </c>
      <c r="I76" s="14">
        <f t="shared" si="2"/>
        <v>2.08</v>
      </c>
      <c r="J76" s="14">
        <v>2.08</v>
      </c>
      <c r="K76" s="109">
        <f t="shared" si="3"/>
        <v>166.4</v>
      </c>
      <c r="L76" s="115"/>
    </row>
    <row r="77" spans="1:12" ht="24" customHeight="1">
      <c r="A77" s="114"/>
      <c r="B77" s="107">
        <f>'Tax Invoice'!D73</f>
        <v>50</v>
      </c>
      <c r="C77" s="10" t="s">
        <v>762</v>
      </c>
      <c r="D77" s="10" t="s">
        <v>762</v>
      </c>
      <c r="E77" s="118" t="s">
        <v>26</v>
      </c>
      <c r="F77" s="131" t="s">
        <v>210</v>
      </c>
      <c r="G77" s="132"/>
      <c r="H77" s="11" t="s">
        <v>763</v>
      </c>
      <c r="I77" s="14">
        <f t="shared" si="2"/>
        <v>2.08</v>
      </c>
      <c r="J77" s="14">
        <v>2.08</v>
      </c>
      <c r="K77" s="109">
        <f t="shared" si="3"/>
        <v>104</v>
      </c>
      <c r="L77" s="115"/>
    </row>
    <row r="78" spans="1:12" ht="36" customHeight="1">
      <c r="A78" s="114"/>
      <c r="B78" s="107">
        <f>'Tax Invoice'!D74</f>
        <v>70</v>
      </c>
      <c r="C78" s="10" t="s">
        <v>764</v>
      </c>
      <c r="D78" s="10" t="s">
        <v>764</v>
      </c>
      <c r="E78" s="118" t="s">
        <v>25</v>
      </c>
      <c r="F78" s="131" t="s">
        <v>239</v>
      </c>
      <c r="G78" s="132"/>
      <c r="H78" s="11" t="s">
        <v>765</v>
      </c>
      <c r="I78" s="14">
        <f t="shared" si="2"/>
        <v>1.71</v>
      </c>
      <c r="J78" s="14">
        <v>1.71</v>
      </c>
      <c r="K78" s="109">
        <f t="shared" si="3"/>
        <v>119.7</v>
      </c>
      <c r="L78" s="115"/>
    </row>
    <row r="79" spans="1:12" ht="36" customHeight="1">
      <c r="A79" s="114"/>
      <c r="B79" s="107">
        <f>'Tax Invoice'!D75</f>
        <v>51</v>
      </c>
      <c r="C79" s="10" t="s">
        <v>764</v>
      </c>
      <c r="D79" s="10" t="s">
        <v>764</v>
      </c>
      <c r="E79" s="118" t="s">
        <v>25</v>
      </c>
      <c r="F79" s="131" t="s">
        <v>348</v>
      </c>
      <c r="G79" s="132"/>
      <c r="H79" s="11" t="s">
        <v>765</v>
      </c>
      <c r="I79" s="14">
        <f t="shared" si="2"/>
        <v>1.71</v>
      </c>
      <c r="J79" s="14">
        <v>1.71</v>
      </c>
      <c r="K79" s="109">
        <f t="shared" si="3"/>
        <v>87.21</v>
      </c>
      <c r="L79" s="115"/>
    </row>
    <row r="80" spans="1:12" ht="48" customHeight="1">
      <c r="A80" s="114"/>
      <c r="B80" s="107">
        <f>'Tax Invoice'!D76</f>
        <v>60</v>
      </c>
      <c r="C80" s="10" t="s">
        <v>766</v>
      </c>
      <c r="D80" s="10" t="s">
        <v>766</v>
      </c>
      <c r="E80" s="118" t="s">
        <v>107</v>
      </c>
      <c r="F80" s="131"/>
      <c r="G80" s="132"/>
      <c r="H80" s="11" t="s">
        <v>767</v>
      </c>
      <c r="I80" s="14">
        <f t="shared" si="2"/>
        <v>0.66</v>
      </c>
      <c r="J80" s="14">
        <v>0.66</v>
      </c>
      <c r="K80" s="109">
        <f t="shared" si="3"/>
        <v>39.6</v>
      </c>
      <c r="L80" s="115"/>
    </row>
    <row r="81" spans="1:12" ht="48" customHeight="1">
      <c r="A81" s="114"/>
      <c r="B81" s="107">
        <f>'Tax Invoice'!D77</f>
        <v>100</v>
      </c>
      <c r="C81" s="10" t="s">
        <v>768</v>
      </c>
      <c r="D81" s="10" t="s">
        <v>768</v>
      </c>
      <c r="E81" s="118" t="s">
        <v>769</v>
      </c>
      <c r="F81" s="131"/>
      <c r="G81" s="132"/>
      <c r="H81" s="11" t="s">
        <v>770</v>
      </c>
      <c r="I81" s="14">
        <f t="shared" si="2"/>
        <v>2.08</v>
      </c>
      <c r="J81" s="14">
        <v>2.08</v>
      </c>
      <c r="K81" s="109">
        <f t="shared" si="3"/>
        <v>208</v>
      </c>
      <c r="L81" s="115"/>
    </row>
    <row r="82" spans="1:12" ht="24" customHeight="1">
      <c r="A82" s="114"/>
      <c r="B82" s="107">
        <f>'Tax Invoice'!D78</f>
        <v>480</v>
      </c>
      <c r="C82" s="10" t="s">
        <v>771</v>
      </c>
      <c r="D82" s="10" t="s">
        <v>771</v>
      </c>
      <c r="E82" s="118" t="s">
        <v>107</v>
      </c>
      <c r="F82" s="131"/>
      <c r="G82" s="132"/>
      <c r="H82" s="11" t="s">
        <v>772</v>
      </c>
      <c r="I82" s="14">
        <f t="shared" si="2"/>
        <v>0.94</v>
      </c>
      <c r="J82" s="14">
        <v>0.94</v>
      </c>
      <c r="K82" s="109">
        <f t="shared" si="3"/>
        <v>451.2</v>
      </c>
      <c r="L82" s="115"/>
    </row>
    <row r="83" spans="1:12" ht="24" customHeight="1">
      <c r="A83" s="114"/>
      <c r="B83" s="107">
        <f>'Tax Invoice'!D79</f>
        <v>105</v>
      </c>
      <c r="C83" s="10" t="s">
        <v>771</v>
      </c>
      <c r="D83" s="10" t="s">
        <v>771</v>
      </c>
      <c r="E83" s="118" t="s">
        <v>214</v>
      </c>
      <c r="F83" s="131"/>
      <c r="G83" s="132"/>
      <c r="H83" s="11" t="s">
        <v>772</v>
      </c>
      <c r="I83" s="14">
        <f t="shared" si="2"/>
        <v>0.94</v>
      </c>
      <c r="J83" s="14">
        <v>0.94</v>
      </c>
      <c r="K83" s="109">
        <f t="shared" si="3"/>
        <v>98.699999999999989</v>
      </c>
      <c r="L83" s="115"/>
    </row>
    <row r="84" spans="1:12" ht="36" customHeight="1">
      <c r="A84" s="114"/>
      <c r="B84" s="108">
        <f>'Tax Invoice'!D80</f>
        <v>80</v>
      </c>
      <c r="C84" s="12" t="s">
        <v>773</v>
      </c>
      <c r="D84" s="12" t="s">
        <v>773</v>
      </c>
      <c r="E84" s="119" t="s">
        <v>25</v>
      </c>
      <c r="F84" s="141" t="s">
        <v>774</v>
      </c>
      <c r="G84" s="142"/>
      <c r="H84" s="13" t="s">
        <v>775</v>
      </c>
      <c r="I84" s="15">
        <f t="shared" si="2"/>
        <v>6.87</v>
      </c>
      <c r="J84" s="15">
        <v>6.87</v>
      </c>
      <c r="K84" s="110">
        <f t="shared" si="3"/>
        <v>549.6</v>
      </c>
      <c r="L84" s="115"/>
    </row>
    <row r="85" spans="1:12" ht="12.75" customHeight="1">
      <c r="A85" s="114"/>
      <c r="B85" s="126">
        <f>SUM(B22:B84)</f>
        <v>6200</v>
      </c>
      <c r="C85" s="126" t="s">
        <v>144</v>
      </c>
      <c r="D85" s="126"/>
      <c r="E85" s="126"/>
      <c r="F85" s="126"/>
      <c r="G85" s="126"/>
      <c r="H85" s="126"/>
      <c r="I85" s="127" t="s">
        <v>255</v>
      </c>
      <c r="J85" s="127" t="s">
        <v>255</v>
      </c>
      <c r="K85" s="128">
        <f>SUM(K22:K84)</f>
        <v>4964.62</v>
      </c>
      <c r="L85" s="115"/>
    </row>
    <row r="86" spans="1:12" ht="12.75" customHeight="1">
      <c r="A86" s="114"/>
      <c r="B86" s="126"/>
      <c r="C86" s="126"/>
      <c r="D86" s="126"/>
      <c r="E86" s="126"/>
      <c r="F86" s="126"/>
      <c r="G86" s="126"/>
      <c r="H86" s="126"/>
      <c r="I86" s="127" t="s">
        <v>797</v>
      </c>
      <c r="J86" s="127" t="s">
        <v>184</v>
      </c>
      <c r="K86" s="128">
        <f>K85*-40%</f>
        <v>-1985.848</v>
      </c>
      <c r="L86" s="115"/>
    </row>
    <row r="87" spans="1:12" ht="12.75" customHeight="1" outlineLevel="1">
      <c r="A87" s="114"/>
      <c r="B87" s="126"/>
      <c r="C87" s="126"/>
      <c r="D87" s="126"/>
      <c r="E87" s="126"/>
      <c r="F87" s="126"/>
      <c r="G87" s="126"/>
      <c r="H87" s="126"/>
      <c r="I87" s="127" t="s">
        <v>798</v>
      </c>
      <c r="J87" s="127" t="s">
        <v>185</v>
      </c>
      <c r="K87" s="128">
        <v>0</v>
      </c>
      <c r="L87" s="115"/>
    </row>
    <row r="88" spans="1:12" ht="12.75" customHeight="1">
      <c r="A88" s="114"/>
      <c r="B88" s="126"/>
      <c r="C88" s="126"/>
      <c r="D88" s="126"/>
      <c r="E88" s="126"/>
      <c r="F88" s="126"/>
      <c r="G88" s="126"/>
      <c r="H88" s="126"/>
      <c r="I88" s="127" t="s">
        <v>257</v>
      </c>
      <c r="J88" s="127" t="s">
        <v>257</v>
      </c>
      <c r="K88" s="128">
        <f>SUM(K85:K87)</f>
        <v>2978.7719999999999</v>
      </c>
      <c r="L88" s="115"/>
    </row>
    <row r="89" spans="1:12" ht="12.75" customHeight="1">
      <c r="A89" s="6"/>
      <c r="B89" s="7"/>
      <c r="C89" s="7"/>
      <c r="D89" s="7"/>
      <c r="E89" s="7"/>
      <c r="F89" s="7"/>
      <c r="G89" s="7"/>
      <c r="H89" s="7" t="s">
        <v>799</v>
      </c>
      <c r="I89" s="7"/>
      <c r="J89" s="7"/>
      <c r="K89" s="7"/>
      <c r="L89" s="8"/>
    </row>
    <row r="90" spans="1:12" ht="12.75" customHeight="1"/>
    <row r="91" spans="1:12" ht="12.75" customHeight="1"/>
    <row r="92" spans="1:12" ht="12.75" customHeight="1"/>
    <row r="93" spans="1:12" ht="12.75" customHeight="1"/>
    <row r="94" spans="1:12" ht="12.75" customHeight="1"/>
    <row r="95" spans="1:12" ht="12.75" customHeight="1"/>
    <row r="96" spans="1:12" ht="12.75" customHeight="1"/>
  </sheetData>
  <mergeCells count="67">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4964.62</v>
      </c>
      <c r="O2" s="21" t="s">
        <v>259</v>
      </c>
    </row>
    <row r="3" spans="1:15" s="21" customFormat="1" ht="15" customHeight="1" thickBot="1">
      <c r="A3" s="22" t="s">
        <v>151</v>
      </c>
      <c r="G3" s="28">
        <v>45189</v>
      </c>
      <c r="H3" s="29"/>
      <c r="N3" s="21">
        <v>4964.62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blue banana</v>
      </c>
      <c r="B10" s="37"/>
      <c r="C10" s="37"/>
      <c r="D10" s="37"/>
      <c r="F10" s="38" t="str">
        <f>'Copy paste to Here'!B10</f>
        <v>blue banana</v>
      </c>
      <c r="G10" s="39"/>
      <c r="H10" s="40"/>
      <c r="K10" s="95" t="s">
        <v>276</v>
      </c>
      <c r="L10" s="35" t="s">
        <v>276</v>
      </c>
      <c r="M10" s="21">
        <v>1</v>
      </c>
    </row>
    <row r="11" spans="1:15" s="21" customFormat="1" ht="15.75" thickBot="1">
      <c r="A11" s="41" t="str">
        <f>'Copy paste to Here'!G11</f>
        <v>jon taylor</v>
      </c>
      <c r="B11" s="42"/>
      <c r="C11" s="42"/>
      <c r="D11" s="42"/>
      <c r="F11" s="43" t="str">
        <f>'Copy paste to Here'!B11</f>
        <v>jon taylor</v>
      </c>
      <c r="G11" s="44"/>
      <c r="H11" s="45"/>
      <c r="K11" s="93" t="s">
        <v>158</v>
      </c>
      <c r="L11" s="46" t="s">
        <v>159</v>
      </c>
      <c r="M11" s="21">
        <f>VLOOKUP(G3,[1]Sheet1!$A$9:$I$7290,2,FALSE)</f>
        <v>35.97</v>
      </c>
    </row>
    <row r="12" spans="1:15" s="21" customFormat="1" ht="15.75" thickBot="1">
      <c r="A12" s="41" t="str">
        <f>'Copy paste to Here'!G12</f>
        <v>p a house</v>
      </c>
      <c r="B12" s="42"/>
      <c r="C12" s="42"/>
      <c r="D12" s="42"/>
      <c r="E12" s="89"/>
      <c r="F12" s="43" t="str">
        <f>'Copy paste to Here'!B12</f>
        <v>p a house</v>
      </c>
      <c r="G12" s="44"/>
      <c r="H12" s="45"/>
      <c r="K12" s="93" t="s">
        <v>160</v>
      </c>
      <c r="L12" s="46" t="s">
        <v>133</v>
      </c>
      <c r="M12" s="21">
        <f>VLOOKUP(G3,[1]Sheet1!$A$9:$I$7290,3,FALSE)</f>
        <v>38.229999999999997</v>
      </c>
    </row>
    <row r="13" spans="1:15" s="21" customFormat="1" ht="15.75" thickBot="1">
      <c r="A13" s="41" t="str">
        <f>'Copy paste to Here'!G13</f>
        <v>pl14 3us liskeard</v>
      </c>
      <c r="B13" s="42"/>
      <c r="C13" s="42"/>
      <c r="D13" s="42"/>
      <c r="E13" s="111" t="s">
        <v>162</v>
      </c>
      <c r="F13" s="43" t="str">
        <f>'Copy paste to Here'!B13</f>
        <v>pl14 3us liskeard</v>
      </c>
      <c r="G13" s="44"/>
      <c r="H13" s="45"/>
      <c r="K13" s="93" t="s">
        <v>161</v>
      </c>
      <c r="L13" s="46" t="s">
        <v>162</v>
      </c>
      <c r="M13" s="113">
        <f>VLOOKUP(G3,[1]Sheet1!$A$9:$I$7290,4,FALSE)</f>
        <v>44.33</v>
      </c>
    </row>
    <row r="14" spans="1:15" s="21" customFormat="1" ht="15.75" thickBot="1">
      <c r="A14" s="41" t="str">
        <f>'Copy paste to Here'!G14</f>
        <v>United Kingdom</v>
      </c>
      <c r="B14" s="42"/>
      <c r="C14" s="42"/>
      <c r="D14" s="42"/>
      <c r="E14" s="111">
        <f>VLOOKUP(J9,$L$10:$M$17,2,FALSE)</f>
        <v>44.33</v>
      </c>
      <c r="F14" s="43" t="str">
        <f>'Copy paste to Here'!B14</f>
        <v>United Kingdom</v>
      </c>
      <c r="G14" s="44"/>
      <c r="H14" s="45"/>
      <c r="K14" s="93" t="s">
        <v>163</v>
      </c>
      <c r="L14" s="46" t="s">
        <v>164</v>
      </c>
      <c r="M14" s="21">
        <f>VLOOKUP(G3,[1]Sheet1!$A$9:$I$7290,5,FALSE)</f>
        <v>22.83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26.56</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silver seamless ring, 18g (1mm) - outer diameter &amp; Length: 8mm  &amp;  </v>
      </c>
      <c r="B18" s="57" t="str">
        <f>'Copy paste to Here'!C22</f>
        <v>AGSEL18</v>
      </c>
      <c r="C18" s="57" t="s">
        <v>776</v>
      </c>
      <c r="D18" s="58">
        <f>Invoice!B22</f>
        <v>300</v>
      </c>
      <c r="E18" s="59">
        <f>'Shipping Invoice'!J22*$N$1</f>
        <v>0.57999999999999996</v>
      </c>
      <c r="F18" s="59">
        <f>D18*E18</f>
        <v>174</v>
      </c>
      <c r="G18" s="60">
        <f>E18*$E$14</f>
        <v>25.711399999999998</v>
      </c>
      <c r="H18" s="61">
        <f>D18*G18</f>
        <v>7713.4199999999992</v>
      </c>
    </row>
    <row r="19" spans="1:13" s="62" customFormat="1" ht="25.5">
      <c r="A19" s="112" t="str">
        <f>IF((LEN('Copy paste to Here'!G23))&gt;5,((CONCATENATE('Copy paste to Here'!G23," &amp; ",'Copy paste to Here'!D23,"  &amp;  ",'Copy paste to Here'!E23))),"Empty Cell")</f>
        <v xml:space="preserve">925 silver seamless ring, 18g (1mm) - outer diameter &amp; Length: 10mm  &amp;  </v>
      </c>
      <c r="B19" s="57" t="str">
        <f>'Copy paste to Here'!C23</f>
        <v>AGSEL18</v>
      </c>
      <c r="C19" s="57" t="s">
        <v>777</v>
      </c>
      <c r="D19" s="58">
        <f>Invoice!B23</f>
        <v>300</v>
      </c>
      <c r="E19" s="59">
        <f>'Shipping Invoice'!J23*$N$1</f>
        <v>0.78</v>
      </c>
      <c r="F19" s="59">
        <f t="shared" ref="F19:F82" si="0">D19*E19</f>
        <v>234</v>
      </c>
      <c r="G19" s="60">
        <f t="shared" ref="G19:G82" si="1">E19*$E$14</f>
        <v>34.577399999999997</v>
      </c>
      <c r="H19" s="63">
        <f t="shared" ref="H19:H82" si="2">D19*G19</f>
        <v>10373.219999999999</v>
      </c>
    </row>
    <row r="20" spans="1:13" s="62" customFormat="1" ht="24">
      <c r="A20" s="56" t="str">
        <f>IF((LEN('Copy paste to Here'!G24))&gt;5,((CONCATENATE('Copy paste to Here'!G24," &amp; ",'Copy paste to Here'!D24,"  &amp;  ",'Copy paste to Here'!E24))),"Empty Cell")</f>
        <v xml:space="preserve">Flexible black acrylic tongue barbell, 14g (1.6mm) with white 6mm acrylic balls - length 5/8'' (16mm) &amp;   &amp;  </v>
      </c>
      <c r="B20" s="57" t="str">
        <f>'Copy paste to Here'!C24</f>
        <v>AKBBW6</v>
      </c>
      <c r="C20" s="57" t="s">
        <v>717</v>
      </c>
      <c r="D20" s="58">
        <f>Invoice!B24</f>
        <v>200</v>
      </c>
      <c r="E20" s="59">
        <f>'Shipping Invoice'!J24*$N$1</f>
        <v>0.18</v>
      </c>
      <c r="F20" s="59">
        <f t="shared" si="0"/>
        <v>36</v>
      </c>
      <c r="G20" s="60">
        <f t="shared" si="1"/>
        <v>7.9793999999999992</v>
      </c>
      <c r="H20" s="63">
        <f t="shared" si="2"/>
        <v>1595.8799999999999</v>
      </c>
    </row>
    <row r="21" spans="1:13" s="62" customFormat="1" ht="36">
      <c r="A21" s="56" t="str">
        <f>IF((LEN('Copy paste to Here'!G25))&gt;5,((CONCATENATE('Copy paste to Here'!G25," &amp; ",'Copy paste to Here'!D25,"  &amp;  ",'Copy paste to Here'!E25))),"Empty Cell")</f>
        <v>316L steel nipple barbell, 1.6mm (14g) with two forward facing 5mm or 6mm jewel balls &amp; Length: 12mm with 5mm jewel balls  &amp;  Crystal Color: Clear</v>
      </c>
      <c r="B21" s="57" t="str">
        <f>'Copy paste to Here'!C25</f>
        <v>BBNP2C</v>
      </c>
      <c r="C21" s="57" t="s">
        <v>100</v>
      </c>
      <c r="D21" s="58">
        <f>Invoice!B25</f>
        <v>38</v>
      </c>
      <c r="E21" s="59">
        <f>'Shipping Invoice'!J25*$N$1</f>
        <v>0.83</v>
      </c>
      <c r="F21" s="59">
        <f t="shared" si="0"/>
        <v>31.54</v>
      </c>
      <c r="G21" s="60">
        <f t="shared" si="1"/>
        <v>36.793899999999994</v>
      </c>
      <c r="H21" s="63">
        <f t="shared" si="2"/>
        <v>1398.1681999999998</v>
      </c>
    </row>
    <row r="22" spans="1:13" s="62" customFormat="1" ht="36">
      <c r="A22" s="56" t="str">
        <f>IF((LEN('Copy paste to Here'!G26))&gt;5,((CONCATENATE('Copy paste to Here'!G26," &amp; ",'Copy paste to Here'!D26,"  &amp;  ",'Copy paste to Here'!E26))),"Empty Cell")</f>
        <v>316L steel nipple barbell, 1.6mm (14g) with two forward facing 5mm or 6mm jewel balls &amp; Length: 12mm with 5mm jewel balls  &amp;  Crystal Color: AB</v>
      </c>
      <c r="B22" s="57" t="str">
        <f>'Copy paste to Here'!C26</f>
        <v>BBNP2C</v>
      </c>
      <c r="C22" s="57" t="s">
        <v>100</v>
      </c>
      <c r="D22" s="58">
        <f>Invoice!B26</f>
        <v>36</v>
      </c>
      <c r="E22" s="59">
        <f>'Shipping Invoice'!J26*$N$1</f>
        <v>0.83</v>
      </c>
      <c r="F22" s="59">
        <f t="shared" si="0"/>
        <v>29.88</v>
      </c>
      <c r="G22" s="60">
        <f t="shared" si="1"/>
        <v>36.793899999999994</v>
      </c>
      <c r="H22" s="63">
        <f t="shared" si="2"/>
        <v>1324.5803999999998</v>
      </c>
    </row>
    <row r="23" spans="1:13" s="62" customFormat="1" ht="36">
      <c r="A23" s="56" t="str">
        <f>IF((LEN('Copy paste to Here'!G27))&gt;5,((CONCATENATE('Copy paste to Here'!G27," &amp; ",'Copy paste to Here'!D27,"  &amp;  ",'Copy paste to Here'!E27))),"Empty Cell")</f>
        <v>316L steel nipple barbell, 1.6mm (14g) with two forward facing 5mm or 6mm jewel balls &amp; Length: 12mm with 5mm jewel balls  &amp;  Crystal Color: Rose</v>
      </c>
      <c r="B23" s="57" t="str">
        <f>'Copy paste to Here'!C27</f>
        <v>BBNP2C</v>
      </c>
      <c r="C23" s="57" t="s">
        <v>100</v>
      </c>
      <c r="D23" s="58">
        <f>Invoice!B27</f>
        <v>31</v>
      </c>
      <c r="E23" s="59">
        <f>'Shipping Invoice'!J27*$N$1</f>
        <v>0.83</v>
      </c>
      <c r="F23" s="59">
        <f t="shared" si="0"/>
        <v>25.73</v>
      </c>
      <c r="G23" s="60">
        <f t="shared" si="1"/>
        <v>36.793899999999994</v>
      </c>
      <c r="H23" s="63">
        <f t="shared" si="2"/>
        <v>1140.6108999999999</v>
      </c>
    </row>
    <row r="24" spans="1:13" s="62" customFormat="1" ht="36">
      <c r="A24" s="56" t="str">
        <f>IF((LEN('Copy paste to Here'!G28))&gt;5,((CONCATENATE('Copy paste to Here'!G28," &amp; ",'Copy paste to Here'!D28,"  &amp;  ",'Copy paste to Here'!E28))),"Empty Cell")</f>
        <v>316L steel nipple barbell, 1.6mm (14g) with two forward facing 5mm or 6mm jewel balls &amp; Length: 14mm with 5mm jewel balls  &amp;  Crystal Color: AB</v>
      </c>
      <c r="B24" s="57" t="str">
        <f>'Copy paste to Here'!C28</f>
        <v>BBNP2C</v>
      </c>
      <c r="C24" s="57" t="s">
        <v>100</v>
      </c>
      <c r="D24" s="58">
        <f>Invoice!B28</f>
        <v>37</v>
      </c>
      <c r="E24" s="59">
        <f>'Shipping Invoice'!J28*$N$1</f>
        <v>0.83</v>
      </c>
      <c r="F24" s="59">
        <f t="shared" si="0"/>
        <v>30.709999999999997</v>
      </c>
      <c r="G24" s="60">
        <f t="shared" si="1"/>
        <v>36.793899999999994</v>
      </c>
      <c r="H24" s="63">
        <f t="shared" si="2"/>
        <v>1361.3742999999997</v>
      </c>
    </row>
    <row r="25" spans="1:13" s="62" customFormat="1" ht="36">
      <c r="A25" s="56" t="str">
        <f>IF((LEN('Copy paste to Here'!G29))&gt;5,((CONCATENATE('Copy paste to Here'!G29," &amp; ",'Copy paste to Here'!D29,"  &amp;  ",'Copy paste to Here'!E29))),"Empty Cell")</f>
        <v>316L steel nipple barbell, 1.6mm (14g) with two forward facing 5mm or 6mm jewel balls &amp; Length: 14mm with 5mm jewel balls  &amp;  Crystal Color: Rose</v>
      </c>
      <c r="B25" s="57" t="str">
        <f>'Copy paste to Here'!C29</f>
        <v>BBNP2C</v>
      </c>
      <c r="C25" s="57" t="s">
        <v>100</v>
      </c>
      <c r="D25" s="58">
        <f>Invoice!B29</f>
        <v>50</v>
      </c>
      <c r="E25" s="59">
        <f>'Shipping Invoice'!J29*$N$1</f>
        <v>0.83</v>
      </c>
      <c r="F25" s="59">
        <f t="shared" si="0"/>
        <v>41.5</v>
      </c>
      <c r="G25" s="60">
        <f t="shared" si="1"/>
        <v>36.793899999999994</v>
      </c>
      <c r="H25" s="63">
        <f t="shared" si="2"/>
        <v>1839.6949999999997</v>
      </c>
    </row>
    <row r="26" spans="1:13" s="62" customFormat="1" ht="36">
      <c r="A26" s="56" t="str">
        <f>IF((LEN('Copy paste to Here'!G30))&gt;5,((CONCATENATE('Copy paste to Here'!G30," &amp; ",'Copy paste to Here'!D30,"  &amp;  ",'Copy paste to Here'!E30))),"Empty Cell")</f>
        <v>316L steel nipple barbell, 1.6mm (14g) with two forward facing 5mm or 6mm jewel balls &amp; Length: 14mm with 5mm jewel balls  &amp;  Crystal Color: Blue Zircon</v>
      </c>
      <c r="B26" s="57" t="str">
        <f>'Copy paste to Here'!C30</f>
        <v>BBNP2C</v>
      </c>
      <c r="C26" s="57" t="s">
        <v>100</v>
      </c>
      <c r="D26" s="58">
        <f>Invoice!B30</f>
        <v>36</v>
      </c>
      <c r="E26" s="59">
        <f>'Shipping Invoice'!J30*$N$1</f>
        <v>0.83</v>
      </c>
      <c r="F26" s="59">
        <f t="shared" si="0"/>
        <v>29.88</v>
      </c>
      <c r="G26" s="60">
        <f t="shared" si="1"/>
        <v>36.793899999999994</v>
      </c>
      <c r="H26" s="63">
        <f t="shared" si="2"/>
        <v>1324.5803999999998</v>
      </c>
    </row>
    <row r="27" spans="1:13" s="62" customFormat="1" ht="24">
      <c r="A27" s="56" t="str">
        <f>IF((LEN('Copy paste to Here'!G31))&gt;5,((CONCATENATE('Copy paste to Here'!G31," &amp; ",'Copy paste to Here'!D31,"  &amp;  ",'Copy paste to Here'!E31))),"Empty Cell")</f>
        <v>PVD plated surgical steel ball closure ring, 16g (1.2mm) with 4mm ball &amp; Length: 8mm  &amp;  Color: Black</v>
      </c>
      <c r="B27" s="57" t="str">
        <f>'Copy paste to Here'!C31</f>
        <v>BCRTEG</v>
      </c>
      <c r="C27" s="57" t="s">
        <v>721</v>
      </c>
      <c r="D27" s="58">
        <f>Invoice!B31</f>
        <v>20</v>
      </c>
      <c r="E27" s="59">
        <f>'Shipping Invoice'!J31*$N$1</f>
        <v>0.49</v>
      </c>
      <c r="F27" s="59">
        <f t="shared" si="0"/>
        <v>9.8000000000000007</v>
      </c>
      <c r="G27" s="60">
        <f t="shared" si="1"/>
        <v>21.721699999999998</v>
      </c>
      <c r="H27" s="63">
        <f t="shared" si="2"/>
        <v>434.43399999999997</v>
      </c>
    </row>
    <row r="28" spans="1:13" s="62" customFormat="1" ht="24">
      <c r="A28" s="56" t="str">
        <f>IF((LEN('Copy paste to Here'!G32))&gt;5,((CONCATENATE('Copy paste to Here'!G32," &amp; ",'Copy paste to Here'!D32,"  &amp;  ",'Copy paste to Here'!E32))),"Empty Cell")</f>
        <v>PVD plated surgical steel ball closure ring, 16g (1.2mm) with 4mm ball &amp; Length: 10mm  &amp;  Color: Black</v>
      </c>
      <c r="B28" s="57" t="str">
        <f>'Copy paste to Here'!C32</f>
        <v>BCRTEG</v>
      </c>
      <c r="C28" s="57" t="s">
        <v>721</v>
      </c>
      <c r="D28" s="58">
        <f>Invoice!B32</f>
        <v>50</v>
      </c>
      <c r="E28" s="59">
        <f>'Shipping Invoice'!J32*$N$1</f>
        <v>0.49</v>
      </c>
      <c r="F28" s="59">
        <f t="shared" si="0"/>
        <v>24.5</v>
      </c>
      <c r="G28" s="60">
        <f t="shared" si="1"/>
        <v>21.721699999999998</v>
      </c>
      <c r="H28" s="63">
        <f t="shared" si="2"/>
        <v>1086.085</v>
      </c>
    </row>
    <row r="29" spans="1:13" s="62" customFormat="1" ht="24">
      <c r="A29" s="56" t="str">
        <f>IF((LEN('Copy paste to Here'!G33))&gt;5,((CONCATENATE('Copy paste to Here'!G33," &amp; ",'Copy paste to Here'!D33,"  &amp;  ",'Copy paste to Here'!E33))),"Empty Cell")</f>
        <v>PVD plated surgical steel ball closure ring, 16g (1.2mm) with 4mm ball &amp; Length: 12mm  &amp;  Color: Black</v>
      </c>
      <c r="B29" s="57" t="str">
        <f>'Copy paste to Here'!C33</f>
        <v>BCRTEG</v>
      </c>
      <c r="C29" s="57" t="s">
        <v>721</v>
      </c>
      <c r="D29" s="58">
        <f>Invoice!B33</f>
        <v>20</v>
      </c>
      <c r="E29" s="59">
        <f>'Shipping Invoice'!J33*$N$1</f>
        <v>0.49</v>
      </c>
      <c r="F29" s="59">
        <f t="shared" si="0"/>
        <v>9.8000000000000007</v>
      </c>
      <c r="G29" s="60">
        <f t="shared" si="1"/>
        <v>21.721699999999998</v>
      </c>
      <c r="H29" s="63">
        <f t="shared" si="2"/>
        <v>434.43399999999997</v>
      </c>
    </row>
    <row r="30" spans="1:13" s="62" customFormat="1" ht="24">
      <c r="A30" s="56" t="str">
        <f>IF((LEN('Copy paste to Here'!G34))&gt;5,((CONCATENATE('Copy paste to Here'!G34," &amp; ",'Copy paste to Here'!D34,"  &amp;  ",'Copy paste to Here'!E34))),"Empty Cell")</f>
        <v xml:space="preserve">Surgical steel Industrial twister barbell, 14g (1.6mm) with two 5mm balls &amp; Length: 35mm  &amp;  </v>
      </c>
      <c r="B30" s="57" t="str">
        <f>'Copy paste to Here'!C34</f>
        <v>BDC14</v>
      </c>
      <c r="C30" s="57" t="s">
        <v>723</v>
      </c>
      <c r="D30" s="58">
        <f>Invoice!B34</f>
        <v>15</v>
      </c>
      <c r="E30" s="59">
        <f>'Shipping Invoice'!J34*$N$1</f>
        <v>0.52</v>
      </c>
      <c r="F30" s="59">
        <f t="shared" si="0"/>
        <v>7.8000000000000007</v>
      </c>
      <c r="G30" s="60">
        <f t="shared" si="1"/>
        <v>23.051600000000001</v>
      </c>
      <c r="H30" s="63">
        <f t="shared" si="2"/>
        <v>345.774</v>
      </c>
    </row>
    <row r="31" spans="1:13" s="62" customFormat="1" ht="36">
      <c r="A31" s="56" t="str">
        <f>IF((LEN('Copy paste to Here'!G35))&gt;5,((CONCATENATE('Copy paste to Here'!G35," &amp; ",'Copy paste to Here'!D35,"  &amp;  ",'Copy paste to Here'!E35))),"Empty Cell")</f>
        <v xml:space="preserve">Wholesale silver nose ring bulk of 1000, 500, 250 or 100 pcs. of 925 Silver endless nose hoops, 22g (0.6mm), with an outer diameter &amp; Quantity In Bulk: Size 10mm Quantity 100 pcs  &amp;  </v>
      </c>
      <c r="B31" s="57" t="str">
        <f>'Copy paste to Here'!C35</f>
        <v>BLK289</v>
      </c>
      <c r="C31" s="57" t="s">
        <v>778</v>
      </c>
      <c r="D31" s="58">
        <f>Invoice!B35</f>
        <v>1</v>
      </c>
      <c r="E31" s="59">
        <f>'Shipping Invoice'!J35*$N$1</f>
        <v>51.96</v>
      </c>
      <c r="F31" s="59">
        <f t="shared" si="0"/>
        <v>51.96</v>
      </c>
      <c r="G31" s="60">
        <f t="shared" si="1"/>
        <v>2303.3867999999998</v>
      </c>
      <c r="H31" s="63">
        <f t="shared" si="2"/>
        <v>2303.3867999999998</v>
      </c>
    </row>
    <row r="32" spans="1:13" s="62" customFormat="1" ht="36">
      <c r="A32" s="56" t="str">
        <f>IF((LEN('Copy paste to Here'!G36))&gt;5,((CONCATENATE('Copy paste to Here'!G36," &amp; ",'Copy paste to Here'!D36,"  &amp;  ",'Copy paste to Here'!E36))),"Empty Cell")</f>
        <v xml:space="preserve">Wholesale silver nose ring bulk of 1000, 500, 250 or 100 pcs. of 925 Silver nose hoops with ball, 22g (0.6mm), with an outer diameter &amp; Quantity In Bulk: Size 10mm Quantity 100 pcs  &amp;  </v>
      </c>
      <c r="B32" s="57" t="str">
        <f>'Copy paste to Here'!C36</f>
        <v>BLK290</v>
      </c>
      <c r="C32" s="57" t="s">
        <v>779</v>
      </c>
      <c r="D32" s="58">
        <f>Invoice!B36</f>
        <v>1</v>
      </c>
      <c r="E32" s="59">
        <f>'Shipping Invoice'!J36*$N$1</f>
        <v>40.39</v>
      </c>
      <c r="F32" s="59">
        <f t="shared" si="0"/>
        <v>40.39</v>
      </c>
      <c r="G32" s="60">
        <f t="shared" si="1"/>
        <v>1790.4886999999999</v>
      </c>
      <c r="H32" s="63">
        <f t="shared" si="2"/>
        <v>1790.4886999999999</v>
      </c>
    </row>
    <row r="33" spans="1:8" s="62" customFormat="1" ht="36">
      <c r="A33" s="56" t="str">
        <f>IF((LEN('Copy paste to Here'!G37))&gt;5,((CONCATENATE('Copy paste to Here'!G37," &amp; ",'Copy paste to Here'!D37,"  &amp;  ",'Copy paste to Here'!E37))),"Empty Cell")</f>
        <v xml:space="preserve">Wholesale silver nose ring bulk of 1000, 500, 250 or 100 pcs. of 925 Silver nose hoops with ball, 22g (0.6mm), with an outer diameter &amp; Quantity In Bulk: Size 10mm Quantity 250 pcs  &amp;  </v>
      </c>
      <c r="B33" s="57" t="str">
        <f>'Copy paste to Here'!C37</f>
        <v>BLK290</v>
      </c>
      <c r="C33" s="57" t="s">
        <v>780</v>
      </c>
      <c r="D33" s="58">
        <f>Invoice!B37</f>
        <v>1</v>
      </c>
      <c r="E33" s="59">
        <f>'Shipping Invoice'!J37*$N$1</f>
        <v>99.46</v>
      </c>
      <c r="F33" s="59">
        <f t="shared" si="0"/>
        <v>99.46</v>
      </c>
      <c r="G33" s="60">
        <f t="shared" si="1"/>
        <v>4409.0617999999995</v>
      </c>
      <c r="H33" s="63">
        <f t="shared" si="2"/>
        <v>4409.0617999999995</v>
      </c>
    </row>
    <row r="34" spans="1:8" s="62" customFormat="1" ht="36">
      <c r="A34" s="56" t="str">
        <f>IF((LEN('Copy paste to Here'!G38))&gt;5,((CONCATENATE('Copy paste to Here'!G38," &amp; ",'Copy paste to Here'!D38,"  &amp;  ",'Copy paste to Here'!E38))),"Empty Cell")</f>
        <v xml:space="preserve">Wholesale silver nose ring bulk of 1000, 500, 250 or 100 pcs. of 925 Silver nose hoops with ball, 22g (0.6mm), with an outer diameter &amp; Quantity In Bulk: Size 8mm Quantity 500 pcs  &amp;  </v>
      </c>
      <c r="B34" s="57" t="str">
        <f>'Copy paste to Here'!C38</f>
        <v>BLK290</v>
      </c>
      <c r="C34" s="57" t="s">
        <v>781</v>
      </c>
      <c r="D34" s="58">
        <f>Invoice!B38</f>
        <v>1</v>
      </c>
      <c r="E34" s="59">
        <f>'Shipping Invoice'!J38*$N$1</f>
        <v>169.98</v>
      </c>
      <c r="F34" s="59">
        <f t="shared" si="0"/>
        <v>169.98</v>
      </c>
      <c r="G34" s="60">
        <f t="shared" si="1"/>
        <v>7535.2133999999996</v>
      </c>
      <c r="H34" s="63">
        <f t="shared" si="2"/>
        <v>7535.2133999999996</v>
      </c>
    </row>
    <row r="35" spans="1:8" s="62" customFormat="1" ht="36">
      <c r="A35" s="56" t="str">
        <f>IF((LEN('Copy paste to Here'!G39))&gt;5,((CONCATENATE('Copy paste to Here'!G39," &amp; ",'Copy paste to Here'!D39,"  &amp;  ",'Copy paste to Here'!E39))),"Empty Cell")</f>
        <v xml:space="preserve">Wholesale silver nose ring bulk of 1000, 500, 250 or 100 pcs. of 925 Silver endless nose hoops with real gold 18k plating, 22g (0.6mm) &amp; Quantity In Bulk: Size 8mm Quantity 100 pcs  &amp;  </v>
      </c>
      <c r="B35" s="57" t="str">
        <f>'Copy paste to Here'!C39</f>
        <v>BLK291</v>
      </c>
      <c r="C35" s="57" t="s">
        <v>782</v>
      </c>
      <c r="D35" s="58">
        <f>Invoice!B39</f>
        <v>1</v>
      </c>
      <c r="E35" s="59">
        <f>'Shipping Invoice'!J39*$N$1</f>
        <v>61.64</v>
      </c>
      <c r="F35" s="59">
        <f t="shared" si="0"/>
        <v>61.64</v>
      </c>
      <c r="G35" s="60">
        <f t="shared" si="1"/>
        <v>2732.5011999999997</v>
      </c>
      <c r="H35" s="63">
        <f t="shared" si="2"/>
        <v>2732.5011999999997</v>
      </c>
    </row>
    <row r="36" spans="1:8" s="62" customFormat="1" ht="36">
      <c r="A36" s="56" t="str">
        <f>IF((LEN('Copy paste to Here'!G40))&gt;5,((CONCATENATE('Copy paste to Here'!G40," &amp; ",'Copy paste to Here'!D40,"  &amp;  ",'Copy paste to Here'!E40))),"Empty Cell")</f>
        <v xml:space="preserve">Wholesale silver nose ring bulk of 1000, 500, 250 or 100 pcs. of 925 Silver endless nose hoops with real gold 18k plating, 22g (0.6mm) &amp; Quantity In Bulk: Size 8mm Quantity 250 pcs  &amp;  </v>
      </c>
      <c r="B36" s="57" t="str">
        <f>'Copy paste to Here'!C40</f>
        <v>BLK291</v>
      </c>
      <c r="C36" s="57" t="s">
        <v>783</v>
      </c>
      <c r="D36" s="58">
        <f>Invoice!B40</f>
        <v>1</v>
      </c>
      <c r="E36" s="59">
        <f>'Shipping Invoice'!J40*$N$1</f>
        <v>151.74</v>
      </c>
      <c r="F36" s="59">
        <f t="shared" si="0"/>
        <v>151.74</v>
      </c>
      <c r="G36" s="60">
        <f t="shared" si="1"/>
        <v>6726.6342000000004</v>
      </c>
      <c r="H36" s="63">
        <f t="shared" si="2"/>
        <v>6726.6342000000004</v>
      </c>
    </row>
    <row r="37" spans="1:8" s="62" customFormat="1" ht="36">
      <c r="A37" s="56" t="str">
        <f>IF((LEN('Copy paste to Here'!G41))&gt;5,((CONCATENATE('Copy paste to Here'!G41," &amp; ",'Copy paste to Here'!D41,"  &amp;  ",'Copy paste to Here'!E41))),"Empty Cell")</f>
        <v>Surgical steel belly banana, 14g (1.6mm) with 5mm &amp; 6mm ferido glued multi crystal balls with resin cover &amp; Length: 8mm  &amp;  Crystal Color: Fuchsia</v>
      </c>
      <c r="B37" s="57" t="str">
        <f>'Copy paste to Here'!C41</f>
        <v>BN2FRS</v>
      </c>
      <c r="C37" s="57" t="s">
        <v>736</v>
      </c>
      <c r="D37" s="58">
        <f>Invoice!B41</f>
        <v>10</v>
      </c>
      <c r="E37" s="59">
        <f>'Shipping Invoice'!J41*$N$1</f>
        <v>2.54</v>
      </c>
      <c r="F37" s="59">
        <f t="shared" si="0"/>
        <v>25.4</v>
      </c>
      <c r="G37" s="60">
        <f t="shared" si="1"/>
        <v>112.59819999999999</v>
      </c>
      <c r="H37" s="63">
        <f t="shared" si="2"/>
        <v>1125.982</v>
      </c>
    </row>
    <row r="38" spans="1:8" s="62" customFormat="1" ht="36">
      <c r="A38" s="56" t="str">
        <f>IF((LEN('Copy paste to Here'!G42))&gt;5,((CONCATENATE('Copy paste to Here'!G42," &amp; ",'Copy paste to Here'!D42,"  &amp;  ",'Copy paste to Here'!E42))),"Empty Cell")</f>
        <v>Surgical steel belly banana, 14g (1.6mm) with 5mm &amp; 6mm ferido glued multi crystal balls with resin cover &amp; Length: 8mm  &amp;  Crystal Color: Light Siam</v>
      </c>
      <c r="B38" s="57" t="str">
        <f>'Copy paste to Here'!C42</f>
        <v>BN2FRS</v>
      </c>
      <c r="C38" s="57" t="s">
        <v>736</v>
      </c>
      <c r="D38" s="58">
        <f>Invoice!B42</f>
        <v>10</v>
      </c>
      <c r="E38" s="59">
        <f>'Shipping Invoice'!J42*$N$1</f>
        <v>2.54</v>
      </c>
      <c r="F38" s="59">
        <f t="shared" si="0"/>
        <v>25.4</v>
      </c>
      <c r="G38" s="60">
        <f t="shared" si="1"/>
        <v>112.59819999999999</v>
      </c>
      <c r="H38" s="63">
        <f t="shared" si="2"/>
        <v>1125.982</v>
      </c>
    </row>
    <row r="39" spans="1:8" s="62" customFormat="1" ht="24">
      <c r="A39" s="56" t="str">
        <f>IF((LEN('Copy paste to Here'!G43))&gt;5,((CONCATENATE('Copy paste to Here'!G43," &amp; ",'Copy paste to Here'!D43,"  &amp;  ",'Copy paste to Here'!E43))),"Empty Cell")</f>
        <v>Bioflexible belly piercing retainer, 16g to 14g (1.6mm to 1.2mm) with rubber O-ring &amp; Length: 10mm  &amp;  Gauge: 1.6mm</v>
      </c>
      <c r="B39" s="57" t="str">
        <f>'Copy paste to Here'!C43</f>
        <v>BNRT</v>
      </c>
      <c r="C39" s="57" t="s">
        <v>612</v>
      </c>
      <c r="D39" s="58">
        <f>Invoice!B43</f>
        <v>180</v>
      </c>
      <c r="E39" s="59">
        <f>'Shipping Invoice'!J43*$N$1</f>
        <v>0.12</v>
      </c>
      <c r="F39" s="59">
        <f t="shared" si="0"/>
        <v>21.599999999999998</v>
      </c>
      <c r="G39" s="60">
        <f t="shared" si="1"/>
        <v>5.3195999999999994</v>
      </c>
      <c r="H39" s="63">
        <f t="shared" si="2"/>
        <v>957.52799999999991</v>
      </c>
    </row>
    <row r="40" spans="1:8" s="62" customFormat="1" ht="24">
      <c r="A40" s="56" t="str">
        <f>IF((LEN('Copy paste to Here'!G44))&gt;5,((CONCATENATE('Copy paste to Here'!G44," &amp; ",'Copy paste to Here'!D44,"  &amp;  ",'Copy paste to Here'!E44))),"Empty Cell")</f>
        <v>Bioflexible belly piercing retainer, 16g to 14g (1.6mm to 1.2mm) with rubber O-ring &amp; Length: 12mm  &amp;  Gauge: 1.6mm</v>
      </c>
      <c r="B40" s="57" t="str">
        <f>'Copy paste to Here'!C44</f>
        <v>BNRT</v>
      </c>
      <c r="C40" s="57" t="s">
        <v>612</v>
      </c>
      <c r="D40" s="58">
        <f>Invoice!B44</f>
        <v>170</v>
      </c>
      <c r="E40" s="59">
        <f>'Shipping Invoice'!J44*$N$1</f>
        <v>0.12</v>
      </c>
      <c r="F40" s="59">
        <f t="shared" si="0"/>
        <v>20.399999999999999</v>
      </c>
      <c r="G40" s="60">
        <f t="shared" si="1"/>
        <v>5.3195999999999994</v>
      </c>
      <c r="H40" s="63">
        <f t="shared" si="2"/>
        <v>904.33199999999988</v>
      </c>
    </row>
    <row r="41" spans="1:8" s="62" customFormat="1" ht="24">
      <c r="A41" s="56" t="str">
        <f>IF((LEN('Copy paste to Here'!G45))&gt;5,((CONCATENATE('Copy paste to Here'!G45," &amp; ",'Copy paste to Here'!D45,"  &amp;  ",'Copy paste to Here'!E45))),"Empty Cell")</f>
        <v xml:space="preserve">Surgical steel circular barbell, 16g (1.2mm) with two 4mm cones &amp; Length: 10mm  &amp;  </v>
      </c>
      <c r="B41" s="57" t="str">
        <f>'Copy paste to Here'!C45</f>
        <v>CBECN4</v>
      </c>
      <c r="C41" s="57" t="s">
        <v>739</v>
      </c>
      <c r="D41" s="58">
        <f>Invoice!B45</f>
        <v>200</v>
      </c>
      <c r="E41" s="59">
        <f>'Shipping Invoice'!J45*$N$1</f>
        <v>0.2</v>
      </c>
      <c r="F41" s="59">
        <f t="shared" si="0"/>
        <v>40</v>
      </c>
      <c r="G41" s="60">
        <f t="shared" si="1"/>
        <v>8.8659999999999997</v>
      </c>
      <c r="H41" s="63">
        <f t="shared" si="2"/>
        <v>1773.1999999999998</v>
      </c>
    </row>
    <row r="42" spans="1:8" s="62" customFormat="1" ht="24">
      <c r="A42" s="56" t="str">
        <f>IF((LEN('Copy paste to Here'!G46))&gt;5,((CONCATENATE('Copy paste to Here'!G46," &amp; ",'Copy paste to Here'!D46,"  &amp;  ",'Copy paste to Here'!E46))),"Empty Cell")</f>
        <v xml:space="preserve">Bio flexible eyebrow retainer, 16g (1.2mm) - length 1/4'' to 1/2'' (6mm to 12mm) &amp; Length: 10mm  &amp;  </v>
      </c>
      <c r="B42" s="57" t="str">
        <f>'Copy paste to Here'!C46</f>
        <v>EBRT</v>
      </c>
      <c r="C42" s="57" t="s">
        <v>741</v>
      </c>
      <c r="D42" s="58">
        <f>Invoice!B46</f>
        <v>300</v>
      </c>
      <c r="E42" s="59">
        <f>'Shipping Invoice'!J46*$N$1</f>
        <v>0.12</v>
      </c>
      <c r="F42" s="59">
        <f t="shared" si="0"/>
        <v>36</v>
      </c>
      <c r="G42" s="60">
        <f t="shared" si="1"/>
        <v>5.3195999999999994</v>
      </c>
      <c r="H42" s="63">
        <f t="shared" si="2"/>
        <v>1595.8799999999999</v>
      </c>
    </row>
    <row r="43" spans="1:8" s="62" customFormat="1" ht="48">
      <c r="A43" s="56" t="str">
        <f>IF((LEN('Copy paste to Here'!G47))&gt;5,((CONCATENATE('Copy paste to Here'!G47," &amp; ",'Copy paste to Here'!D47,"  &amp;  ",'Copy paste to Here'!E47))),"Empty Cell")</f>
        <v>316L steel Industrial loop barbell, 14g (1.6mm) with two 5mm cones and a with a dangling star with a encased round CZ stone (dangling is made from silver plated brass) &amp; Length: 35mm  &amp;  Cz Color: Clear</v>
      </c>
      <c r="B43" s="57" t="str">
        <f>'Copy paste to Here'!C47</f>
        <v>INCNDZ3</v>
      </c>
      <c r="C43" s="57" t="s">
        <v>742</v>
      </c>
      <c r="D43" s="58">
        <f>Invoice!B47</f>
        <v>15</v>
      </c>
      <c r="E43" s="59">
        <f>'Shipping Invoice'!J47*$N$1</f>
        <v>1.58</v>
      </c>
      <c r="F43" s="59">
        <f t="shared" si="0"/>
        <v>23.700000000000003</v>
      </c>
      <c r="G43" s="60">
        <f t="shared" si="1"/>
        <v>70.041399999999996</v>
      </c>
      <c r="H43" s="63">
        <f t="shared" si="2"/>
        <v>1050.6209999999999</v>
      </c>
    </row>
    <row r="44" spans="1:8" s="62" customFormat="1" ht="24">
      <c r="A44" s="56" t="str">
        <f>IF((LEN('Copy paste to Here'!G48))&gt;5,((CONCATENATE('Copy paste to Here'!G48," &amp; ",'Copy paste to Here'!D48,"  &amp;  ",'Copy paste to Here'!E48))),"Empty Cell")</f>
        <v xml:space="preserve">Surgical steel industrial barbell, 14g (1.6mm) with a 5mm cone and casted arrow end &amp; Length: 35mm  &amp;  </v>
      </c>
      <c r="B44" s="57" t="str">
        <f>'Copy paste to Here'!C48</f>
        <v>INDAW</v>
      </c>
      <c r="C44" s="57" t="s">
        <v>744</v>
      </c>
      <c r="D44" s="58">
        <f>Invoice!B48</f>
        <v>40</v>
      </c>
      <c r="E44" s="59">
        <f>'Shipping Invoice'!J48*$N$1</f>
        <v>1.41</v>
      </c>
      <c r="F44" s="59">
        <f t="shared" si="0"/>
        <v>56.4</v>
      </c>
      <c r="G44" s="60">
        <f t="shared" si="1"/>
        <v>62.505299999999991</v>
      </c>
      <c r="H44" s="63">
        <f t="shared" si="2"/>
        <v>2500.2119999999995</v>
      </c>
    </row>
    <row r="45" spans="1:8" s="62" customFormat="1" ht="36">
      <c r="A45" s="56" t="str">
        <f>IF((LEN('Copy paste to Here'!G49))&gt;5,((CONCATENATE('Copy paste to Here'!G49," &amp; ",'Copy paste to Here'!D49,"  &amp;  ",'Copy paste to Here'!E49))),"Empty Cell")</f>
        <v>Surgical steel labret, 16g (1.2mm) with a 3mm ferido glued multi-crystal ball with resin cover &amp; Length: 6mm  &amp;  Crystal Color: Rose</v>
      </c>
      <c r="B45" s="57" t="str">
        <f>'Copy paste to Here'!C49</f>
        <v>LBFR3</v>
      </c>
      <c r="C45" s="57" t="s">
        <v>585</v>
      </c>
      <c r="D45" s="58">
        <f>Invoice!B49</f>
        <v>60</v>
      </c>
      <c r="E45" s="59">
        <f>'Shipping Invoice'!J49*$N$1</f>
        <v>1.43</v>
      </c>
      <c r="F45" s="59">
        <f t="shared" si="0"/>
        <v>85.8</v>
      </c>
      <c r="G45" s="60">
        <f t="shared" si="1"/>
        <v>63.391899999999993</v>
      </c>
      <c r="H45" s="63">
        <f t="shared" si="2"/>
        <v>3803.5139999999997</v>
      </c>
    </row>
    <row r="46" spans="1:8" s="62" customFormat="1" ht="36">
      <c r="A46" s="56" t="str">
        <f>IF((LEN('Copy paste to Here'!G50))&gt;5,((CONCATENATE('Copy paste to Here'!G50," &amp; ",'Copy paste to Here'!D50,"  &amp;  ",'Copy paste to Here'!E50))),"Empty Cell")</f>
        <v>Surgical steel labret, 16g (1.2mm) with a 3mm ferido glued multi-crystal ball with resin cover &amp; Length: 6mm  &amp;  Crystal Color: Blue Zircon</v>
      </c>
      <c r="B46" s="57" t="str">
        <f>'Copy paste to Here'!C50</f>
        <v>LBFR3</v>
      </c>
      <c r="C46" s="57" t="s">
        <v>585</v>
      </c>
      <c r="D46" s="58">
        <f>Invoice!B50</f>
        <v>65</v>
      </c>
      <c r="E46" s="59">
        <f>'Shipping Invoice'!J50*$N$1</f>
        <v>1.43</v>
      </c>
      <c r="F46" s="59">
        <f t="shared" si="0"/>
        <v>92.95</v>
      </c>
      <c r="G46" s="60">
        <f t="shared" si="1"/>
        <v>63.391899999999993</v>
      </c>
      <c r="H46" s="63">
        <f t="shared" si="2"/>
        <v>4120.4734999999991</v>
      </c>
    </row>
    <row r="47" spans="1:8" s="62" customFormat="1" ht="24">
      <c r="A47" s="56" t="str">
        <f>IF((LEN('Copy paste to Here'!G51))&gt;5,((CONCATENATE('Copy paste to Here'!G51," &amp; ",'Copy paste to Here'!D51,"  &amp;  ",'Copy paste to Here'!E51))),"Empty Cell")</f>
        <v>Surgical steel internal threaded labret, 16g (1.2mm) with a 2.5mm flat head crystal top &amp; Length: 6mm  &amp;  Crystal Color: Clear</v>
      </c>
      <c r="B47" s="57" t="str">
        <f>'Copy paste to Here'!C51</f>
        <v>LBIC</v>
      </c>
      <c r="C47" s="57" t="s">
        <v>746</v>
      </c>
      <c r="D47" s="58">
        <f>Invoice!B51</f>
        <v>110</v>
      </c>
      <c r="E47" s="59">
        <f>'Shipping Invoice'!J51*$N$1</f>
        <v>0.49</v>
      </c>
      <c r="F47" s="59">
        <f t="shared" si="0"/>
        <v>53.9</v>
      </c>
      <c r="G47" s="60">
        <f t="shared" si="1"/>
        <v>21.721699999999998</v>
      </c>
      <c r="H47" s="63">
        <f t="shared" si="2"/>
        <v>2389.3869999999997</v>
      </c>
    </row>
    <row r="48" spans="1:8" s="62" customFormat="1" ht="24">
      <c r="A48" s="56" t="str">
        <f>IF((LEN('Copy paste to Here'!G52))&gt;5,((CONCATENATE('Copy paste to Here'!G52," &amp; ",'Copy paste to Here'!D52,"  &amp;  ",'Copy paste to Here'!E52))),"Empty Cell")</f>
        <v>Surgical steel internal threaded labret, 16g (1.2mm) with a 2.5mm flat head crystal top &amp; Length: 6mm  &amp;  Crystal Color: AB</v>
      </c>
      <c r="B48" s="57" t="str">
        <f>'Copy paste to Here'!C52</f>
        <v>LBIC</v>
      </c>
      <c r="C48" s="57" t="s">
        <v>746</v>
      </c>
      <c r="D48" s="58">
        <f>Invoice!B52</f>
        <v>30</v>
      </c>
      <c r="E48" s="59">
        <f>'Shipping Invoice'!J52*$N$1</f>
        <v>0.49</v>
      </c>
      <c r="F48" s="59">
        <f t="shared" si="0"/>
        <v>14.7</v>
      </c>
      <c r="G48" s="60">
        <f t="shared" si="1"/>
        <v>21.721699999999998</v>
      </c>
      <c r="H48" s="63">
        <f t="shared" si="2"/>
        <v>651.65099999999995</v>
      </c>
    </row>
    <row r="49" spans="1:8" s="62" customFormat="1" ht="24">
      <c r="A49" s="56" t="str">
        <f>IF((LEN('Copy paste to Here'!G53))&gt;5,((CONCATENATE('Copy paste to Here'!G53," &amp; ",'Copy paste to Here'!D53,"  &amp;  ",'Copy paste to Here'!E53))),"Empty Cell")</f>
        <v>Surgical steel internal threaded labret, 16g (1.2mm) with a 2.5mm flat head crystal top &amp; Length: 8mm  &amp;  Crystal Color: Clear</v>
      </c>
      <c r="B49" s="57" t="str">
        <f>'Copy paste to Here'!C53</f>
        <v>LBIC</v>
      </c>
      <c r="C49" s="57" t="s">
        <v>746</v>
      </c>
      <c r="D49" s="58">
        <f>Invoice!B53</f>
        <v>60</v>
      </c>
      <c r="E49" s="59">
        <f>'Shipping Invoice'!J53*$N$1</f>
        <v>0.49</v>
      </c>
      <c r="F49" s="59">
        <f t="shared" si="0"/>
        <v>29.4</v>
      </c>
      <c r="G49" s="60">
        <f t="shared" si="1"/>
        <v>21.721699999999998</v>
      </c>
      <c r="H49" s="63">
        <f t="shared" si="2"/>
        <v>1303.3019999999999</v>
      </c>
    </row>
    <row r="50" spans="1:8" s="62" customFormat="1" ht="24">
      <c r="A50" s="56" t="str">
        <f>IF((LEN('Copy paste to Here'!G54))&gt;5,((CONCATENATE('Copy paste to Here'!G54," &amp; ",'Copy paste to Here'!D54,"  &amp;  ",'Copy paste to Here'!E54))),"Empty Cell")</f>
        <v>Surgical steel internal threaded labret, 16g (1.2mm) with a 2.5mm flat head crystal top &amp; Length: 8mm  &amp;  Crystal Color: AB</v>
      </c>
      <c r="B50" s="57" t="str">
        <f>'Copy paste to Here'!C54</f>
        <v>LBIC</v>
      </c>
      <c r="C50" s="57" t="s">
        <v>746</v>
      </c>
      <c r="D50" s="58">
        <f>Invoice!B54</f>
        <v>70</v>
      </c>
      <c r="E50" s="59">
        <f>'Shipping Invoice'!J54*$N$1</f>
        <v>0.49</v>
      </c>
      <c r="F50" s="59">
        <f t="shared" si="0"/>
        <v>34.299999999999997</v>
      </c>
      <c r="G50" s="60">
        <f t="shared" si="1"/>
        <v>21.721699999999998</v>
      </c>
      <c r="H50" s="63">
        <f t="shared" si="2"/>
        <v>1520.5189999999998</v>
      </c>
    </row>
    <row r="51" spans="1:8" s="62" customFormat="1" ht="24">
      <c r="A51" s="56" t="str">
        <f>IF((LEN('Copy paste to Here'!G55))&gt;5,((CONCATENATE('Copy paste to Here'!G55," &amp; ",'Copy paste to Here'!D55,"  &amp;  ",'Copy paste to Here'!E55))),"Empty Cell")</f>
        <v>Surgical steel internal threaded labret, 16g (1.2mm) with a 2.5mm flat head crystal top &amp; Length: 8mm  &amp;  Crystal Color: Rose</v>
      </c>
      <c r="B51" s="57" t="str">
        <f>'Copy paste to Here'!C55</f>
        <v>LBIC</v>
      </c>
      <c r="C51" s="57" t="s">
        <v>746</v>
      </c>
      <c r="D51" s="58">
        <f>Invoice!B55</f>
        <v>50</v>
      </c>
      <c r="E51" s="59">
        <f>'Shipping Invoice'!J55*$N$1</f>
        <v>0.49</v>
      </c>
      <c r="F51" s="59">
        <f t="shared" si="0"/>
        <v>24.5</v>
      </c>
      <c r="G51" s="60">
        <f t="shared" si="1"/>
        <v>21.721699999999998</v>
      </c>
      <c r="H51" s="63">
        <f t="shared" si="2"/>
        <v>1086.085</v>
      </c>
    </row>
    <row r="52" spans="1:8" s="62" customFormat="1" ht="24">
      <c r="A52" s="56" t="str">
        <f>IF((LEN('Copy paste to Here'!G56))&gt;5,((CONCATENATE('Copy paste to Here'!G56," &amp; ",'Copy paste to Here'!D56,"  &amp;  ",'Copy paste to Here'!E56))),"Empty Cell")</f>
        <v>Surgical steel internal threaded labret, 16g (1.2mm) with a 2.5mm flat head crystal top &amp; Length: 8mm  &amp;  Crystal Color: Aquamarine</v>
      </c>
      <c r="B52" s="57" t="str">
        <f>'Copy paste to Here'!C56</f>
        <v>LBIC</v>
      </c>
      <c r="C52" s="57" t="s">
        <v>746</v>
      </c>
      <c r="D52" s="58">
        <f>Invoice!B56</f>
        <v>70</v>
      </c>
      <c r="E52" s="59">
        <f>'Shipping Invoice'!J56*$N$1</f>
        <v>0.49</v>
      </c>
      <c r="F52" s="59">
        <f t="shared" si="0"/>
        <v>34.299999999999997</v>
      </c>
      <c r="G52" s="60">
        <f t="shared" si="1"/>
        <v>21.721699999999998</v>
      </c>
      <c r="H52" s="63">
        <f t="shared" si="2"/>
        <v>1520.5189999999998</v>
      </c>
    </row>
    <row r="53" spans="1:8" s="62" customFormat="1" ht="24">
      <c r="A53" s="56" t="str">
        <f>IF((LEN('Copy paste to Here'!G57))&gt;5,((CONCATENATE('Copy paste to Here'!G57," &amp; ",'Copy paste to Here'!D57,"  &amp;  ",'Copy paste to Here'!E57))),"Empty Cell")</f>
        <v>Surgical steel internal threaded labret, 16g (1.2mm) with a 2.5mm flat head crystal top &amp; Length: 8mm  &amp;  Crystal Color: Fuchsia</v>
      </c>
      <c r="B53" s="57" t="str">
        <f>'Copy paste to Here'!C57</f>
        <v>LBIC</v>
      </c>
      <c r="C53" s="57" t="s">
        <v>746</v>
      </c>
      <c r="D53" s="58">
        <f>Invoice!B57</f>
        <v>15</v>
      </c>
      <c r="E53" s="59">
        <f>'Shipping Invoice'!J57*$N$1</f>
        <v>0.49</v>
      </c>
      <c r="F53" s="59">
        <f t="shared" si="0"/>
        <v>7.35</v>
      </c>
      <c r="G53" s="60">
        <f t="shared" si="1"/>
        <v>21.721699999999998</v>
      </c>
      <c r="H53" s="63">
        <f t="shared" si="2"/>
        <v>325.82549999999998</v>
      </c>
    </row>
    <row r="54" spans="1:8" s="62" customFormat="1" ht="24">
      <c r="A54" s="56" t="str">
        <f>IF((LEN('Copy paste to Here'!G58))&gt;5,((CONCATENATE('Copy paste to Here'!G58," &amp; ",'Copy paste to Here'!D58,"  &amp;  ",'Copy paste to Here'!E58))),"Empty Cell")</f>
        <v>16g Flexible acrylic labret retainer with push in disc &amp; Length: 6mm  &amp;  Color: Clear</v>
      </c>
      <c r="B54" s="57" t="str">
        <f>'Copy paste to Here'!C58</f>
        <v>LBRT16</v>
      </c>
      <c r="C54" s="57" t="s">
        <v>748</v>
      </c>
      <c r="D54" s="58">
        <f>Invoice!B58</f>
        <v>400</v>
      </c>
      <c r="E54" s="59">
        <f>'Shipping Invoice'!J58*$N$1</f>
        <v>0.12</v>
      </c>
      <c r="F54" s="59">
        <f t="shared" si="0"/>
        <v>48</v>
      </c>
      <c r="G54" s="60">
        <f t="shared" si="1"/>
        <v>5.3195999999999994</v>
      </c>
      <c r="H54" s="63">
        <f t="shared" si="2"/>
        <v>2127.8399999999997</v>
      </c>
    </row>
    <row r="55" spans="1:8" s="62" customFormat="1" ht="24">
      <c r="A55" s="56" t="str">
        <f>IF((LEN('Copy paste to Here'!G59))&gt;5,((CONCATENATE('Copy paste to Here'!G59," &amp; ",'Copy paste to Here'!D59,"  &amp;  ",'Copy paste to Here'!E59))),"Empty Cell")</f>
        <v>16g Flexible acrylic labret retainer with push in disc &amp; Length: 8mm  &amp;  Color: Clear</v>
      </c>
      <c r="B55" s="57" t="str">
        <f>'Copy paste to Here'!C59</f>
        <v>LBRT16</v>
      </c>
      <c r="C55" s="57" t="s">
        <v>748</v>
      </c>
      <c r="D55" s="58">
        <f>Invoice!B59</f>
        <v>600</v>
      </c>
      <c r="E55" s="59">
        <f>'Shipping Invoice'!J59*$N$1</f>
        <v>0.12</v>
      </c>
      <c r="F55" s="59">
        <f t="shared" si="0"/>
        <v>72</v>
      </c>
      <c r="G55" s="60">
        <f t="shared" si="1"/>
        <v>5.3195999999999994</v>
      </c>
      <c r="H55" s="63">
        <f t="shared" si="2"/>
        <v>3191.7599999999998</v>
      </c>
    </row>
    <row r="56" spans="1:8" s="62" customFormat="1" ht="24">
      <c r="A56" s="56" t="str">
        <f>IF((LEN('Copy paste to Here'!G60))&gt;5,((CONCATENATE('Copy paste to Here'!G60," &amp; ",'Copy paste to Here'!D60,"  &amp;  ",'Copy paste to Here'!E60))),"Empty Cell")</f>
        <v>16g Flexible acrylic labret retainer with push in disc &amp; Length: 10mm  &amp;  Color: Clear</v>
      </c>
      <c r="B56" s="57" t="str">
        <f>'Copy paste to Here'!C60</f>
        <v>LBRT16</v>
      </c>
      <c r="C56" s="57" t="s">
        <v>748</v>
      </c>
      <c r="D56" s="58">
        <f>Invoice!B60</f>
        <v>400</v>
      </c>
      <c r="E56" s="59">
        <f>'Shipping Invoice'!J60*$N$1</f>
        <v>0.12</v>
      </c>
      <c r="F56" s="59">
        <f t="shared" si="0"/>
        <v>48</v>
      </c>
      <c r="G56" s="60">
        <f t="shared" si="1"/>
        <v>5.3195999999999994</v>
      </c>
      <c r="H56" s="63">
        <f t="shared" si="2"/>
        <v>2127.8399999999997</v>
      </c>
    </row>
    <row r="57" spans="1:8" s="62" customFormat="1" ht="24">
      <c r="A57" s="56" t="str">
        <f>IF((LEN('Copy paste to Here'!G61))&gt;5,((CONCATENATE('Copy paste to Here'!G61," &amp; ",'Copy paste to Here'!D61,"  &amp;  ",'Copy paste to Here'!E61))),"Empty Cell")</f>
        <v xml:space="preserve">3mm multi-crystal ferido glued ball with resin cover and 16g (1.2mm) threading (sold per pcs) &amp; Crystal Color: Clear  &amp;  </v>
      </c>
      <c r="B57" s="57" t="str">
        <f>'Copy paste to Here'!C61</f>
        <v>MFR3</v>
      </c>
      <c r="C57" s="57" t="s">
        <v>750</v>
      </c>
      <c r="D57" s="58">
        <f>Invoice!B61</f>
        <v>305</v>
      </c>
      <c r="E57" s="59">
        <f>'Shipping Invoice'!J61*$N$1</f>
        <v>1.41</v>
      </c>
      <c r="F57" s="59">
        <f t="shared" si="0"/>
        <v>430.04999999999995</v>
      </c>
      <c r="G57" s="60">
        <f t="shared" si="1"/>
        <v>62.505299999999991</v>
      </c>
      <c r="H57" s="63">
        <f t="shared" si="2"/>
        <v>19064.116499999996</v>
      </c>
    </row>
    <row r="58" spans="1:8" s="62" customFormat="1" ht="24">
      <c r="A58" s="56" t="str">
        <f>IF((LEN('Copy paste to Here'!G62))&gt;5,((CONCATENATE('Copy paste to Here'!G62," &amp; ",'Copy paste to Here'!D62,"  &amp;  ",'Copy paste to Here'!E62))),"Empty Cell")</f>
        <v xml:space="preserve">3mm multi-crystal ferido glued ball with resin cover and 16g (1.2mm) threading (sold per pcs) &amp; Crystal Color: AB  &amp;  </v>
      </c>
      <c r="B58" s="57" t="str">
        <f>'Copy paste to Here'!C62</f>
        <v>MFR3</v>
      </c>
      <c r="C58" s="57" t="s">
        <v>750</v>
      </c>
      <c r="D58" s="58">
        <f>Invoice!B62</f>
        <v>30</v>
      </c>
      <c r="E58" s="59">
        <f>'Shipping Invoice'!J62*$N$1</f>
        <v>1.41</v>
      </c>
      <c r="F58" s="59">
        <f t="shared" si="0"/>
        <v>42.3</v>
      </c>
      <c r="G58" s="60">
        <f t="shared" si="1"/>
        <v>62.505299999999991</v>
      </c>
      <c r="H58" s="63">
        <f t="shared" si="2"/>
        <v>1875.1589999999997</v>
      </c>
    </row>
    <row r="59" spans="1:8" s="62" customFormat="1" ht="24">
      <c r="A59" s="56" t="str">
        <f>IF((LEN('Copy paste to Here'!G63))&gt;5,((CONCATENATE('Copy paste to Here'!G63," &amp; ",'Copy paste to Here'!D63,"  &amp;  ",'Copy paste to Here'!E63))),"Empty Cell")</f>
        <v xml:space="preserve">3mm multi-crystal ferido glued ball with resin cover and 16g (1.2mm) threading (sold per pcs) &amp; Crystal Color: Rose  &amp;  </v>
      </c>
      <c r="B59" s="57" t="str">
        <f>'Copy paste to Here'!C63</f>
        <v>MFR3</v>
      </c>
      <c r="C59" s="57" t="s">
        <v>750</v>
      </c>
      <c r="D59" s="58">
        <f>Invoice!B63</f>
        <v>25</v>
      </c>
      <c r="E59" s="59">
        <f>'Shipping Invoice'!J63*$N$1</f>
        <v>1.41</v>
      </c>
      <c r="F59" s="59">
        <f t="shared" si="0"/>
        <v>35.25</v>
      </c>
      <c r="G59" s="60">
        <f t="shared" si="1"/>
        <v>62.505299999999991</v>
      </c>
      <c r="H59" s="63">
        <f t="shared" si="2"/>
        <v>1562.6324999999997</v>
      </c>
    </row>
    <row r="60" spans="1:8" s="62" customFormat="1" ht="36">
      <c r="A60" s="56" t="str">
        <f>IF((LEN('Copy paste to Here'!G64))&gt;5,((CONCATENATE('Copy paste to Here'!G64," &amp; ",'Copy paste to Here'!D64,"  &amp;  ",'Copy paste to Here'!E64))),"Empty Cell")</f>
        <v xml:space="preserve">3mm multi-crystal ferido glued ball with resin cover and 16g (1.2mm) threading (sold per pcs) &amp; Crystal Color: Light Sapphire  &amp;  </v>
      </c>
      <c r="B60" s="57" t="str">
        <f>'Copy paste to Here'!C64</f>
        <v>MFR3</v>
      </c>
      <c r="C60" s="57" t="s">
        <v>750</v>
      </c>
      <c r="D60" s="58">
        <f>Invoice!B64</f>
        <v>30</v>
      </c>
      <c r="E60" s="59">
        <f>'Shipping Invoice'!J64*$N$1</f>
        <v>1.41</v>
      </c>
      <c r="F60" s="59">
        <f t="shared" si="0"/>
        <v>42.3</v>
      </c>
      <c r="G60" s="60">
        <f t="shared" si="1"/>
        <v>62.505299999999991</v>
      </c>
      <c r="H60" s="63">
        <f t="shared" si="2"/>
        <v>1875.1589999999997</v>
      </c>
    </row>
    <row r="61" spans="1:8" s="62" customFormat="1" ht="24">
      <c r="A61" s="56" t="str">
        <f>IF((LEN('Copy paste to Here'!G65))&gt;5,((CONCATENATE('Copy paste to Here'!G65," &amp; ",'Copy paste to Here'!D65,"  &amp;  ",'Copy paste to Here'!E65))),"Empty Cell")</f>
        <v xml:space="preserve">3mm multi-crystal ferido glued ball with resin cover and 16g (1.2mm) threading (sold per pcs) &amp; Crystal Color: Aquamarine  &amp;  </v>
      </c>
      <c r="B61" s="57" t="str">
        <f>'Copy paste to Here'!C65</f>
        <v>MFR3</v>
      </c>
      <c r="C61" s="57" t="s">
        <v>750</v>
      </c>
      <c r="D61" s="58">
        <f>Invoice!B65</f>
        <v>55</v>
      </c>
      <c r="E61" s="59">
        <f>'Shipping Invoice'!J65*$N$1</f>
        <v>1.41</v>
      </c>
      <c r="F61" s="59">
        <f t="shared" si="0"/>
        <v>77.55</v>
      </c>
      <c r="G61" s="60">
        <f t="shared" si="1"/>
        <v>62.505299999999991</v>
      </c>
      <c r="H61" s="63">
        <f t="shared" si="2"/>
        <v>3437.7914999999994</v>
      </c>
    </row>
    <row r="62" spans="1:8" s="62" customFormat="1" ht="24">
      <c r="A62" s="56" t="str">
        <f>IF((LEN('Copy paste to Here'!G66))&gt;5,((CONCATENATE('Copy paste to Here'!G66," &amp; ",'Copy paste to Here'!D66,"  &amp;  ",'Copy paste to Here'!E66))),"Empty Cell")</f>
        <v xml:space="preserve">3mm multi-crystal ferido glued ball with resin cover and 16g (1.2mm) threading (sold per pcs) &amp; Crystal Color: Blue Zircon  &amp;  </v>
      </c>
      <c r="B62" s="57" t="str">
        <f>'Copy paste to Here'!C66</f>
        <v>MFR3</v>
      </c>
      <c r="C62" s="57" t="s">
        <v>750</v>
      </c>
      <c r="D62" s="58">
        <f>Invoice!B66</f>
        <v>35</v>
      </c>
      <c r="E62" s="59">
        <f>'Shipping Invoice'!J66*$N$1</f>
        <v>1.41</v>
      </c>
      <c r="F62" s="59">
        <f t="shared" si="0"/>
        <v>49.349999999999994</v>
      </c>
      <c r="G62" s="60">
        <f t="shared" si="1"/>
        <v>62.505299999999991</v>
      </c>
      <c r="H62" s="63">
        <f t="shared" si="2"/>
        <v>2187.6854999999996</v>
      </c>
    </row>
    <row r="63" spans="1:8" s="62" customFormat="1" ht="24">
      <c r="A63" s="56" t="str">
        <f>IF((LEN('Copy paste to Here'!G67))&gt;5,((CONCATENATE('Copy paste to Here'!G67," &amp; ",'Copy paste to Here'!D67,"  &amp;  ",'Copy paste to Here'!E67))),"Empty Cell")</f>
        <v xml:space="preserve">5mm multi-crystal ferido glued balls with resin cover and 14g (1.6mm) threading (sold per pcs) &amp; Crystal Color: Clear  &amp;  </v>
      </c>
      <c r="B63" s="57" t="str">
        <f>'Copy paste to Here'!C67</f>
        <v>MFR5</v>
      </c>
      <c r="C63" s="57" t="s">
        <v>752</v>
      </c>
      <c r="D63" s="58">
        <f>Invoice!B67</f>
        <v>60</v>
      </c>
      <c r="E63" s="59">
        <f>'Shipping Invoice'!J67*$N$1</f>
        <v>1.37</v>
      </c>
      <c r="F63" s="59">
        <f t="shared" si="0"/>
        <v>82.2</v>
      </c>
      <c r="G63" s="60">
        <f t="shared" si="1"/>
        <v>60.732100000000003</v>
      </c>
      <c r="H63" s="63">
        <f t="shared" si="2"/>
        <v>3643.9260000000004</v>
      </c>
    </row>
    <row r="64" spans="1:8" s="62" customFormat="1" ht="24">
      <c r="A64" s="56" t="str">
        <f>IF((LEN('Copy paste to Here'!G68))&gt;5,((CONCATENATE('Copy paste to Here'!G68," &amp; ",'Copy paste to Here'!D68,"  &amp;  ",'Copy paste to Here'!E68))),"Empty Cell")</f>
        <v xml:space="preserve">5mm multi-crystal ferido glued balls with resin cover and 14g (1.6mm) threading (sold per pcs) &amp; Crystal Color: AB  &amp;  </v>
      </c>
      <c r="B64" s="57" t="str">
        <f>'Copy paste to Here'!C68</f>
        <v>MFR5</v>
      </c>
      <c r="C64" s="57" t="s">
        <v>752</v>
      </c>
      <c r="D64" s="58">
        <f>Invoice!B68</f>
        <v>30</v>
      </c>
      <c r="E64" s="59">
        <f>'Shipping Invoice'!J68*$N$1</f>
        <v>1.37</v>
      </c>
      <c r="F64" s="59">
        <f t="shared" si="0"/>
        <v>41.1</v>
      </c>
      <c r="G64" s="60">
        <f t="shared" si="1"/>
        <v>60.732100000000003</v>
      </c>
      <c r="H64" s="63">
        <f t="shared" si="2"/>
        <v>1821.9630000000002</v>
      </c>
    </row>
    <row r="65" spans="1:8" s="62" customFormat="1" ht="24">
      <c r="A65" s="56" t="str">
        <f>IF((LEN('Copy paste to Here'!G69))&gt;5,((CONCATENATE('Copy paste to Here'!G69," &amp; ",'Copy paste to Here'!D69,"  &amp;  ",'Copy paste to Here'!E69))),"Empty Cell")</f>
        <v xml:space="preserve">5mm multi-crystal ferido glued balls with resin cover and 14g (1.6mm) threading (sold per pcs) &amp; Crystal Color: Fuchsia  &amp;  </v>
      </c>
      <c r="B65" s="57" t="str">
        <f>'Copy paste to Here'!C69</f>
        <v>MFR5</v>
      </c>
      <c r="C65" s="57" t="s">
        <v>752</v>
      </c>
      <c r="D65" s="58">
        <f>Invoice!B69</f>
        <v>40</v>
      </c>
      <c r="E65" s="59">
        <f>'Shipping Invoice'!J69*$N$1</f>
        <v>1.37</v>
      </c>
      <c r="F65" s="59">
        <f t="shared" si="0"/>
        <v>54.800000000000004</v>
      </c>
      <c r="G65" s="60">
        <f t="shared" si="1"/>
        <v>60.732100000000003</v>
      </c>
      <c r="H65" s="63">
        <f t="shared" si="2"/>
        <v>2429.2840000000001</v>
      </c>
    </row>
    <row r="66" spans="1:8" s="62" customFormat="1" ht="24">
      <c r="A66" s="56" t="str">
        <f>IF((LEN('Copy paste to Here'!G70))&gt;5,((CONCATENATE('Copy paste to Here'!G70," &amp; ",'Copy paste to Here'!D70,"  &amp;  ",'Copy paste to Here'!E70))),"Empty Cell")</f>
        <v xml:space="preserve">Clear acrylic flexible nose bone retainer, 22g (0.6mm) and 20g (0.8mm) with 2mm flat disk shaped top &amp; Gauge: 0.8mm  &amp;  </v>
      </c>
      <c r="B66" s="57" t="str">
        <f>'Copy paste to Here'!C70</f>
        <v>NBRTD</v>
      </c>
      <c r="C66" s="57" t="s">
        <v>754</v>
      </c>
      <c r="D66" s="58">
        <f>Invoice!B70</f>
        <v>100</v>
      </c>
      <c r="E66" s="59">
        <f>'Shipping Invoice'!J70*$N$1</f>
        <v>0.12</v>
      </c>
      <c r="F66" s="59">
        <f t="shared" si="0"/>
        <v>12</v>
      </c>
      <c r="G66" s="60">
        <f t="shared" si="1"/>
        <v>5.3195999999999994</v>
      </c>
      <c r="H66" s="63">
        <f t="shared" si="2"/>
        <v>531.95999999999992</v>
      </c>
    </row>
    <row r="67" spans="1:8" s="62" customFormat="1" ht="24">
      <c r="A67" s="56" t="str">
        <f>IF((LEN('Copy paste to Here'!G71))&gt;5,((CONCATENATE('Copy paste to Here'!G71," &amp; ",'Copy paste to Here'!D71,"  &amp;  ",'Copy paste to Here'!E71))),"Empty Cell")</f>
        <v xml:space="preserve">Clear acrylic flexible nose bone retainer, 22g (0.6mm) and 20g (0.8mm) with 2mm flat disk shaped top &amp; Gauge: 0.6mm  &amp;  </v>
      </c>
      <c r="B67" s="57" t="str">
        <f>'Copy paste to Here'!C71</f>
        <v>NBRTD</v>
      </c>
      <c r="C67" s="57" t="s">
        <v>784</v>
      </c>
      <c r="D67" s="58">
        <f>Invoice!B71</f>
        <v>100</v>
      </c>
      <c r="E67" s="59">
        <f>'Shipping Invoice'!J71*$N$1</f>
        <v>0.12</v>
      </c>
      <c r="F67" s="59">
        <f t="shared" si="0"/>
        <v>12</v>
      </c>
      <c r="G67" s="60">
        <f t="shared" si="1"/>
        <v>5.3195999999999994</v>
      </c>
      <c r="H67" s="63">
        <f t="shared" si="2"/>
        <v>531.95999999999992</v>
      </c>
    </row>
    <row r="68" spans="1:8" s="62" customFormat="1" ht="24">
      <c r="A68" s="56" t="str">
        <f>IF((LEN('Copy paste to Here'!G72))&gt;5,((CONCATENATE('Copy paste to Here'!G72," &amp; ",'Copy paste to Here'!D72,"  &amp;  ",'Copy paste to Here'!E72))),"Empty Cell")</f>
        <v xml:space="preserve">High polished surgical steel segment ring, 14g (1.6mm) &amp; Length: 10mm  &amp;  </v>
      </c>
      <c r="B68" s="57" t="str">
        <f>'Copy paste to Here'!C72</f>
        <v>SEG14</v>
      </c>
      <c r="C68" s="57" t="s">
        <v>758</v>
      </c>
      <c r="D68" s="58">
        <f>Invoice!B72</f>
        <v>40</v>
      </c>
      <c r="E68" s="59">
        <f>'Shipping Invoice'!J72*$N$1</f>
        <v>0.57999999999999996</v>
      </c>
      <c r="F68" s="59">
        <f t="shared" si="0"/>
        <v>23.2</v>
      </c>
      <c r="G68" s="60">
        <f t="shared" si="1"/>
        <v>25.711399999999998</v>
      </c>
      <c r="H68" s="63">
        <f t="shared" si="2"/>
        <v>1028.4559999999999</v>
      </c>
    </row>
    <row r="69" spans="1:8" s="62" customFormat="1" ht="24">
      <c r="A69" s="56" t="str">
        <f>IF((LEN('Copy paste to Here'!G73))&gt;5,((CONCATENATE('Copy paste to Here'!G73," &amp; ",'Copy paste to Here'!D73,"  &amp;  ",'Copy paste to Here'!E73))),"Empty Cell")</f>
        <v xml:space="preserve">High polished surgical steel segment ring, 14g (1.6mm) &amp; Length: 12mm  &amp;  </v>
      </c>
      <c r="B69" s="57" t="str">
        <f>'Copy paste to Here'!C73</f>
        <v>SEG14</v>
      </c>
      <c r="C69" s="57" t="s">
        <v>758</v>
      </c>
      <c r="D69" s="58">
        <f>Invoice!B73</f>
        <v>60</v>
      </c>
      <c r="E69" s="59">
        <f>'Shipping Invoice'!J73*$N$1</f>
        <v>0.57999999999999996</v>
      </c>
      <c r="F69" s="59">
        <f t="shared" si="0"/>
        <v>34.799999999999997</v>
      </c>
      <c r="G69" s="60">
        <f t="shared" si="1"/>
        <v>25.711399999999998</v>
      </c>
      <c r="H69" s="63">
        <f t="shared" si="2"/>
        <v>1542.6839999999997</v>
      </c>
    </row>
    <row r="70" spans="1:8" s="62" customFormat="1" ht="24">
      <c r="A70" s="56" t="str">
        <f>IF((LEN('Copy paste to Here'!G74))&gt;5,((CONCATENATE('Copy paste to Here'!G74," &amp; ",'Copy paste to Here'!D74,"  &amp;  ",'Copy paste to Here'!E74))),"Empty Cell")</f>
        <v xml:space="preserve">High polished surgical steel segment ring, 16g (1.2mm) &amp; Length: 6mm  &amp;  </v>
      </c>
      <c r="B70" s="57" t="str">
        <f>'Copy paste to Here'!C74</f>
        <v>SEG16</v>
      </c>
      <c r="C70" s="57" t="s">
        <v>760</v>
      </c>
      <c r="D70" s="58">
        <f>Invoice!B74</f>
        <v>190</v>
      </c>
      <c r="E70" s="59">
        <f>'Shipping Invoice'!J74*$N$1</f>
        <v>0.57999999999999996</v>
      </c>
      <c r="F70" s="59">
        <f t="shared" si="0"/>
        <v>110.19999999999999</v>
      </c>
      <c r="G70" s="60">
        <f t="shared" si="1"/>
        <v>25.711399999999998</v>
      </c>
      <c r="H70" s="63">
        <f t="shared" si="2"/>
        <v>4885.1659999999993</v>
      </c>
    </row>
    <row r="71" spans="1:8" s="62" customFormat="1" ht="24">
      <c r="A71" s="56" t="str">
        <f>IF((LEN('Copy paste to Here'!G75))&gt;5,((CONCATENATE('Copy paste to Here'!G75," &amp; ",'Copy paste to Here'!D75,"  &amp;  ",'Copy paste to Here'!E75))),"Empty Cell")</f>
        <v xml:space="preserve">High polished surgical steel hinged segment ring, 14g (1.6mm) &amp; Length: 12mm  &amp;  </v>
      </c>
      <c r="B71" s="57" t="str">
        <f>'Copy paste to Here'!C75</f>
        <v>SEGH14</v>
      </c>
      <c r="C71" s="57" t="s">
        <v>649</v>
      </c>
      <c r="D71" s="58">
        <f>Invoice!B75</f>
        <v>30</v>
      </c>
      <c r="E71" s="59">
        <f>'Shipping Invoice'!J75*$N$1</f>
        <v>1.29</v>
      </c>
      <c r="F71" s="59">
        <f t="shared" si="0"/>
        <v>38.700000000000003</v>
      </c>
      <c r="G71" s="60">
        <f t="shared" si="1"/>
        <v>57.185699999999997</v>
      </c>
      <c r="H71" s="63">
        <f t="shared" si="2"/>
        <v>1715.5709999999999</v>
      </c>
    </row>
    <row r="72" spans="1:8" s="62" customFormat="1" ht="25.5">
      <c r="A72" s="56" t="str">
        <f>IF((LEN('Copy paste to Here'!G76))&gt;5,((CONCATENATE('Copy paste to Here'!G76," &amp; ",'Copy paste to Here'!D76,"  &amp;  ",'Copy paste to Here'!E76))),"Empty Cell")</f>
        <v>High polished surgical steel hinged segment ring, 16g (1.2mm) with 3 small crystals &amp; Length: 10mm  &amp;  Crystal Color: Clear</v>
      </c>
      <c r="B72" s="57" t="str">
        <f>'Copy paste to Here'!C76</f>
        <v>SEGH16E</v>
      </c>
      <c r="C72" s="57" t="s">
        <v>762</v>
      </c>
      <c r="D72" s="58">
        <f>Invoice!B76</f>
        <v>80</v>
      </c>
      <c r="E72" s="59">
        <f>'Shipping Invoice'!J76*$N$1</f>
        <v>2.08</v>
      </c>
      <c r="F72" s="59">
        <f t="shared" si="0"/>
        <v>166.4</v>
      </c>
      <c r="G72" s="60">
        <f t="shared" si="1"/>
        <v>92.206400000000002</v>
      </c>
      <c r="H72" s="63">
        <f t="shared" si="2"/>
        <v>7376.5120000000006</v>
      </c>
    </row>
    <row r="73" spans="1:8" s="62" customFormat="1" ht="25.5">
      <c r="A73" s="56" t="str">
        <f>IF((LEN('Copy paste to Here'!G77))&gt;5,((CONCATENATE('Copy paste to Here'!G77," &amp; ",'Copy paste to Here'!D77,"  &amp;  ",'Copy paste to Here'!E77))),"Empty Cell")</f>
        <v>High polished surgical steel hinged segment ring, 16g (1.2mm) with 3 small crystals &amp; Length: 10mm  &amp;  Crystal Color: AB</v>
      </c>
      <c r="B73" s="57" t="str">
        <f>'Copy paste to Here'!C77</f>
        <v>SEGH16E</v>
      </c>
      <c r="C73" s="57" t="s">
        <v>762</v>
      </c>
      <c r="D73" s="58">
        <f>Invoice!B77</f>
        <v>50</v>
      </c>
      <c r="E73" s="59">
        <f>'Shipping Invoice'!J77*$N$1</f>
        <v>2.08</v>
      </c>
      <c r="F73" s="59">
        <f t="shared" si="0"/>
        <v>104</v>
      </c>
      <c r="G73" s="60">
        <f t="shared" si="1"/>
        <v>92.206400000000002</v>
      </c>
      <c r="H73" s="63">
        <f t="shared" si="2"/>
        <v>4610.32</v>
      </c>
    </row>
    <row r="74" spans="1:8" s="62" customFormat="1" ht="36">
      <c r="A74" s="56" t="str">
        <f>IF((LEN('Copy paste to Here'!G78))&gt;5,((CONCATENATE('Copy paste to Here'!G78," &amp; ",'Copy paste to Here'!D78,"  &amp;  ",'Copy paste to Here'!E78))),"Empty Cell")</f>
        <v>High hanging Septum clicker with a 16g (1.2mm) 316L steel closure bar with bow in the lower part with a prong set CZ stone in the center &amp; Length: 8mm  &amp;  Cz Color: Clear</v>
      </c>
      <c r="B74" s="57" t="str">
        <f>'Copy paste to Here'!C78</f>
        <v>SEPK16</v>
      </c>
      <c r="C74" s="57" t="s">
        <v>764</v>
      </c>
      <c r="D74" s="58">
        <f>Invoice!B78</f>
        <v>70</v>
      </c>
      <c r="E74" s="59">
        <f>'Shipping Invoice'!J78*$N$1</f>
        <v>1.71</v>
      </c>
      <c r="F74" s="59">
        <f t="shared" si="0"/>
        <v>119.7</v>
      </c>
      <c r="G74" s="60">
        <f t="shared" si="1"/>
        <v>75.804299999999998</v>
      </c>
      <c r="H74" s="63">
        <f t="shared" si="2"/>
        <v>5306.3009999999995</v>
      </c>
    </row>
    <row r="75" spans="1:8" s="62" customFormat="1" ht="36">
      <c r="A75" s="56" t="str">
        <f>IF((LEN('Copy paste to Here'!G79))&gt;5,((CONCATENATE('Copy paste to Here'!G79," &amp; ",'Copy paste to Here'!D79,"  &amp;  ",'Copy paste to Here'!E79))),"Empty Cell")</f>
        <v>High hanging Septum clicker with a 16g (1.2mm) 316L steel closure bar with bow in the lower part with a prong set CZ stone in the center &amp; Length: 8mm  &amp;  Cz Color: Rose</v>
      </c>
      <c r="B75" s="57" t="str">
        <f>'Copy paste to Here'!C79</f>
        <v>SEPK16</v>
      </c>
      <c r="C75" s="57" t="s">
        <v>764</v>
      </c>
      <c r="D75" s="58">
        <f>Invoice!B79</f>
        <v>51</v>
      </c>
      <c r="E75" s="59">
        <f>'Shipping Invoice'!J79*$N$1</f>
        <v>1.71</v>
      </c>
      <c r="F75" s="59">
        <f t="shared" si="0"/>
        <v>87.21</v>
      </c>
      <c r="G75" s="60">
        <f t="shared" si="1"/>
        <v>75.804299999999998</v>
      </c>
      <c r="H75" s="63">
        <f t="shared" si="2"/>
        <v>3866.0192999999999</v>
      </c>
    </row>
    <row r="76" spans="1:8" s="62" customFormat="1" ht="48">
      <c r="A76" s="56" t="str">
        <f>IF((LEN('Copy paste to Here'!G80))&gt;5,((CONCATENATE('Copy paste to Here'!G80," &amp; ",'Copy paste to Here'!D80,"  &amp;  ",'Copy paste to Here'!E80))),"Empty Cell")</f>
        <v xml:space="preserve">4mm flat shaped titanium G23 dermal anchor top part with crystal for internally threaded, 16g (1.2mm) dermal anchor base plate with a height of 2mm - 2.5mm (this item does only fit our dermal anchors and surface bars) &amp; Crystal Color: Clear  &amp;  </v>
      </c>
      <c r="B76" s="57" t="str">
        <f>'Copy paste to Here'!C80</f>
        <v>TAJF4</v>
      </c>
      <c r="C76" s="57" t="s">
        <v>766</v>
      </c>
      <c r="D76" s="58">
        <f>Invoice!B80</f>
        <v>60</v>
      </c>
      <c r="E76" s="59">
        <f>'Shipping Invoice'!J80*$N$1</f>
        <v>0.66</v>
      </c>
      <c r="F76" s="59">
        <f t="shared" si="0"/>
        <v>39.6</v>
      </c>
      <c r="G76" s="60">
        <f t="shared" si="1"/>
        <v>29.2578</v>
      </c>
      <c r="H76" s="63">
        <f t="shared" si="2"/>
        <v>1755.4680000000001</v>
      </c>
    </row>
    <row r="77" spans="1:8" s="62" customFormat="1" ht="60">
      <c r="A77" s="56" t="str">
        <f>IF((LEN('Copy paste to Here'!G81))&gt;5,((CONCATENATE('Copy paste to Here'!G81," &amp; ",'Copy paste to Here'!D81,"  &amp;  ",'Copy paste to Here'!E81))),"Empty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77" s="57" t="str">
        <f>'Copy paste to Here'!C81</f>
        <v>TSA2</v>
      </c>
      <c r="C77" s="57" t="s">
        <v>768</v>
      </c>
      <c r="D77" s="58">
        <f>Invoice!B81</f>
        <v>100</v>
      </c>
      <c r="E77" s="59">
        <f>'Shipping Invoice'!J81*$N$1</f>
        <v>2.08</v>
      </c>
      <c r="F77" s="59">
        <f t="shared" si="0"/>
        <v>208</v>
      </c>
      <c r="G77" s="60">
        <f t="shared" si="1"/>
        <v>92.206400000000002</v>
      </c>
      <c r="H77" s="63">
        <f t="shared" si="2"/>
        <v>9220.64</v>
      </c>
    </row>
    <row r="78" spans="1:8" s="62" customFormat="1" ht="24">
      <c r="A78" s="56" t="str">
        <f>IF((LEN('Copy paste to Here'!G82))&gt;5,((CONCATENATE('Copy paste to Here'!G82," &amp; ",'Copy paste to Here'!D82,"  &amp;  ",'Copy paste to Here'!E82))),"Empty Cell")</f>
        <v xml:space="preserve">High polished titanium G23 nose screw, 1mm (18g) with 2.5mm bezel set color round crystal &amp; Crystal Color: Clear  &amp;  </v>
      </c>
      <c r="B78" s="57" t="str">
        <f>'Copy paste to Here'!C82</f>
        <v>UNSC</v>
      </c>
      <c r="C78" s="57" t="s">
        <v>771</v>
      </c>
      <c r="D78" s="58">
        <f>Invoice!B82</f>
        <v>480</v>
      </c>
      <c r="E78" s="59">
        <f>'Shipping Invoice'!J82*$N$1</f>
        <v>0.94</v>
      </c>
      <c r="F78" s="59">
        <f t="shared" si="0"/>
        <v>451.2</v>
      </c>
      <c r="G78" s="60">
        <f t="shared" si="1"/>
        <v>41.670199999999994</v>
      </c>
      <c r="H78" s="63">
        <f t="shared" si="2"/>
        <v>20001.695999999996</v>
      </c>
    </row>
    <row r="79" spans="1:8" s="62" customFormat="1" ht="24">
      <c r="A79" s="56" t="str">
        <f>IF((LEN('Copy paste to Here'!G83))&gt;5,((CONCATENATE('Copy paste to Here'!G83," &amp; ",'Copy paste to Here'!D83,"  &amp;  ",'Copy paste to Here'!E83))),"Empty Cell")</f>
        <v xml:space="preserve">High polished titanium G23 nose screw, 1mm (18g) with 2.5mm bezel set color round crystal &amp; Crystal Color: Aquamarine  &amp;  </v>
      </c>
      <c r="B79" s="57" t="str">
        <f>'Copy paste to Here'!C83</f>
        <v>UNSC</v>
      </c>
      <c r="C79" s="57" t="s">
        <v>771</v>
      </c>
      <c r="D79" s="58">
        <f>Invoice!B83</f>
        <v>105</v>
      </c>
      <c r="E79" s="59">
        <f>'Shipping Invoice'!J83*$N$1</f>
        <v>0.94</v>
      </c>
      <c r="F79" s="59">
        <f t="shared" si="0"/>
        <v>98.699999999999989</v>
      </c>
      <c r="G79" s="60">
        <f t="shared" si="1"/>
        <v>41.670199999999994</v>
      </c>
      <c r="H79" s="63">
        <f t="shared" si="2"/>
        <v>4375.3709999999992</v>
      </c>
    </row>
    <row r="80" spans="1:8" s="62" customFormat="1" ht="36">
      <c r="A80" s="56" t="str">
        <f>IF((LEN('Copy paste to Here'!G84))&gt;5,((CONCATENATE('Copy paste to Here'!G84," &amp; ",'Copy paste to Here'!D84,"  &amp;  ",'Copy paste to Here'!E84))),"Empty Cell")</f>
        <v>925 Silver septum clicker with a 16g (1.2mm) 316L steel closure bar with 3 big CZ stones and 4 small CZ stone in alternating colors &amp; Length: 8mm  &amp;  Crystal Color: Black / clear</v>
      </c>
      <c r="B80" s="57" t="str">
        <f>'Copy paste to Here'!C84</f>
        <v>VSEPHX16</v>
      </c>
      <c r="C80" s="57" t="s">
        <v>773</v>
      </c>
      <c r="D80" s="58">
        <f>Invoice!B84</f>
        <v>80</v>
      </c>
      <c r="E80" s="59">
        <f>'Shipping Invoice'!J84*$N$1</f>
        <v>6.87</v>
      </c>
      <c r="F80" s="59">
        <f t="shared" si="0"/>
        <v>549.6</v>
      </c>
      <c r="G80" s="60">
        <f t="shared" si="1"/>
        <v>304.5471</v>
      </c>
      <c r="H80" s="63">
        <f t="shared" si="2"/>
        <v>24363.768</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4964.62</v>
      </c>
      <c r="G1000" s="60"/>
      <c r="H1000" s="61">
        <f t="shared" ref="H1000:H1007" si="49">F1000*$E$14</f>
        <v>220081.60459999999</v>
      </c>
    </row>
    <row r="1001" spans="1:8" s="62" customFormat="1">
      <c r="A1001" s="56" t="str">
        <f>'[2]Copy paste to Here'!T2</f>
        <v>SHIPPING HANDLING</v>
      </c>
      <c r="B1001" s="75"/>
      <c r="C1001" s="75"/>
      <c r="D1001" s="76"/>
      <c r="E1001" s="67"/>
      <c r="F1001" s="59">
        <f>Invoice!J86</f>
        <v>-1985.848</v>
      </c>
      <c r="G1001" s="60"/>
      <c r="H1001" s="61">
        <f t="shared" si="49"/>
        <v>-88032.641839999997</v>
      </c>
    </row>
    <row r="1002" spans="1:8" s="62" customFormat="1" outlineLevel="1">
      <c r="A1002" s="56" t="str">
        <f>'[2]Copy paste to Here'!T3</f>
        <v>DISCOUNT</v>
      </c>
      <c r="B1002" s="75"/>
      <c r="C1002" s="75"/>
      <c r="D1002" s="76"/>
      <c r="E1002" s="67"/>
      <c r="F1002" s="59">
        <f>Invoice!J87</f>
        <v>0</v>
      </c>
      <c r="G1002" s="60"/>
      <c r="H1002" s="61">
        <f t="shared" si="49"/>
        <v>0</v>
      </c>
    </row>
    <row r="1003" spans="1:8" s="62" customFormat="1">
      <c r="A1003" s="56" t="str">
        <f>'[2]Copy paste to Here'!T4</f>
        <v>Total:</v>
      </c>
      <c r="B1003" s="75"/>
      <c r="C1003" s="75"/>
      <c r="D1003" s="76"/>
      <c r="E1003" s="67"/>
      <c r="F1003" s="59">
        <f>SUM(F1000:F1002)</f>
        <v>2978.7719999999999</v>
      </c>
      <c r="G1003" s="60"/>
      <c r="H1003" s="61">
        <f t="shared" si="49"/>
        <v>132048.96275999999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220081.60459999999</v>
      </c>
    </row>
    <row r="1010" spans="1:8" s="21" customFormat="1">
      <c r="A1010" s="22"/>
      <c r="E1010" s="21" t="s">
        <v>177</v>
      </c>
      <c r="H1010" s="84">
        <f>(SUMIF($A$1000:$A$1008,"Total:",$H$1000:$H$1008))</f>
        <v>132048.96275999999</v>
      </c>
    </row>
    <row r="1011" spans="1:8" s="21" customFormat="1">
      <c r="E1011" s="21" t="s">
        <v>178</v>
      </c>
      <c r="H1011" s="85">
        <f>H1013-H1012</f>
        <v>123410.23999999999</v>
      </c>
    </row>
    <row r="1012" spans="1:8" s="21" customFormat="1">
      <c r="E1012" s="21" t="s">
        <v>179</v>
      </c>
      <c r="H1012" s="85">
        <f>ROUND((H1013*7)/107,2)</f>
        <v>8638.7199999999993</v>
      </c>
    </row>
    <row r="1013" spans="1:8" s="21" customFormat="1">
      <c r="E1013" s="22" t="s">
        <v>180</v>
      </c>
      <c r="H1013" s="86">
        <f>ROUND((SUMIF($A$1000:$A$1008,"Total:",$H$1000:$H$1008)),2)</f>
        <v>132048.95999999999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3"/>
  <sheetViews>
    <sheetView workbookViewId="0">
      <selection activeCell="A5" sqref="A5"/>
    </sheetView>
  </sheetViews>
  <sheetFormatPr defaultRowHeight="15"/>
  <sheetData>
    <row r="1" spans="1:1">
      <c r="A1" s="2" t="s">
        <v>776</v>
      </c>
    </row>
    <row r="2" spans="1:1">
      <c r="A2" s="2" t="s">
        <v>777</v>
      </c>
    </row>
    <row r="3" spans="1:1">
      <c r="A3" s="2" t="s">
        <v>717</v>
      </c>
    </row>
    <row r="4" spans="1:1">
      <c r="A4" s="2" t="s">
        <v>100</v>
      </c>
    </row>
    <row r="5" spans="1:1">
      <c r="A5" s="2" t="s">
        <v>100</v>
      </c>
    </row>
    <row r="6" spans="1:1">
      <c r="A6" s="2" t="s">
        <v>100</v>
      </c>
    </row>
    <row r="7" spans="1:1">
      <c r="A7" s="2" t="s">
        <v>100</v>
      </c>
    </row>
    <row r="8" spans="1:1">
      <c r="A8" s="2" t="s">
        <v>100</v>
      </c>
    </row>
    <row r="9" spans="1:1">
      <c r="A9" s="2" t="s">
        <v>100</v>
      </c>
    </row>
    <row r="10" spans="1:1">
      <c r="A10" s="2" t="s">
        <v>721</v>
      </c>
    </row>
    <row r="11" spans="1:1">
      <c r="A11" s="2" t="s">
        <v>721</v>
      </c>
    </row>
    <row r="12" spans="1:1">
      <c r="A12" s="2" t="s">
        <v>721</v>
      </c>
    </row>
    <row r="13" spans="1:1">
      <c r="A13" s="2" t="s">
        <v>723</v>
      </c>
    </row>
    <row r="14" spans="1:1">
      <c r="A14" s="2" t="s">
        <v>778</v>
      </c>
    </row>
    <row r="15" spans="1:1">
      <c r="A15" s="2" t="s">
        <v>779</v>
      </c>
    </row>
    <row r="16" spans="1:1">
      <c r="A16" s="2" t="s">
        <v>780</v>
      </c>
    </row>
    <row r="17" spans="1:1">
      <c r="A17" s="2" t="s">
        <v>781</v>
      </c>
    </row>
    <row r="18" spans="1:1">
      <c r="A18" s="2" t="s">
        <v>782</v>
      </c>
    </row>
    <row r="19" spans="1:1">
      <c r="A19" s="2" t="s">
        <v>783</v>
      </c>
    </row>
    <row r="20" spans="1:1">
      <c r="A20" s="2" t="s">
        <v>736</v>
      </c>
    </row>
    <row r="21" spans="1:1">
      <c r="A21" s="2" t="s">
        <v>736</v>
      </c>
    </row>
    <row r="22" spans="1:1">
      <c r="A22" s="2" t="s">
        <v>612</v>
      </c>
    </row>
    <row r="23" spans="1:1">
      <c r="A23" s="2" t="s">
        <v>612</v>
      </c>
    </row>
    <row r="24" spans="1:1">
      <c r="A24" s="2" t="s">
        <v>739</v>
      </c>
    </row>
    <row r="25" spans="1:1">
      <c r="A25" s="2" t="s">
        <v>741</v>
      </c>
    </row>
    <row r="26" spans="1:1">
      <c r="A26" s="2" t="s">
        <v>742</v>
      </c>
    </row>
    <row r="27" spans="1:1">
      <c r="A27" s="2" t="s">
        <v>744</v>
      </c>
    </row>
    <row r="28" spans="1:1">
      <c r="A28" s="2" t="s">
        <v>585</v>
      </c>
    </row>
    <row r="29" spans="1:1">
      <c r="A29" s="2" t="s">
        <v>585</v>
      </c>
    </row>
    <row r="30" spans="1:1">
      <c r="A30" s="2" t="s">
        <v>746</v>
      </c>
    </row>
    <row r="31" spans="1:1">
      <c r="A31" s="2" t="s">
        <v>746</v>
      </c>
    </row>
    <row r="32" spans="1:1">
      <c r="A32" s="2" t="s">
        <v>746</v>
      </c>
    </row>
    <row r="33" spans="1:1">
      <c r="A33" s="2" t="s">
        <v>746</v>
      </c>
    </row>
    <row r="34" spans="1:1">
      <c r="A34" s="2" t="s">
        <v>746</v>
      </c>
    </row>
    <row r="35" spans="1:1">
      <c r="A35" s="2" t="s">
        <v>746</v>
      </c>
    </row>
    <row r="36" spans="1:1">
      <c r="A36" s="2" t="s">
        <v>746</v>
      </c>
    </row>
    <row r="37" spans="1:1">
      <c r="A37" s="2" t="s">
        <v>748</v>
      </c>
    </row>
    <row r="38" spans="1:1">
      <c r="A38" s="2" t="s">
        <v>748</v>
      </c>
    </row>
    <row r="39" spans="1:1">
      <c r="A39" s="2" t="s">
        <v>748</v>
      </c>
    </row>
    <row r="40" spans="1:1">
      <c r="A40" s="2" t="s">
        <v>750</v>
      </c>
    </row>
    <row r="41" spans="1:1">
      <c r="A41" s="2" t="s">
        <v>750</v>
      </c>
    </row>
    <row r="42" spans="1:1">
      <c r="A42" s="2" t="s">
        <v>750</v>
      </c>
    </row>
    <row r="43" spans="1:1">
      <c r="A43" s="2" t="s">
        <v>750</v>
      </c>
    </row>
    <row r="44" spans="1:1">
      <c r="A44" s="2" t="s">
        <v>750</v>
      </c>
    </row>
    <row r="45" spans="1:1">
      <c r="A45" s="2" t="s">
        <v>750</v>
      </c>
    </row>
    <row r="46" spans="1:1">
      <c r="A46" s="2" t="s">
        <v>752</v>
      </c>
    </row>
    <row r="47" spans="1:1">
      <c r="A47" s="2" t="s">
        <v>752</v>
      </c>
    </row>
    <row r="48" spans="1:1">
      <c r="A48" s="2" t="s">
        <v>752</v>
      </c>
    </row>
    <row r="49" spans="1:1">
      <c r="A49" s="2" t="s">
        <v>754</v>
      </c>
    </row>
    <row r="50" spans="1:1">
      <c r="A50" s="2" t="s">
        <v>784</v>
      </c>
    </row>
    <row r="51" spans="1:1">
      <c r="A51" s="2" t="s">
        <v>758</v>
      </c>
    </row>
    <row r="52" spans="1:1">
      <c r="A52" s="2" t="s">
        <v>758</v>
      </c>
    </row>
    <row r="53" spans="1:1">
      <c r="A53" s="2" t="s">
        <v>760</v>
      </c>
    </row>
    <row r="54" spans="1:1">
      <c r="A54" s="2" t="s">
        <v>649</v>
      </c>
    </row>
    <row r="55" spans="1:1">
      <c r="A55" s="2" t="s">
        <v>762</v>
      </c>
    </row>
    <row r="56" spans="1:1">
      <c r="A56" s="2" t="s">
        <v>762</v>
      </c>
    </row>
    <row r="57" spans="1:1">
      <c r="A57" s="2" t="s">
        <v>764</v>
      </c>
    </row>
    <row r="58" spans="1:1">
      <c r="A58" s="2" t="s">
        <v>764</v>
      </c>
    </row>
    <row r="59" spans="1:1">
      <c r="A59" s="2" t="s">
        <v>766</v>
      </c>
    </row>
    <row r="60" spans="1:1">
      <c r="A60" s="2" t="s">
        <v>768</v>
      </c>
    </row>
    <row r="61" spans="1:1">
      <c r="A61" s="2" t="s">
        <v>771</v>
      </c>
    </row>
    <row r="62" spans="1:1">
      <c r="A62" s="2" t="s">
        <v>771</v>
      </c>
    </row>
    <row r="63" spans="1:1">
      <c r="A63" s="2" t="s">
        <v>773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2023-09-21T11:01:50Z</cp:lastPrinted>
  <dcterms:created xsi:type="dcterms:W3CDTF">2009-06-02T18:56:54Z</dcterms:created>
  <dcterms:modified xsi:type="dcterms:W3CDTF">2023-09-21T11:01:53Z</dcterms:modified>
</cp:coreProperties>
</file>