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08A60905-EFA4-4F52-9EE9-BCC13D6E14B6}"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Invoice!$A$1:$K$85</definedName>
    <definedName name="_xlnm.Print_Area" localSheetId="3">'Shipping Invoice'!$A$1:$L$89</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3" i="7" l="1"/>
  <c r="I85" i="2"/>
  <c r="J73" i="2" l="1"/>
  <c r="K75" i="7"/>
  <c r="K74" i="7"/>
  <c r="E67" i="6"/>
  <c r="E66" i="6"/>
  <c r="E65" i="6"/>
  <c r="E63" i="6"/>
  <c r="E62" i="6"/>
  <c r="E61" i="6"/>
  <c r="E59" i="6"/>
  <c r="E58" i="6"/>
  <c r="E57" i="6"/>
  <c r="E56" i="6"/>
  <c r="E55" i="6"/>
  <c r="E54" i="6"/>
  <c r="E53" i="6"/>
  <c r="E51" i="6"/>
  <c r="E50" i="6"/>
  <c r="E49" i="6"/>
  <c r="E47" i="6"/>
  <c r="E46" i="6"/>
  <c r="E45" i="6"/>
  <c r="E43" i="6"/>
  <c r="E42" i="6"/>
  <c r="E41" i="6"/>
  <c r="E40" i="6"/>
  <c r="E39" i="6"/>
  <c r="E38" i="6"/>
  <c r="E37" i="6"/>
  <c r="E35" i="6"/>
  <c r="E34" i="6"/>
  <c r="E33" i="6"/>
  <c r="E31" i="6"/>
  <c r="E30" i="6"/>
  <c r="E29" i="6"/>
  <c r="E27" i="6"/>
  <c r="E26" i="6"/>
  <c r="E25" i="6"/>
  <c r="E24" i="6"/>
  <c r="E23" i="6"/>
  <c r="E22" i="6"/>
  <c r="E21" i="6"/>
  <c r="E19" i="6"/>
  <c r="E18" i="6"/>
  <c r="K14" i="7"/>
  <c r="K17" i="7"/>
  <c r="K10" i="7"/>
  <c r="I69" i="7"/>
  <c r="I68" i="7"/>
  <c r="I63" i="7"/>
  <c r="I62" i="7"/>
  <c r="I57" i="7"/>
  <c r="I56" i="7"/>
  <c r="I55" i="7"/>
  <c r="I51" i="7"/>
  <c r="I45" i="7"/>
  <c r="I44" i="7"/>
  <c r="I40" i="7"/>
  <c r="I39" i="7"/>
  <c r="I38" i="7"/>
  <c r="I37" i="7"/>
  <c r="I36" i="7"/>
  <c r="I32" i="7"/>
  <c r="I30" i="7"/>
  <c r="I27" i="7"/>
  <c r="I26" i="7"/>
  <c r="I25" i="7"/>
  <c r="I24" i="7"/>
  <c r="I23" i="7"/>
  <c r="N1" i="7"/>
  <c r="I67" i="7" s="1"/>
  <c r="N1" i="6"/>
  <c r="E52" i="6" s="1"/>
  <c r="F1002" i="6"/>
  <c r="F1001" i="6"/>
  <c r="D67" i="6"/>
  <c r="B71" i="7" s="1"/>
  <c r="D66" i="6"/>
  <c r="B70" i="7" s="1"/>
  <c r="D65" i="6"/>
  <c r="B69" i="7" s="1"/>
  <c r="D64" i="6"/>
  <c r="B68" i="7" s="1"/>
  <c r="D63" i="6"/>
  <c r="B67" i="7" s="1"/>
  <c r="D62" i="6"/>
  <c r="B66" i="7" s="1"/>
  <c r="D61" i="6"/>
  <c r="B65" i="7" s="1"/>
  <c r="D60" i="6"/>
  <c r="B64" i="7" s="1"/>
  <c r="D59" i="6"/>
  <c r="B63" i="7" s="1"/>
  <c r="D58" i="6"/>
  <c r="B62" i="7" s="1"/>
  <c r="K62" i="7" s="1"/>
  <c r="D57" i="6"/>
  <c r="B61" i="7" s="1"/>
  <c r="D56" i="6"/>
  <c r="B60" i="7" s="1"/>
  <c r="D55" i="6"/>
  <c r="B59" i="7" s="1"/>
  <c r="D54" i="6"/>
  <c r="B58" i="7" s="1"/>
  <c r="D53" i="6"/>
  <c r="B57" i="7" s="1"/>
  <c r="K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I48" i="7" l="1"/>
  <c r="I71" i="7"/>
  <c r="I49" i="7"/>
  <c r="I50" i="7"/>
  <c r="I52" i="7"/>
  <c r="I53" i="7"/>
  <c r="K32" i="7"/>
  <c r="K48" i="7"/>
  <c r="K49" i="7"/>
  <c r="K65" i="7"/>
  <c r="I61" i="7"/>
  <c r="K37" i="7"/>
  <c r="I64" i="7"/>
  <c r="K64" i="7" s="1"/>
  <c r="K23" i="7"/>
  <c r="K71" i="7"/>
  <c r="I42" i="7"/>
  <c r="I65" i="7"/>
  <c r="J72" i="2"/>
  <c r="J76" i="2" s="1"/>
  <c r="K24" i="7"/>
  <c r="K40" i="7"/>
  <c r="K56" i="7"/>
  <c r="I31" i="7"/>
  <c r="I43" i="7"/>
  <c r="K55" i="7"/>
  <c r="I70" i="7"/>
  <c r="K70" i="7" s="1"/>
  <c r="K38" i="7"/>
  <c r="K30" i="7"/>
  <c r="K43" i="7"/>
  <c r="I33" i="7"/>
  <c r="K33" i="7" s="1"/>
  <c r="I58" i="7"/>
  <c r="K58" i="7" s="1"/>
  <c r="K39" i="7"/>
  <c r="I46" i="7"/>
  <c r="K46" i="7" s="1"/>
  <c r="K44" i="7"/>
  <c r="I22" i="7"/>
  <c r="I34" i="7"/>
  <c r="K34" i="7" s="1"/>
  <c r="I59" i="7"/>
  <c r="K59" i="7" s="1"/>
  <c r="K31" i="7"/>
  <c r="K26" i="7"/>
  <c r="K42" i="7"/>
  <c r="K27" i="7"/>
  <c r="K29" i="7"/>
  <c r="K45" i="7"/>
  <c r="K61" i="7"/>
  <c r="I35" i="7"/>
  <c r="K35" i="7" s="1"/>
  <c r="I47" i="7"/>
  <c r="K47" i="7" s="1"/>
  <c r="I60" i="7"/>
  <c r="K60" i="7" s="1"/>
  <c r="K50" i="7"/>
  <c r="K63" i="7"/>
  <c r="K51" i="7"/>
  <c r="K67" i="7"/>
  <c r="K36" i="7"/>
  <c r="K52" i="7"/>
  <c r="K68" i="7"/>
  <c r="I28" i="7"/>
  <c r="K28" i="7" s="1"/>
  <c r="I41" i="7"/>
  <c r="K41" i="7" s="1"/>
  <c r="K53" i="7"/>
  <c r="I66" i="7"/>
  <c r="K66" i="7" s="1"/>
  <c r="K69" i="7"/>
  <c r="I29" i="7"/>
  <c r="I54" i="7"/>
  <c r="K54" i="7" s="1"/>
  <c r="K25" i="7"/>
  <c r="E28" i="6"/>
  <c r="E44" i="6"/>
  <c r="E60" i="6"/>
  <c r="E32" i="6"/>
  <c r="E48" i="6"/>
  <c r="E64" i="6"/>
  <c r="E20" i="6"/>
  <c r="E36" i="6"/>
  <c r="B72" i="7"/>
  <c r="K22" i="7"/>
  <c r="M11" i="6"/>
  <c r="K72" i="7" l="1"/>
  <c r="K76" i="7" s="1"/>
  <c r="I82" i="2"/>
  <c r="I81"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<sst xmlns="http://schemas.openxmlformats.org/spreadsheetml/2006/main" count="2612" uniqueCount="789">
  <si>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</si>
  <si>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</si>
  <si>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</si>
  <si>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</si>
  <si>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</si>
  <si>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</si>
  <si>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</si>
  <si>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</si>
  <si>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</si>
  <si>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</si>
  <si>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</si>
  <si>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</si>
  <si>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</si>
  <si>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</si>
  <si>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</si>
  <si>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</si>
  <si>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</si>
  <si>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</si>
  <si>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</si>
  <si>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</si>
  <si>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</si>
  <si>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</si>
  <si>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</si>
  <si>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</si>
  <si>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</si>
  <si>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</si>
  <si>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</si>
  <si>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</si>
  <si>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</si>
  <si>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</si>
  <si>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</si>
  <si>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</si>
  <si>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</si>
  <si>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</si>
  <si>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</si>
  <si>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</si>
  <si>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</si>
  <si>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</si>
  <si>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</si>
  <si>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</si>
  <si>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</si>
  <si>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</si>
  <si>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</si>
  <si>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</si>
  <si>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</si>
  <si>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</si>
  <si>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</si>
  <si>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</si>
  <si>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</si>
  <si>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</si>
  <si>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</si>
  <si>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</si>
  <si>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</si>
  <si>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</si>
  <si>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</si>
  <si>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</si>
  <si>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</si>
  <si>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</si>
  <si>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</si>
  <si>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</si>
  <si>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</si>
  <si>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</si>
  <si>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</si>
  <si>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</si>
  <si>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</si>
  <si>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</si>
  <si>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</si>
  <si>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</si>
  <si>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</si>
  <si>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</si>
  <si>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</si>
  <si>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</si>
  <si>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</si>
  <si>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</si>
  <si>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</si>
  <si>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</si>
  <si>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</si>
  <si>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</si>
  <si>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</si>
  <si>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</si>
  <si>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</si>
  <si>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</si>
  <si>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</si>
  <si>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</si>
  <si>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</si>
  <si>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</si>
  <si>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</si>
  <si>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</si>
  <si>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</si>
  <si>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</si>
  <si>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</si>
  <si>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</si>
  <si>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</si>
  <si>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</si>
  <si>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</si>
  <si>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</si>
  <si>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</si>
  <si>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</si>
  <si>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</si>
  <si>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</si>
  <si>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</si>
  <si>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</si>
  <si>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</si>
  <si>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</si>
  <si>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</si>
  <si>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</si>
  <si>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</si>
  <si>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</si>
  <si>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</si>
  <si>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</si>
  <si>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</si>
  <si>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</si>
  <si>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</si>
  <si>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</si>
  <si>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</si>
  <si>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</si>
  <si>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</si>
  <si>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</si>
  <si>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</si>
  <si>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</si>
  <si>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</si>
  <si>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</si>
  <si>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</si>
  <si>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</si>
  <si>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</si>
  <si>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</si>
  <si>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</si>
  <si>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</si>
  <si>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</si>
  <si>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</si>
  <si>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</si>
  <si>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</si>
  <si>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</si>
  <si>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</si>
  <si>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</si>
  <si>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</si>
  <si>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</si>
  <si>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</si>
  <si>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</si>
  <si>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</si>
  <si>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</si>
  <si>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</si>
  <si>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</si>
  <si>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</si>
  <si>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</si>
  <si>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</si>
  <si>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</si>
  <si>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</si>
  <si>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</si>
  <si>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</si>
  <si>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</si>
  <si>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</si>
  <si>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</si>
  <si>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</si>
  <si>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</si>
  <si>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</si>
  <si>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</si>
  <si>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</si>
  <si>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</si>
  <si>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</si>
  <si>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</si>
  <si>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</si>
  <si>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</si>
  <si>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</si>
  <si>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</si>
  <si>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</si>
  <si>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</si>
  <si>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</si>
  <si>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</si>
  <si>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</si>
  <si>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</si>
  <si>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</si>
  <si>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</si>
  <si>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</si>
  <si>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</si>
  <si>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</si>
  <si>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</si>
  <si>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</si>
  <si>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</si>
  <si>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</si>
  <si>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</si>
  <si>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</si>
  <si>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</si>
  <si>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</si>
  <si>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</si>
  <si>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</si>
  <si>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</si>
  <si>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</si>
  <si>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</si>
  <si>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</si>
  <si>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</si>
  <si>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</si>
  <si>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</si>
  <si>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</si>
  <si>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</si>
  <si>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</si>
  <si>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</si>
  <si>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</si>
  <si>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</si>
  <si>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</si>
  <si>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</si>
  <si>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</si>
  <si>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</si>
  <si>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</si>
  <si>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</si>
  <si>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</si>
  <si>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</si>
  <si>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</si>
  <si>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</si>
  <si>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</si>
  <si>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</si>
  <si>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</si>
  <si>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</si>
  <si>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</si>
  <si>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</si>
  <si>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</si>
  <si>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</si>
  <si>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</si>
  <si>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</si>
  <si>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</si>
  <si>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</si>
  <si>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</si>
  <si>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</si>
  <si>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</si>
  <si>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</si>
  <si>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</si>
  <si>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</si>
  <si>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</si>
  <si>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</si>
  <si>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</si>
  <si>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</si>
  <si>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</si>
  <si>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</si>
  <si>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</si>
  <si>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</si>
  <si>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</si>
  <si>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</si>
  <si>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</si>
  <si>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</si>
  <si>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</si>
  <si>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</si>
  <si>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</si>
  <si>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</si>
  <si>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</si>
  <si>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</si>
  <si>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</si>
  <si>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</si>
  <si>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</si>
  <si>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</si>
  <si>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</si>
  <si>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</si>
  <si>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</si>
  <si>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</si>
  <si>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</si>
  <si>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</si>
  <si>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</si>
  <si>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</si>
  <si>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</si>
  <si>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</si>
  <si>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</si>
  <si>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</si>
  <si>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</si>
  <si>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</si>
  <si>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</si>
  <si>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</si>
  <si>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</si>
  <si>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</si>
  <si>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</si>
  <si>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</si>
  <si>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</si>
  <si>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</si>
  <si>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</si>
  <si>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</si>
  <si>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</si>
  <si>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</si>
  <si>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</si>
  <si>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</si>
  <si>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</si>
  <si>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</si>
  <si>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</si>
  <si>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</si>
  <si>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</si>
  <si>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</si>
  <si>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</si>
  <si>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</si>
  <si>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</si>
  <si>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</si>
  <si>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</si>
  <si>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</si>
  <si>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</si>
  <si>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</si>
  <si>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</si>
  <si>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</si>
  <si>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</si>
  <si>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</si>
  <si>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</si>
  <si>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</si>
  <si>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</si>
  <si>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</si>
  <si>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</si>
  <si>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</si>
  <si>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</si>
  <si>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</si>
  <si>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</si>
  <si>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</si>
  <si>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</si>
  <si>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</si>
  <si>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</si>
  <si>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</si>
  <si>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</si>
  <si>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</si>
  <si>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</si>
  <si>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</si>
  <si>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</si>
  <si>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</si>
  <si>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</si>
  <si>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</si>
  <si>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</si>
  <si>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</si>
  <si>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</si>
  <si>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</si>
  <si>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</si>
  <si>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</si>
  <si>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</si>
  <si>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</si>
  <si>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</si>
  <si>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</si>
  <si>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</si>
  <si>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</si>
  <si>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</si>
  <si>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</si>
  <si>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</si>
  <si>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</si>
  <si>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</si>
  <si>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</si>
  <si>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</si>
  <si>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</si>
  <si>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</si>
  <si>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</si>
  <si>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</si>
  <si>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</si>
  <si>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</si>
  <si>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</si>
  <si>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</si>
  <si>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</si>
  <si>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</si>
  <si>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</si>
  <si>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</si>
  <si>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</si>
  <si>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</si>
  <si>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</si>
  <si>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</si>
  <si>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</si>
  <si>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</si>
  <si>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</si>
  <si>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</si>
  <si>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</si>
  <si>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</si>
  <si>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</si>
  <si>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</si>
  <si>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</si>
  <si>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</si>
  <si>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</si>
  <si>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</si>
  <si>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</si>
  <si>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</si>
  <si>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</si>
  <si>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</si>
  <si>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</si>
  <si>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</si>
  <si>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</si>
  <si>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</si>
  <si>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</si>
  <si>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</si>
  <si>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</si>
  <si>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</si>
  <si>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</si>
  <si>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</si>
  <si>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</si>
  <si>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</si>
  <si>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</si>
  <si>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</si>
  <si>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</si>
  <si>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</si>
  <si>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</si>
  <si>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</si>
  <si>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</si>
  <si>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</si>
  <si>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</si>
  <si>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</si>
  <si>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</si>
  <si>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</si>
  <si>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</si>
  <si>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</si>
  <si>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</si>
  <si>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</si>
  <si>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</si>
  <si>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</si>
  <si>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</si>
  <si>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</si>
  <si>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</si>
  <si>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</si>
  <si>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</si>
  <si>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</si>
  <si>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</si>
  <si>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</si>
  <si>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</si>
  <si>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</si>
  <si>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</si>
  <si>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</si>
  <si>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</si>
  <si>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</si>
  <si>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</si>
  <si>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</si>
  <si>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</si>
  <si>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</si>
  <si>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</si>
  <si>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</si>
  <si>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</si>
  <si>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</si>
  <si>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</si>
  <si>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</si>
  <si>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</si>
  <si>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</si>
  <si>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</si>
  <si>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</si>
  <si>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</si>
  <si>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</si>
  <si>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</si>
  <si>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</si>
  <si>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</si>
  <si>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</si>
  <si>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</si>
  <si>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</si>
  <si>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</si>
  <si>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</si>
  <si>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</si>
  <si>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</si>
  <si>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</si>
  <si>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</si>
  <si>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</si>
  <si>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</si>
  <si>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</si>
  <si>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</si>
  <si>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</si>
  <si>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</si>
  <si>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</si>
  <si>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</si>
  <si>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</si>
  <si>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</si>
  <si>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</si>
  <si>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</si>
  <si>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</si>
  <si>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</si>
  <si>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</si>
  <si>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</si>
  <si>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</si>
  <si>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</si>
  <si>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</si>
  <si>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</si>
  <si>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</si>
  <si>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</si>
  <si>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</si>
  <si>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</si>
  <si>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</si>
  <si>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</si>
  <si>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</si>
  <si>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</si>
  <si>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</si>
  <si>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</si>
  <si>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</si>
  <si>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</si>
  <si>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</si>
  <si>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</si>
  <si>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</si>
  <si>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</si>
  <si>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</si>
  <si>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</si>
  <si>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</si>
  <si>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</si>
  <si>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</si>
  <si>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</si>
  <si>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</si>
  <si>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</si>
  <si>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</si>
  <si>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</si>
  <si>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</si>
  <si>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</si>
  <si>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</si>
  <si>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</si>
  <si>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</si>
  <si>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</si>
  <si>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</si>
  <si>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</si>
  <si>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</si>
  <si>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</si>
  <si>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</si>
  <si>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</si>
  <si>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</si>
  <si>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</si>
  <si>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</si>
  <si>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</si>
  <si>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</si>
  <si>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</si>
  <si>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</si>
  <si>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</si>
  <si>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</si>
  <si>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</si>
  <si>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</si>
  <si>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</si>
  <si>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</si>
  <si>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</si>
  <si>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</si>
  <si>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</si>
  <si>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</si>
  <si>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</si>
  <si>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</si>
  <si>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</si>
  <si>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</si>
  <si>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</si>
  <si>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</si>
  <si>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</si>
  <si>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</si>
  <si>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</si>
  <si>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</si>
  <si>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</si>
  <si>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</si>
  <si>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</si>
  <si>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</si>
  <si>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</si>
  <si>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</si>
  <si>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</si>
  <si>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</si>
  <si>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</si>
  <si>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</si>
  <si>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</si>
  <si>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</si>
  <si>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</si>
  <si>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</si>
  <si>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</si>
  <si>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</si>
  <si>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</si>
  <si>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</si>
  <si>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</si>
  <si>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</si>
  <si>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</si>
  <si>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</si>
  <si>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</si>
  <si>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</si>
  <si>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</si>
  <si>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</si>
  <si>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</si>
  <si>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</si>
  <si>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</si>
  <si>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</si>
  <si>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</si>
  <si>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</si>
  <si>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</si>
  <si>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</si>
  <si>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</si>
  <si>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</si>
  <si>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</si>
  <si>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</si>
  <si>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</si>
  <si>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</si>
  <si>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</si>
  <si>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</si>
  <si>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</si>
  <si>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</si>
  <si>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</si>
  <si>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</si>
  <si>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</si>
  <si>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</si>
  <si>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</si>
  <si>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</si>
  <si>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</si>
  <si>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</si>
  <si>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</si>
  <si>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</si>
  <si>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</si>
  <si>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</si>
  <si>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</si>
  <si>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</si>
  <si>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</si>
  <si>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</si>
  <si>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</si>
  <si>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</si>
  <si>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</si>
  <si>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</si>
  <si>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</si>
  <si>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</si>
  <si>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</si>
  <si>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</si>
  <si>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</si>
  <si>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</si>
  <si>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</si>
  <si>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</si>
  <si>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</si>
  <si>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</si>
  <si>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</si>
  <si>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</si>
  <si>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</si>
  <si>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</si>
  <si>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</si>
  <si>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</si>
  <si>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</si>
  <si>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</si>
  <si>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</si>
  <si>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</si>
  <si>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</si>
  <si>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</si>
  <si>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</si>
  <si>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</si>
  <si>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</si>
  <si>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</si>
  <si>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</si>
  <si>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</si>
  <si>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</si>
  <si>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</si>
  <si>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</si>
  <si>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</si>
  <si>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</si>
  <si>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</si>
  <si>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</si>
  <si>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</si>
  <si>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</si>
  <si>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</si>
  <si>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</si>
  <si>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</si>
  <si>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</si>
  <si>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</si>
  <si>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</si>
  <si>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</si>
  <si>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</si>
  <si>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</si>
  <si>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</si>
  <si>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</si>
  <si>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</si>
  <si>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</si>
  <si>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</si>
  <si>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</si>
  <si>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</si>
  <si>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</si>
  <si>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</si>
  <si>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</si>
  <si>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</si>
  <si>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</si>
  <si>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</si>
  <si>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</si>
  <si>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</si>
  <si>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</si>
  <si>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</si>
  <si>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</si>
  <si>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</si>
  <si>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</si>
  <si>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</si>
  <si>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</si>
  <si>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</si>
  <si>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</si>
  <si>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</si>
  <si>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</si>
  <si>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</si>
  <si>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</si>
  <si>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</si>
  <si>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</si>
  <si>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</si>
  <si>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</si>
  <si>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</si>
  <si>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</si>
  <si>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</si>
  <si>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</si>
  <si>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</si>
  <si>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</si>
  <si>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</si>
  <si>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</si>
  <si>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</si>
  <si>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</si>
  <si>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</si>
  <si>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</si>
  <si>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</si>
  <si>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</si>
  <si>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</si>
  <si>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</si>
  <si>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</si>
  <si>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</si>
  <si>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</si>
  <si>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</si>
  <si>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</si>
  <si>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</si>
  <si>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</si>
  <si>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</si>
  <si>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</si>
  <si>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</si>
  <si>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</si>
  <si>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</si>
  <si>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</si>
  <si>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</si>
  <si>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</si>
  <si>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</si>
  <si>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</si>
  <si>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</si>
  <si>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</si>
  <si>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</si>
  <si>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</si>
  <si>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</si>
  <si>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</si>
  <si>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</si>
  <si>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</si>
  <si>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</si>
  <si>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</si>
  <si>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</si>
  <si>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</si>
  <si>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</si>
  <si>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</si>
  <si>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Gauge: 6mm</t>
  </si>
  <si>
    <t>Butterfly Supplies srl</t>
  </si>
  <si>
    <t>Barna Krausz</t>
  </si>
  <si>
    <t>str. Viilor nr.24C</t>
  </si>
  <si>
    <t>547526 Nazna</t>
  </si>
  <si>
    <t>Romania</t>
  </si>
  <si>
    <t>Tel: 0040745139177</t>
  </si>
  <si>
    <t>Email: comenzi@tattoo-supplies.ro</t>
  </si>
  <si>
    <t>AGSPR20</t>
  </si>
  <si>
    <t>Sterling silver spiral nose ring, 20g (0.8mm)</t>
  </si>
  <si>
    <t>BBER62</t>
  </si>
  <si>
    <t>Surgical steel tragus piercing barbell, 16g (1.2mm) with 3mm to 5mm bezel set crystal top and 3mm plain steel lower ball</t>
  </si>
  <si>
    <t>Length: 6mm with 5mm top part</t>
  </si>
  <si>
    <t>Length: 8mm with 5mm top part</t>
  </si>
  <si>
    <t>BBTTB5</t>
  </si>
  <si>
    <t>Rose gold PVD plated 316L steel nipple barbell, 14g (1.6mm) with two 5mm balls</t>
  </si>
  <si>
    <t>BCRT18</t>
  </si>
  <si>
    <t>Black PVD plated surgical steel ball closure ring, 18g (1mm) with 3mm ball</t>
  </si>
  <si>
    <t>BCRTG569</t>
  </si>
  <si>
    <t>Black PVD plated 316L steel ball closure ring, 14g (1.6mm) with a dangling black bat</t>
  </si>
  <si>
    <t>BDA14</t>
  </si>
  <si>
    <t>Surgical steel Industrial zig-zag barbell, 14g (1.6mm) with two 5mm balls</t>
  </si>
  <si>
    <t>BNRDZ</t>
  </si>
  <si>
    <t>Surgical steel belly banana, 14g (1.6mm) with an 7mm prong set round CZ stone(cup part is made from silver plated brass)</t>
  </si>
  <si>
    <t>BR10</t>
  </si>
  <si>
    <t>Acrylic display for Body Jewelry: Empty display with 24 holes for labret or 12 pairs of Earrings (sticker included)</t>
  </si>
  <si>
    <t>DPWB</t>
  </si>
  <si>
    <t>Coconut wood double flared flesh tunnel</t>
  </si>
  <si>
    <t>LBB25</t>
  </si>
  <si>
    <t>Surgical steel labret, 16g (1.2mm) with a 2.5mm ball</t>
  </si>
  <si>
    <t>LBJB25</t>
  </si>
  <si>
    <t>Surgical steel labret, 16g (1.2mm) with a tiny 2.5mm bezel set jewel ball</t>
  </si>
  <si>
    <t>LBTTB3</t>
  </si>
  <si>
    <t>Rose gold PVD plated surgical steel labret, 16g (1.2mm) with a 3mm ball</t>
  </si>
  <si>
    <t>LBTTC3</t>
  </si>
  <si>
    <t>Rose gold PVD plated 316L steel labret, 16g (1.2mm) with a 3mm bezel set jewel ball</t>
  </si>
  <si>
    <t>MCD365</t>
  </si>
  <si>
    <t>Surgical steel belly banana, 14g (1.6mm) with a crystal heart shaped lower part</t>
  </si>
  <si>
    <t>NSC18</t>
  </si>
  <si>
    <t>Surgical steel nose screw, 18g (1mm) with a 2mm round crystal top</t>
  </si>
  <si>
    <t>SEG16</t>
  </si>
  <si>
    <t>High polished surgical steel segment ring, 16g (1.2mm)</t>
  </si>
  <si>
    <t>High polished surgical steel hinged segment ring, 16g (1.2mm)</t>
  </si>
  <si>
    <t>SEGH18</t>
  </si>
  <si>
    <t>High polished surgical steel hinged segment ring, 18g (1.0mm)</t>
  </si>
  <si>
    <t>Color: Rose-gold</t>
  </si>
  <si>
    <t>PVD plated surgical steel hinged segment ring, 16g (1.2mm)</t>
  </si>
  <si>
    <t>SEGHT18</t>
  </si>
  <si>
    <t xml:space="preserve">PVD plated surgical steel hinged segment ring, 18g (1.0mm) </t>
  </si>
  <si>
    <t>SEL18</t>
  </si>
  <si>
    <t>High polished annealed 316L steel seamless hoop ring, 18g (1mm)</t>
  </si>
  <si>
    <t>AGSPR20B</t>
  </si>
  <si>
    <t>BBER62A</t>
  </si>
  <si>
    <t>BBER62B</t>
  </si>
  <si>
    <t>BBER62C</t>
  </si>
  <si>
    <t>DPWB2</t>
  </si>
  <si>
    <t>One Thousand Three Hundred Forty Five and 86 cents USD</t>
  </si>
  <si>
    <t>Sunny</t>
  </si>
  <si>
    <t>Krausz Barna</t>
  </si>
  <si>
    <t>str. Aleea Carpati nr. 45A ap.8</t>
  </si>
  <si>
    <t>540311 Targu Mures, Mureş</t>
  </si>
  <si>
    <t>547526 Nazna, Mureş</t>
  </si>
  <si>
    <t xml:space="preserve">VAT: RO25789520 </t>
  </si>
  <si>
    <t xml:space="preserve">Discount (5% for Orders over 1400 USD): </t>
  </si>
  <si>
    <t>Free Shipping to Romania via DHL due to order over 350USD:</t>
  </si>
  <si>
    <t>Store Credit from last INV #51059:</t>
  </si>
  <si>
    <t>Customer Prepaid</t>
  </si>
  <si>
    <t>Refund</t>
  </si>
  <si>
    <t>One Thousand Three Hundred Eigthteen and 89 cents USD</t>
  </si>
  <si>
    <r>
      <t>Free Shipping to Romania via DHL due to order over 350USD -</t>
    </r>
    <r>
      <rPr>
        <b/>
        <sz val="10"/>
        <color theme="1"/>
        <rFont val="Arial"/>
        <family val="2"/>
      </rPr>
      <t xml:space="preserve"> DAP Nazna</t>
    </r>
    <r>
      <rPr>
        <sz val="10"/>
        <color theme="1"/>
        <rFont val="Arial"/>
        <family val="2"/>
      </rPr>
      <t>:</t>
    </r>
  </si>
  <si>
    <t>PRODUCT OF THAILAND</t>
  </si>
  <si>
    <t>HTS - A7117.19.9000: Imitation jewelry of base metal</t>
  </si>
  <si>
    <t>Stainless steel imitation jewelry
 Labret, circular Barbell, Segment Ring, Empty Display and other items as invoice attached.</t>
  </si>
  <si>
    <t>Spiral nose ring, 20g (0.8mm)</t>
  </si>
  <si>
    <t>Surgical steel belly banana, 14g (1.6mm) with an 7mm prong set round CZ stone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</si>
</sst>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1"/>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cellStyleXfs>
  <cellXfs count="161">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2" borderId="13" xfId="0" applyFont="1" applyFill="1" applyBorder="1"/>
    <xf numFmtId="0" fontId="21" fillId="2" borderId="20" xfId="78" applyFont="1" applyFill="1" applyBorder="1"/>
    <xf numFmtId="0" fontId="8" fillId="2" borderId="14" xfId="0" applyFont="1" applyFill="1" applyBorder="1"/>
    <xf numFmtId="0" fontId="21" fillId="3" borderId="19" xfId="0" applyFont="1" applyFill="1" applyBorder="1" applyAlignment="1">
      <alignment horizontal="center" wrapText="1"/>
    </xf>
    <xf numFmtId="0" fontId="40" fillId="2" borderId="0" xfId="0" applyFont="1" applyFill="1" applyAlignment="1">
      <alignment horizontal="center" vertical="center"/>
    </xf>
    <xf numFmtId="0" fontId="21" fillId="2" borderId="0" xfId="0" applyFont="1" applyFill="1" applyAlignment="1">
      <alignment horizontal="center"/>
    </xf>
    <xf numFmtId="0" fontId="1" fillId="5" borderId="4" xfId="0" applyFont="1" applyFill="1" applyBorder="1" applyAlignment="1">
      <alignment horizontal="right" vertic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64">
    <cellStyle name="Comma 2" xfId="7" xr:uid="{9DDEC091-8793-4EB3-9735-F917E6D0690D}"/>
    <cellStyle name="Comma 2 2" xfId="4430" xr:uid="{B220889D-A191-4177-AA62-EAC2AAE83D54}"/>
    <cellStyle name="Comma 2 2 2" xfId="4755" xr:uid="{48E633FE-BEE8-4EBA-A506-BAFD0A4B530A}"/>
    <cellStyle name="Comma 2 2 2 2" xfId="5326" xr:uid="{09F06E22-A1CD-4A8B-8DF8-2ED24B585C80}"/>
    <cellStyle name="Comma 2 2 3" xfId="4591" xr:uid="{DAFF4A09-8C6B-4053-87DC-17ECDE8A9E73}"/>
    <cellStyle name="Comma 2 2 4" xfId="5346" xr:uid="{742EA1DD-EFD4-4EF6-8887-B175B141570D}"/>
    <cellStyle name="Comma 3" xfId="4318" xr:uid="{732DA99F-B6DE-4153-8641-4FB1C5477857}"/>
    <cellStyle name="Comma 3 2" xfId="4432" xr:uid="{78A23763-58E7-427B-B8DB-0A02810C5EFC}"/>
    <cellStyle name="Comma 3 2 2" xfId="4756" xr:uid="{C98DBCD4-EC24-4994-9C6E-C57FCF93B19D}"/>
    <cellStyle name="Comma 3 2 2 2" xfId="5327" xr:uid="{259C2DC3-636E-4141-A6DE-6006C1C61139}"/>
    <cellStyle name="Comma 3 2 3" xfId="5325" xr:uid="{2AC80E31-7418-489F-8DDA-DC001E96941D}"/>
    <cellStyle name="Comma 3 2 4" xfId="5347" xr:uid="{2183C7E3-2F2E-4947-A478-75834411B814}"/>
    <cellStyle name="Currency 10" xfId="8" xr:uid="{800168A1-5811-4CCE-B7E1-81D09D946CB6}"/>
    <cellStyle name="Currency 10 2" xfId="9" xr:uid="{207DAA39-7796-43EB-9946-3161056D1519}"/>
    <cellStyle name="Currency 10 2 2" xfId="203" xr:uid="{748DC0F8-DA8B-45CC-B439-23916CB1BAF4}"/>
    <cellStyle name="Currency 10 2 2 2" xfId="4616" xr:uid="{2FAF3BB4-9FA9-4A25-B3A1-F89565093F77}"/>
    <cellStyle name="Currency 10 2 3" xfId="4511" xr:uid="{B6DFF3AE-35FC-4F31-840E-3EC1F196FB7E}"/>
    <cellStyle name="Currency 10 3" xfId="10" xr:uid="{90D4F2B5-70B5-4E78-A0AD-7D388865BA84}"/>
    <cellStyle name="Currency 10 3 2" xfId="204" xr:uid="{87375962-7118-4649-A3F7-0FD80FD60B94}"/>
    <cellStyle name="Currency 10 3 2 2" xfId="4617" xr:uid="{B12EA5BC-6493-4C47-AF4A-95A2F1057B0E}"/>
    <cellStyle name="Currency 10 3 3" xfId="4512" xr:uid="{3053E262-B162-4B9D-80A9-A74067DB6C9A}"/>
    <cellStyle name="Currency 10 4" xfId="205" xr:uid="{76CC8581-2A3A-461B-8870-2A609CA32909}"/>
    <cellStyle name="Currency 10 4 2" xfId="4618" xr:uid="{D39D2767-D609-41FA-8B7E-F37499F6EC2C}"/>
    <cellStyle name="Currency 10 5" xfId="4437" xr:uid="{1C347E51-958A-4E18-A024-C0A553B97BE6}"/>
    <cellStyle name="Currency 10 6" xfId="4510" xr:uid="{CAE1F6E5-19C8-4A54-9528-6FEB70640845}"/>
    <cellStyle name="Currency 11" xfId="11" xr:uid="{B65E1E69-553A-4020-B38E-2582AD840035}"/>
    <cellStyle name="Currency 11 2" xfId="12" xr:uid="{731A88AC-4E47-42EE-8207-E22786C418D5}"/>
    <cellStyle name="Currency 11 2 2" xfId="206" xr:uid="{F10926D8-F889-4434-94E2-B6F638EA729B}"/>
    <cellStyle name="Currency 11 2 2 2" xfId="4619" xr:uid="{6C6F9798-C87E-4B9A-B4EE-3D4D7F307DF5}"/>
    <cellStyle name="Currency 11 2 3" xfId="4514" xr:uid="{EC08BF56-B142-47A7-BA27-73A11BF7AE44}"/>
    <cellStyle name="Currency 11 3" xfId="13" xr:uid="{A0C64C23-D657-4320-A8FC-C5352AEC98BE}"/>
    <cellStyle name="Currency 11 3 2" xfId="207" xr:uid="{37161394-5143-451D-AA4F-D05B638D918C}"/>
    <cellStyle name="Currency 11 3 2 2" xfId="4620" xr:uid="{AFD91101-CBB4-464B-A534-291D46EF3510}"/>
    <cellStyle name="Currency 11 3 3" xfId="4515" xr:uid="{8AE9CFE9-1859-418B-BDF6-99DD5E729494}"/>
    <cellStyle name="Currency 11 4" xfId="208" xr:uid="{4B3B248F-531B-4888-B67F-E13F77F209EC}"/>
    <cellStyle name="Currency 11 4 2" xfId="4621" xr:uid="{45A6D3BF-DCE5-4917-A89D-54C8ECCD09F9}"/>
    <cellStyle name="Currency 11 5" xfId="4319" xr:uid="{ABC1D811-9298-4313-B9D8-70BD66F7B32B}"/>
    <cellStyle name="Currency 11 5 2" xfId="4438" xr:uid="{095CFFF7-2389-4D23-A3CD-AA646C9D4C82}"/>
    <cellStyle name="Currency 11 5 3" xfId="4720" xr:uid="{86A96937-522E-4089-812E-AC6F9A2844D9}"/>
    <cellStyle name="Currency 11 5 3 2" xfId="5315" xr:uid="{8366D262-98F4-42B9-9BD5-2F856B70A0F8}"/>
    <cellStyle name="Currency 11 5 3 3" xfId="4757" xr:uid="{732F1220-08D7-42D3-9672-6AB45D300D8D}"/>
    <cellStyle name="Currency 11 5 4" xfId="4697" xr:uid="{751F52FC-159A-48C6-9997-2158CA55DD1A}"/>
    <cellStyle name="Currency 11 6" xfId="4513" xr:uid="{2E8F36DA-9117-41F7-8C8D-6F753BA7500A}"/>
    <cellStyle name="Currency 12" xfId="14" xr:uid="{EFEDA750-7BB4-45E0-9E6C-6625C4D618F0}"/>
    <cellStyle name="Currency 12 2" xfId="15" xr:uid="{234C2877-4F9C-439E-B570-88C01E1AF8E5}"/>
    <cellStyle name="Currency 12 2 2" xfId="209" xr:uid="{58F56503-0911-4F45-824B-B3836E040484}"/>
    <cellStyle name="Currency 12 2 2 2" xfId="4622" xr:uid="{ACCDC78D-26EC-4ECF-882D-DB8ABFFB0155}"/>
    <cellStyle name="Currency 12 2 3" xfId="4517" xr:uid="{0EDFD760-E24D-4F1D-BB4C-E93FEC4BB219}"/>
    <cellStyle name="Currency 12 3" xfId="210" xr:uid="{3732C24C-9CB0-481B-B1D6-EC005D4B82BF}"/>
    <cellStyle name="Currency 12 3 2" xfId="4623" xr:uid="{5713594C-DFF3-4F67-A330-07B42F06B9A3}"/>
    <cellStyle name="Currency 12 4" xfId="4516" xr:uid="{206E89F3-8A2A-4833-B915-6936DAD7454F}"/>
    <cellStyle name="Currency 13" xfId="16" xr:uid="{8AA14C95-32C6-4700-B4A1-9F98BBCA1862}"/>
    <cellStyle name="Currency 13 2" xfId="4321" xr:uid="{24AB9401-A5C1-42EC-8330-9BF26FD939AA}"/>
    <cellStyle name="Currency 13 3" xfId="4322" xr:uid="{E2B788F4-FE3E-43DD-80BF-66361CD1056F}"/>
    <cellStyle name="Currency 13 3 2" xfId="4759" xr:uid="{C3D72442-9C85-49D7-BF8A-883A4D2524C8}"/>
    <cellStyle name="Currency 13 4" xfId="4320" xr:uid="{D6E366C2-BAE6-4D22-A905-0C2003EA1BC3}"/>
    <cellStyle name="Currency 13 5" xfId="4758" xr:uid="{EAF9E922-E88D-4704-86D7-59AC76986BFC}"/>
    <cellStyle name="Currency 14" xfId="17" xr:uid="{A5375F09-9C6F-42D4-B325-9FA1A12061BD}"/>
    <cellStyle name="Currency 14 2" xfId="211" xr:uid="{C0562E5E-8A89-4732-9CDA-93103E38124E}"/>
    <cellStyle name="Currency 14 2 2" xfId="4624" xr:uid="{EF319A5D-74E4-481B-BE7E-176D16BF217C}"/>
    <cellStyle name="Currency 14 3" xfId="4518" xr:uid="{D76250F0-5A06-4284-8BB3-CFC72FE7AFE7}"/>
    <cellStyle name="Currency 15" xfId="4414" xr:uid="{182C5EDC-9BBB-43F5-A0E1-F2D2D1E669E7}"/>
    <cellStyle name="Currency 15 2" xfId="5352" xr:uid="{2C8BFBA8-E5C0-41AD-AB1A-F14D716C06B1}"/>
    <cellStyle name="Currency 17" xfId="4323" xr:uid="{2A31B03E-BE34-491D-8D35-E9B13C6E68D9}"/>
    <cellStyle name="Currency 2" xfId="18" xr:uid="{ED078D74-1276-4EA9-87D2-FD852E9436AE}"/>
    <cellStyle name="Currency 2 2" xfId="19" xr:uid="{1D45AC7F-DF35-4C24-A1BC-8D62E978260E}"/>
    <cellStyle name="Currency 2 2 2" xfId="20" xr:uid="{036A8DA4-5CE0-4EC1-8C93-CE0A05D8D449}"/>
    <cellStyle name="Currency 2 2 2 2" xfId="21" xr:uid="{2FEB9B89-C49F-4CF4-B7A4-5569D943038D}"/>
    <cellStyle name="Currency 2 2 2 2 2" xfId="4760" xr:uid="{B78CE155-16F2-4CFB-BF12-D24D810220A6}"/>
    <cellStyle name="Currency 2 2 2 3" xfId="22" xr:uid="{E39F22D7-D9D1-4E63-9FCF-976E56731F73}"/>
    <cellStyle name="Currency 2 2 2 3 2" xfId="212" xr:uid="{0FC45B6E-83A6-4F36-A732-3A34D6531130}"/>
    <cellStyle name="Currency 2 2 2 3 2 2" xfId="4625" xr:uid="{E17DBB6F-CFAF-4456-8D41-24993B85122F}"/>
    <cellStyle name="Currency 2 2 2 3 3" xfId="4521" xr:uid="{95906212-CAED-43B3-95B4-25418CC62DE7}"/>
    <cellStyle name="Currency 2 2 2 4" xfId="213" xr:uid="{44432C74-A1E9-4D78-97C5-CEE5EB98481E}"/>
    <cellStyle name="Currency 2 2 2 4 2" xfId="4626" xr:uid="{74826CCB-6FB3-448E-A00D-E1923EA15413}"/>
    <cellStyle name="Currency 2 2 2 5" xfId="4520" xr:uid="{BD3D5B23-2482-40A4-A773-A5B52D0E8AE1}"/>
    <cellStyle name="Currency 2 2 3" xfId="214" xr:uid="{F646E1CB-E0E5-450F-A0D4-4E44C4BAD942}"/>
    <cellStyle name="Currency 2 2 3 2" xfId="4627" xr:uid="{4D76FCE4-652A-47A5-97AC-396DFAF19ED9}"/>
    <cellStyle name="Currency 2 2 4" xfId="4519" xr:uid="{1A78D539-171B-4B23-9C76-4520F9724864}"/>
    <cellStyle name="Currency 2 3" xfId="23" xr:uid="{EF11C91F-07BF-4FA4-8903-1946D3E58F9F}"/>
    <cellStyle name="Currency 2 3 2" xfId="215" xr:uid="{76979249-3F61-4D2C-A49E-4806B1BF6265}"/>
    <cellStyle name="Currency 2 3 2 2" xfId="4628" xr:uid="{056BC495-5717-438F-91BD-158D5C0E27CE}"/>
    <cellStyle name="Currency 2 3 3" xfId="4522" xr:uid="{56C607FB-F440-4F00-939D-D903FD6C045F}"/>
    <cellStyle name="Currency 2 4" xfId="216" xr:uid="{99FD6A2A-0CF3-4506-BF36-AD176B962635}"/>
    <cellStyle name="Currency 2 4 2" xfId="217" xr:uid="{95D637AC-5D5E-4919-89BE-D428A20CFC2F}"/>
    <cellStyle name="Currency 2 5" xfId="218" xr:uid="{0729A1CC-142B-41F9-9548-067977B680AF}"/>
    <cellStyle name="Currency 2 5 2" xfId="219" xr:uid="{4F70F060-A4F3-410C-8B58-7C21AA60C812}"/>
    <cellStyle name="Currency 2 6" xfId="220" xr:uid="{DC4E8258-87C7-4F83-B833-05F7276144E6}"/>
    <cellStyle name="Currency 3" xfId="24" xr:uid="{D066F28A-409D-4248-82AA-E5FDBFF266DC}"/>
    <cellStyle name="Currency 3 2" xfId="25" xr:uid="{6DED20F3-C9B8-4D66-92C2-48C3A6C2D92B}"/>
    <cellStyle name="Currency 3 2 2" xfId="221" xr:uid="{FE2375AD-80A1-41FE-B7AA-1C95C329ECEF}"/>
    <cellStyle name="Currency 3 2 2 2" xfId="4629" xr:uid="{0C60F627-1A94-4DA6-93F4-BD238254AE18}"/>
    <cellStyle name="Currency 3 2 3" xfId="4524" xr:uid="{7E441075-B39A-4E8F-B3E6-775426625A29}"/>
    <cellStyle name="Currency 3 3" xfId="26" xr:uid="{834FBC8A-6E3A-4BE0-A745-30FB9E5405D3}"/>
    <cellStyle name="Currency 3 3 2" xfId="222" xr:uid="{265FB913-F176-4C90-9FAC-965E7289ED59}"/>
    <cellStyle name="Currency 3 3 2 2" xfId="4630" xr:uid="{4117D875-4335-4570-9B0B-BF42983BB310}"/>
    <cellStyle name="Currency 3 3 3" xfId="4525" xr:uid="{5A947C8C-0408-4C68-8528-81E9550844AD}"/>
    <cellStyle name="Currency 3 4" xfId="27" xr:uid="{D77AC9E9-A736-4891-B987-D98CE4D2D4FC}"/>
    <cellStyle name="Currency 3 4 2" xfId="223" xr:uid="{C5AC035E-8F8F-4BE8-98D9-6B876A5BAB4A}"/>
    <cellStyle name="Currency 3 4 2 2" xfId="4631" xr:uid="{2BEFF532-5758-4635-8E0C-F09AFBA750E9}"/>
    <cellStyle name="Currency 3 4 3" xfId="4526" xr:uid="{B5E18F68-4893-4097-9E71-06F232CF3ACD}"/>
    <cellStyle name="Currency 3 5" xfId="224" xr:uid="{3B81F1B6-6834-43AA-8448-1641BDA2A0F6}"/>
    <cellStyle name="Currency 3 5 2" xfId="4632" xr:uid="{F2557814-2BAA-4335-8198-E4998E28B8B1}"/>
    <cellStyle name="Currency 3 6" xfId="4523" xr:uid="{F45F1FD3-1E2A-48C5-9549-4E166C0E73DE}"/>
    <cellStyle name="Currency 4" xfId="28" xr:uid="{DE5E3A5D-BC56-4AE6-A559-A18D44115D4A}"/>
    <cellStyle name="Currency 4 2" xfId="29" xr:uid="{83BC9DD6-9C2C-41C8-9C23-A4B9A0BC2BA5}"/>
    <cellStyle name="Currency 4 2 2" xfId="225" xr:uid="{395365B2-01AA-4283-B779-AC24B7A54CF1}"/>
    <cellStyle name="Currency 4 2 2 2" xfId="4633" xr:uid="{BBD2C136-7BCB-4BC2-BA6F-27A6914CBECF}"/>
    <cellStyle name="Currency 4 2 3" xfId="4528" xr:uid="{7D96DEC6-515D-47D4-9FDD-4907F975061D}"/>
    <cellStyle name="Currency 4 3" xfId="30" xr:uid="{53A39CE4-DD6C-4FE3-88EF-6A2F724DB137}"/>
    <cellStyle name="Currency 4 3 2" xfId="226" xr:uid="{156E8226-0CB7-49FF-AA23-4F3335244D02}"/>
    <cellStyle name="Currency 4 3 2 2" xfId="4634" xr:uid="{B6BB7DA5-D460-4482-82B0-5A04721E3AB8}"/>
    <cellStyle name="Currency 4 3 3" xfId="4529" xr:uid="{6B3029E5-89E9-4EFA-B08C-7DCF122607BE}"/>
    <cellStyle name="Currency 4 4" xfId="227" xr:uid="{35105E19-628E-4987-8955-694F4B61E7D2}"/>
    <cellStyle name="Currency 4 4 2" xfId="4635" xr:uid="{9F0036BC-7D66-47DF-92AF-67DBEB41B5C9}"/>
    <cellStyle name="Currency 4 5" xfId="4324" xr:uid="{9B593DF2-0A47-4B82-96E7-CB9863DFA1D5}"/>
    <cellStyle name="Currency 4 5 2" xfId="4439" xr:uid="{3775DF0F-B904-4D66-A94E-36360ECA4CC8}"/>
    <cellStyle name="Currency 4 5 3" xfId="4721" xr:uid="{31C9214F-BCC5-4F02-B564-8A00B083E868}"/>
    <cellStyle name="Currency 4 5 3 2" xfId="5316" xr:uid="{F740F4E8-545B-4F7E-99C5-E81DDA06ABDC}"/>
    <cellStyle name="Currency 4 5 3 3" xfId="4761" xr:uid="{ECFADB6A-B7BA-448F-9705-8EF21FD51D31}"/>
    <cellStyle name="Currency 4 5 4" xfId="4698" xr:uid="{4B64A792-4F2D-4634-B05E-48C66815CCB3}"/>
    <cellStyle name="Currency 4 6" xfId="4527" xr:uid="{60546F37-F873-47F1-B7AD-ADFB601342C8}"/>
    <cellStyle name="Currency 5" xfId="31" xr:uid="{A39E1967-2883-434F-873F-45921E071F15}"/>
    <cellStyle name="Currency 5 2" xfId="32" xr:uid="{5E1A0E05-75F2-4705-B4E2-8082BBD6A6EA}"/>
    <cellStyle name="Currency 5 2 2" xfId="228" xr:uid="{7869CBF9-5590-4EDF-A0EF-4C63ECB35CF3}"/>
    <cellStyle name="Currency 5 2 2 2" xfId="4636" xr:uid="{0BF9251E-9A60-4BF7-9442-E3FE2E6FF6AF}"/>
    <cellStyle name="Currency 5 2 3" xfId="4530" xr:uid="{150FD131-5A44-458F-B36B-142F7FF968A0}"/>
    <cellStyle name="Currency 5 3" xfId="4325" xr:uid="{45855357-B345-460B-8867-22C4C2A4A766}"/>
    <cellStyle name="Currency 5 3 2" xfId="4440" xr:uid="{D035BB0D-260D-49B2-9A5A-FCE8D2A2B31D}"/>
    <cellStyle name="Currency 5 3 2 2" xfId="5306" xr:uid="{2DE37AA7-40BE-42D7-9FCF-6D9FC8414B86}"/>
    <cellStyle name="Currency 5 3 2 3" xfId="4763" xr:uid="{CD863331-3468-406C-9788-6CD91C01FCC0}"/>
    <cellStyle name="Currency 5 4" xfId="4762" xr:uid="{2068D766-3E64-490B-A724-31D1C33084C6}"/>
    <cellStyle name="Currency 6" xfId="33" xr:uid="{27E43DDC-C171-4179-B13F-222D5394039D}"/>
    <cellStyle name="Currency 6 2" xfId="229" xr:uid="{2C4D1DF9-D78C-4E25-89B4-E86EDF031623}"/>
    <cellStyle name="Currency 6 2 2" xfId="4637" xr:uid="{2E9A540B-B30E-4069-A327-1AAEE473D424}"/>
    <cellStyle name="Currency 6 3" xfId="4326" xr:uid="{037FA537-0F78-45A1-B9CD-4EE4912DB587}"/>
    <cellStyle name="Currency 6 3 2" xfId="4441" xr:uid="{90F454A2-5B8E-4EA5-8C55-0D5ECBBFDFD8}"/>
    <cellStyle name="Currency 6 3 3" xfId="4722" xr:uid="{4A535D51-FD1B-4043-A51C-064D48138AC5}"/>
    <cellStyle name="Currency 6 3 3 2" xfId="5317" xr:uid="{CF5F85F4-4EED-4887-B659-416A960E0BA6}"/>
    <cellStyle name="Currency 6 3 3 3" xfId="4764" xr:uid="{CB95FA88-9FDD-42AB-A8EA-89EF19C07800}"/>
    <cellStyle name="Currency 6 3 4" xfId="4699" xr:uid="{8CFF06A3-AEBE-4442-91A8-DC95C27DE5A9}"/>
    <cellStyle name="Currency 6 4" xfId="4531" xr:uid="{913D72A9-35E6-4C10-93E0-67D02F231C93}"/>
    <cellStyle name="Currency 7" xfId="34" xr:uid="{08873405-7555-4279-A4E7-F78C96A7DF18}"/>
    <cellStyle name="Currency 7 2" xfId="35" xr:uid="{9F61DAE7-FFA1-465F-904C-B71D5685A64B}"/>
    <cellStyle name="Currency 7 2 2" xfId="250" xr:uid="{EA634380-B709-44F1-A76B-C23F995B2A2D}"/>
    <cellStyle name="Currency 7 2 2 2" xfId="4638" xr:uid="{3BD0A962-DE36-463B-8874-71D248DFBD98}"/>
    <cellStyle name="Currency 7 2 3" xfId="4533" xr:uid="{8A52BCE4-1084-4984-B2CC-DEE39123811D}"/>
    <cellStyle name="Currency 7 3" xfId="230" xr:uid="{F9F48F07-FF49-49DE-A8E1-2D2CACDC6C0E}"/>
    <cellStyle name="Currency 7 3 2" xfId="4639" xr:uid="{59C55EA3-6665-4C9F-A9E8-8BE6E605FC03}"/>
    <cellStyle name="Currency 7 4" xfId="4442" xr:uid="{347AE529-D897-41D8-8C45-7E074C1E5797}"/>
    <cellStyle name="Currency 7 5" xfId="4532" xr:uid="{1E62FD30-C2B8-4EF7-8483-750904AB51E9}"/>
    <cellStyle name="Currency 8" xfId="36" xr:uid="{64FC6441-7479-49BA-91B9-7B474348209A}"/>
    <cellStyle name="Currency 8 2" xfId="37" xr:uid="{3B03F652-3B1D-4E58-8F00-62CA07A91580}"/>
    <cellStyle name="Currency 8 2 2" xfId="231" xr:uid="{1193FF79-3959-4C89-B5EC-68679E2A43E3}"/>
    <cellStyle name="Currency 8 2 2 2" xfId="4640" xr:uid="{438A0279-1262-4F58-AC2C-6E8F8287E7E9}"/>
    <cellStyle name="Currency 8 2 3" xfId="4535" xr:uid="{746BB7C1-B49F-468D-BA68-023B3164DA1F}"/>
    <cellStyle name="Currency 8 3" xfId="38" xr:uid="{EFB78548-1FFB-405F-8347-B0D090D989F4}"/>
    <cellStyle name="Currency 8 3 2" xfId="232" xr:uid="{50FE6820-8ACD-4BA9-9092-638CF9B322EF}"/>
    <cellStyle name="Currency 8 3 2 2" xfId="4641" xr:uid="{843C7E07-65A1-4599-986C-0D287EECAA0D}"/>
    <cellStyle name="Currency 8 3 3" xfId="4536" xr:uid="{5984F205-F70A-4E4A-8B69-47FAF42AC05E}"/>
    <cellStyle name="Currency 8 4" xfId="39" xr:uid="{017283B6-7941-414A-9874-4824FCAC60EA}"/>
    <cellStyle name="Currency 8 4 2" xfId="233" xr:uid="{615BB6BF-9820-4750-8F1B-020F9218030C}"/>
    <cellStyle name="Currency 8 4 2 2" xfId="4642" xr:uid="{35B9C982-F304-4A42-9F21-A9A1230283CC}"/>
    <cellStyle name="Currency 8 4 3" xfId="4537" xr:uid="{447B11BC-43BE-4AE2-8AE7-C1DBE4AF4879}"/>
    <cellStyle name="Currency 8 5" xfId="234" xr:uid="{B97056E4-E505-4525-A1DB-22D7139F38E8}"/>
    <cellStyle name="Currency 8 5 2" xfId="4643" xr:uid="{FEDAAEA3-9EDA-47D7-824C-A7CC421B06F6}"/>
    <cellStyle name="Currency 8 6" xfId="4443" xr:uid="{2B56ACC8-85E5-47AB-AB05-85953A9C37B0}"/>
    <cellStyle name="Currency 8 7" xfId="4534" xr:uid="{6A36EFC1-AFCC-4ADF-92B9-30C1618BF144}"/>
    <cellStyle name="Currency 9" xfId="40" xr:uid="{38C6B4D8-4A1E-41AC-B095-DC92148AC4F6}"/>
    <cellStyle name="Currency 9 2" xfId="41" xr:uid="{4EC70D71-4558-420C-9B9D-92F63208CD24}"/>
    <cellStyle name="Currency 9 2 2" xfId="235" xr:uid="{3D15DA0F-6C0A-45E4-BAF3-82020A0F7CC5}"/>
    <cellStyle name="Currency 9 2 2 2" xfId="4644" xr:uid="{0176F947-BF61-4535-AC16-45507030B197}"/>
    <cellStyle name="Currency 9 2 3" xfId="4539" xr:uid="{5A28F37C-89F5-4F91-A2FD-09435382CC0A}"/>
    <cellStyle name="Currency 9 3" xfId="42" xr:uid="{E3BC4E95-2CB0-4F49-A7B5-F9EE343A94B4}"/>
    <cellStyle name="Currency 9 3 2" xfId="236" xr:uid="{09B79449-F528-4699-BD23-FCC0BDDA6778}"/>
    <cellStyle name="Currency 9 3 2 2" xfId="4645" xr:uid="{81B97CBD-275F-42C7-93F8-318D32F21F12}"/>
    <cellStyle name="Currency 9 3 3" xfId="4540" xr:uid="{8E94AC67-FC69-48EF-8021-0E58285F10FA}"/>
    <cellStyle name="Currency 9 4" xfId="237" xr:uid="{B7F7C9C7-954B-4218-B6BC-5C9ED3B5F73C}"/>
    <cellStyle name="Currency 9 4 2" xfId="4646" xr:uid="{0B10652F-2D54-4248-9BA7-1623E5A24F28}"/>
    <cellStyle name="Currency 9 5" xfId="4327" xr:uid="{7DC89F94-DECD-4E0E-9D76-26676360D914}"/>
    <cellStyle name="Currency 9 5 2" xfId="4444" xr:uid="{DD5B1E34-478F-4A57-B822-51B2885897B8}"/>
    <cellStyle name="Currency 9 5 3" xfId="4723" xr:uid="{0B9BDD8E-C1B6-49CA-B8D9-6691ADFEFAE5}"/>
    <cellStyle name="Currency 9 5 4" xfId="4700" xr:uid="{249C0E46-9AE5-42E8-89C4-D4936AA0D8AD}"/>
    <cellStyle name="Currency 9 6" xfId="4538" xr:uid="{A8692F89-A26D-4DD3-8A01-E04ABB370D56}"/>
    <cellStyle name="Hyperlink 2" xfId="6" xr:uid="{6CFFD761-E1C4-4FFC-9C82-FDD569F38491}"/>
    <cellStyle name="Hyperlink 2 2" xfId="5356" xr:uid="{A2A13095-4D33-4AE4-9B7B-3EB434A4701B}"/>
    <cellStyle name="Hyperlink 3" xfId="202" xr:uid="{37A087EF-1742-4D83-B49C-9122BC9232E7}"/>
    <cellStyle name="Hyperlink 3 2" xfId="4415" xr:uid="{D8AF1574-6C97-48E3-8A11-25EAEBB0DF7F}"/>
    <cellStyle name="Hyperlink 3 3" xfId="4328" xr:uid="{E925A01C-7C98-434B-83AC-39478840FB84}"/>
    <cellStyle name="Hyperlink 4" xfId="4329" xr:uid="{F8439DE2-680A-4E13-A2E1-D1299B7F9165}"/>
    <cellStyle name="Hyperlink 4 2" xfId="5350" xr:uid="{93FDE77F-B959-4306-BA90-EEB7BED7E36C}"/>
    <cellStyle name="Normal" xfId="0" builtinId="0"/>
    <cellStyle name="Normal 10" xfId="43" xr:uid="{893B5856-00F1-4706-8AC3-CD0A706DECF9}"/>
    <cellStyle name="Normal 10 10" xfId="903" xr:uid="{D2BE9548-4131-47DA-A38F-5861BDE020BF}"/>
    <cellStyle name="Normal 10 10 2" xfId="2508" xr:uid="{6BD95E47-3714-4320-AEBC-ACED74DBABD7}"/>
    <cellStyle name="Normal 10 10 2 2" xfId="4331" xr:uid="{FF6B8D7B-11B2-4012-B952-F10DC70BDF1E}"/>
    <cellStyle name="Normal 10 10 2 3" xfId="4675" xr:uid="{309DCB7D-1572-401C-AAAA-045477785CA9}"/>
    <cellStyle name="Normal 10 10 3" xfId="2509" xr:uid="{9D62AE05-2BBF-40B8-AAF8-757E45DB3671}"/>
    <cellStyle name="Normal 10 10 4" xfId="2510" xr:uid="{CDAA44BD-7DAE-40BC-99C2-E909CCB3E4E4}"/>
    <cellStyle name="Normal 10 11" xfId="2511" xr:uid="{49DF6932-2D56-4236-AE9E-A0C4D9F95877}"/>
    <cellStyle name="Normal 10 11 2" xfId="2512" xr:uid="{1E564597-B6D4-49E4-A3CD-F63F28271D9F}"/>
    <cellStyle name="Normal 10 11 3" xfId="2513" xr:uid="{B8D53741-0B67-46C8-B757-694427C28226}"/>
    <cellStyle name="Normal 10 11 4" xfId="2514" xr:uid="{FA3FE138-CE45-4D29-B894-CA6B6285CBC0}"/>
    <cellStyle name="Normal 10 12" xfId="2515" xr:uid="{81BFDE37-A4CB-460B-9597-69875DBB8C6F}"/>
    <cellStyle name="Normal 10 12 2" xfId="2516" xr:uid="{80430D15-0EBB-4DEA-BA32-430C6578FD35}"/>
    <cellStyle name="Normal 10 13" xfId="2517" xr:uid="{56829A93-5952-47F4-A770-DD4FF9F65E0A}"/>
    <cellStyle name="Normal 10 14" xfId="2518" xr:uid="{01207F50-8139-4CE1-8008-40FEBDA50C5C}"/>
    <cellStyle name="Normal 10 15" xfId="2519" xr:uid="{362AEB67-1F1B-4EC6-BAA9-0E9E6075FFF7}"/>
    <cellStyle name="Normal 10 2" xfId="44" xr:uid="{189DD9EF-F2D9-4A52-9996-9B0FC4A2C414}"/>
    <cellStyle name="Normal 10 2 10" xfId="2520" xr:uid="{C45C5C56-B0E3-4067-A200-8E9AA18609BD}"/>
    <cellStyle name="Normal 10 2 11" xfId="2521" xr:uid="{47116EB2-692A-49C6-B3ED-BF766C458AD4}"/>
    <cellStyle name="Normal 10 2 2" xfId="45" xr:uid="{8F8E5025-9640-42C8-848E-9E929F293F31}"/>
    <cellStyle name="Normal 10 2 2 2" xfId="46" xr:uid="{16A854DC-91D0-4DEE-ACF3-F81389A2B630}"/>
    <cellStyle name="Normal 10 2 2 2 2" xfId="238" xr:uid="{A1BBA674-C61A-4569-8BBD-295888AB051A}"/>
    <cellStyle name="Normal 10 2 2 2 2 2" xfId="454" xr:uid="{073582F3-80C8-48CC-8C56-829C3EB6BA76}"/>
    <cellStyle name="Normal 10 2 2 2 2 2 2" xfId="455" xr:uid="{DB733D6A-FEB4-4A25-B88B-CE97F392360D}"/>
    <cellStyle name="Normal 10 2 2 2 2 2 2 2" xfId="904" xr:uid="{4E906D5F-E63C-44A0-AF26-053FD7F59FE9}"/>
    <cellStyle name="Normal 10 2 2 2 2 2 2 2 2" xfId="905" xr:uid="{446AD01D-B01B-476E-B4D4-8D9EB8228E60}"/>
    <cellStyle name="Normal 10 2 2 2 2 2 2 3" xfId="906" xr:uid="{9F424DE6-879A-49F2-90CA-569B5311F841}"/>
    <cellStyle name="Normal 10 2 2 2 2 2 3" xfId="907" xr:uid="{96DB483A-529A-4398-B98E-B81CDA728E80}"/>
    <cellStyle name="Normal 10 2 2 2 2 2 3 2" xfId="908" xr:uid="{8F7B00AC-D0C5-404E-8255-F1E37BE7795B}"/>
    <cellStyle name="Normal 10 2 2 2 2 2 4" xfId="909" xr:uid="{C53A0153-6D08-41D5-96C0-88A5759964C5}"/>
    <cellStyle name="Normal 10 2 2 2 2 3" xfId="456" xr:uid="{0B187A6E-BA55-4D02-BD6C-FE98F83191C1}"/>
    <cellStyle name="Normal 10 2 2 2 2 3 2" xfId="910" xr:uid="{C9729528-4B1D-4698-A1C5-3560CA044E3A}"/>
    <cellStyle name="Normal 10 2 2 2 2 3 2 2" xfId="911" xr:uid="{2D860487-2664-498B-8E6A-B0E9C8EE69D5}"/>
    <cellStyle name="Normal 10 2 2 2 2 3 3" xfId="912" xr:uid="{0F961620-4A54-4EDA-AE3A-74C40246041C}"/>
    <cellStyle name="Normal 10 2 2 2 2 3 4" xfId="2522" xr:uid="{57DF6760-8AD1-40DE-9EA3-C0B82C0108DB}"/>
    <cellStyle name="Normal 10 2 2 2 2 4" xfId="913" xr:uid="{99CDAB7A-5E41-4DE6-9F43-87A951D71071}"/>
    <cellStyle name="Normal 10 2 2 2 2 4 2" xfId="914" xr:uid="{ED23A49C-6A0F-4096-B899-36F48176B2A4}"/>
    <cellStyle name="Normal 10 2 2 2 2 5" xfId="915" xr:uid="{B45DB32A-9D2C-4574-8E6E-8D3F40C94316}"/>
    <cellStyle name="Normal 10 2 2 2 2 6" xfId="2523" xr:uid="{784EFFD8-7450-48E3-BA6D-69F9BB00B1C1}"/>
    <cellStyle name="Normal 10 2 2 2 3" xfId="239" xr:uid="{4939DCA3-F90A-4114-9B0B-D06D36DA7BAF}"/>
    <cellStyle name="Normal 10 2 2 2 3 2" xfId="457" xr:uid="{39A40C65-4670-48DC-A4A6-1867F6C3A245}"/>
    <cellStyle name="Normal 10 2 2 2 3 2 2" xfId="458" xr:uid="{0F9B62B2-54C0-4BD7-8A2E-2A8619BDD931}"/>
    <cellStyle name="Normal 10 2 2 2 3 2 2 2" xfId="916" xr:uid="{B6ACBB1D-FF8F-402D-882D-3736A7F05A8E}"/>
    <cellStyle name="Normal 10 2 2 2 3 2 2 2 2" xfId="917" xr:uid="{2E5D805D-559C-4C39-BF6F-4C0AA9BAEA69}"/>
    <cellStyle name="Normal 10 2 2 2 3 2 2 3" xfId="918" xr:uid="{D8400095-7D66-4436-BF50-F705B63AA365}"/>
    <cellStyle name="Normal 10 2 2 2 3 2 3" xfId="919" xr:uid="{6A29199C-96AE-457F-9B7B-C3F11AD60A8C}"/>
    <cellStyle name="Normal 10 2 2 2 3 2 3 2" xfId="920" xr:uid="{5E57E09E-2D4E-4357-97FD-1DD895C9B3A7}"/>
    <cellStyle name="Normal 10 2 2 2 3 2 4" xfId="921" xr:uid="{FDD3BE48-6A78-4B07-920E-CCC223B88950}"/>
    <cellStyle name="Normal 10 2 2 2 3 3" xfId="459" xr:uid="{49CAB941-363F-41AD-B3C0-FB33C615419B}"/>
    <cellStyle name="Normal 10 2 2 2 3 3 2" xfId="922" xr:uid="{E1A2584D-DF70-4A10-A156-426848D0AA76}"/>
    <cellStyle name="Normal 10 2 2 2 3 3 2 2" xfId="923" xr:uid="{50C7773E-143A-4600-93B2-DB9AF6414980}"/>
    <cellStyle name="Normal 10 2 2 2 3 3 3" xfId="924" xr:uid="{22AFA002-8F8D-4100-A731-0924AB7FAA47}"/>
    <cellStyle name="Normal 10 2 2 2 3 4" xfId="925" xr:uid="{0A5ED8DF-CC9B-4E85-BA58-0CF62A848A76}"/>
    <cellStyle name="Normal 10 2 2 2 3 4 2" xfId="926" xr:uid="{AE89C676-BE44-4846-9234-C53C328331E5}"/>
    <cellStyle name="Normal 10 2 2 2 3 5" xfId="927" xr:uid="{CA90908D-A158-4989-85A0-08188A490D3D}"/>
    <cellStyle name="Normal 10 2 2 2 4" xfId="460" xr:uid="{B6C01539-9406-48D6-9F72-C1A16FE5F41A}"/>
    <cellStyle name="Normal 10 2 2 2 4 2" xfId="461" xr:uid="{590EA982-9077-47B4-A2F4-8D76B6EB12DA}"/>
    <cellStyle name="Normal 10 2 2 2 4 2 2" xfId="928" xr:uid="{9C103886-FD1A-465B-899A-C4ED73EB103A}"/>
    <cellStyle name="Normal 10 2 2 2 4 2 2 2" xfId="929" xr:uid="{EF97F359-772C-4E27-9B36-44E05F1ED39C}"/>
    <cellStyle name="Normal 10 2 2 2 4 2 3" xfId="930" xr:uid="{96E2A1F5-5E0E-4948-B7A0-F7EE6119F255}"/>
    <cellStyle name="Normal 10 2 2 2 4 3" xfId="931" xr:uid="{902AA72B-31CD-46A2-82D4-934DE1672EED}"/>
    <cellStyle name="Normal 10 2 2 2 4 3 2" xfId="932" xr:uid="{68860BD8-8364-48EC-8C84-27A85F54551C}"/>
    <cellStyle name="Normal 10 2 2 2 4 4" xfId="933" xr:uid="{9A7F576C-ADCF-495B-A7F4-B4D1DB056E08}"/>
    <cellStyle name="Normal 10 2 2 2 5" xfId="462" xr:uid="{66EE1DDC-0DCA-47AE-BE98-F88C4FC164E4}"/>
    <cellStyle name="Normal 10 2 2 2 5 2" xfId="934" xr:uid="{2255CE63-A0CF-41DA-B0CE-3736D3B7758A}"/>
    <cellStyle name="Normal 10 2 2 2 5 2 2" xfId="935" xr:uid="{0954E907-3C29-4681-A92A-39C4BB4C2A23}"/>
    <cellStyle name="Normal 10 2 2 2 5 3" xfId="936" xr:uid="{99A91887-BF0F-4475-A59E-44A945F07150}"/>
    <cellStyle name="Normal 10 2 2 2 5 4" xfId="2524" xr:uid="{C4A8405E-A824-4949-89B0-33C93B66EC5D}"/>
    <cellStyle name="Normal 10 2 2 2 6" xfId="937" xr:uid="{21B2014D-127B-4F47-B9BA-E763FF7BC8E9}"/>
    <cellStyle name="Normal 10 2 2 2 6 2" xfId="938" xr:uid="{531DE6A2-48DE-48B7-AF03-DC2976FA4BAF}"/>
    <cellStyle name="Normal 10 2 2 2 7" xfId="939" xr:uid="{64C47E49-B902-4924-8B62-67C8B62EA118}"/>
    <cellStyle name="Normal 10 2 2 2 8" xfId="2525" xr:uid="{ADDBD573-877F-4871-8C66-2545620FB77A}"/>
    <cellStyle name="Normal 10 2 2 3" xfId="240" xr:uid="{F2258A31-4FB1-4B80-ADA8-138C9E12C1E9}"/>
    <cellStyle name="Normal 10 2 2 3 2" xfId="463" xr:uid="{C283E5AB-9F74-4FF4-88B7-B82B9BAF5B31}"/>
    <cellStyle name="Normal 10 2 2 3 2 2" xfId="464" xr:uid="{67292A4C-3812-4787-AC6D-8D2CA71990B8}"/>
    <cellStyle name="Normal 10 2 2 3 2 2 2" xfId="940" xr:uid="{2A1187E5-B29E-4633-A7D4-D1A1B9324303}"/>
    <cellStyle name="Normal 10 2 2 3 2 2 2 2" xfId="941" xr:uid="{45CE6680-CDF2-4850-A765-E917913F54E5}"/>
    <cellStyle name="Normal 10 2 2 3 2 2 3" xfId="942" xr:uid="{B56B194E-85F7-4466-A085-1833841FDDFC}"/>
    <cellStyle name="Normal 10 2 2 3 2 3" xfId="943" xr:uid="{60E264F5-9B83-4D90-A058-7D0708B9A59E}"/>
    <cellStyle name="Normal 10 2 2 3 2 3 2" xfId="944" xr:uid="{E9639EFC-EE2E-426E-9DBE-131EB684B2C4}"/>
    <cellStyle name="Normal 10 2 2 3 2 4" xfId="945" xr:uid="{4A009627-0613-409A-8AC0-E1304A3B4338}"/>
    <cellStyle name="Normal 10 2 2 3 3" xfId="465" xr:uid="{5571F4F9-17F9-464B-9865-490177D6F7FE}"/>
    <cellStyle name="Normal 10 2 2 3 3 2" xfId="946" xr:uid="{748942CF-1123-4AB2-BB1F-127B292FBD09}"/>
    <cellStyle name="Normal 10 2 2 3 3 2 2" xfId="947" xr:uid="{8D934F93-3EAF-47BB-AEC9-02C286DBA120}"/>
    <cellStyle name="Normal 10 2 2 3 3 3" xfId="948" xr:uid="{E3BBAD9A-F8A6-41A4-AD8D-9E547376EFED}"/>
    <cellStyle name="Normal 10 2 2 3 3 4" xfId="2526" xr:uid="{86567E1C-8059-4B61-A786-CD0EED8C24C2}"/>
    <cellStyle name="Normal 10 2 2 3 4" xfId="949" xr:uid="{739A0449-785D-4FBB-8623-DFF19BC7D2A5}"/>
    <cellStyle name="Normal 10 2 2 3 4 2" xfId="950" xr:uid="{AFC5F4A1-072F-48DB-8D4C-78F62CCFE51D}"/>
    <cellStyle name="Normal 10 2 2 3 5" xfId="951" xr:uid="{EEA5CEEF-AE2B-4932-8B6E-55B77DAB9F08}"/>
    <cellStyle name="Normal 10 2 2 3 6" xfId="2527" xr:uid="{EE6FD4FC-F260-4348-98C7-677B4C8E4F57}"/>
    <cellStyle name="Normal 10 2 2 4" xfId="241" xr:uid="{F008813D-9C4E-498C-BFCB-FB881DD3B034}"/>
    <cellStyle name="Normal 10 2 2 4 2" xfId="466" xr:uid="{6951FAFD-C82E-4C45-840A-8D8A0C2237B9}"/>
    <cellStyle name="Normal 10 2 2 4 2 2" xfId="467" xr:uid="{90FF19F8-C582-4924-B683-C5DD91AFA288}"/>
    <cellStyle name="Normal 10 2 2 4 2 2 2" xfId="952" xr:uid="{732C457B-E9D0-40D6-BD45-269499695963}"/>
    <cellStyle name="Normal 10 2 2 4 2 2 2 2" xfId="953" xr:uid="{46204B41-0E4B-4A21-AC88-230A7C44DF53}"/>
    <cellStyle name="Normal 10 2 2 4 2 2 3" xfId="954" xr:uid="{CA465521-C036-424B-AA69-439CF0075C5B}"/>
    <cellStyle name="Normal 10 2 2 4 2 3" xfId="955" xr:uid="{4A4E8BC8-F2CD-43E8-856C-EF0BDD7BFD53}"/>
    <cellStyle name="Normal 10 2 2 4 2 3 2" xfId="956" xr:uid="{8DEADA05-D2D5-492B-8F2E-E247D6577045}"/>
    <cellStyle name="Normal 10 2 2 4 2 4" xfId="957" xr:uid="{7F7B38CD-A0C0-4CA5-A338-8A2603C5A158}"/>
    <cellStyle name="Normal 10 2 2 4 3" xfId="468" xr:uid="{3484E995-4619-40F1-AA0E-8E412566F242}"/>
    <cellStyle name="Normal 10 2 2 4 3 2" xfId="958" xr:uid="{11D3AA8E-A18C-472D-8837-73D7DF418EF6}"/>
    <cellStyle name="Normal 10 2 2 4 3 2 2" xfId="959" xr:uid="{CF301154-2AEB-441F-986B-CC333F6F0C9E}"/>
    <cellStyle name="Normal 10 2 2 4 3 3" xfId="960" xr:uid="{C11B1B13-43E5-497A-9E04-B59B3F88AAB8}"/>
    <cellStyle name="Normal 10 2 2 4 4" xfId="961" xr:uid="{A83D9184-3D68-4BC8-B0C4-06E3C9C2452C}"/>
    <cellStyle name="Normal 10 2 2 4 4 2" xfId="962" xr:uid="{56234B0B-C0D2-4E59-B3B2-6C753B3880B1}"/>
    <cellStyle name="Normal 10 2 2 4 5" xfId="963" xr:uid="{611FFCF5-4575-4755-B378-02C99F7D6CEB}"/>
    <cellStyle name="Normal 10 2 2 5" xfId="242" xr:uid="{FFDC5302-EA2E-491A-A4D4-0FAABC67113D}"/>
    <cellStyle name="Normal 10 2 2 5 2" xfId="469" xr:uid="{FA7FE6D0-2AF3-453E-9A6A-D292FB9E670E}"/>
    <cellStyle name="Normal 10 2 2 5 2 2" xfId="964" xr:uid="{7FC6ADEF-7A5D-4525-A2A1-EFA056A55E5C}"/>
    <cellStyle name="Normal 10 2 2 5 2 2 2" xfId="965" xr:uid="{9E6DF001-FF83-405B-9EBA-2F758B1E6841}"/>
    <cellStyle name="Normal 10 2 2 5 2 3" xfId="966" xr:uid="{6B0C7FA5-5A6A-449E-9579-CA92930CDBD7}"/>
    <cellStyle name="Normal 10 2 2 5 3" xfId="967" xr:uid="{8874847A-7841-4D5C-8172-0250F7C031A6}"/>
    <cellStyle name="Normal 10 2 2 5 3 2" xfId="968" xr:uid="{BC7BD639-0C08-43CA-BC8A-5CFC5B12D789}"/>
    <cellStyle name="Normal 10 2 2 5 4" xfId="969" xr:uid="{D35B631B-DF7E-42E8-AD6F-B938774FB679}"/>
    <cellStyle name="Normal 10 2 2 6" xfId="470" xr:uid="{F92474A3-CA79-4FFA-BA59-096BEFBD3B97}"/>
    <cellStyle name="Normal 10 2 2 6 2" xfId="970" xr:uid="{060A7600-8A4B-4AA9-9CAD-2EE397AB022F}"/>
    <cellStyle name="Normal 10 2 2 6 2 2" xfId="971" xr:uid="{303B0EF2-7E01-4BBC-B75A-43C029A4A450}"/>
    <cellStyle name="Normal 10 2 2 6 2 3" xfId="4333" xr:uid="{532B4C94-B66D-4D4A-A074-98D5671E391E}"/>
    <cellStyle name="Normal 10 2 2 6 3" xfId="972" xr:uid="{5D6ECFFB-C81B-4CC5-84B7-46512E3C63B4}"/>
    <cellStyle name="Normal 10 2 2 6 4" xfId="2528" xr:uid="{A70911D6-6AEF-4C64-934E-99929D92EE1B}"/>
    <cellStyle name="Normal 10 2 2 6 4 2" xfId="4564" xr:uid="{F93E4F44-CD30-4617-9854-8CCC62A5A33E}"/>
    <cellStyle name="Normal 10 2 2 6 4 3" xfId="4676" xr:uid="{5CE5715E-DF37-44AF-BF2D-DC83F2C6D52D}"/>
    <cellStyle name="Normal 10 2 2 6 4 4" xfId="4602" xr:uid="{49A5E3FF-E7B0-431A-BE87-6F6F8AE2A8E5}"/>
    <cellStyle name="Normal 10 2 2 7" xfId="973" xr:uid="{F3EEA30F-730C-4AEC-8EEE-84DB67660189}"/>
    <cellStyle name="Normal 10 2 2 7 2" xfId="974" xr:uid="{C323A6A8-4106-4E3F-811B-6339BEB6BF67}"/>
    <cellStyle name="Normal 10 2 2 8" xfId="975" xr:uid="{50228CF9-AE21-4975-960C-43A759BD5637}"/>
    <cellStyle name="Normal 10 2 2 9" xfId="2529" xr:uid="{E851B88A-A637-4600-B22F-FA2E37F26328}"/>
    <cellStyle name="Normal 10 2 3" xfId="47" xr:uid="{939A4614-59DC-4305-AB90-F4AFC6AC424C}"/>
    <cellStyle name="Normal 10 2 3 2" xfId="48" xr:uid="{A6000A17-D468-4BDF-BCC3-F7649D37080C}"/>
    <cellStyle name="Normal 10 2 3 2 2" xfId="471" xr:uid="{FE8DCD88-9916-4FF3-943D-FB105BEB6F6E}"/>
    <cellStyle name="Normal 10 2 3 2 2 2" xfId="472" xr:uid="{05A1ED6F-220F-4546-ABA5-D00A3068A9F2}"/>
    <cellStyle name="Normal 10 2 3 2 2 2 2" xfId="976" xr:uid="{B9020D9B-0CE3-4040-B213-7A033D03A9AD}"/>
    <cellStyle name="Normal 10 2 3 2 2 2 2 2" xfId="977" xr:uid="{682DB686-1811-403E-B1BB-BEA1D6242890}"/>
    <cellStyle name="Normal 10 2 3 2 2 2 3" xfId="978" xr:uid="{10C82523-F598-46F6-99F1-5058AC5B0994}"/>
    <cellStyle name="Normal 10 2 3 2 2 3" xfId="979" xr:uid="{42953BC9-33AF-4841-8D67-B030E839524F}"/>
    <cellStyle name="Normal 10 2 3 2 2 3 2" xfId="980" xr:uid="{6CA0DFCC-6833-4E19-8BCA-EEAE4DF70BFA}"/>
    <cellStyle name="Normal 10 2 3 2 2 4" xfId="981" xr:uid="{89FF4CE5-FD9D-48A8-BCD3-3163AE3EB24C}"/>
    <cellStyle name="Normal 10 2 3 2 3" xfId="473" xr:uid="{7830DBB3-5467-4021-AF1A-BCDE02C028C2}"/>
    <cellStyle name="Normal 10 2 3 2 3 2" xfId="982" xr:uid="{493CD66A-61D6-4C9E-B1D0-7DB9A3A6617C}"/>
    <cellStyle name="Normal 10 2 3 2 3 2 2" xfId="983" xr:uid="{CEDC61CF-7943-45DF-96B7-179C0BC95B11}"/>
    <cellStyle name="Normal 10 2 3 2 3 3" xfId="984" xr:uid="{BB634C07-C8E4-47BC-BF52-78800F51459F}"/>
    <cellStyle name="Normal 10 2 3 2 3 4" xfId="2530" xr:uid="{DF9BCCFC-5226-43E6-88B6-386AC4BD574F}"/>
    <cellStyle name="Normal 10 2 3 2 4" xfId="985" xr:uid="{02EAE542-F6D6-42D1-B16E-4433056317F1}"/>
    <cellStyle name="Normal 10 2 3 2 4 2" xfId="986" xr:uid="{6C77BBD9-C0B7-4949-8240-15B32FFDA2B4}"/>
    <cellStyle name="Normal 10 2 3 2 5" xfId="987" xr:uid="{828D5732-C9F5-4B75-BEA8-9897C18F40D9}"/>
    <cellStyle name="Normal 10 2 3 2 6" xfId="2531" xr:uid="{95B8576D-5301-4152-87BC-C9F068CC73FC}"/>
    <cellStyle name="Normal 10 2 3 3" xfId="243" xr:uid="{0D0F41E6-5BB1-4A8B-AE85-7B2334D37F39}"/>
    <cellStyle name="Normal 10 2 3 3 2" xfId="474" xr:uid="{FCD68009-B57C-4048-85E1-777A7CD6FBFA}"/>
    <cellStyle name="Normal 10 2 3 3 2 2" xfId="475" xr:uid="{AA4DE262-C2E1-475D-B468-86A093A9E566}"/>
    <cellStyle name="Normal 10 2 3 3 2 2 2" xfId="988" xr:uid="{A5EBE529-EC96-4D59-B0D2-7F519BBE85D9}"/>
    <cellStyle name="Normal 10 2 3 3 2 2 2 2" xfId="989" xr:uid="{34FC6864-7DF0-4DE8-96FE-86C9C1D8EFEA}"/>
    <cellStyle name="Normal 10 2 3 3 2 2 3" xfId="990" xr:uid="{0398A533-A29B-40D0-9870-F197F31D8317}"/>
    <cellStyle name="Normal 10 2 3 3 2 3" xfId="991" xr:uid="{FCAF8E93-B1E9-4C13-B6A8-E6A157E15404}"/>
    <cellStyle name="Normal 10 2 3 3 2 3 2" xfId="992" xr:uid="{FC53C6C7-4C8C-41D4-99DA-CB2B6C758E50}"/>
    <cellStyle name="Normal 10 2 3 3 2 4" xfId="993" xr:uid="{E5BFCBB1-C91F-4B88-9B40-4B052A6DE3CF}"/>
    <cellStyle name="Normal 10 2 3 3 3" xfId="476" xr:uid="{4084C034-CD5D-4DF5-ACDD-0A3690B032A2}"/>
    <cellStyle name="Normal 10 2 3 3 3 2" xfId="994" xr:uid="{DB4B336B-EA65-4840-B3E0-DF75DB1986AA}"/>
    <cellStyle name="Normal 10 2 3 3 3 2 2" xfId="995" xr:uid="{E8FF2860-B670-4E87-9E31-ECADD6B6C365}"/>
    <cellStyle name="Normal 10 2 3 3 3 3" xfId="996" xr:uid="{6960901E-F81C-458D-87D6-733F623CE3BE}"/>
    <cellStyle name="Normal 10 2 3 3 4" xfId="997" xr:uid="{E11E6BA7-2891-494C-8E10-A6E051C4B764}"/>
    <cellStyle name="Normal 10 2 3 3 4 2" xfId="998" xr:uid="{AF9FD950-7CEC-44C2-8B49-ECF8735E62DD}"/>
    <cellStyle name="Normal 10 2 3 3 5" xfId="999" xr:uid="{CEBCE9A8-F4D0-4375-9489-36134247C310}"/>
    <cellStyle name="Normal 10 2 3 4" xfId="244" xr:uid="{3217C34B-C43A-4793-99ED-6D520B3797DC}"/>
    <cellStyle name="Normal 10 2 3 4 2" xfId="477" xr:uid="{4DA8D522-7B74-47EC-A4E8-ACEA5B40F5D3}"/>
    <cellStyle name="Normal 10 2 3 4 2 2" xfId="1000" xr:uid="{E404DEE0-45B2-4EE1-B6A1-FCD5C43FDD1E}"/>
    <cellStyle name="Normal 10 2 3 4 2 2 2" xfId="1001" xr:uid="{AC253ADA-5FBA-47F5-979C-E1B3DDEC72BB}"/>
    <cellStyle name="Normal 10 2 3 4 2 3" xfId="1002" xr:uid="{1D894EEB-A3EB-4671-A05C-CEAF561F4D02}"/>
    <cellStyle name="Normal 10 2 3 4 3" xfId="1003" xr:uid="{F0440832-14D6-4F0F-8259-C366A6256E11}"/>
    <cellStyle name="Normal 10 2 3 4 3 2" xfId="1004" xr:uid="{613BE1BE-564E-4665-B4EB-304A86772DBA}"/>
    <cellStyle name="Normal 10 2 3 4 4" xfId="1005" xr:uid="{28E20438-761C-4B81-96AA-6B205435A332}"/>
    <cellStyle name="Normal 10 2 3 5" xfId="478" xr:uid="{AAB7BEE2-B5F4-4479-A988-96B82B32E066}"/>
    <cellStyle name="Normal 10 2 3 5 2" xfId="1006" xr:uid="{B5539451-8BD2-4287-B736-0BDF716A2513}"/>
    <cellStyle name="Normal 10 2 3 5 2 2" xfId="1007" xr:uid="{0A6D6D59-637D-4096-BBD4-3FAAD608F754}"/>
    <cellStyle name="Normal 10 2 3 5 2 3" xfId="4334" xr:uid="{B21E1D14-95C8-4A05-B6C5-8D2F8E1D4214}"/>
    <cellStyle name="Normal 10 2 3 5 3" xfId="1008" xr:uid="{CE169011-4D54-4F95-9CD4-85369438DA84}"/>
    <cellStyle name="Normal 10 2 3 5 4" xfId="2532" xr:uid="{B1B4C2B7-F3E9-4039-AB21-CAD15470AD48}"/>
    <cellStyle name="Normal 10 2 3 5 4 2" xfId="4565" xr:uid="{FDA61F97-BE7C-43AA-ACC2-1F22F44ECCA4}"/>
    <cellStyle name="Normal 10 2 3 5 4 3" xfId="4677" xr:uid="{CA8D9326-2E2A-4117-9C57-627E4C293911}"/>
    <cellStyle name="Normal 10 2 3 5 4 4" xfId="4603" xr:uid="{BA5AC5D3-065B-4CFE-B6DD-8130BD3F663D}"/>
    <cellStyle name="Normal 10 2 3 6" xfId="1009" xr:uid="{86CC7E11-90D2-4CEB-922B-A04E054D80E2}"/>
    <cellStyle name="Normal 10 2 3 6 2" xfId="1010" xr:uid="{F3410C49-FF56-41B1-BCF6-51C3612F4FA7}"/>
    <cellStyle name="Normal 10 2 3 7" xfId="1011" xr:uid="{8D998B97-20DC-4B18-929E-D6BCF36AF18B}"/>
    <cellStyle name="Normal 10 2 3 8" xfId="2533" xr:uid="{03EA5A4C-1EC9-43F9-9A80-3C0CF7DB17A3}"/>
    <cellStyle name="Normal 10 2 4" xfId="49" xr:uid="{808A4BF9-10F5-4A92-8FAA-D093A21C6C28}"/>
    <cellStyle name="Normal 10 2 4 2" xfId="429" xr:uid="{7D106653-5A3C-4CD2-B0E5-EC6CF6A53EDA}"/>
    <cellStyle name="Normal 10 2 4 2 2" xfId="479" xr:uid="{EB9D6EC1-D3EC-45E9-BDE3-F1BBC1033681}"/>
    <cellStyle name="Normal 10 2 4 2 2 2" xfId="1012" xr:uid="{19B08B13-CB67-452C-AAF5-3FC7FF5B2028}"/>
    <cellStyle name="Normal 10 2 4 2 2 2 2" xfId="1013" xr:uid="{DACC27A5-3196-411B-BBFF-12466E5037C6}"/>
    <cellStyle name="Normal 10 2 4 2 2 3" xfId="1014" xr:uid="{254B1AC7-97EA-4D95-B7B3-A98048520DDB}"/>
    <cellStyle name="Normal 10 2 4 2 2 4" xfId="2534" xr:uid="{9BFFC9E9-501E-4869-BF78-405C9BA86469}"/>
    <cellStyle name="Normal 10 2 4 2 3" xfId="1015" xr:uid="{CF22E24E-1D1D-45E8-89E1-38B2E15B5C33}"/>
    <cellStyle name="Normal 10 2 4 2 3 2" xfId="1016" xr:uid="{72E75FDB-2879-43CB-9C18-4B0191B02B60}"/>
    <cellStyle name="Normal 10 2 4 2 4" xfId="1017" xr:uid="{A42F6152-C8D4-4E41-95C9-FE5F8BFBC501}"/>
    <cellStyle name="Normal 10 2 4 2 5" xfId="2535" xr:uid="{67218F1D-2DC8-446E-8E53-64770956DFEE}"/>
    <cellStyle name="Normal 10 2 4 3" xfId="480" xr:uid="{7A9851DF-EE08-4596-A623-8E75777365B8}"/>
    <cellStyle name="Normal 10 2 4 3 2" xfId="1018" xr:uid="{4419439D-A11F-4B9F-A062-DB43FFB9796A}"/>
    <cellStyle name="Normal 10 2 4 3 2 2" xfId="1019" xr:uid="{5C8CF5CC-FB34-4F05-BA37-C8A64ADD89E9}"/>
    <cellStyle name="Normal 10 2 4 3 3" xfId="1020" xr:uid="{E7082E01-59CB-45DB-89AF-4BD4D08B6D25}"/>
    <cellStyle name="Normal 10 2 4 3 4" xfId="2536" xr:uid="{D2A43FF3-15EA-4C80-BC53-E56981D4CABF}"/>
    <cellStyle name="Normal 10 2 4 4" xfId="1021" xr:uid="{5854920D-AD22-4C7D-9FE8-0131013961E3}"/>
    <cellStyle name="Normal 10 2 4 4 2" xfId="1022" xr:uid="{801A9E0C-1FD8-480C-81FE-D70386F3AF82}"/>
    <cellStyle name="Normal 10 2 4 4 3" xfId="2537" xr:uid="{1ACDBB64-07D5-4ED2-91C4-72890D6BA601}"/>
    <cellStyle name="Normal 10 2 4 4 4" xfId="2538" xr:uid="{9A511714-F1BD-4542-AC6E-529DAD900601}"/>
    <cellStyle name="Normal 10 2 4 5" xfId="1023" xr:uid="{E18DAE7B-BE09-4BD5-A577-337AC01444AC}"/>
    <cellStyle name="Normal 10 2 4 6" xfId="2539" xr:uid="{0DB0BA69-A5C3-40FD-86AF-25C02D101E30}"/>
    <cellStyle name="Normal 10 2 4 7" xfId="2540" xr:uid="{82DCD71F-B8A7-4E55-A0DA-8AD77CA90081}"/>
    <cellStyle name="Normal 10 2 5" xfId="245" xr:uid="{9542A7D4-AFB3-4F84-B91A-81084A2ADD55}"/>
    <cellStyle name="Normal 10 2 5 2" xfId="481" xr:uid="{81C8C62A-7B47-4AB2-AACF-7265E111AA34}"/>
    <cellStyle name="Normal 10 2 5 2 2" xfId="482" xr:uid="{70749851-DFEC-4791-BDC0-47A90C873C90}"/>
    <cellStyle name="Normal 10 2 5 2 2 2" xfId="1024" xr:uid="{358F8D32-360D-44DF-AF01-25510B221DC7}"/>
    <cellStyle name="Normal 10 2 5 2 2 2 2" xfId="1025" xr:uid="{7056BAE0-3E8D-4F05-BAFF-5A4DFC77E21A}"/>
    <cellStyle name="Normal 10 2 5 2 2 3" xfId="1026" xr:uid="{62580DCD-3163-4421-AA84-164AC14DCC92}"/>
    <cellStyle name="Normal 10 2 5 2 3" xfId="1027" xr:uid="{DB188589-1242-4E59-9528-43C38D870DBA}"/>
    <cellStyle name="Normal 10 2 5 2 3 2" xfId="1028" xr:uid="{765AECAE-C24F-4CE3-A56E-4AA450041E9B}"/>
    <cellStyle name="Normal 10 2 5 2 4" xfId="1029" xr:uid="{AEC83DAE-549B-4F07-A264-B5C548F62007}"/>
    <cellStyle name="Normal 10 2 5 3" xfId="483" xr:uid="{546E60D2-9FC6-4DF6-B6DF-6A66DA547728}"/>
    <cellStyle name="Normal 10 2 5 3 2" xfId="1030" xr:uid="{2C906F44-3534-4106-AA06-19EFCDA9464D}"/>
    <cellStyle name="Normal 10 2 5 3 2 2" xfId="1031" xr:uid="{5D76F85E-A86A-4DDC-878F-E73D1A21F1E8}"/>
    <cellStyle name="Normal 10 2 5 3 3" xfId="1032" xr:uid="{EB6844E6-2249-436C-8F6D-53055A3F1D61}"/>
    <cellStyle name="Normal 10 2 5 3 4" xfId="2541" xr:uid="{AC6B0DCB-5DE9-4820-B76C-645134B06881}"/>
    <cellStyle name="Normal 10 2 5 4" xfId="1033" xr:uid="{AE45F57D-5658-441B-BAD9-53E447D5402B}"/>
    <cellStyle name="Normal 10 2 5 4 2" xfId="1034" xr:uid="{DD73CBB8-A765-4F4E-86C6-022DB92DA501}"/>
    <cellStyle name="Normal 10 2 5 5" xfId="1035" xr:uid="{6D3C95D0-3C84-4728-B620-D0CCADE9885B}"/>
    <cellStyle name="Normal 10 2 5 6" xfId="2542" xr:uid="{E3019F15-2FBB-4DF2-B3BA-D926F770A511}"/>
    <cellStyle name="Normal 10 2 6" xfId="246" xr:uid="{69574309-9493-4A0B-B33A-0D5551740727}"/>
    <cellStyle name="Normal 10 2 6 2" xfId="484" xr:uid="{DAEA9616-293B-4FFD-BE4C-4DBB27AC7073}"/>
    <cellStyle name="Normal 10 2 6 2 2" xfId="1036" xr:uid="{8ABDCF42-158B-4E5E-AA66-5A3B307C2AAB}"/>
    <cellStyle name="Normal 10 2 6 2 2 2" xfId="1037" xr:uid="{1AD9C7BD-7259-4E35-B4BA-77247E7C48C6}"/>
    <cellStyle name="Normal 10 2 6 2 3" xfId="1038" xr:uid="{872C16F0-0624-44AF-B825-72EF9C5F3166}"/>
    <cellStyle name="Normal 10 2 6 2 4" xfId="2543" xr:uid="{045BCB7D-9A13-424B-9492-2F5E4C29EC28}"/>
    <cellStyle name="Normal 10 2 6 3" xfId="1039" xr:uid="{73A5AEE8-52AA-4020-AFDE-56938DEA8085}"/>
    <cellStyle name="Normal 10 2 6 3 2" xfId="1040" xr:uid="{89652ABC-F4F6-4462-B41D-6F0B8E975D17}"/>
    <cellStyle name="Normal 10 2 6 4" xfId="1041" xr:uid="{68341329-14A9-405A-A880-631C8982F7F5}"/>
    <cellStyle name="Normal 10 2 6 5" xfId="2544" xr:uid="{EAFB13D2-950B-4E9F-A352-9BB2EE4A3973}"/>
    <cellStyle name="Normal 10 2 7" xfId="485" xr:uid="{2598E098-70F5-4699-B307-4DA8D0CAD3D4}"/>
    <cellStyle name="Normal 10 2 7 2" xfId="1042" xr:uid="{EFE2218F-B6C6-4A6F-87B6-BAB3B49F7D29}"/>
    <cellStyle name="Normal 10 2 7 2 2" xfId="1043" xr:uid="{9951EF40-8C39-490D-A2F2-0B1BFA34EA7A}"/>
    <cellStyle name="Normal 10 2 7 2 3" xfId="4332" xr:uid="{73079AF3-1FE3-422D-AB25-9E49DEAFC769}"/>
    <cellStyle name="Normal 10 2 7 3" xfId="1044" xr:uid="{98322478-F167-4FE5-857B-7AA129EEF56A}"/>
    <cellStyle name="Normal 10 2 7 4" xfId="2545" xr:uid="{41264A28-CF39-47CE-AF1F-D73478EBF0BF}"/>
    <cellStyle name="Normal 10 2 7 4 2" xfId="4563" xr:uid="{5FC797D7-9207-4781-AB78-0E580F33EA3A}"/>
    <cellStyle name="Normal 10 2 7 4 3" xfId="4678" xr:uid="{B70E96FB-5DDE-4271-8DE8-A20B8EC6A779}"/>
    <cellStyle name="Normal 10 2 7 4 4" xfId="4601" xr:uid="{FA778D1D-BCDE-42ED-9E70-9A7AB5038585}"/>
    <cellStyle name="Normal 10 2 8" xfId="1045" xr:uid="{01C4EB3D-0156-41B5-BB60-2C777777D363}"/>
    <cellStyle name="Normal 10 2 8 2" xfId="1046" xr:uid="{4DC7E227-4576-4630-B819-8FFA6C357AE8}"/>
    <cellStyle name="Normal 10 2 8 3" xfId="2546" xr:uid="{AD145B62-15D1-4728-A035-9BBDA54A6231}"/>
    <cellStyle name="Normal 10 2 8 4" xfId="2547" xr:uid="{94482DF3-181A-4480-A2CA-DD1A8ABD9172}"/>
    <cellStyle name="Normal 10 2 9" xfId="1047" xr:uid="{4DE72C6A-6A4D-4BA5-9DC2-0B9D89B6E73A}"/>
    <cellStyle name="Normal 10 3" xfId="50" xr:uid="{C307D59E-1342-4C89-AA1C-FCF01FC65017}"/>
    <cellStyle name="Normal 10 3 10" xfId="2548" xr:uid="{C23FA16E-18A4-490C-B1F8-7A83EFAAF823}"/>
    <cellStyle name="Normal 10 3 11" xfId="2549" xr:uid="{3B4A68E1-57AB-42DF-B09A-29B512B6292F}"/>
    <cellStyle name="Normal 10 3 2" xfId="51" xr:uid="{2B07FA73-6DB1-4C02-A59D-7D926F8FA794}"/>
    <cellStyle name="Normal 10 3 2 2" xfId="52" xr:uid="{862FCC57-DBCB-486C-A345-81CEE166F93D}"/>
    <cellStyle name="Normal 10 3 2 2 2" xfId="247" xr:uid="{D1237918-CF31-414C-B329-1580FCCDF743}"/>
    <cellStyle name="Normal 10 3 2 2 2 2" xfId="486" xr:uid="{BDBE5F7D-D732-4D4C-BE83-3B5422046CBC}"/>
    <cellStyle name="Normal 10 3 2 2 2 2 2" xfId="1048" xr:uid="{75BB6E44-74F1-49A5-8C49-6A7DBD685173}"/>
    <cellStyle name="Normal 10 3 2 2 2 2 2 2" xfId="1049" xr:uid="{1BFF41EA-FBDB-498A-B39E-8F8492A43BDE}"/>
    <cellStyle name="Normal 10 3 2 2 2 2 3" xfId="1050" xr:uid="{BC411670-B028-4688-A5E0-D45612B11828}"/>
    <cellStyle name="Normal 10 3 2 2 2 2 4" xfId="2550" xr:uid="{EE1B56A0-6C2B-4BB2-8ACD-742F60FFB6BF}"/>
    <cellStyle name="Normal 10 3 2 2 2 3" xfId="1051" xr:uid="{63115145-4908-4952-959D-9251F2F022F2}"/>
    <cellStyle name="Normal 10 3 2 2 2 3 2" xfId="1052" xr:uid="{16B13769-408C-4ACD-963B-DEE93D0CF933}"/>
    <cellStyle name="Normal 10 3 2 2 2 3 3" xfId="2551" xr:uid="{22CC8E7E-274F-43F8-BE6A-E7DB46311DDC}"/>
    <cellStyle name="Normal 10 3 2 2 2 3 4" xfId="2552" xr:uid="{23009F23-4A3D-40EF-A53C-11B43FACAE25}"/>
    <cellStyle name="Normal 10 3 2 2 2 4" xfId="1053" xr:uid="{A7862D92-B07E-46C0-AF36-BF7DF03803B5}"/>
    <cellStyle name="Normal 10 3 2 2 2 5" xfId="2553" xr:uid="{D03B0179-B7B8-4D66-BF58-317F6695784F}"/>
    <cellStyle name="Normal 10 3 2 2 2 6" xfId="2554" xr:uid="{A35B29E1-5DF5-4313-AE2B-02DA71450723}"/>
    <cellStyle name="Normal 10 3 2 2 3" xfId="487" xr:uid="{EB7EF8E2-FFBA-4929-B14D-68D6D78E7287}"/>
    <cellStyle name="Normal 10 3 2 2 3 2" xfId="1054" xr:uid="{39BC4268-8744-4564-9E6A-19A0EFF92A2E}"/>
    <cellStyle name="Normal 10 3 2 2 3 2 2" xfId="1055" xr:uid="{89C4C045-3FD1-4ABB-919A-C102BC287719}"/>
    <cellStyle name="Normal 10 3 2 2 3 2 3" xfId="2555" xr:uid="{366BB9F2-70F7-464F-B9F5-E8F4A9F9E54F}"/>
    <cellStyle name="Normal 10 3 2 2 3 2 4" xfId="2556" xr:uid="{41555364-E532-4223-A7FD-60EAD414A09A}"/>
    <cellStyle name="Normal 10 3 2 2 3 3" xfId="1056" xr:uid="{14760179-82C4-492C-AB2C-D10DD33B65AB}"/>
    <cellStyle name="Normal 10 3 2 2 3 4" xfId="2557" xr:uid="{C09554B6-E913-4B83-AF9B-03E4951DF2C4}"/>
    <cellStyle name="Normal 10 3 2 2 3 5" xfId="2558" xr:uid="{F6997ECD-A918-45C6-83E5-1C33442F3EF0}"/>
    <cellStyle name="Normal 10 3 2 2 4" xfId="1057" xr:uid="{16BFAE8C-0F1E-4180-8BAB-F43E978431B8}"/>
    <cellStyle name="Normal 10 3 2 2 4 2" xfId="1058" xr:uid="{0CFF1026-6D61-4377-904D-27AFCCD7408B}"/>
    <cellStyle name="Normal 10 3 2 2 4 3" xfId="2559" xr:uid="{3B1BD02B-0709-45D8-9A58-33ED938B5477}"/>
    <cellStyle name="Normal 10 3 2 2 4 4" xfId="2560" xr:uid="{91264728-5A4C-4FAE-B0E4-91118DAECE1F}"/>
    <cellStyle name="Normal 10 3 2 2 5" xfId="1059" xr:uid="{A2703EEF-4ED2-4E7A-BEE1-58CD4C667C51}"/>
    <cellStyle name="Normal 10 3 2 2 5 2" xfId="2561" xr:uid="{F449DBCB-69F7-48D2-B7FD-76768D325D9E}"/>
    <cellStyle name="Normal 10 3 2 2 5 3" xfId="2562" xr:uid="{42517F69-BD4B-4390-9433-0386175731AF}"/>
    <cellStyle name="Normal 10 3 2 2 5 4" xfId="2563" xr:uid="{DCE20789-B8EC-41DC-A0BA-AB31FDD68721}"/>
    <cellStyle name="Normal 10 3 2 2 6" xfId="2564" xr:uid="{67BA80B0-7FE3-42B0-800D-7407BA366C9B}"/>
    <cellStyle name="Normal 10 3 2 2 7" xfId="2565" xr:uid="{A5552FC2-43AB-4537-B18A-7F4586240A46}"/>
    <cellStyle name="Normal 10 3 2 2 8" xfId="2566" xr:uid="{BE962A96-4062-4AF7-940A-D1DDD351BA74}"/>
    <cellStyle name="Normal 10 3 2 3" xfId="248" xr:uid="{A6874C4C-CAD4-4FE5-9ED6-8AD70DA9707D}"/>
    <cellStyle name="Normal 10 3 2 3 2" xfId="488" xr:uid="{313F0026-E7B9-44CC-B965-6FD2C53DF53D}"/>
    <cellStyle name="Normal 10 3 2 3 2 2" xfId="489" xr:uid="{C5A0FAA6-5620-4FB1-8896-5FCD6EFF1A40}"/>
    <cellStyle name="Normal 10 3 2 3 2 2 2" xfId="1060" xr:uid="{E0EB6491-D329-47F9-AB9C-A9F139E7BC49}"/>
    <cellStyle name="Normal 10 3 2 3 2 2 2 2" xfId="1061" xr:uid="{4BB60A02-DE91-4AE7-83C4-FB59736E9FB0}"/>
    <cellStyle name="Normal 10 3 2 3 2 2 3" xfId="1062" xr:uid="{D29F58D3-FCDF-4823-BFB1-BC1FA2F6CA3A}"/>
    <cellStyle name="Normal 10 3 2 3 2 3" xfId="1063" xr:uid="{4D92DD3F-89A5-479C-8F87-2FF75D41DDB7}"/>
    <cellStyle name="Normal 10 3 2 3 2 3 2" xfId="1064" xr:uid="{6F9A646A-6718-4585-ACF9-8B5C90961315}"/>
    <cellStyle name="Normal 10 3 2 3 2 4" xfId="1065" xr:uid="{63F8C0E6-1161-4AA2-AF97-3F96D71E0F98}"/>
    <cellStyle name="Normal 10 3 2 3 3" xfId="490" xr:uid="{AD2C8F10-1C45-4FC9-8052-4E735E2ED6AD}"/>
    <cellStyle name="Normal 10 3 2 3 3 2" xfId="1066" xr:uid="{7180DC08-7F59-4391-9883-AC5C64E7E5A5}"/>
    <cellStyle name="Normal 10 3 2 3 3 2 2" xfId="1067" xr:uid="{9F46BEE7-569B-40D9-BD11-E562100E5807}"/>
    <cellStyle name="Normal 10 3 2 3 3 3" xfId="1068" xr:uid="{5808003E-2C27-4784-8E71-C1C2F0EF7CBD}"/>
    <cellStyle name="Normal 10 3 2 3 3 4" xfId="2567" xr:uid="{A33E089A-AAAB-44E9-B164-B2EB784D2AEF}"/>
    <cellStyle name="Normal 10 3 2 3 4" xfId="1069" xr:uid="{8510C72C-E312-425A-95C8-9ED008FA5B49}"/>
    <cellStyle name="Normal 10 3 2 3 4 2" xfId="1070" xr:uid="{4DDF2645-982B-4378-84FB-00F1CFAD9DBC}"/>
    <cellStyle name="Normal 10 3 2 3 5" xfId="1071" xr:uid="{15BF390C-8ED5-47FE-9CB5-A017EE8EC859}"/>
    <cellStyle name="Normal 10 3 2 3 6" xfId="2568" xr:uid="{87445F11-13F0-4F2B-ACBC-D241FBA24896}"/>
    <cellStyle name="Normal 10 3 2 4" xfId="249" xr:uid="{BE8E7F71-0A04-4F60-9FED-DCE87CF384F7}"/>
    <cellStyle name="Normal 10 3 2 4 2" xfId="491" xr:uid="{84EFE9EE-6086-44D8-BD9C-5E4E95EE54AA}"/>
    <cellStyle name="Normal 10 3 2 4 2 2" xfId="1072" xr:uid="{EF260CB1-AF72-4067-8123-79A9D8C1A79A}"/>
    <cellStyle name="Normal 10 3 2 4 2 2 2" xfId="1073" xr:uid="{96ED830A-0B6B-4806-A67F-6E37C5DD4418}"/>
    <cellStyle name="Normal 10 3 2 4 2 3" xfId="1074" xr:uid="{5571BF02-61BE-4EA0-9F0D-10DF331A6DEB}"/>
    <cellStyle name="Normal 10 3 2 4 2 4" xfId="2569" xr:uid="{6BCF0F23-BEDD-4087-A27A-E224EB7852B3}"/>
    <cellStyle name="Normal 10 3 2 4 3" xfId="1075" xr:uid="{002884F6-7DB4-47EB-8F01-91323F656F49}"/>
    <cellStyle name="Normal 10 3 2 4 3 2" xfId="1076" xr:uid="{0D605941-BCDF-4EA7-AC92-1D748C0BD8AB}"/>
    <cellStyle name="Normal 10 3 2 4 4" xfId="1077" xr:uid="{DF99779D-F2D4-494F-AC2E-1C3B0CCC6555}"/>
    <cellStyle name="Normal 10 3 2 4 5" xfId="2570" xr:uid="{ABA58B3D-0941-496A-83F0-AE00B8876703}"/>
    <cellStyle name="Normal 10 3 2 5" xfId="251" xr:uid="{F77795AA-4607-47DB-A66E-E11F90E600B0}"/>
    <cellStyle name="Normal 10 3 2 5 2" xfId="1078" xr:uid="{F3C24DFD-B5DD-4734-ABBE-C76BC9A220DC}"/>
    <cellStyle name="Normal 10 3 2 5 2 2" xfId="1079" xr:uid="{99457C06-D6AF-452F-89D3-E1D0158561EE}"/>
    <cellStyle name="Normal 10 3 2 5 3" xfId="1080" xr:uid="{533FFD1C-B725-4676-9151-BECF077C9F93}"/>
    <cellStyle name="Normal 10 3 2 5 4" xfId="2571" xr:uid="{93C720AB-B888-43E7-B108-8C174F31C8D2}"/>
    <cellStyle name="Normal 10 3 2 6" xfId="1081" xr:uid="{792FE995-2509-4E5A-8011-8451B2EE683A}"/>
    <cellStyle name="Normal 10 3 2 6 2" xfId="1082" xr:uid="{F2A72AC8-666C-4E04-A659-CA4FCB7C7CCE}"/>
    <cellStyle name="Normal 10 3 2 6 3" xfId="2572" xr:uid="{CD3AA99F-F560-4AD2-B4A5-78631E3F30D3}"/>
    <cellStyle name="Normal 10 3 2 6 4" xfId="2573" xr:uid="{B817F799-806F-4258-A3D4-B1FD62354004}"/>
    <cellStyle name="Normal 10 3 2 7" xfId="1083" xr:uid="{10E91B0C-9857-406B-80FB-C4279283A17E}"/>
    <cellStyle name="Normal 10 3 2 8" xfId="2574" xr:uid="{B9B3D12B-7D19-498F-B4BB-E05578551FB0}"/>
    <cellStyle name="Normal 10 3 2 9" xfId="2575" xr:uid="{786CBF8D-B5A9-47B2-8835-3D26210B8FCA}"/>
    <cellStyle name="Normal 10 3 3" xfId="53" xr:uid="{CF4CF7C6-0C9E-4A55-B19A-BCB70DB6D1AD}"/>
    <cellStyle name="Normal 10 3 3 2" xfId="54" xr:uid="{01509F8B-AFC9-4CF9-BE2B-F7B6C9F65A22}"/>
    <cellStyle name="Normal 10 3 3 2 2" xfId="492" xr:uid="{B73BDB1B-402E-44E5-98FF-B6A3FF534094}"/>
    <cellStyle name="Normal 10 3 3 2 2 2" xfId="1084" xr:uid="{546960A5-5670-4809-815F-3C6D86B8F497}"/>
    <cellStyle name="Normal 10 3 3 2 2 2 2" xfId="1085" xr:uid="{F1592BE8-881C-41B6-B25E-6FB43466FDC1}"/>
    <cellStyle name="Normal 10 3 3 2 2 2 2 2" xfId="4445" xr:uid="{FCD9FEB0-533B-4451-88EF-0B038DCE1F15}"/>
    <cellStyle name="Normal 10 3 3 2 2 2 3" xfId="4446" xr:uid="{47BB063E-7DB7-4539-97F1-9B9D1D6CDD88}"/>
    <cellStyle name="Normal 10 3 3 2 2 3" xfId="1086" xr:uid="{F0164F23-E34E-4E5D-8132-F693E57C9F1D}"/>
    <cellStyle name="Normal 10 3 3 2 2 3 2" xfId="4447" xr:uid="{27FDA2BB-30F4-4643-AD76-1877D5339857}"/>
    <cellStyle name="Normal 10 3 3 2 2 4" xfId="2576" xr:uid="{EA1C1D39-887D-4035-9CE1-E647EBBE2DF7}"/>
    <cellStyle name="Normal 10 3 3 2 3" xfId="1087" xr:uid="{4AA79937-74F4-4AF2-9FFC-3E078A596124}"/>
    <cellStyle name="Normal 10 3 3 2 3 2" xfId="1088" xr:uid="{A8DE2EBC-0943-4031-8D8F-5FAB0C87E11E}"/>
    <cellStyle name="Normal 10 3 3 2 3 2 2" xfId="4448" xr:uid="{65DBA05F-B5D5-4354-BF25-985D70E35417}"/>
    <cellStyle name="Normal 10 3 3 2 3 3" xfId="2577" xr:uid="{233A8FB2-B40E-409F-A6E6-883D38296E15}"/>
    <cellStyle name="Normal 10 3 3 2 3 4" xfId="2578" xr:uid="{CB95AD4B-8C0D-4F3F-97E4-CF4E3B6A47E4}"/>
    <cellStyle name="Normal 10 3 3 2 4" xfId="1089" xr:uid="{70D46A48-8080-43C2-82AE-1C1763194FC0}"/>
    <cellStyle name="Normal 10 3 3 2 4 2" xfId="4449" xr:uid="{4752F4F6-90AA-4EBA-A1DB-D67046370A5A}"/>
    <cellStyle name="Normal 10 3 3 2 5" xfId="2579" xr:uid="{77B753C6-D63E-4462-AEC7-BF64414E6094}"/>
    <cellStyle name="Normal 10 3 3 2 6" xfId="2580" xr:uid="{BDE59A4E-EDB9-4A88-A029-B3118DEBBC27}"/>
    <cellStyle name="Normal 10 3 3 3" xfId="252" xr:uid="{4F6B77F6-DC0B-4F54-A653-40F409BDC338}"/>
    <cellStyle name="Normal 10 3 3 3 2" xfId="1090" xr:uid="{FDFBE6D9-19D4-4073-93FB-F75874438B5E}"/>
    <cellStyle name="Normal 10 3 3 3 2 2" xfId="1091" xr:uid="{6865EF8C-B7D5-48C3-A0E0-7B3566500D47}"/>
    <cellStyle name="Normal 10 3 3 3 2 2 2" xfId="4450" xr:uid="{CAEC1EF5-D2C2-47B1-8017-4D15DB74F06A}"/>
    <cellStyle name="Normal 10 3 3 3 2 3" xfId="2581" xr:uid="{86F6856A-93DC-4011-B38F-3936F4B4DADB}"/>
    <cellStyle name="Normal 10 3 3 3 2 4" xfId="2582" xr:uid="{80014605-01E1-4799-BC12-88D05EF35A99}"/>
    <cellStyle name="Normal 10 3 3 3 3" xfId="1092" xr:uid="{151899F2-1CCB-4FC9-8A49-5568F42DD791}"/>
    <cellStyle name="Normal 10 3 3 3 3 2" xfId="4451" xr:uid="{5727E4D4-DFF7-4AA9-9957-EBF2895E21E0}"/>
    <cellStyle name="Normal 10 3 3 3 4" xfId="2583" xr:uid="{C49C1BB6-1926-4724-B451-AB7EB6B896FD}"/>
    <cellStyle name="Normal 10 3 3 3 5" xfId="2584" xr:uid="{ABA67C57-04A2-4FD1-8436-F77151E5BA68}"/>
    <cellStyle name="Normal 10 3 3 4" xfId="1093" xr:uid="{CCC5D286-5D69-4E3B-9B41-0B39F8804BD7}"/>
    <cellStyle name="Normal 10 3 3 4 2" xfId="1094" xr:uid="{8182C4D7-FA76-48B5-813B-B45CEE2AF1DD}"/>
    <cellStyle name="Normal 10 3 3 4 2 2" xfId="4452" xr:uid="{F81C678E-0FA4-4120-88F2-D0338C25A424}"/>
    <cellStyle name="Normal 10 3 3 4 3" xfId="2585" xr:uid="{86F6F24C-161F-4B0A-9CDA-8AFCBB98DB2E}"/>
    <cellStyle name="Normal 10 3 3 4 4" xfId="2586" xr:uid="{AC62E9F0-9BA1-4359-9AAB-0374D8F0DAFF}"/>
    <cellStyle name="Normal 10 3 3 5" xfId="1095" xr:uid="{EE9D9F2C-4309-445E-8787-178CF953C625}"/>
    <cellStyle name="Normal 10 3 3 5 2" xfId="2587" xr:uid="{B415BC70-6E9C-4F99-89C6-7A6E036A125A}"/>
    <cellStyle name="Normal 10 3 3 5 3" xfId="2588" xr:uid="{2A730EB8-3E0C-41BF-BFA6-AA37DD5A3AD1}"/>
    <cellStyle name="Normal 10 3 3 5 4" xfId="2589" xr:uid="{B070EC5D-06A2-4B83-B342-266A50B804F9}"/>
    <cellStyle name="Normal 10 3 3 6" xfId="2590" xr:uid="{CB95406D-5F79-4A4D-A034-501D5BCFD762}"/>
    <cellStyle name="Normal 10 3 3 7" xfId="2591" xr:uid="{B24E6E36-31DC-4321-9610-9E4A5CF5571B}"/>
    <cellStyle name="Normal 10 3 3 8" xfId="2592" xr:uid="{73D58604-17B2-4A82-921B-81A623B67313}"/>
    <cellStyle name="Normal 10 3 4" xfId="55" xr:uid="{D575AAB7-492A-481D-AD9C-C6AC90F037F2}"/>
    <cellStyle name="Normal 10 3 4 2" xfId="493" xr:uid="{D8D2DEA8-2C3D-4682-A95A-61A0D7D165C3}"/>
    <cellStyle name="Normal 10 3 4 2 2" xfId="494" xr:uid="{B4D11497-2FCD-418B-A024-3AAAA1C8BBBC}"/>
    <cellStyle name="Normal 10 3 4 2 2 2" xfId="1096" xr:uid="{951ABC8E-47CA-424F-B7EA-F5E947CDA2DA}"/>
    <cellStyle name="Normal 10 3 4 2 2 2 2" xfId="1097" xr:uid="{66C5694D-1F21-4E4E-BA3A-E522F9AE5673}"/>
    <cellStyle name="Normal 10 3 4 2 2 3" xfId="1098" xr:uid="{4E3DD1C5-165B-4D76-B486-FD48DB170497}"/>
    <cellStyle name="Normal 10 3 4 2 2 4" xfId="2593" xr:uid="{AD711D27-7552-4705-B260-4F4B9056DC52}"/>
    <cellStyle name="Normal 10 3 4 2 3" xfId="1099" xr:uid="{0E83C5C5-D791-4874-84A0-950DD4369568}"/>
    <cellStyle name="Normal 10 3 4 2 3 2" xfId="1100" xr:uid="{9B8B4069-FBA6-4313-A6F3-C12AE11BEA5F}"/>
    <cellStyle name="Normal 10 3 4 2 4" xfId="1101" xr:uid="{442A367C-9746-4718-AE37-554D5768DF7D}"/>
    <cellStyle name="Normal 10 3 4 2 5" xfId="2594" xr:uid="{4E9E170E-9AB4-4351-AAFF-61702A318A9E}"/>
    <cellStyle name="Normal 10 3 4 3" xfId="495" xr:uid="{D29CD5C8-71F4-4C26-9090-4560BEA7C9E4}"/>
    <cellStyle name="Normal 10 3 4 3 2" xfId="1102" xr:uid="{69366705-EBAA-4A6A-B2DB-27C6B93A0C56}"/>
    <cellStyle name="Normal 10 3 4 3 2 2" xfId="1103" xr:uid="{21B29125-DFF0-42B0-BAA5-AB2E5FF050AA}"/>
    <cellStyle name="Normal 10 3 4 3 3" xfId="1104" xr:uid="{0A6CA6D0-DB13-43EE-9AD3-176CAA00433A}"/>
    <cellStyle name="Normal 10 3 4 3 4" xfId="2595" xr:uid="{9FF7A9BA-EB65-4BD1-8D4C-A23A4CCB0178}"/>
    <cellStyle name="Normal 10 3 4 4" xfId="1105" xr:uid="{B876C533-E875-46AF-A972-E220541AB629}"/>
    <cellStyle name="Normal 10 3 4 4 2" xfId="1106" xr:uid="{4E1D4F14-85B2-4DBB-94E3-2005F57AF70B}"/>
    <cellStyle name="Normal 10 3 4 4 3" xfId="2596" xr:uid="{B69BCC67-BE8B-47C8-9256-1ED5520447B6}"/>
    <cellStyle name="Normal 10 3 4 4 4" xfId="2597" xr:uid="{462AC57C-00DF-4FCB-A12B-C3A880855B42}"/>
    <cellStyle name="Normal 10 3 4 5" xfId="1107" xr:uid="{9995BCC5-35E5-4814-A137-332E10889B2F}"/>
    <cellStyle name="Normal 10 3 4 6" xfId="2598" xr:uid="{68A49E3A-1246-4DE3-81A9-CDFEDAF6354B}"/>
    <cellStyle name="Normal 10 3 4 7" xfId="2599" xr:uid="{10CBAB8F-7CB2-4EAE-BDCA-F7111A09866F}"/>
    <cellStyle name="Normal 10 3 5" xfId="253" xr:uid="{ACC0EC5C-D652-4E96-89CE-C216126426D4}"/>
    <cellStyle name="Normal 10 3 5 2" xfId="496" xr:uid="{3AAD59BB-D92B-4027-AB06-F8B0679D0639}"/>
    <cellStyle name="Normal 10 3 5 2 2" xfId="1108" xr:uid="{F1946CB8-27D8-43A6-8047-15C3CA778A1D}"/>
    <cellStyle name="Normal 10 3 5 2 2 2" xfId="1109" xr:uid="{4B99ACB8-D5CA-42B2-9035-1F34900565C2}"/>
    <cellStyle name="Normal 10 3 5 2 3" xfId="1110" xr:uid="{A20B2570-B41B-4BC6-B12A-DBCCFC69C3D9}"/>
    <cellStyle name="Normal 10 3 5 2 4" xfId="2600" xr:uid="{3D20B3A3-35E2-4625-A72F-1CC30F56149B}"/>
    <cellStyle name="Normal 10 3 5 3" xfId="1111" xr:uid="{B9CCDE8D-3871-4EB1-A173-A23D84CDC184}"/>
    <cellStyle name="Normal 10 3 5 3 2" xfId="1112" xr:uid="{4D4B043A-EBB7-459B-AD6A-BD50F5F6629E}"/>
    <cellStyle name="Normal 10 3 5 3 3" xfId="2601" xr:uid="{46FF7197-C0CD-4355-B41D-92DF80054689}"/>
    <cellStyle name="Normal 10 3 5 3 4" xfId="2602" xr:uid="{2AED7DB2-45E9-487A-9DB6-E515BB1BDA39}"/>
    <cellStyle name="Normal 10 3 5 4" xfId="1113" xr:uid="{631C0BF1-9A77-40A7-8923-7264737C386F}"/>
    <cellStyle name="Normal 10 3 5 5" xfId="2603" xr:uid="{84F47306-F680-47FD-BA4F-5DFCC3BD9E0D}"/>
    <cellStyle name="Normal 10 3 5 6" xfId="2604" xr:uid="{3D38BAEE-C0FB-42F6-8FAD-73F11C8BB865}"/>
    <cellStyle name="Normal 10 3 6" xfId="254" xr:uid="{F8E446A0-702E-4C85-AD41-A798381BB219}"/>
    <cellStyle name="Normal 10 3 6 2" xfId="1114" xr:uid="{9EC5A27F-E0A2-4E7F-85FB-212CD98B2B0C}"/>
    <cellStyle name="Normal 10 3 6 2 2" xfId="1115" xr:uid="{068FB104-E0C0-48A8-8C55-21EAA1D800B9}"/>
    <cellStyle name="Normal 10 3 6 2 3" xfId="2605" xr:uid="{6FD95E06-50F1-43B5-A0BF-EB46B70820F7}"/>
    <cellStyle name="Normal 10 3 6 2 4" xfId="2606" xr:uid="{0A8200FF-F4A3-4CB8-8DAE-D0AFACADF64F}"/>
    <cellStyle name="Normal 10 3 6 3" xfId="1116" xr:uid="{F83C65AE-A6F2-4A99-BDC1-0BE197FB89D3}"/>
    <cellStyle name="Normal 10 3 6 4" xfId="2607" xr:uid="{214968AD-8B74-4A6B-86EE-68C1CEE58581}"/>
    <cellStyle name="Normal 10 3 6 5" xfId="2608" xr:uid="{C7FB4C7F-4518-438E-BCF5-6DCA86B03C09}"/>
    <cellStyle name="Normal 10 3 7" xfId="1117" xr:uid="{DEE06E5F-6590-4787-A031-4A2317F7C27B}"/>
    <cellStyle name="Normal 10 3 7 2" xfId="1118" xr:uid="{D5F9BE9C-9739-45FE-94F8-E35D77D2F6C8}"/>
    <cellStyle name="Normal 10 3 7 3" xfId="2609" xr:uid="{19A3E86D-A588-49FA-96A5-B8BAF59BC2F4}"/>
    <cellStyle name="Normal 10 3 7 4" xfId="2610" xr:uid="{01658F1A-BDCD-47A2-9874-7B96265DC718}"/>
    <cellStyle name="Normal 10 3 8" xfId="1119" xr:uid="{45164A3B-A728-44ED-87A4-C00B4C5BA82C}"/>
    <cellStyle name="Normal 10 3 8 2" xfId="2611" xr:uid="{9C1C455D-EC76-46C6-A777-1C994A3E963A}"/>
    <cellStyle name="Normal 10 3 8 3" xfId="2612" xr:uid="{31DD216D-4AC3-4C46-A4C3-A369C480501A}"/>
    <cellStyle name="Normal 10 3 8 4" xfId="2613" xr:uid="{63DCD4EF-546F-4FCB-A09F-3B245868F381}"/>
    <cellStyle name="Normal 10 3 9" xfId="2614" xr:uid="{A923A8DF-0DC8-4FD3-A0D1-C110D2BE1D59}"/>
    <cellStyle name="Normal 10 4" xfId="56" xr:uid="{581A06B4-AF80-4CD3-99CB-5CB9442D878A}"/>
    <cellStyle name="Normal 10 4 10" xfId="2615" xr:uid="{7313A000-BFF8-434E-B2E4-0B0525706A68}"/>
    <cellStyle name="Normal 10 4 11" xfId="2616" xr:uid="{8E65D2F7-CC6C-4F5F-AD2B-DEC5556144C8}"/>
    <cellStyle name="Normal 10 4 2" xfId="57" xr:uid="{01762060-D2CE-45AE-B925-4E149EF95F55}"/>
    <cellStyle name="Normal 10 4 2 2" xfId="255" xr:uid="{701E1586-D97C-4222-B8C1-F589538B8351}"/>
    <cellStyle name="Normal 10 4 2 2 2" xfId="497" xr:uid="{1C36C091-49EA-446F-865C-6DB1D66EC36A}"/>
    <cellStyle name="Normal 10 4 2 2 2 2" xfId="498" xr:uid="{EDE89E79-2E33-4471-B63D-6A012AF96B7F}"/>
    <cellStyle name="Normal 10 4 2 2 2 2 2" xfId="1120" xr:uid="{7E0DEBD9-81A5-41BD-900B-8AF53F6AC8BD}"/>
    <cellStyle name="Normal 10 4 2 2 2 2 3" xfId="2617" xr:uid="{98013A27-EC1C-40D0-82E8-B13630037645}"/>
    <cellStyle name="Normal 10 4 2 2 2 2 4" xfId="2618" xr:uid="{8D60EA4A-EB1C-40FF-A405-75BE020C4209}"/>
    <cellStyle name="Normal 10 4 2 2 2 3" xfId="1121" xr:uid="{CA182B7F-37B6-4740-B552-C5EF02693DCD}"/>
    <cellStyle name="Normal 10 4 2 2 2 3 2" xfId="2619" xr:uid="{6311F8AD-1ACF-4F99-A654-545C8716D278}"/>
    <cellStyle name="Normal 10 4 2 2 2 3 3" xfId="2620" xr:uid="{60B7758F-A201-4B64-B783-E53222A143BB}"/>
    <cellStyle name="Normal 10 4 2 2 2 3 4" xfId="2621" xr:uid="{77A1B6B4-630E-498E-ACDC-2C0599C56A13}"/>
    <cellStyle name="Normal 10 4 2 2 2 4" xfId="2622" xr:uid="{7F609E38-831D-468C-856B-9CB9051DC816}"/>
    <cellStyle name="Normal 10 4 2 2 2 5" xfId="2623" xr:uid="{0FF9EF07-C284-411D-8152-45B23E091386}"/>
    <cellStyle name="Normal 10 4 2 2 2 6" xfId="2624" xr:uid="{567619B1-D779-40CD-A3FA-FFEC1761D2BA}"/>
    <cellStyle name="Normal 10 4 2 2 3" xfId="499" xr:uid="{CBE3D199-A935-40D2-8F57-5D28EF933FEC}"/>
    <cellStyle name="Normal 10 4 2 2 3 2" xfId="1122" xr:uid="{639041C0-9A85-4B7C-936E-167896A8F6C0}"/>
    <cellStyle name="Normal 10 4 2 2 3 2 2" xfId="2625" xr:uid="{A9FBE4C9-106B-47D0-90E1-EEB663C1B4B9}"/>
    <cellStyle name="Normal 10 4 2 2 3 2 3" xfId="2626" xr:uid="{A1AB6DA9-2FFA-42C9-97E6-2CEF6A7D22DB}"/>
    <cellStyle name="Normal 10 4 2 2 3 2 4" xfId="2627" xr:uid="{CC2D84DD-79C6-4EFC-A262-34DA6B813CC8}"/>
    <cellStyle name="Normal 10 4 2 2 3 3" xfId="2628" xr:uid="{6F5B4D30-354C-446B-B1ED-95F0D15718F9}"/>
    <cellStyle name="Normal 10 4 2 2 3 4" xfId="2629" xr:uid="{776E284A-ADFC-4CA9-82A0-00ABCAD071FE}"/>
    <cellStyle name="Normal 10 4 2 2 3 5" xfId="2630" xr:uid="{694A3052-FD89-4609-9596-8FCA8B145C57}"/>
    <cellStyle name="Normal 10 4 2 2 4" xfId="1123" xr:uid="{0803E88F-04BB-4B1E-A539-852BA73533B5}"/>
    <cellStyle name="Normal 10 4 2 2 4 2" xfId="2631" xr:uid="{8BBC7B91-8343-44B9-A505-59CB5350383A}"/>
    <cellStyle name="Normal 10 4 2 2 4 3" xfId="2632" xr:uid="{1D182DAD-8914-4E3D-8924-FF7C2F84D042}"/>
    <cellStyle name="Normal 10 4 2 2 4 4" xfId="2633" xr:uid="{41B65E67-F040-4C19-8F6F-50D89C690E2A}"/>
    <cellStyle name="Normal 10 4 2 2 5" xfId="2634" xr:uid="{67063BE3-22C4-4D10-A7AA-8AACC9C33CB7}"/>
    <cellStyle name="Normal 10 4 2 2 5 2" xfId="2635" xr:uid="{8DDDEA07-335F-47B5-B898-9143C261DBF4}"/>
    <cellStyle name="Normal 10 4 2 2 5 3" xfId="2636" xr:uid="{D4D8D33B-0236-4C1F-B772-BCC75660C163}"/>
    <cellStyle name="Normal 10 4 2 2 5 4" xfId="2637" xr:uid="{11F220EA-200B-49F4-9399-32C70F0A8071}"/>
    <cellStyle name="Normal 10 4 2 2 6" xfId="2638" xr:uid="{F749CA0B-81B1-4C6E-BA6A-6569D7DCCF85}"/>
    <cellStyle name="Normal 10 4 2 2 7" xfId="2639" xr:uid="{2C9BE542-76D9-49F0-BB62-368FC81BC9E6}"/>
    <cellStyle name="Normal 10 4 2 2 8" xfId="2640" xr:uid="{B42E9710-656D-4E23-B552-1A1CEF8B8E82}"/>
    <cellStyle name="Normal 10 4 2 3" xfId="500" xr:uid="{6842C79E-C43C-4046-AB52-E5C0D0B1C309}"/>
    <cellStyle name="Normal 10 4 2 3 2" xfId="501" xr:uid="{E90AB9E5-D2D6-4BFC-9D66-EB2CD9BE81C8}"/>
    <cellStyle name="Normal 10 4 2 3 2 2" xfId="502" xr:uid="{906F0AA4-FB19-42C9-9D64-28A2F5EDA6B4}"/>
    <cellStyle name="Normal 10 4 2 3 2 3" xfId="2641" xr:uid="{9E7F425E-9B38-4571-BC61-D5F6207B5098}"/>
    <cellStyle name="Normal 10 4 2 3 2 4" xfId="2642" xr:uid="{EACB9FE7-83C6-4EC2-A4DF-3E405644B797}"/>
    <cellStyle name="Normal 10 4 2 3 3" xfId="503" xr:uid="{6686F768-716D-4DB9-AF81-16B88BFD921B}"/>
    <cellStyle name="Normal 10 4 2 3 3 2" xfId="2643" xr:uid="{1FA964A8-DDA3-41B1-ADC8-F13927C8725F}"/>
    <cellStyle name="Normal 10 4 2 3 3 3" xfId="2644" xr:uid="{4C75F52A-3900-4C1C-A7CF-653D2247A8D1}"/>
    <cellStyle name="Normal 10 4 2 3 3 4" xfId="2645" xr:uid="{50DD2DE7-6EBD-415F-B841-8B1BA4328C78}"/>
    <cellStyle name="Normal 10 4 2 3 4" xfId="2646" xr:uid="{9152AF16-5250-44DD-9DB9-6C99FA6328D2}"/>
    <cellStyle name="Normal 10 4 2 3 5" xfId="2647" xr:uid="{691E1347-9570-4555-AC98-18617EA05459}"/>
    <cellStyle name="Normal 10 4 2 3 6" xfId="2648" xr:uid="{3F7A7525-6BC3-4518-9658-C4AE1ED11B3C}"/>
    <cellStyle name="Normal 10 4 2 4" xfId="504" xr:uid="{79CD7DB1-59DB-4A6A-A933-0E9B8ED26DAC}"/>
    <cellStyle name="Normal 10 4 2 4 2" xfId="505" xr:uid="{02F08700-6242-44BF-A5D6-254D102E10A4}"/>
    <cellStyle name="Normal 10 4 2 4 2 2" xfId="2649" xr:uid="{18BD4613-6B87-4627-8D87-675D1FFFF39C}"/>
    <cellStyle name="Normal 10 4 2 4 2 3" xfId="2650" xr:uid="{6593F5B2-E4E3-4614-9730-66E2CEE7F65F}"/>
    <cellStyle name="Normal 10 4 2 4 2 4" xfId="2651" xr:uid="{B8F25F93-CD46-4030-A2B0-851EC36CCC48}"/>
    <cellStyle name="Normal 10 4 2 4 3" xfId="2652" xr:uid="{36386E67-D3DE-4EC4-ADFD-A57A3F7D5722}"/>
    <cellStyle name="Normal 10 4 2 4 4" xfId="2653" xr:uid="{D3FFD094-6BE4-46C3-B96A-B8A23E752191}"/>
    <cellStyle name="Normal 10 4 2 4 5" xfId="2654" xr:uid="{5E8A0E22-D902-43FE-9A22-8A3A12A9323C}"/>
    <cellStyle name="Normal 10 4 2 5" xfId="506" xr:uid="{D4DFCAFA-7816-4233-90ED-88920599931F}"/>
    <cellStyle name="Normal 10 4 2 5 2" xfId="2655" xr:uid="{AD1F8057-FB65-4115-9A02-1BACD631D61C}"/>
    <cellStyle name="Normal 10 4 2 5 3" xfId="2656" xr:uid="{9163E73A-C0C7-47DB-AF80-A10FC6A3F68F}"/>
    <cellStyle name="Normal 10 4 2 5 4" xfId="2657" xr:uid="{897F6051-5B1F-44A2-A92A-A6FC63E83580}"/>
    <cellStyle name="Normal 10 4 2 6" xfId="2658" xr:uid="{4169EC70-7DD8-4538-BD28-09901849FC49}"/>
    <cellStyle name="Normal 10 4 2 6 2" xfId="2659" xr:uid="{920916B0-0C51-4BBD-9908-54F41FDF1943}"/>
    <cellStyle name="Normal 10 4 2 6 3" xfId="2660" xr:uid="{4D81917B-8E50-49D1-BAF2-99D321347BB2}"/>
    <cellStyle name="Normal 10 4 2 6 4" xfId="2661" xr:uid="{45004960-64F2-4FEE-835C-C0E9840C8BAF}"/>
    <cellStyle name="Normal 10 4 2 7" xfId="2662" xr:uid="{20C1CFDD-5416-4522-A069-76EE80ED3366}"/>
    <cellStyle name="Normal 10 4 2 8" xfId="2663" xr:uid="{ED0521E0-24A4-40FA-9816-474F61E55412}"/>
    <cellStyle name="Normal 10 4 2 9" xfId="2664" xr:uid="{0F4A6D57-F2BC-40DD-94F7-7F81929AB389}"/>
    <cellStyle name="Normal 10 4 3" xfId="256" xr:uid="{9B94EA80-8AB3-4B3D-AB70-187B33AB31F4}"/>
    <cellStyle name="Normal 10 4 3 2" xfId="507" xr:uid="{D8D0BF3E-2EFC-4866-B7F7-0E431F552102}"/>
    <cellStyle name="Normal 10 4 3 2 2" xfId="508" xr:uid="{58076C38-E004-49F9-810E-368BB6E7F9A7}"/>
    <cellStyle name="Normal 10 4 3 2 2 2" xfId="1124" xr:uid="{CDD7ED1A-D4E6-4001-B6C2-213FD3BF7414}"/>
    <cellStyle name="Normal 10 4 3 2 2 2 2" xfId="1125" xr:uid="{BEB061B8-8751-4625-9742-12DCE8FAC157}"/>
    <cellStyle name="Normal 10 4 3 2 2 3" xfId="1126" xr:uid="{860637A9-AAD8-4772-99C8-C851E6BFAE34}"/>
    <cellStyle name="Normal 10 4 3 2 2 4" xfId="2665" xr:uid="{15CD75B5-377C-4B20-8B23-796B3B8F88FA}"/>
    <cellStyle name="Normal 10 4 3 2 3" xfId="1127" xr:uid="{A4D04A1A-EDA3-4965-80EA-58CFEEA720F1}"/>
    <cellStyle name="Normal 10 4 3 2 3 2" xfId="1128" xr:uid="{02D0EB0E-449A-4F66-A171-3A244063825F}"/>
    <cellStyle name="Normal 10 4 3 2 3 3" xfId="2666" xr:uid="{7FEC0A84-6C82-4477-9998-2C9A695492A0}"/>
    <cellStyle name="Normal 10 4 3 2 3 4" xfId="2667" xr:uid="{AFB8FF43-CD07-4778-A391-E52F428BEFF0}"/>
    <cellStyle name="Normal 10 4 3 2 4" xfId="1129" xr:uid="{45872F1D-87CC-4848-B79B-641C3D6C641D}"/>
    <cellStyle name="Normal 10 4 3 2 5" xfId="2668" xr:uid="{88D49D90-A4A8-4601-955A-7750EABF9ACF}"/>
    <cellStyle name="Normal 10 4 3 2 6" xfId="2669" xr:uid="{1109F4A1-4582-42C6-9F2C-50FBFF9E258F}"/>
    <cellStyle name="Normal 10 4 3 3" xfId="509" xr:uid="{F00AF02E-09A0-402A-81D6-125B09C80D21}"/>
    <cellStyle name="Normal 10 4 3 3 2" xfId="1130" xr:uid="{9FF3F870-BA12-411C-A33B-647CF29A265B}"/>
    <cellStyle name="Normal 10 4 3 3 2 2" xfId="1131" xr:uid="{89F170CB-27FB-483D-BA86-C65D18EE5B0A}"/>
    <cellStyle name="Normal 10 4 3 3 2 3" xfId="2670" xr:uid="{95004409-CC59-4E38-A96A-6E031047949C}"/>
    <cellStyle name="Normal 10 4 3 3 2 4" xfId="2671" xr:uid="{2617A2A4-9D45-4EEB-A763-981AAE54A69B}"/>
    <cellStyle name="Normal 10 4 3 3 3" xfId="1132" xr:uid="{2AB14BFD-EAA5-4C0C-8FBA-C3223A7BD41A}"/>
    <cellStyle name="Normal 10 4 3 3 4" xfId="2672" xr:uid="{B0480258-94C9-48A7-8D7B-D0DA462FC9E9}"/>
    <cellStyle name="Normal 10 4 3 3 5" xfId="2673" xr:uid="{FA77067E-5BC1-453F-9C90-27502AE8BA8D}"/>
    <cellStyle name="Normal 10 4 3 4" xfId="1133" xr:uid="{BDB0A045-D00F-4F56-A0B9-B3EDB97224F6}"/>
    <cellStyle name="Normal 10 4 3 4 2" xfId="1134" xr:uid="{04DD4D56-05E5-47D8-91C6-09C01756EAE8}"/>
    <cellStyle name="Normal 10 4 3 4 3" xfId="2674" xr:uid="{134C355B-3B3E-4FE4-A6D6-3D498B40B979}"/>
    <cellStyle name="Normal 10 4 3 4 4" xfId="2675" xr:uid="{FF1065CF-3E6C-449A-BB75-B3A744984C44}"/>
    <cellStyle name="Normal 10 4 3 5" xfId="1135" xr:uid="{0A3FC8C4-DE3C-4031-A2EE-4841BC10FF61}"/>
    <cellStyle name="Normal 10 4 3 5 2" xfId="2676" xr:uid="{21266873-A7F6-4B02-BF3A-AB5F1F98A276}"/>
    <cellStyle name="Normal 10 4 3 5 3" xfId="2677" xr:uid="{290337CD-470A-407A-81C7-8ED7085ED3F4}"/>
    <cellStyle name="Normal 10 4 3 5 4" xfId="2678" xr:uid="{CD48B2C6-AA7A-405E-9671-B91E197E6D74}"/>
    <cellStyle name="Normal 10 4 3 6" xfId="2679" xr:uid="{ADCDCC1F-D365-4899-B4E3-54630A4404A5}"/>
    <cellStyle name="Normal 10 4 3 7" xfId="2680" xr:uid="{1A1C20A7-3C37-44CF-9DB3-EBA85CAC531D}"/>
    <cellStyle name="Normal 10 4 3 8" xfId="2681" xr:uid="{A063FC41-F9EB-4FA8-840D-916697EB27C9}"/>
    <cellStyle name="Normal 10 4 4" xfId="257" xr:uid="{C284A931-8AEB-4797-B961-F21AF2DF33B2}"/>
    <cellStyle name="Normal 10 4 4 2" xfId="510" xr:uid="{C1CD4E7F-FDD3-4C6E-BC49-37B73CFD9D86}"/>
    <cellStyle name="Normal 10 4 4 2 2" xfId="511" xr:uid="{A9A3C020-054C-4F60-8DBE-63C93992271C}"/>
    <cellStyle name="Normal 10 4 4 2 2 2" xfId="1136" xr:uid="{DDF6391E-53C2-46B9-8704-035FA691321D}"/>
    <cellStyle name="Normal 10 4 4 2 2 3" xfId="2682" xr:uid="{9290FC97-8D9A-4135-868E-143F7F423FCB}"/>
    <cellStyle name="Normal 10 4 4 2 2 4" xfId="2683" xr:uid="{8AA9868D-9723-4797-9E4B-66C1ECDFDEE3}"/>
    <cellStyle name="Normal 10 4 4 2 3" xfId="1137" xr:uid="{EB6BD84F-BC89-46EB-9FE6-34D29A21A403}"/>
    <cellStyle name="Normal 10 4 4 2 4" xfId="2684" xr:uid="{EDCD1A72-D40A-450F-8111-0D58683E8341}"/>
    <cellStyle name="Normal 10 4 4 2 5" xfId="2685" xr:uid="{8FF9EBB4-88A0-4520-AC8E-E741A13B4D53}"/>
    <cellStyle name="Normal 10 4 4 3" xfId="512" xr:uid="{FDFC0263-72A5-4490-AACA-A2BC363A6B0E}"/>
    <cellStyle name="Normal 10 4 4 3 2" xfId="1138" xr:uid="{A209C6F3-4B9F-422E-8A1F-BB96D62A8E22}"/>
    <cellStyle name="Normal 10 4 4 3 3" xfId="2686" xr:uid="{1B900675-45FA-4683-9A91-7CE1C5E6EEDB}"/>
    <cellStyle name="Normal 10 4 4 3 4" xfId="2687" xr:uid="{38A7A0CD-A853-4216-A971-F3154ED7BE94}"/>
    <cellStyle name="Normal 10 4 4 4" xfId="1139" xr:uid="{899346FC-6BB2-486A-881C-27CAA46B781E}"/>
    <cellStyle name="Normal 10 4 4 4 2" xfId="2688" xr:uid="{1A92AAD4-5C24-4F2E-A156-14C4B3E50D33}"/>
    <cellStyle name="Normal 10 4 4 4 3" xfId="2689" xr:uid="{FA3D05FA-389D-4693-892D-708B0A2B2FDE}"/>
    <cellStyle name="Normal 10 4 4 4 4" xfId="2690" xr:uid="{3D4F04B1-A274-4189-8A82-7F2188F98E37}"/>
    <cellStyle name="Normal 10 4 4 5" xfId="2691" xr:uid="{4A640D03-8F69-4457-B5E9-A410EE049305}"/>
    <cellStyle name="Normal 10 4 4 6" xfId="2692" xr:uid="{30288809-87E9-4D61-9F17-2EDC1C20216A}"/>
    <cellStyle name="Normal 10 4 4 7" xfId="2693" xr:uid="{A7E07014-091E-4820-A007-C24A8C795038}"/>
    <cellStyle name="Normal 10 4 5" xfId="258" xr:uid="{41990FA7-8E0D-4871-A53E-14AB1B307FCC}"/>
    <cellStyle name="Normal 10 4 5 2" xfId="513" xr:uid="{B41A0943-E57D-4326-BF7A-6C6772A9092D}"/>
    <cellStyle name="Normal 10 4 5 2 2" xfId="1140" xr:uid="{1B8B1F16-3079-4D35-B847-650249634B2B}"/>
    <cellStyle name="Normal 10 4 5 2 3" xfId="2694" xr:uid="{F71FC802-3E26-4B97-846B-4D3E8C99A6F7}"/>
    <cellStyle name="Normal 10 4 5 2 4" xfId="2695" xr:uid="{11B0105E-96D8-44A6-8716-94844E21AD08}"/>
    <cellStyle name="Normal 10 4 5 3" xfId="1141" xr:uid="{E71860D0-AA60-42C2-8828-0A743EE6B6BE}"/>
    <cellStyle name="Normal 10 4 5 3 2" xfId="2696" xr:uid="{9919DE27-61B8-478A-9B92-DE8F506E94B9}"/>
    <cellStyle name="Normal 10 4 5 3 3" xfId="2697" xr:uid="{27978CC7-74A0-4DA5-B53C-DE72E46FAACE}"/>
    <cellStyle name="Normal 10 4 5 3 4" xfId="2698" xr:uid="{54617A40-1CA4-4D73-BE87-7C2169205B3C}"/>
    <cellStyle name="Normal 10 4 5 4" xfId="2699" xr:uid="{2AEFA40D-F492-4547-8412-280A7FD19EB4}"/>
    <cellStyle name="Normal 10 4 5 5" xfId="2700" xr:uid="{A9A6F9E6-788D-4DC4-AB1B-5ED80A20B68F}"/>
    <cellStyle name="Normal 10 4 5 6" xfId="2701" xr:uid="{210CDBDC-4CBC-49D8-AA81-CEB75EF4395F}"/>
    <cellStyle name="Normal 10 4 6" xfId="514" xr:uid="{29E655C2-CDF6-422E-8DA7-A51B490B7480}"/>
    <cellStyle name="Normal 10 4 6 2" xfId="1142" xr:uid="{80C8EA59-8790-44DB-A1EE-4012945E936C}"/>
    <cellStyle name="Normal 10 4 6 2 2" xfId="2702" xr:uid="{BD150003-00D6-4A68-B1A7-FC8F68621ACC}"/>
    <cellStyle name="Normal 10 4 6 2 3" xfId="2703" xr:uid="{6D81A513-5674-4388-BD34-48AD264D2967}"/>
    <cellStyle name="Normal 10 4 6 2 4" xfId="2704" xr:uid="{EF40349A-A0BA-4283-BD5B-3E5AFCE01B78}"/>
    <cellStyle name="Normal 10 4 6 3" xfId="2705" xr:uid="{8D83717C-4016-478C-B8B9-B1CDAECF4E2C}"/>
    <cellStyle name="Normal 10 4 6 4" xfId="2706" xr:uid="{F296B0F5-C79D-45F4-A7DB-5FB725B583D8}"/>
    <cellStyle name="Normal 10 4 6 5" xfId="2707" xr:uid="{CEF79A85-4B7E-4E80-BC53-8B475082BD68}"/>
    <cellStyle name="Normal 10 4 7" xfId="1143" xr:uid="{25D8A673-1291-4507-ADCA-40F5F0A3DE8F}"/>
    <cellStyle name="Normal 10 4 7 2" xfId="2708" xr:uid="{2FF1D811-B512-4E36-831E-9218256DCAA1}"/>
    <cellStyle name="Normal 10 4 7 3" xfId="2709" xr:uid="{0D741073-2992-4221-B27D-EC84BD74B4E3}"/>
    <cellStyle name="Normal 10 4 7 4" xfId="2710" xr:uid="{E29A4410-FB5F-4410-84CE-F5E05B713A5D}"/>
    <cellStyle name="Normal 10 4 8" xfId="2711" xr:uid="{6E4DF44C-D110-461B-94D4-7D4F2BB6506D}"/>
    <cellStyle name="Normal 10 4 8 2" xfId="2712" xr:uid="{A0F3A28C-0C84-46A3-A404-6331C37EBE86}"/>
    <cellStyle name="Normal 10 4 8 3" xfId="2713" xr:uid="{82B35231-515D-44E3-A72E-4319A4869164}"/>
    <cellStyle name="Normal 10 4 8 4" xfId="2714" xr:uid="{9301E23C-CAE2-4B91-971D-DE8A472808EC}"/>
    <cellStyle name="Normal 10 4 9" xfId="2715" xr:uid="{D906FDD1-CFF6-443D-9D21-CDC747D2345A}"/>
    <cellStyle name="Normal 10 5" xfId="58" xr:uid="{FEACAF0B-4B28-486E-A69D-B60BC6E0A527}"/>
    <cellStyle name="Normal 10 5 2" xfId="59" xr:uid="{641752A1-6217-4183-B772-46941600C11C}"/>
    <cellStyle name="Normal 10 5 2 2" xfId="259" xr:uid="{8C3B172E-13BF-48BB-B4C1-8263581A2D10}"/>
    <cellStyle name="Normal 10 5 2 2 2" xfId="515" xr:uid="{C45A911E-DDAF-4D88-A29E-59DFD71A62FA}"/>
    <cellStyle name="Normal 10 5 2 2 2 2" xfId="1144" xr:uid="{1A6D9179-A0D0-4B9B-8F59-17869A644494}"/>
    <cellStyle name="Normal 10 5 2 2 2 3" xfId="2716" xr:uid="{B4B8B9C0-E07E-4BC4-A46C-25B53F6B6C97}"/>
    <cellStyle name="Normal 10 5 2 2 2 4" xfId="2717" xr:uid="{19D6BFF6-A11D-4106-8B3F-4C7E60776740}"/>
    <cellStyle name="Normal 10 5 2 2 3" xfId="1145" xr:uid="{219E879A-392C-42E2-AFC9-5375C6A64B6F}"/>
    <cellStyle name="Normal 10 5 2 2 3 2" xfId="2718" xr:uid="{CAA106CB-E342-4068-BAB9-BC9CC7F43007}"/>
    <cellStyle name="Normal 10 5 2 2 3 3" xfId="2719" xr:uid="{0C187793-9CF3-493E-9975-273DC23FE09B}"/>
    <cellStyle name="Normal 10 5 2 2 3 4" xfId="2720" xr:uid="{6DF1F7E6-01D4-4120-916D-DA01E2379E55}"/>
    <cellStyle name="Normal 10 5 2 2 4" xfId="2721" xr:uid="{5B2B2B72-0ACB-432C-8E13-11747A0A73A4}"/>
    <cellStyle name="Normal 10 5 2 2 5" xfId="2722" xr:uid="{E72AF9B0-8924-46C2-AD9B-C7B20F3C7055}"/>
    <cellStyle name="Normal 10 5 2 2 6" xfId="2723" xr:uid="{77E1A717-76F9-47C8-8C95-105262FEED4C}"/>
    <cellStyle name="Normal 10 5 2 3" xfId="516" xr:uid="{D363CB13-BB9F-4F1A-80B5-EC51CE374B46}"/>
    <cellStyle name="Normal 10 5 2 3 2" xfId="1146" xr:uid="{F73DCE9C-B946-49CE-8C38-F12AEDE70817}"/>
    <cellStyle name="Normal 10 5 2 3 2 2" xfId="2724" xr:uid="{0FF9B5EE-9E8A-4D9F-A513-50E35E62EDDB}"/>
    <cellStyle name="Normal 10 5 2 3 2 3" xfId="2725" xr:uid="{21B81F8E-E0FD-4B87-8F22-15F5DA679FEF}"/>
    <cellStyle name="Normal 10 5 2 3 2 4" xfId="2726" xr:uid="{544AB458-774E-4FEB-8E75-808B14D37568}"/>
    <cellStyle name="Normal 10 5 2 3 3" xfId="2727" xr:uid="{0E3B9CBA-433E-4B23-95B2-560F9C8F6431}"/>
    <cellStyle name="Normal 10 5 2 3 4" xfId="2728" xr:uid="{E098C9D9-A1F6-4192-AA6E-04FFBFECBCB8}"/>
    <cellStyle name="Normal 10 5 2 3 5" xfId="2729" xr:uid="{47C06841-3612-45AC-AB23-DDB74292A2DC}"/>
    <cellStyle name="Normal 10 5 2 4" xfId="1147" xr:uid="{F904C26E-8DBE-4205-8535-6823F2A6E14D}"/>
    <cellStyle name="Normal 10 5 2 4 2" xfId="2730" xr:uid="{118167ED-1D87-4A31-9C91-C5944FCD8818}"/>
    <cellStyle name="Normal 10 5 2 4 3" xfId="2731" xr:uid="{7322606A-80B3-4C2F-8570-BE1E49409ED1}"/>
    <cellStyle name="Normal 10 5 2 4 4" xfId="2732" xr:uid="{7BB95329-D431-4603-B48C-3F177E78EC3F}"/>
    <cellStyle name="Normal 10 5 2 5" xfId="2733" xr:uid="{4E430698-12E6-405E-9A7C-C8651C6C4418}"/>
    <cellStyle name="Normal 10 5 2 5 2" xfId="2734" xr:uid="{FCCE8032-A56C-457E-A294-5E1119538152}"/>
    <cellStyle name="Normal 10 5 2 5 3" xfId="2735" xr:uid="{673A16DF-EFA1-4AFA-9DD9-F846B2EBF380}"/>
    <cellStyle name="Normal 10 5 2 5 4" xfId="2736" xr:uid="{745820B9-7ED4-4C2B-91D8-38C1B7474FF0}"/>
    <cellStyle name="Normal 10 5 2 6" xfId="2737" xr:uid="{C4BA954D-5F4D-484C-A4CA-EC02F536FC49}"/>
    <cellStyle name="Normal 10 5 2 7" xfId="2738" xr:uid="{DC1EC606-15B4-462E-8DF3-632EA41F9698}"/>
    <cellStyle name="Normal 10 5 2 8" xfId="2739" xr:uid="{F687DD55-371F-48F8-B60E-CC4D6FBEC7D2}"/>
    <cellStyle name="Normal 10 5 3" xfId="260" xr:uid="{FF09DB9F-8D35-4D43-8A95-74C8D4623BCE}"/>
    <cellStyle name="Normal 10 5 3 2" xfId="517" xr:uid="{6967DA68-C457-467C-9B15-296EA1F414C3}"/>
    <cellStyle name="Normal 10 5 3 2 2" xfId="518" xr:uid="{D37ED4B7-EFE8-462E-B55E-65B8F01B0F8B}"/>
    <cellStyle name="Normal 10 5 3 2 3" xfId="2740" xr:uid="{AC0C8462-76EA-43A7-8E9D-D9FFFF297D2C}"/>
    <cellStyle name="Normal 10 5 3 2 4" xfId="2741" xr:uid="{5612FF92-3B2F-47B4-BC72-E577F1DD0712}"/>
    <cellStyle name="Normal 10 5 3 3" xfId="519" xr:uid="{5E864165-7280-4CB5-B9D7-26E64883BCFB}"/>
    <cellStyle name="Normal 10 5 3 3 2" xfId="2742" xr:uid="{5B464EBF-BE5B-4FB3-BCB6-EEB74D3F62EB}"/>
    <cellStyle name="Normal 10 5 3 3 3" xfId="2743" xr:uid="{FBFBF018-89AB-4944-8AA1-3EE36A50E19D}"/>
    <cellStyle name="Normal 10 5 3 3 4" xfId="2744" xr:uid="{54343995-4509-4CCB-9085-1A60DD0DE655}"/>
    <cellStyle name="Normal 10 5 3 4" xfId="2745" xr:uid="{0847075E-5CA2-44DF-843F-37F114B38AED}"/>
    <cellStyle name="Normal 10 5 3 5" xfId="2746" xr:uid="{7C6F0AB8-2B57-4E53-80B4-14580B78274B}"/>
    <cellStyle name="Normal 10 5 3 6" xfId="2747" xr:uid="{9C33F226-9FDF-4988-9C94-8D5E9955EC5C}"/>
    <cellStyle name="Normal 10 5 4" xfId="261" xr:uid="{E998F4B3-D334-4680-880C-BA94907993AD}"/>
    <cellStyle name="Normal 10 5 4 2" xfId="520" xr:uid="{A6A2B93A-492F-4E94-98C2-4AE352F1B4E0}"/>
    <cellStyle name="Normal 10 5 4 2 2" xfId="2748" xr:uid="{FD7DE180-1664-452F-963A-708363292F70}"/>
    <cellStyle name="Normal 10 5 4 2 3" xfId="2749" xr:uid="{A303493C-55A5-406E-95E9-A64821AA99E5}"/>
    <cellStyle name="Normal 10 5 4 2 4" xfId="2750" xr:uid="{4C4EF6A0-4B4F-4667-89A3-95E9E6E1EE48}"/>
    <cellStyle name="Normal 10 5 4 3" xfId="2751" xr:uid="{1CBF706B-95F9-4D9B-847A-88659125524D}"/>
    <cellStyle name="Normal 10 5 4 4" xfId="2752" xr:uid="{0A2C29F0-BD33-4701-A089-8125AFD8EC7A}"/>
    <cellStyle name="Normal 10 5 4 5" xfId="2753" xr:uid="{5631006A-E419-4B2D-8E5B-5B80D7AEE440}"/>
    <cellStyle name="Normal 10 5 5" xfId="521" xr:uid="{189BD7E4-841F-473C-92CF-6776F0D003CA}"/>
    <cellStyle name="Normal 10 5 5 2" xfId="2754" xr:uid="{935A39C0-69F0-4DDC-8B1D-E792797E7109}"/>
    <cellStyle name="Normal 10 5 5 3" xfId="2755" xr:uid="{4AC43089-2CDE-4AAA-AD8E-B32A42291738}"/>
    <cellStyle name="Normal 10 5 5 4" xfId="2756" xr:uid="{2B7E0ADA-0505-4C17-ADEE-5B8F5A1E6136}"/>
    <cellStyle name="Normal 10 5 6" xfId="2757" xr:uid="{6B7E553F-5F17-4757-9154-A5A8F838D381}"/>
    <cellStyle name="Normal 10 5 6 2" xfId="2758" xr:uid="{78938188-C683-4F07-817D-F16A9E2AFC39}"/>
    <cellStyle name="Normal 10 5 6 3" xfId="2759" xr:uid="{271B0C02-933E-451A-9B0D-57A443F6C7DD}"/>
    <cellStyle name="Normal 10 5 6 4" xfId="2760" xr:uid="{6D21DE4C-F7A5-4569-B4B1-0D657211629D}"/>
    <cellStyle name="Normal 10 5 7" xfId="2761" xr:uid="{097A1BC3-B068-45F7-85C7-D4FBE870B582}"/>
    <cellStyle name="Normal 10 5 8" xfId="2762" xr:uid="{33329ED6-22AB-480A-BB92-01C1E5E30342}"/>
    <cellStyle name="Normal 10 5 9" xfId="2763" xr:uid="{C05A5E29-F102-4C66-BB47-B7A8FC5E7511}"/>
    <cellStyle name="Normal 10 6" xfId="60" xr:uid="{E797E62A-B30B-47DF-9A04-C02B30060105}"/>
    <cellStyle name="Normal 10 6 2" xfId="262" xr:uid="{A1F6D455-F6B0-4C3C-A8BC-3DA7E847C0C7}"/>
    <cellStyle name="Normal 10 6 2 2" xfId="522" xr:uid="{AE3D626B-7B9D-4E4B-B0AF-831B5C89ED0F}"/>
    <cellStyle name="Normal 10 6 2 2 2" xfId="1148" xr:uid="{D7B36048-46B3-4619-BAB2-0C199331DD0E}"/>
    <cellStyle name="Normal 10 6 2 2 2 2" xfId="1149" xr:uid="{F50DC393-DE7C-40ED-97C1-80F1225F05CC}"/>
    <cellStyle name="Normal 10 6 2 2 3" xfId="1150" xr:uid="{330EBD09-C4AD-45B3-A301-6FAB7C83B03A}"/>
    <cellStyle name="Normal 10 6 2 2 4" xfId="2764" xr:uid="{8C939846-FAA5-4B9C-BB61-B3CB6A2600BB}"/>
    <cellStyle name="Normal 10 6 2 3" xfId="1151" xr:uid="{29ED8842-C1CC-415C-8F3A-173549E5D1D4}"/>
    <cellStyle name="Normal 10 6 2 3 2" xfId="1152" xr:uid="{E392295E-3394-462D-910A-9962CF8260D8}"/>
    <cellStyle name="Normal 10 6 2 3 3" xfId="2765" xr:uid="{3C005F5B-2CA3-460F-B40D-02F7A3F1A00B}"/>
    <cellStyle name="Normal 10 6 2 3 4" xfId="2766" xr:uid="{D36E043F-C6BE-4027-AB6D-C4DD9D8234BC}"/>
    <cellStyle name="Normal 10 6 2 4" xfId="1153" xr:uid="{140FFB51-0CF9-4D76-AE08-2C5221CE2DE8}"/>
    <cellStyle name="Normal 10 6 2 5" xfId="2767" xr:uid="{E38F1E90-1531-4AFC-B8DC-F50795A12382}"/>
    <cellStyle name="Normal 10 6 2 6" xfId="2768" xr:uid="{B8CDE9AD-4CFC-45DF-B495-D4D83AF57329}"/>
    <cellStyle name="Normal 10 6 3" xfId="523" xr:uid="{D8D00512-D685-421D-8EB5-A2CA88F6888A}"/>
    <cellStyle name="Normal 10 6 3 2" xfId="1154" xr:uid="{E359A76C-7F18-4AE7-9AB1-B01A19D62BD7}"/>
    <cellStyle name="Normal 10 6 3 2 2" xfId="1155" xr:uid="{7E6F1275-3AA0-4CFB-8325-744A70C29CA6}"/>
    <cellStyle name="Normal 10 6 3 2 3" xfId="2769" xr:uid="{3B2E1A0F-DC25-4522-A528-EC3A9CBD97E8}"/>
    <cellStyle name="Normal 10 6 3 2 4" xfId="2770" xr:uid="{F243B777-EDA2-437E-92AF-7EC49308CCE0}"/>
    <cellStyle name="Normal 10 6 3 3" xfId="1156" xr:uid="{BCC5CA4C-80DA-4CF6-A6B8-F7A7B4DE5931}"/>
    <cellStyle name="Normal 10 6 3 4" xfId="2771" xr:uid="{57259D1B-860C-490D-9F43-2542718ADD2B}"/>
    <cellStyle name="Normal 10 6 3 5" xfId="2772" xr:uid="{AB633571-8BF3-4667-A320-068A1BAD9722}"/>
    <cellStyle name="Normal 10 6 4" xfId="1157" xr:uid="{55E4D7DC-4318-4119-9C01-EB2FB15EEA2A}"/>
    <cellStyle name="Normal 10 6 4 2" xfId="1158" xr:uid="{88FF313C-3B79-4928-901D-94067E928D60}"/>
    <cellStyle name="Normal 10 6 4 3" xfId="2773" xr:uid="{93BD9849-601D-4164-BAAD-7B2D1C4A63CC}"/>
    <cellStyle name="Normal 10 6 4 4" xfId="2774" xr:uid="{D079439C-5E68-428E-8511-27036A77D718}"/>
    <cellStyle name="Normal 10 6 5" xfId="1159" xr:uid="{7833E477-4A8F-43FE-BD0B-976A1BC6F246}"/>
    <cellStyle name="Normal 10 6 5 2" xfId="2775" xr:uid="{B09E0441-3D09-46D8-90BD-9098F79FE5AB}"/>
    <cellStyle name="Normal 10 6 5 3" xfId="2776" xr:uid="{B3DA6140-43B5-452C-B885-A3CC8FAA5E97}"/>
    <cellStyle name="Normal 10 6 5 4" xfId="2777" xr:uid="{ABF6B2AA-BA4E-49E7-9030-D9620B1D80CE}"/>
    <cellStyle name="Normal 10 6 6" xfId="2778" xr:uid="{A8E2C407-5562-422A-9296-B52CF3AE601F}"/>
    <cellStyle name="Normal 10 6 7" xfId="2779" xr:uid="{B978B40F-996D-4CD4-862C-631F8A60680B}"/>
    <cellStyle name="Normal 10 6 8" xfId="2780" xr:uid="{9CB72681-89B9-4D22-A56C-FCDBA7302C97}"/>
    <cellStyle name="Normal 10 7" xfId="263" xr:uid="{22746C9E-9F7F-4522-A2F9-81E08C28FA83}"/>
    <cellStyle name="Normal 10 7 2" xfId="524" xr:uid="{CC5C5805-D392-438B-B81B-852AAFE0D8B5}"/>
    <cellStyle name="Normal 10 7 2 2" xfId="525" xr:uid="{99AFBA33-300F-4008-B7AA-8E8CB85419DF}"/>
    <cellStyle name="Normal 10 7 2 2 2" xfId="1160" xr:uid="{43058770-2DB5-475D-99E3-F9771AD55110}"/>
    <cellStyle name="Normal 10 7 2 2 3" xfId="2781" xr:uid="{28E6E9F3-2440-49B6-A647-A023F40DB9E1}"/>
    <cellStyle name="Normal 10 7 2 2 4" xfId="2782" xr:uid="{01B6481D-F999-4D18-87B5-5F06A4292E8E}"/>
    <cellStyle name="Normal 10 7 2 3" xfId="1161" xr:uid="{38F1B77F-BAC0-4429-A8D2-066159B66595}"/>
    <cellStyle name="Normal 10 7 2 4" xfId="2783" xr:uid="{5540D5AD-E34D-48A2-8887-037B7B957909}"/>
    <cellStyle name="Normal 10 7 2 5" xfId="2784" xr:uid="{6C5FEBCB-6E51-43A9-B40A-02CD58ED9EB9}"/>
    <cellStyle name="Normal 10 7 3" xfId="526" xr:uid="{0DCE263E-F3E8-442F-8C2C-55360BB68516}"/>
    <cellStyle name="Normal 10 7 3 2" xfId="1162" xr:uid="{08730978-06FA-409F-B524-96CF1650554B}"/>
    <cellStyle name="Normal 10 7 3 3" xfId="2785" xr:uid="{49A90187-9F25-45F6-8109-494CB74B4DF7}"/>
    <cellStyle name="Normal 10 7 3 4" xfId="2786" xr:uid="{655C898F-F199-401F-9125-5BF14049DA49}"/>
    <cellStyle name="Normal 10 7 4" xfId="1163" xr:uid="{3E6F9F6A-D8D4-451A-9B79-DC6283380DAC}"/>
    <cellStyle name="Normal 10 7 4 2" xfId="2787" xr:uid="{B2BD6AF5-452A-4A11-BE87-C7FB81475120}"/>
    <cellStyle name="Normal 10 7 4 3" xfId="2788" xr:uid="{FF683E9F-1F51-499A-9229-4A6D65C4B2FC}"/>
    <cellStyle name="Normal 10 7 4 4" xfId="2789" xr:uid="{6F4DE3E5-46DF-44C1-A381-95D5004858FE}"/>
    <cellStyle name="Normal 10 7 5" xfId="2790" xr:uid="{E3FE7D96-685F-4295-A489-A8DF2AC5D90A}"/>
    <cellStyle name="Normal 10 7 6" xfId="2791" xr:uid="{CE4FAF6C-60BA-4B8B-8949-BFA81B07E073}"/>
    <cellStyle name="Normal 10 7 7" xfId="2792" xr:uid="{A2FB1405-AADD-42C3-B27C-9E673BFDBBD2}"/>
    <cellStyle name="Normal 10 8" xfId="264" xr:uid="{F2140D4F-B8DE-4DC0-A03B-9E05E1A9DED1}"/>
    <cellStyle name="Normal 10 8 2" xfId="527" xr:uid="{87E93BC9-4A11-4F90-BB69-2755461C04C1}"/>
    <cellStyle name="Normal 10 8 2 2" xfId="1164" xr:uid="{28DD66A3-090C-41FD-B0C1-3ECC3BF1B546}"/>
    <cellStyle name="Normal 10 8 2 3" xfId="2793" xr:uid="{A584A59B-32CE-4E67-AA57-C467796DB20E}"/>
    <cellStyle name="Normal 10 8 2 4" xfId="2794" xr:uid="{06AA900A-126C-4C25-8154-DFD168932836}"/>
    <cellStyle name="Normal 10 8 3" xfId="1165" xr:uid="{AEA0C0CC-FC38-4D59-9E0B-7C2D9699F745}"/>
    <cellStyle name="Normal 10 8 3 2" xfId="2795" xr:uid="{C25BCAD5-6754-455D-8D89-3D3B3D444577}"/>
    <cellStyle name="Normal 10 8 3 3" xfId="2796" xr:uid="{59CC186E-0D3B-431F-BFFA-98EA77C6CF6E}"/>
    <cellStyle name="Normal 10 8 3 4" xfId="2797" xr:uid="{4FD69307-3CC8-475D-BB6D-759322A4DDAF}"/>
    <cellStyle name="Normal 10 8 4" xfId="2798" xr:uid="{CBC7E8D4-A00D-4710-8BE6-0F45B8288374}"/>
    <cellStyle name="Normal 10 8 5" xfId="2799" xr:uid="{2AC30C51-CEF3-48C5-8849-4639C03B4F6F}"/>
    <cellStyle name="Normal 10 8 6" xfId="2800" xr:uid="{E622F613-8217-4AC3-9461-93FC7F2054F9}"/>
    <cellStyle name="Normal 10 9" xfId="265" xr:uid="{F6078FD0-93B9-46F1-9CAC-1D9AB652E96C}"/>
    <cellStyle name="Normal 10 9 2" xfId="1166" xr:uid="{6651E493-5AAA-462F-9528-912AC3B6BF37}"/>
    <cellStyle name="Normal 10 9 2 2" xfId="2801" xr:uid="{11F30297-D12E-4F9F-972F-CD6A9419DB84}"/>
    <cellStyle name="Normal 10 9 2 2 2" xfId="4330" xr:uid="{7F29B0AF-9755-4743-9635-89105F37DEAE}"/>
    <cellStyle name="Normal 10 9 2 2 3" xfId="4679" xr:uid="{67EAFB45-AD18-44DF-8AC8-674E57CC8983}"/>
    <cellStyle name="Normal 10 9 2 3" xfId="2802" xr:uid="{E169C5A5-6ACB-420D-B720-09128439800E}"/>
    <cellStyle name="Normal 10 9 2 4" xfId="2803" xr:uid="{3A288CBC-3500-4092-B853-BCC139AEBDF9}"/>
    <cellStyle name="Normal 10 9 3" xfId="2804" xr:uid="{35892CB3-F563-4ABC-9077-637BD1A127AA}"/>
    <cellStyle name="Normal 10 9 4" xfId="2805" xr:uid="{1324D29F-352C-4931-87A8-AEDA10FF89AF}"/>
    <cellStyle name="Normal 10 9 4 2" xfId="4562" xr:uid="{C3EFEFFC-4503-428C-9736-8AC9B260F1B6}"/>
    <cellStyle name="Normal 10 9 4 3" xfId="4680" xr:uid="{03B487A1-513D-4E6C-A323-39EDEB594246}"/>
    <cellStyle name="Normal 10 9 4 4" xfId="4600" xr:uid="{BDB6C16B-849B-4805-BFF3-94CB8ACF2747}"/>
    <cellStyle name="Normal 10 9 5" xfId="2806" xr:uid="{3FDF7DF7-B3F9-41F6-A4B5-2A078D9547FF}"/>
    <cellStyle name="Normal 11" xfId="61" xr:uid="{FEEE1538-79E5-4D88-B376-CBEE6B047E9F}"/>
    <cellStyle name="Normal 11 2" xfId="266" xr:uid="{F614D550-E21E-4BD5-B280-4A66C386BE57}"/>
    <cellStyle name="Normal 11 2 2" xfId="4647" xr:uid="{5588F339-4816-40C5-BA11-A877E86118E4}"/>
    <cellStyle name="Normal 11 3" xfId="4335" xr:uid="{FA11A6C1-2141-46DC-BE90-CEE810D3ECC5}"/>
    <cellStyle name="Normal 11 3 2" xfId="4541" xr:uid="{1D148532-3C00-4F4E-AD82-4E24A721BC59}"/>
    <cellStyle name="Normal 11 3 3" xfId="4724" xr:uid="{0A6D3A28-43CE-498A-A196-E62E88EBC1AA}"/>
    <cellStyle name="Normal 11 3 4" xfId="4701" xr:uid="{60BC2C09-1104-442D-82F3-D38EDB707DF8}"/>
    <cellStyle name="Normal 12" xfId="62" xr:uid="{C856C9B4-BEAE-4B4C-BD99-8392CEE68E13}"/>
    <cellStyle name="Normal 12 2" xfId="267" xr:uid="{B8C8CE01-BFF6-4C9A-B73D-5978C7C3E15A}"/>
    <cellStyle name="Normal 12 2 2" xfId="4648" xr:uid="{B5C64886-A4F7-4778-85B0-C5824F16E56A}"/>
    <cellStyle name="Normal 12 3" xfId="4542" xr:uid="{A3625CD7-4237-4AFE-B494-AFA6438C6196}"/>
    <cellStyle name="Normal 13" xfId="63" xr:uid="{946B853A-C99C-46BA-A6D1-DDF2316750EF}"/>
    <cellStyle name="Normal 13 2" xfId="64" xr:uid="{AD7C953C-0CE0-40A0-96BC-28FED55720DF}"/>
    <cellStyle name="Normal 13 2 2" xfId="268" xr:uid="{A3741A78-7314-430B-B927-3344C854720A}"/>
    <cellStyle name="Normal 13 2 2 2" xfId="4649" xr:uid="{F94CBC00-A188-44B3-95BA-7BFC5B7C7B82}"/>
    <cellStyle name="Normal 13 2 3" xfId="4337" xr:uid="{1E73CB4F-F9AC-44F0-986F-5B7F85A036B1}"/>
    <cellStyle name="Normal 13 2 3 2" xfId="4543" xr:uid="{5D195FDA-EF45-4821-8358-032A6C3CE1AD}"/>
    <cellStyle name="Normal 13 2 3 3" xfId="4725" xr:uid="{44250C57-A4F0-4A44-93FB-8C20875F96AC}"/>
    <cellStyle name="Normal 13 2 3 4" xfId="4702" xr:uid="{FE8DA7B5-DEBF-4E1F-9E01-A145EC48056F}"/>
    <cellStyle name="Normal 13 3" xfId="269" xr:uid="{85E00EC9-4F47-4B35-9BC9-245C055DFE1B}"/>
    <cellStyle name="Normal 13 3 2" xfId="4421" xr:uid="{003BC5B2-A692-441C-93C4-0A1DFB3B32C5}"/>
    <cellStyle name="Normal 13 3 3" xfId="4338" xr:uid="{AE84DCD1-022B-49CF-8294-CCF4A88184F7}"/>
    <cellStyle name="Normal 13 3 4" xfId="4566" xr:uid="{0CAFE5EA-7A1D-4B7F-8F21-EDDDD055975C}"/>
    <cellStyle name="Normal 13 3 5" xfId="4726" xr:uid="{21516001-B4C6-4054-B838-6107D5A83DE0}"/>
    <cellStyle name="Normal 13 4" xfId="4339" xr:uid="{7A584F8E-FC6C-4BF7-8333-7E45972E6BEC}"/>
    <cellStyle name="Normal 13 5" xfId="4336" xr:uid="{0E3A7CED-284F-49E7-A377-3387695393A5}"/>
    <cellStyle name="Normal 14" xfId="65" xr:uid="{99864DD8-6473-48E5-AF12-2B31962AF6A2}"/>
    <cellStyle name="Normal 14 18" xfId="4341" xr:uid="{BC72B6F5-C72F-433D-A9CD-6E619247E528}"/>
    <cellStyle name="Normal 14 2" xfId="270" xr:uid="{8E2568C8-0DB2-4DB4-B161-CE15B3F905FE}"/>
    <cellStyle name="Normal 14 2 2" xfId="430" xr:uid="{AD5CEBB2-C9E0-44FC-ABAB-31422C0890BF}"/>
    <cellStyle name="Normal 14 2 2 2" xfId="431" xr:uid="{BE8F9620-7348-4371-AFF8-59B4B548B12D}"/>
    <cellStyle name="Normal 14 2 3" xfId="432" xr:uid="{8F162AEB-69F9-4DA6-BFC5-6EE1DA1E539D}"/>
    <cellStyle name="Normal 14 3" xfId="433" xr:uid="{04136AC8-5060-45FC-9942-A5C5D092B717}"/>
    <cellStyle name="Normal 14 3 2" xfId="4650" xr:uid="{2F571F6C-BE7B-42CF-A660-94E71F4A020E}"/>
    <cellStyle name="Normal 14 4" xfId="4340" xr:uid="{09853C8C-2DEA-464A-AA06-9F1116F345DB}"/>
    <cellStyle name="Normal 14 4 2" xfId="4544" xr:uid="{E6377AD2-5E46-4F29-8B77-C805360AD4F3}"/>
    <cellStyle name="Normal 14 4 3" xfId="4727" xr:uid="{CC062E75-0ADA-4F8B-B942-2E61D7763A78}"/>
    <cellStyle name="Normal 14 4 4" xfId="4703" xr:uid="{009DA3E5-BDE0-46C3-A0CC-F75D3F4B6A7B}"/>
    <cellStyle name="Normal 15" xfId="66" xr:uid="{E81CB639-D0C9-429D-AAFE-E9AD2BE1A590}"/>
    <cellStyle name="Normal 15 2" xfId="67" xr:uid="{9CF67947-0E91-41D4-8F0E-9DF0FFCA0A79}"/>
    <cellStyle name="Normal 15 2 2" xfId="271" xr:uid="{89FEAD25-2475-41F5-81A8-BA23877B7D5B}"/>
    <cellStyle name="Normal 15 2 2 2" xfId="4453" xr:uid="{EFB67713-AA3F-4CB1-85CC-203714A17A23}"/>
    <cellStyle name="Normal 15 2 3" xfId="4546" xr:uid="{37FE2963-A1C8-43FA-8A8E-65110237EDBF}"/>
    <cellStyle name="Normal 15 3" xfId="272" xr:uid="{17019330-2FBB-4A6D-821C-1183F7ED0DD8}"/>
    <cellStyle name="Normal 15 3 2" xfId="4422" xr:uid="{11E0CE12-0820-42DF-8C83-7318E6E346AF}"/>
    <cellStyle name="Normal 15 3 3" xfId="4343" xr:uid="{ECF40C2F-1795-4D6F-95E9-03BD5D967098}"/>
    <cellStyle name="Normal 15 3 4" xfId="4567" xr:uid="{F392AB57-A1CA-4394-8E3E-CD7C6DCA530B}"/>
    <cellStyle name="Normal 15 3 5" xfId="4729" xr:uid="{BA93F1C4-F2C8-4830-8FB0-1AAD716FFA3D}"/>
    <cellStyle name="Normal 15 4" xfId="4342" xr:uid="{3846817C-506D-4549-B7B3-AA163C42298C}"/>
    <cellStyle name="Normal 15 4 2" xfId="4545" xr:uid="{6297A1A5-C22D-45F1-8117-2D543342145C}"/>
    <cellStyle name="Normal 15 4 3" xfId="4728" xr:uid="{FB733B2E-B96A-45A5-9C54-B975ECEFB7F2}"/>
    <cellStyle name="Normal 15 4 4" xfId="4704" xr:uid="{EA2C2859-1D33-4681-AE13-9F77B9BA169A}"/>
    <cellStyle name="Normal 16" xfId="68" xr:uid="{EDB0BECB-DE60-458B-99D9-EFFE4896120C}"/>
    <cellStyle name="Normal 16 2" xfId="273" xr:uid="{D316DCCC-C2F2-4925-9ACD-21BE1900F302}"/>
    <cellStyle name="Normal 16 2 2" xfId="4423" xr:uid="{1F0E40B7-162B-46EB-AED7-A94DEB8E5CDD}"/>
    <cellStyle name="Normal 16 2 3" xfId="4344" xr:uid="{5975E879-34E3-4320-A721-A43D1566E534}"/>
    <cellStyle name="Normal 16 2 4" xfId="4568" xr:uid="{A58E8D72-7EC2-414B-979D-34C8811F31AA}"/>
    <cellStyle name="Normal 16 2 5" xfId="4730" xr:uid="{71E3DBCC-9AF2-44FE-9DB1-C20337C1AF5B}"/>
    <cellStyle name="Normal 16 3" xfId="274" xr:uid="{026292E5-FEC7-40B1-ABC3-F6594499C78C}"/>
    <cellStyle name="Normal 17" xfId="69" xr:uid="{87980B21-5503-4CD9-B213-9E6302B56E96}"/>
    <cellStyle name="Normal 17 2" xfId="275" xr:uid="{775A2BBE-6728-4F77-BFA9-DCA9DC555C43}"/>
    <cellStyle name="Normal 17 2 2" xfId="4424" xr:uid="{3A56ACCD-E8A1-4248-B5C0-45166858AFD2}"/>
    <cellStyle name="Normal 17 2 3" xfId="4346" xr:uid="{55F76997-DA93-4185-A9C8-0549D4A9CBA6}"/>
    <cellStyle name="Normal 17 2 4" xfId="4569" xr:uid="{56DBB6BB-9A44-423A-B0D1-1C50383DBF00}"/>
    <cellStyle name="Normal 17 2 5" xfId="4731" xr:uid="{0240FC0E-91DD-49E4-8924-A769690102F2}"/>
    <cellStyle name="Normal 17 3" xfId="4347" xr:uid="{BE65BD16-E2A7-4FB0-9000-C45B0FCBC323}"/>
    <cellStyle name="Normal 17 4" xfId="4345" xr:uid="{6C916632-8CC5-4E08-81B7-059E5811C5B9}"/>
    <cellStyle name="Normal 18" xfId="70" xr:uid="{71549A13-D662-48FF-AC39-A7AC6213A75A}"/>
    <cellStyle name="Normal 18 2" xfId="276" xr:uid="{4AA2FB9A-0737-4B99-8EA0-4F2D9AB11A0E}"/>
    <cellStyle name="Normal 18 2 2" xfId="4454" xr:uid="{7F39B5F7-08CC-4C17-84ED-850CE5F12209}"/>
    <cellStyle name="Normal 18 3" xfId="4348" xr:uid="{D3D63C96-4B8A-4967-8ED0-250944E9EDDF}"/>
    <cellStyle name="Normal 18 3 2" xfId="4547" xr:uid="{6BE0E319-EA29-486E-B3B6-B131FBDD31B3}"/>
    <cellStyle name="Normal 18 3 3" xfId="4732" xr:uid="{3692A321-8EA0-47CA-ADEC-67826C9574E2}"/>
    <cellStyle name="Normal 18 3 4" xfId="4705" xr:uid="{0911C0EC-65F5-4BFA-BCDC-568D086F64BD}"/>
    <cellStyle name="Normal 19" xfId="71" xr:uid="{899184EC-C096-482B-8E21-64F5A657F33B}"/>
    <cellStyle name="Normal 19 2" xfId="72" xr:uid="{4A31ADDE-9BE3-4A12-9DFE-0BD24C1153D5}"/>
    <cellStyle name="Normal 19 2 2" xfId="277" xr:uid="{64597010-54BE-4CB1-A73D-03D22663A308}"/>
    <cellStyle name="Normal 19 2 2 2" xfId="4651" xr:uid="{617AE712-3142-4D67-A09F-41A4BD5F810E}"/>
    <cellStyle name="Normal 19 2 3" xfId="4549" xr:uid="{71C54424-9595-4775-ADC6-329FBEFCFDBF}"/>
    <cellStyle name="Normal 19 3" xfId="278" xr:uid="{F7911425-C02C-4D0D-BBA9-C503361F954D}"/>
    <cellStyle name="Normal 19 3 2" xfId="4652" xr:uid="{0307BBD4-1594-4E36-AA08-D98736473D0C}"/>
    <cellStyle name="Normal 19 4" xfId="4548" xr:uid="{3B2EDDC0-66D4-4F16-AF8F-6C5CFC736CD1}"/>
    <cellStyle name="Normal 2" xfId="3" xr:uid="{0035700C-F3A5-4A6F-B63A-5CE25669DEE2}"/>
    <cellStyle name="Normal 2 2" xfId="73" xr:uid="{EA473965-5141-4252-ABB6-2BCE41D718F5}"/>
    <cellStyle name="Normal 2 2 2" xfId="74" xr:uid="{EE8C87B6-2C07-4EDC-A602-7EC20EFE112F}"/>
    <cellStyle name="Normal 2 2 2 2" xfId="279" xr:uid="{72D1A716-9B4F-4723-9C1D-753844E76842}"/>
    <cellStyle name="Normal 2 2 2 2 2" xfId="4655" xr:uid="{1282990D-5096-4022-A8CB-1BC56A1CE192}"/>
    <cellStyle name="Normal 2 2 2 3" xfId="4551" xr:uid="{5B640DEF-985D-4DEA-86AC-47DBB8B6747A}"/>
    <cellStyle name="Normal 2 2 3" xfId="280" xr:uid="{73A21EF4-6F23-409D-B688-A2A768E56749}"/>
    <cellStyle name="Normal 2 2 3 2" xfId="4455" xr:uid="{753038E9-8155-4AD0-B5A7-F7E0D011254D}"/>
    <cellStyle name="Normal 2 2 3 2 2" xfId="4585" xr:uid="{BC9826C7-719B-40AA-B8E7-33B3709B8F08}"/>
    <cellStyle name="Normal 2 2 3 2 2 2" xfId="4656" xr:uid="{7F4FD17B-CA53-4803-9CF5-FF27113A8FC5}"/>
    <cellStyle name="Normal 2 2 3 2 2 2 2" xfId="5359" xr:uid="{66A3171B-0BF6-4057-BF2A-CCDE52EF3265}"/>
    <cellStyle name="Normal 2 2 3 2 2 3" xfId="5348" xr:uid="{FF78492C-0191-4E8A-9DA4-4C9D2D98322B}"/>
    <cellStyle name="Normal 2 2 3 2 3" xfId="4750" xr:uid="{75C9B31A-827C-43F6-950C-568EE24DBF9E}"/>
    <cellStyle name="Normal 2 2 3 2 4" xfId="5305" xr:uid="{B9FEFC0A-44D5-45AE-8E01-F0F11B79CFDF}"/>
    <cellStyle name="Normal 2 2 3 3" xfId="4435" xr:uid="{7F78966C-D6C2-42B5-97B7-4A2C1E54E48E}"/>
    <cellStyle name="Normal 2 2 3 4" xfId="4706" xr:uid="{6ADBE69C-F9F1-40CA-99F9-4322BB4ACCB0}"/>
    <cellStyle name="Normal 2 2 3 5" xfId="4695" xr:uid="{40EE9997-1CF0-4040-A5A4-6C158C9C5598}"/>
    <cellStyle name="Normal 2 2 4" xfId="4349" xr:uid="{C25475DF-B07F-4D2A-A983-C03C7E1029CF}"/>
    <cellStyle name="Normal 2 2 4 2" xfId="4550" xr:uid="{A8EBBD6C-55DA-4505-A55D-769D236CF9F4}"/>
    <cellStyle name="Normal 2 2 4 3" xfId="4733" xr:uid="{2D4C8CE3-4F08-4ED4-9305-61C5CF984953}"/>
    <cellStyle name="Normal 2 2 4 4" xfId="4707" xr:uid="{BFD8EAD0-08C0-454D-A500-E4B59E05E1FD}"/>
    <cellStyle name="Normal 2 2 5" xfId="4654" xr:uid="{4950904E-DBAC-454C-82DE-140F1ED8B703}"/>
    <cellStyle name="Normal 2 2 6" xfId="4753" xr:uid="{82AC3A81-052B-4F7A-816B-6BCED5169E9E}"/>
    <cellStyle name="Normal 2 3" xfId="75" xr:uid="{B62B949D-FCDB-43C6-A651-7369EDEBE885}"/>
    <cellStyle name="Normal 2 3 2" xfId="76" xr:uid="{8371B6ED-CC80-4860-9ADE-05AC2D1081E4}"/>
    <cellStyle name="Normal 2 3 2 2" xfId="281" xr:uid="{C2AEC65C-5465-4AE4-995F-4C7AF81B6596}"/>
    <cellStyle name="Normal 2 3 2 2 2" xfId="4657" xr:uid="{895F67C1-2054-49FB-8650-48A5EA52832D}"/>
    <cellStyle name="Normal 2 3 2 3" xfId="4351" xr:uid="{1A4B6CDD-EB06-4839-9504-87D42A75D5B0}"/>
    <cellStyle name="Normal 2 3 2 3 2" xfId="4553" xr:uid="{2272C755-0E8D-47AF-AD16-D9AA9A0642CC}"/>
    <cellStyle name="Normal 2 3 2 3 3" xfId="4735" xr:uid="{630619C1-AEBB-447B-9CDB-5B9182DA4087}"/>
    <cellStyle name="Normal 2 3 2 3 4" xfId="4708" xr:uid="{7A31596F-F60B-413F-BEE6-DE8B2766F9B6}"/>
    <cellStyle name="Normal 2 3 3" xfId="77" xr:uid="{DC306644-3749-4C57-A96C-40926B6133C9}"/>
    <cellStyle name="Normal 2 3 4" xfId="78" xr:uid="{89613608-246C-4EC5-B136-9706A2BF52C2}"/>
    <cellStyle name="Normal 2 3 5" xfId="185" xr:uid="{38B1114B-42BE-440C-B191-D948724C1617}"/>
    <cellStyle name="Normal 2 3 5 2" xfId="4658" xr:uid="{CD1338B0-E540-40C1-9957-E8F10836FF85}"/>
    <cellStyle name="Normal 2 3 6" xfId="4350" xr:uid="{8806638D-8110-43A7-AEEC-6316AD05715D}"/>
    <cellStyle name="Normal 2 3 6 2" xfId="4552" xr:uid="{9478DCC3-B989-4A1C-8ADE-8618C2A7BB6A}"/>
    <cellStyle name="Normal 2 3 6 3" xfId="4734" xr:uid="{96FC180F-0337-40F8-850A-396581B4A5CA}"/>
    <cellStyle name="Normal 2 3 6 4" xfId="4709" xr:uid="{0CE356B5-8AB1-48AC-ADEA-8DC42B3D9273}"/>
    <cellStyle name="Normal 2 3 7" xfId="5318" xr:uid="{C611B257-B27B-457E-9A9C-9A0A738B7BED}"/>
    <cellStyle name="Normal 2 4" xfId="79" xr:uid="{311ADEBE-9BCC-4D66-BBC5-BDADCA8F55A2}"/>
    <cellStyle name="Normal 2 4 2" xfId="80" xr:uid="{09570B11-BF5D-4D48-86D0-FCADDBED39CA}"/>
    <cellStyle name="Normal 2 4 3" xfId="282" xr:uid="{027A945A-C164-4320-8265-0C5630C7F213}"/>
    <cellStyle name="Normal 2 4 3 2" xfId="4659" xr:uid="{F9EF6C7C-D2C8-415F-B147-73EF32B1B724}"/>
    <cellStyle name="Normal 2 4 3 3" xfId="4673" xr:uid="{CEBE756A-7782-47E5-A315-3CB3BC1C1F8B}"/>
    <cellStyle name="Normal 2 4 4" xfId="4554" xr:uid="{8441DD6B-439E-4DBC-9984-E56BB76F3D32}"/>
    <cellStyle name="Normal 2 4 5" xfId="4754" xr:uid="{709E6F1B-4E06-4FF8-808C-2E71D278E6E4}"/>
    <cellStyle name="Normal 2 4 6" xfId="4752" xr:uid="{BB80E0C6-5017-4B7E-94D9-258AD8B2D248}"/>
    <cellStyle name="Normal 2 5" xfId="184" xr:uid="{E0E47A8D-F35C-4F24-A306-8563BFA4CB01}"/>
    <cellStyle name="Normal 2 5 2" xfId="284" xr:uid="{9CEBC126-5889-42D4-93D6-50EE042CEAB9}"/>
    <cellStyle name="Normal 2 5 2 2" xfId="2505" xr:uid="{CBC31DB2-E5EE-499D-9CF9-BF229209732E}"/>
    <cellStyle name="Normal 2 5 3" xfId="283" xr:uid="{E7CD8536-E319-43F3-A407-FC7C1C8ECA83}"/>
    <cellStyle name="Normal 2 5 3 2" xfId="4586" xr:uid="{8F4425A9-1199-47BD-B502-7C088BDA4B18}"/>
    <cellStyle name="Normal 2 5 3 3" xfId="4746" xr:uid="{BD9D9A0E-E49C-4FDA-8C79-1606AEDE5951}"/>
    <cellStyle name="Normal 2 5 3 4" xfId="5302" xr:uid="{EAAD624A-C751-4770-B033-316857A28F80}"/>
    <cellStyle name="Normal 2 5 3 4 2" xfId="5342" xr:uid="{50622134-B67C-4F98-B516-13F0816C7E5B}"/>
    <cellStyle name="Normal 2 5 4" xfId="4660" xr:uid="{A285A062-A648-45FC-A009-F74C7B550CC0}"/>
    <cellStyle name="Normal 2 5 5" xfId="4615" xr:uid="{7980EA40-45E4-46D6-8CA3-990074061E89}"/>
    <cellStyle name="Normal 2 5 6" xfId="4614" xr:uid="{3688C327-BE58-45DC-BB23-05642B35F665}"/>
    <cellStyle name="Normal 2 5 7" xfId="4749" xr:uid="{45BFF48B-3FFF-4508-91A3-455604732D59}"/>
    <cellStyle name="Normal 2 5 8" xfId="4719" xr:uid="{8654C86C-FA30-4364-9880-47D2CCA637D9}"/>
    <cellStyle name="Normal 2 6" xfId="285" xr:uid="{77BA1103-D2F6-4447-9B3B-F324F06E222C}"/>
    <cellStyle name="Normal 2 6 2" xfId="286" xr:uid="{23E0067D-A124-4106-A678-ABD4E73C88E1}"/>
    <cellStyle name="Normal 2 6 3" xfId="452" xr:uid="{ABB34E8F-C580-400C-B052-7CAA38DD8D6F}"/>
    <cellStyle name="Normal 2 6 3 2" xfId="5335" xr:uid="{7D6A2D69-2F8A-460A-BC46-3C03CCD8ECED}"/>
    <cellStyle name="Normal 2 6 4" xfId="4661" xr:uid="{C8C086E2-8B01-4C44-9026-034908B0D85D}"/>
    <cellStyle name="Normal 2 6 5" xfId="4612" xr:uid="{9DF93345-0D1D-4C4E-9606-266F408EE64C}"/>
    <cellStyle name="Normal 2 6 5 2" xfId="4710" xr:uid="{1C37D3FD-680C-4430-8B70-1CEB08A826D4}"/>
    <cellStyle name="Normal 2 6 6" xfId="4598" xr:uid="{DFB54F12-9E67-43C0-A0B5-65A005F00E37}"/>
    <cellStyle name="Normal 2 6 7" xfId="5322" xr:uid="{DA0B90A1-0E90-4958-A63A-7023CCE26A3A}"/>
    <cellStyle name="Normal 2 6 8" xfId="5331" xr:uid="{B6193692-3B17-4CE4-8F62-25CFA33BFF69}"/>
    <cellStyle name="Normal 2 7" xfId="287" xr:uid="{8584242D-35E1-484E-B8FE-2F54E57C3A13}"/>
    <cellStyle name="Normal 2 7 2" xfId="4456" xr:uid="{E1C79AEF-A46F-4F46-A2E7-3C32DA7B74B1}"/>
    <cellStyle name="Normal 2 7 3" xfId="4662" xr:uid="{F4318C08-920E-499F-B171-B0E002127E20}"/>
    <cellStyle name="Normal 2 7 4" xfId="5303" xr:uid="{72F2C4C8-3FFF-4C65-AD0A-F65297FBBB86}"/>
    <cellStyle name="Normal 2 8" xfId="4508" xr:uid="{843CD6C7-6EB9-4B08-84CD-9632FECE8580}"/>
    <cellStyle name="Normal 2 9" xfId="4653" xr:uid="{4C91A490-7617-4C1D-8684-2506136E0649}"/>
    <cellStyle name="Normal 20" xfId="434" xr:uid="{9E46D0F7-67E6-4475-B1C5-7902713AF790}"/>
    <cellStyle name="Normal 20 2" xfId="435" xr:uid="{0E4D8BBD-EDD4-4161-ACA2-C06C27B0E7BA}"/>
    <cellStyle name="Normal 20 2 2" xfId="436" xr:uid="{6D289DEB-0BCC-41FD-8DF6-A2F5348C0E37}"/>
    <cellStyle name="Normal 20 2 2 2" xfId="4425" xr:uid="{CD28D31D-0599-4D66-843C-443619982E36}"/>
    <cellStyle name="Normal 20 2 2 3" xfId="4417" xr:uid="{4B1C1DA5-88CD-4B9D-B0E0-814EA085D4E5}"/>
    <cellStyle name="Normal 20 2 2 4" xfId="4582" xr:uid="{AAB1BD73-874B-4F6F-9FBA-ACC9C675A968}"/>
    <cellStyle name="Normal 20 2 2 5" xfId="4744" xr:uid="{8B4703C9-A8A9-4A51-8BAE-95433EC6BCD7}"/>
    <cellStyle name="Normal 20 2 3" xfId="4420" xr:uid="{70282D0C-F6CE-4CC3-95D5-D819BEE30BBB}"/>
    <cellStyle name="Normal 20 2 4" xfId="4416" xr:uid="{209CD3C1-6925-4FC5-BC1A-895FC0C83BBA}"/>
    <cellStyle name="Normal 20 2 5" xfId="4581" xr:uid="{61FD3E27-FD86-499D-B990-5A9388EFF37A}"/>
    <cellStyle name="Normal 20 2 6" xfId="4743" xr:uid="{AA4F4F21-E5D1-4FB3-96DD-EC93AF1E401A}"/>
    <cellStyle name="Normal 20 3" xfId="1167" xr:uid="{16607F91-5512-444E-A622-348B26DEE3C6}"/>
    <cellStyle name="Normal 20 3 2" xfId="4457" xr:uid="{81C86C27-003E-4773-8873-757424BD6F08}"/>
    <cellStyle name="Normal 20 4" xfId="4352" xr:uid="{2BD61003-D2F9-46C5-8428-F1AEAF29E11C}"/>
    <cellStyle name="Normal 20 4 2" xfId="4555" xr:uid="{B449A511-3C11-4CEF-B101-441B34BE986B}"/>
    <cellStyle name="Normal 20 4 3" xfId="4736" xr:uid="{AC7F8307-72C1-4A8C-8315-18A99DFD4C01}"/>
    <cellStyle name="Normal 20 4 4" xfId="4711" xr:uid="{F469DF45-FFF9-4B1A-8B87-B890CC269721}"/>
    <cellStyle name="Normal 20 5" xfId="4433" xr:uid="{DE5F9098-61DC-4632-85C8-58DFBF897B42}"/>
    <cellStyle name="Normal 20 5 2" xfId="5328" xr:uid="{E33E4940-955D-4060-B789-BA52976BB947}"/>
    <cellStyle name="Normal 20 6" xfId="4587" xr:uid="{3FA81BA3-B971-46FC-8595-0F654B6533DD}"/>
    <cellStyle name="Normal 20 7" xfId="4696" xr:uid="{961CB1AC-2EC5-4BEC-A942-D24DA0EEE80F}"/>
    <cellStyle name="Normal 20 8" xfId="4717" xr:uid="{EBE91377-00AA-4EC3-B467-D0A063056539}"/>
    <cellStyle name="Normal 20 9" xfId="4716" xr:uid="{327E51DD-283C-41BC-8189-638C694CA3D1}"/>
    <cellStyle name="Normal 21" xfId="437" xr:uid="{4918F597-325E-41C0-B902-9B996DD9D615}"/>
    <cellStyle name="Normal 21 2" xfId="438" xr:uid="{ADB12ADC-38CB-4D8D-BABA-5D01C6BB5773}"/>
    <cellStyle name="Normal 21 2 2" xfId="439" xr:uid="{F71B8590-E447-4EBC-9771-D9E97D45C641}"/>
    <cellStyle name="Normal 21 3" xfId="4353" xr:uid="{B12F9891-D38C-4688-95E6-D9B55AAA1254}"/>
    <cellStyle name="Normal 21 3 2" xfId="4459" xr:uid="{02C6CFDE-8031-4C28-B639-ACA1F1117670}"/>
    <cellStyle name="Normal 21 3 2 2" xfId="5353" xr:uid="{4C8E8530-5DFA-4458-9545-AB00EF309AAF}"/>
    <cellStyle name="Normal 21 3 3" xfId="4458" xr:uid="{6F05C71C-46DC-4681-BF2B-2B54B99A292E}"/>
    <cellStyle name="Normal 21 4" xfId="4570" xr:uid="{5DA21B88-798A-4A21-9BB2-CF1898E14733}"/>
    <cellStyle name="Normal 21 4 2" xfId="5354" xr:uid="{79150DCA-775C-4EB6-A227-4FF45BAA39B8}"/>
    <cellStyle name="Normal 21 5" xfId="4737" xr:uid="{36C0C770-AD17-4F6C-8DD3-DBB9ADF8D2E0}"/>
    <cellStyle name="Normal 22" xfId="440" xr:uid="{8C64DAC7-2123-4CD4-B7F1-02E7679AF95B}"/>
    <cellStyle name="Normal 22 2" xfId="441" xr:uid="{9D63002A-CC42-4735-9121-D3E8476B54F6}"/>
    <cellStyle name="Normal 22 3" xfId="4310" xr:uid="{E91D223F-6435-4D26-9001-87E91E15FA93}"/>
    <cellStyle name="Normal 22 3 2" xfId="4354" xr:uid="{06EB8CD5-6E29-40F0-9A37-8652994A8CDF}"/>
    <cellStyle name="Normal 22 3 2 2" xfId="4461" xr:uid="{E213F0D1-E79C-41A1-BA24-75633472EF77}"/>
    <cellStyle name="Normal 22 3 3" xfId="4460" xr:uid="{EEE6ECF3-D0F6-45A8-8957-0F475B26FAF3}"/>
    <cellStyle name="Normal 22 3 4" xfId="4691" xr:uid="{E970746A-E2C8-49D7-AB7F-452627A6346D}"/>
    <cellStyle name="Normal 22 4" xfId="4313" xr:uid="{5020C1FA-FD87-4926-85A0-B2AC18E309A3}"/>
    <cellStyle name="Normal 22 4 10" xfId="5351" xr:uid="{20A8435E-147D-4D0A-A502-BE4FD0693911}"/>
    <cellStyle name="Normal 22 4 2" xfId="4431" xr:uid="{BD7BE3A9-0550-43CD-8508-D665A7AE33DB}"/>
    <cellStyle name="Normal 22 4 3" xfId="4571" xr:uid="{CEF2874B-22FE-4BE8-9931-218E657441E4}"/>
    <cellStyle name="Normal 22 4 3 2" xfId="4590" xr:uid="{D5C044D7-FA5D-4BDA-9EB4-598813D39127}"/>
    <cellStyle name="Normal 22 4 3 3" xfId="4748" xr:uid="{BC472ADE-61F1-42E4-9FC8-F87FE2A72313}"/>
    <cellStyle name="Normal 22 4 3 4" xfId="5338" xr:uid="{7527D62A-37F2-41E1-A8F7-E1B65052142E}"/>
    <cellStyle name="Normal 22 4 3 5" xfId="5334" xr:uid="{4574FAD1-967D-4528-B827-B5D76FCDB062}"/>
    <cellStyle name="Normal 22 4 4" xfId="4692" xr:uid="{0A3D4E35-26DE-4A64-9D16-E6C9DD6B60D1}"/>
    <cellStyle name="Normal 22 4 5" xfId="4604" xr:uid="{90A45B0E-84F9-40D1-BE17-E57D4238A186}"/>
    <cellStyle name="Normal 22 4 6" xfId="4595" xr:uid="{3C08965E-FB91-43DF-B845-407BDF68EFE9}"/>
    <cellStyle name="Normal 22 4 7" xfId="4594" xr:uid="{2FA08F67-90F0-451A-ADF5-2099C185FBA7}"/>
    <cellStyle name="Normal 22 4 8" xfId="4593" xr:uid="{C101D0FF-167C-4D44-9E91-D5901A1942B7}"/>
    <cellStyle name="Normal 22 4 9" xfId="4592" xr:uid="{82568C4D-EE2C-4076-AA7F-DC8E595A553F}"/>
    <cellStyle name="Normal 22 5" xfId="4738" xr:uid="{CA27BFE9-B174-46A1-BDE2-869807A598DD}"/>
    <cellStyle name="Normal 23" xfId="442" xr:uid="{9A0F45EB-C79B-4A3A-AB6B-14E1E2DE8CBA}"/>
    <cellStyle name="Normal 23 2" xfId="2500" xr:uid="{96C86645-BDC6-4A4D-B416-B7D9119ED7CB}"/>
    <cellStyle name="Normal 23 2 2" xfId="4356" xr:uid="{D6731C52-4CB9-45F5-95D1-10EDD6931241}"/>
    <cellStyle name="Normal 23 2 2 2" xfId="4751" xr:uid="{626F4683-110C-4360-A08D-7A8F2C72FA7C}"/>
    <cellStyle name="Normal 23 2 2 3" xfId="4693" xr:uid="{C1058348-E216-442B-A4A6-1094B58C0F09}"/>
    <cellStyle name="Normal 23 2 2 4" xfId="4663" xr:uid="{4E8E9594-0BD6-42AA-8FD1-5AD69B1E5D04}"/>
    <cellStyle name="Normal 23 2 3" xfId="4605" xr:uid="{3119D8EB-428C-4DCE-B1BA-16F0E9F43C21}"/>
    <cellStyle name="Normal 23 2 4" xfId="4712" xr:uid="{108B8FC0-81CB-44D1-B1FB-2CDB59DDCFED}"/>
    <cellStyle name="Normal 23 3" xfId="4426" xr:uid="{1A0B6408-0967-46EF-B4A5-930BA2638671}"/>
    <cellStyle name="Normal 23 4" xfId="4355" xr:uid="{641BC6A9-D1C4-4C32-A9B1-BC3FF776FDAA}"/>
    <cellStyle name="Normal 23 5" xfId="4572" xr:uid="{78C80B7B-BB00-4164-A3D7-E181A43B89A3}"/>
    <cellStyle name="Normal 23 6" xfId="4739" xr:uid="{D4EBC029-30B7-496C-BE59-A54C41212DD2}"/>
    <cellStyle name="Normal 24" xfId="443" xr:uid="{4ADEF8B1-14F5-4D6B-9794-01CF195E91E8}"/>
    <cellStyle name="Normal 24 2" xfId="444" xr:uid="{8EB38338-262D-4932-B022-567F9B247F39}"/>
    <cellStyle name="Normal 24 2 2" xfId="4428" xr:uid="{5E7C3622-07D5-4294-A6B5-3A6A18136C33}"/>
    <cellStyle name="Normal 24 2 3" xfId="4358" xr:uid="{9600A2FC-06D0-40F9-B5C3-31C10D0F13AB}"/>
    <cellStyle name="Normal 24 2 4" xfId="4574" xr:uid="{3590679D-3DF4-4DB2-B438-09393CC0281A}"/>
    <cellStyle name="Normal 24 2 5" xfId="4741" xr:uid="{C2687DD2-4855-4361-B869-F7BF492EE43A}"/>
    <cellStyle name="Normal 24 3" xfId="4427" xr:uid="{F718A892-0992-4292-8DAB-B69799BD57D2}"/>
    <cellStyle name="Normal 24 4" xfId="4357" xr:uid="{32DC2F6B-541A-411A-AE41-529D1AC2EF17}"/>
    <cellStyle name="Normal 24 5" xfId="4573" xr:uid="{994F0045-89EC-426E-985D-68BE91095359}"/>
    <cellStyle name="Normal 24 6" xfId="4740" xr:uid="{20C9B875-4854-4A4F-8353-EC389C32A96A}"/>
    <cellStyle name="Normal 25" xfId="451" xr:uid="{40705132-EEFC-41A1-B2D3-A24E963E1D29}"/>
    <cellStyle name="Normal 25 2" xfId="4360" xr:uid="{8F92B142-7FC8-4492-A805-A77B1F5908FA}"/>
    <cellStyle name="Normal 25 2 2" xfId="5337" xr:uid="{10418EA8-2D1D-49FC-902F-3C825A8B0EEE}"/>
    <cellStyle name="Normal 25 3" xfId="4429" xr:uid="{6B1363E5-7E3C-4E6A-9A94-E5593C33D3AF}"/>
    <cellStyle name="Normal 25 4" xfId="4359" xr:uid="{F05AAAE7-B23B-4457-9CF9-FAF8C7AAC531}"/>
    <cellStyle name="Normal 25 5" xfId="4575" xr:uid="{EC61E503-08B8-46BD-AB3D-4344BAF852A1}"/>
    <cellStyle name="Normal 26" xfId="2498" xr:uid="{5827BA4F-2A56-448C-860C-D7AD206E14AF}"/>
    <cellStyle name="Normal 26 2" xfId="2499" xr:uid="{1B713B0F-7414-4FAB-B108-86B843860DDC}"/>
    <cellStyle name="Normal 26 2 2" xfId="4362" xr:uid="{3FB876ED-5A9B-48F9-AA7F-729000E55D0B}"/>
    <cellStyle name="Normal 26 3" xfId="4361" xr:uid="{A7E0C519-CCE9-4B7E-9221-339BA47E548E}"/>
    <cellStyle name="Normal 26 3 2" xfId="4436" xr:uid="{32A57923-4E09-4846-B6F0-F91044F6AFD7}"/>
    <cellStyle name="Normal 27" xfId="2507" xr:uid="{4B33DBFB-9004-4739-ACDA-D1DEEA98EFB2}"/>
    <cellStyle name="Normal 27 2" xfId="4364" xr:uid="{DAD00A38-45F6-431C-99B4-D0F6C9BFD60E}"/>
    <cellStyle name="Normal 27 3" xfId="4363" xr:uid="{84E1569D-B048-4930-9DD7-778C9CF34298}"/>
    <cellStyle name="Normal 27 4" xfId="4599" xr:uid="{F7DC7171-63A4-49E9-AC29-4A3D470AB728}"/>
    <cellStyle name="Normal 27 5" xfId="5320" xr:uid="{6B0F4E4B-1358-41A2-AE9C-4AC5594386FE}"/>
    <cellStyle name="Normal 27 6" xfId="4589" xr:uid="{DF3A402F-BE51-4F37-A224-EE81E0C63B46}"/>
    <cellStyle name="Normal 27 7" xfId="5332" xr:uid="{4B8F9370-68C4-4743-843A-5F2EC5C64300}"/>
    <cellStyle name="Normal 28" xfId="4365" xr:uid="{4D59C956-512C-4FD0-ADDE-9F2CF0ECA97F}"/>
    <cellStyle name="Normal 28 2" xfId="4366" xr:uid="{EE624AA2-4AAD-4BD7-8071-831C4203AE6A}"/>
    <cellStyle name="Normal 28 3" xfId="4367" xr:uid="{31E47856-8ADA-4334-83F1-9902A36BE517}"/>
    <cellStyle name="Normal 29" xfId="4368" xr:uid="{C249572D-5830-4BFA-A0F5-6F2852BF6B7D}"/>
    <cellStyle name="Normal 29 2" xfId="4369" xr:uid="{ED48E3AE-CE4B-4B76-A40E-F4FA2433B513}"/>
    <cellStyle name="Normal 3" xfId="2" xr:uid="{665067A7-73F8-4B7E-BFD2-7BB3B9468366}"/>
    <cellStyle name="Normal 3 2" xfId="81" xr:uid="{657510BF-0D57-43C3-9A3D-E0EC24FBC2D1}"/>
    <cellStyle name="Normal 3 2 2" xfId="82" xr:uid="{3BC41066-7A66-4FA7-BFF0-9803825DE6D0}"/>
    <cellStyle name="Normal 3 2 2 2" xfId="288" xr:uid="{CB95313B-AA11-49C2-BF33-360DA744467D}"/>
    <cellStyle name="Normal 3 2 2 2 2" xfId="4665" xr:uid="{3AD6DC38-619B-4BC2-B5A9-38665F3B85DD}"/>
    <cellStyle name="Normal 3 2 2 3" xfId="4556" xr:uid="{2D49A9E6-7FEA-4679-885B-3CD919CB1C2C}"/>
    <cellStyle name="Normal 3 2 3" xfId="83" xr:uid="{4966AD49-8ACE-4B61-817C-C540496D5A7B}"/>
    <cellStyle name="Normal 3 2 4" xfId="289" xr:uid="{AAB8333B-21D7-44B7-9C6A-BB885487D3A6}"/>
    <cellStyle name="Normal 3 2 4 2" xfId="4666" xr:uid="{0D018D06-B910-4146-B5C6-924DF5ECDF32}"/>
    <cellStyle name="Normal 3 2 5" xfId="2506" xr:uid="{9DC22095-B2FC-4070-9120-FE0A220632DE}"/>
    <cellStyle name="Normal 3 2 5 2" xfId="4509" xr:uid="{8CC66FB9-53B4-4F52-9F03-51B4C1485A14}"/>
    <cellStyle name="Normal 3 2 5 3" xfId="5304" xr:uid="{AD4523C2-DBA9-4A25-97A4-A815F6B8DDEB}"/>
    <cellStyle name="Normal 3 3" xfId="84" xr:uid="{A0C2729B-9D11-4DB3-A510-CC9888E319A4}"/>
    <cellStyle name="Normal 3 3 2" xfId="290" xr:uid="{C66A00D8-8083-4BA8-B01E-7F05019B30BE}"/>
    <cellStyle name="Normal 3 3 2 2" xfId="4667" xr:uid="{E71439C0-BEA7-49EA-AABA-A83B9E4B0A1F}"/>
    <cellStyle name="Normal 3 3 3" xfId="4557" xr:uid="{2ED883D5-752B-4EF8-BF16-94F2842DED87}"/>
    <cellStyle name="Normal 3 4" xfId="85" xr:uid="{7A0556CC-93E9-4F0A-930D-993EE4228622}"/>
    <cellStyle name="Normal 3 4 2" xfId="2502" xr:uid="{9C8BCC01-06DA-448D-B5EF-62CE52E5ABE3}"/>
    <cellStyle name="Normal 3 4 2 2" xfId="4668" xr:uid="{7BFCBE78-17E1-4FB4-BBF7-E12C845C4A12}"/>
    <cellStyle name="Normal 3 5" xfId="2501" xr:uid="{9DB3D5EC-980A-4DDE-A4DB-C841470D0DA0}"/>
    <cellStyle name="Normal 3 5 2" xfId="4669" xr:uid="{4E2BFE3D-9B3C-446F-B83A-D53C1BC57116}"/>
    <cellStyle name="Normal 3 5 3" xfId="4745" xr:uid="{333A5BB5-9ABD-42DA-9DD7-F480DBE50A44}"/>
    <cellStyle name="Normal 3 5 4" xfId="4713" xr:uid="{1FAC5F8E-5511-4BF0-8B43-BE671662D1A1}"/>
    <cellStyle name="Normal 3 6" xfId="4664" xr:uid="{1CBD154A-2915-443B-8BA0-045C45387AE1}"/>
    <cellStyle name="Normal 3 6 2" xfId="5336" xr:uid="{9F942224-77BD-497A-B320-63AB5E686848}"/>
    <cellStyle name="Normal 3 6 2 2" xfId="5333" xr:uid="{E8449D6D-1AB3-4C50-A9F2-4B0B2A92B5FE}"/>
    <cellStyle name="Normal 3 6 2 3" xfId="5363" xr:uid="{B8440999-50F2-4BDC-BC42-5EE2F7742559}"/>
    <cellStyle name="Normal 30" xfId="4370" xr:uid="{F215725C-CEB7-4053-8450-A950E891077F}"/>
    <cellStyle name="Normal 30 2" xfId="4371" xr:uid="{E9B58573-C65B-4B02-B990-E09406694A34}"/>
    <cellStyle name="Normal 31" xfId="4372" xr:uid="{DD099F08-268E-4B81-B1D4-4953AE8AEA2D}"/>
    <cellStyle name="Normal 31 2" xfId="4373" xr:uid="{859584B8-0377-4709-8F9C-31E6194632AC}"/>
    <cellStyle name="Normal 32" xfId="4374" xr:uid="{D96B159E-99AB-4DF9-87F2-7738121216D5}"/>
    <cellStyle name="Normal 33" xfId="4375" xr:uid="{8EB7F71B-D9FF-4090-978F-CEBB9B5FCF86}"/>
    <cellStyle name="Normal 33 2" xfId="4376" xr:uid="{56201B3B-B1B8-4CFD-B64C-7FE64619085F}"/>
    <cellStyle name="Normal 34" xfId="4377" xr:uid="{5EB573B5-09DC-4115-A3B9-6921CC5EE16C}"/>
    <cellStyle name="Normal 34 2" xfId="4378" xr:uid="{83F77862-A3D7-4D35-812F-480B7472494E}"/>
    <cellStyle name="Normal 35" xfId="4379" xr:uid="{36C10B9A-26D5-4AC3-8DA0-4901EF92D81D}"/>
    <cellStyle name="Normal 35 2" xfId="4380" xr:uid="{482F3839-41CE-4666-B546-98C7B6D830FB}"/>
    <cellStyle name="Normal 36" xfId="4381" xr:uid="{A392AF10-002D-4488-B79A-A320934BFAB9}"/>
    <cellStyle name="Normal 36 2" xfId="4382" xr:uid="{56AFB1AF-B1E2-430D-813B-32719A305627}"/>
    <cellStyle name="Normal 37" xfId="4383" xr:uid="{685C573E-0A17-41F5-AE13-DA857ADF2966}"/>
    <cellStyle name="Normal 37 2" xfId="4384" xr:uid="{E9DC2DF6-0ADF-40E2-9E44-1DDB04A6F602}"/>
    <cellStyle name="Normal 38" xfId="4385" xr:uid="{6F963ECF-0312-43AA-9ED5-EA65D9B7D512}"/>
    <cellStyle name="Normal 38 2" xfId="4386" xr:uid="{CEC48C37-5EF3-491B-90C7-A6D2D8DC4E7D}"/>
    <cellStyle name="Normal 39" xfId="4387" xr:uid="{22A0C417-B209-4DAA-BFD3-08CF09228FD8}"/>
    <cellStyle name="Normal 39 2" xfId="4388" xr:uid="{606BBBAE-F123-4738-BF64-39A9CE604C86}"/>
    <cellStyle name="Normal 39 2 2" xfId="4389" xr:uid="{C571470C-D5C7-4994-B559-5AA579937999}"/>
    <cellStyle name="Normal 39 3" xfId="4390" xr:uid="{FDE55939-FCD4-43FE-84A7-3EF708C209D8}"/>
    <cellStyle name="Normal 4" xfId="86" xr:uid="{0471077F-00CC-4A92-96CB-2404D7AFFFB8}"/>
    <cellStyle name="Normal 4 2" xfId="87" xr:uid="{CB96B491-198F-4FCA-A6A7-37AD2C8F2184}"/>
    <cellStyle name="Normal 4 2 2" xfId="88" xr:uid="{8EBBAC26-3F04-4988-A0B4-F727BAEA71F9}"/>
    <cellStyle name="Normal 4 2 2 2" xfId="445" xr:uid="{DC24C07D-F183-42B7-9F48-DFB6A964BF88}"/>
    <cellStyle name="Normal 4 2 2 3" xfId="2807" xr:uid="{B8322D2F-51A9-4F56-861B-DE71D9468501}"/>
    <cellStyle name="Normal 4 2 2 4" xfId="2808" xr:uid="{913DC25B-C10A-4CF7-B0A1-7D46F9F24D59}"/>
    <cellStyle name="Normal 4 2 2 4 2" xfId="2809" xr:uid="{B2D2E89D-D0D7-4164-84D2-ED5E9085CBDB}"/>
    <cellStyle name="Normal 4 2 2 4 3" xfId="2810" xr:uid="{46064EA8-0138-4553-978A-7989FEB384D8}"/>
    <cellStyle name="Normal 4 2 2 4 3 2" xfId="2811" xr:uid="{F1A3C2A7-BCA1-400F-8D18-56A3EBF1B61A}"/>
    <cellStyle name="Normal 4 2 2 4 3 3" xfId="4312" xr:uid="{DD14C434-1E3A-493C-874F-F803F2F9BDE1}"/>
    <cellStyle name="Normal 4 2 3" xfId="2493" xr:uid="{088CE13C-EEFB-448F-B304-3EB9CD7B392C}"/>
    <cellStyle name="Normal 4 2 3 2" xfId="2504" xr:uid="{D5D314AD-C2E6-43E6-B0AD-C543F59358EE}"/>
    <cellStyle name="Normal 4 2 3 2 2" xfId="4462" xr:uid="{6646AA4D-667C-46EC-99C7-27952F3A1611}"/>
    <cellStyle name="Normal 4 2 3 2 3" xfId="5341" xr:uid="{9A954901-3124-4E4B-9942-6712AB354027}"/>
    <cellStyle name="Normal 4 2 3 3" xfId="4463" xr:uid="{0B2E14AF-D81D-4027-8F03-2AA1FBF74B17}"/>
    <cellStyle name="Normal 4 2 3 3 2" xfId="4464" xr:uid="{ACEDEAB1-12D2-4FF2-8026-6E2FD7A4746D}"/>
    <cellStyle name="Normal 4 2 3 4" xfId="4465" xr:uid="{3343E2E7-40D2-4DDF-B787-E74B7EED86AB}"/>
    <cellStyle name="Normal 4 2 3 5" xfId="4466" xr:uid="{CE62DC07-3221-4B5A-B14C-8936418616F3}"/>
    <cellStyle name="Normal 4 2 4" xfId="2494" xr:uid="{22E7B6DB-70E2-4350-B17B-F80A725DD629}"/>
    <cellStyle name="Normal 4 2 4 2" xfId="4392" xr:uid="{6619B217-06B9-438B-A370-E59A3C07F532}"/>
    <cellStyle name="Normal 4 2 4 2 2" xfId="4467" xr:uid="{9FA99CB7-D8AC-4670-B16E-96F7755229F1}"/>
    <cellStyle name="Normal 4 2 4 2 3" xfId="4694" xr:uid="{0F55D8A7-2BF3-4F88-8FC1-4CD8C058B76D}"/>
    <cellStyle name="Normal 4 2 4 2 4" xfId="4613" xr:uid="{22B0706F-F79A-4160-910C-7BBBC036BE17}"/>
    <cellStyle name="Normal 4 2 4 3" xfId="4576" xr:uid="{AAAC8049-3948-48C0-852E-A4EF2FA02EC3}"/>
    <cellStyle name="Normal 4 2 4 4" xfId="4714" xr:uid="{043FF686-000E-4DD3-93A5-2DA4F4F5A93B}"/>
    <cellStyle name="Normal 4 2 5" xfId="1168" xr:uid="{7D234B8E-0534-4521-B324-ABEBD4A31EBB}"/>
    <cellStyle name="Normal 4 2 6" xfId="4558" xr:uid="{3AA7AAC4-843B-4CA4-8331-3E28E369DF4F}"/>
    <cellStyle name="Normal 4 2 7" xfId="5345" xr:uid="{E7F4E80C-1CB7-4FE2-8533-B02A8E084832}"/>
    <cellStyle name="Normal 4 3" xfId="528" xr:uid="{274DDB63-ED18-4136-9C00-8303A17A361B}"/>
    <cellStyle name="Normal 4 3 2" xfId="1170" xr:uid="{04B49782-E397-44A9-A54F-9C08FDB4085D}"/>
    <cellStyle name="Normal 4 3 2 2" xfId="1171" xr:uid="{4C54CDFC-08C9-4FEA-A782-D1D9DD52E356}"/>
    <cellStyle name="Normal 4 3 2 3" xfId="1172" xr:uid="{9EB707A9-85F3-454B-8393-64089967F4EF}"/>
    <cellStyle name="Normal 4 3 3" xfId="1169" xr:uid="{6F7BE599-BB59-45C9-A177-7F99E6D91B0B}"/>
    <cellStyle name="Normal 4 3 3 2" xfId="4434" xr:uid="{7F4DF394-EFB6-4C9A-98E7-5FC4238C97DD}"/>
    <cellStyle name="Normal 4 3 4" xfId="2812" xr:uid="{C0CC9C29-B4AD-448F-BEB6-1E77481EA252}"/>
    <cellStyle name="Normal 4 3 5" xfId="2813" xr:uid="{92046426-8E89-490A-829A-7B814CA806C4}"/>
    <cellStyle name="Normal 4 3 5 2" xfId="2814" xr:uid="{D3ED411B-1884-4FA8-AA5F-EB272710FAAF}"/>
    <cellStyle name="Normal 4 3 5 3" xfId="2815" xr:uid="{EFCD7DE5-5AC0-40E0-A802-18DE45E9C326}"/>
    <cellStyle name="Normal 4 3 5 3 2" xfId="2816" xr:uid="{0FA6C9BD-F466-4A34-B68B-68C714B60683}"/>
    <cellStyle name="Normal 4 3 5 3 3" xfId="4311" xr:uid="{D9C9C559-DBC5-46F2-9FD5-8503FC5CAAAA}"/>
    <cellStyle name="Normal 4 3 6" xfId="4314" xr:uid="{6F40DEF7-A958-41BA-B4EC-AE23155743FD}"/>
    <cellStyle name="Normal 4 3 7" xfId="5340" xr:uid="{13B95D00-1F2E-4A7B-9C18-6B6CC93CADA0}"/>
    <cellStyle name="Normal 4 4" xfId="453" xr:uid="{1F16FB5F-8A8B-4659-8916-E459726DC1B1}"/>
    <cellStyle name="Normal 4 4 2" xfId="2495" xr:uid="{C038A734-5DC7-485B-A423-055DA0EF45D5}"/>
    <cellStyle name="Normal 4 4 2 2" xfId="5349" xr:uid="{B7FCE0E6-8FEB-43F0-8643-F86D2224786A}"/>
    <cellStyle name="Normal 4 4 3" xfId="2503" xr:uid="{64A4A59A-FDF3-4C78-89E5-6CF083E95205}"/>
    <cellStyle name="Normal 4 4 3 2" xfId="4317" xr:uid="{9E537479-F92C-4152-9499-898E49D5E204}"/>
    <cellStyle name="Normal 4 4 3 3" xfId="4316" xr:uid="{866CBEAC-CA54-4017-ADEE-B53607EC8C00}"/>
    <cellStyle name="Normal 4 4 4" xfId="4747" xr:uid="{0971438D-D029-462D-A482-24D292FA7A51}"/>
    <cellStyle name="Normal 4 4 4 2" xfId="5357" xr:uid="{AE1E3B97-5F81-4962-BB50-2CEB4DE6CFE1}"/>
    <cellStyle name="Normal 4 4 4 2 2" xfId="5362" xr:uid="{0DC8A4EE-DFC1-4D7B-98E4-07CF266E1613}"/>
    <cellStyle name="Normal 4 4 4 3" xfId="5360" xr:uid="{7AC7A3F8-B1E6-4AC8-AB71-4428EA510577}"/>
    <cellStyle name="Normal 4 4 5" xfId="5339" xr:uid="{A2CEAA50-62CA-43D9-B5DA-1640DF204BA0}"/>
    <cellStyle name="Normal 4 5" xfId="2496" xr:uid="{1BF9C5D8-69E3-49AB-BCD6-B2FE3E0154C6}"/>
    <cellStyle name="Normal 4 5 2" xfId="4391" xr:uid="{8D35A989-7361-4F33-AE8B-D6D9D9E8B9E3}"/>
    <cellStyle name="Normal 4 6" xfId="2497" xr:uid="{CC38E9EC-439B-4841-9B4B-6E6AC154A76C}"/>
    <cellStyle name="Normal 4 7" xfId="900" xr:uid="{23217817-B552-4CFB-9749-0B53E56DB97A}"/>
    <cellStyle name="Normal 4 8" xfId="5344" xr:uid="{61B825F0-E448-48F1-99D2-9FC3993263AB}"/>
    <cellStyle name="Normal 40" xfId="4393" xr:uid="{61746F14-2192-4014-8155-79445007E98D}"/>
    <cellStyle name="Normal 40 2" xfId="4394" xr:uid="{0BE34E20-6345-43D5-BD9B-B9FB2AD92FD4}"/>
    <cellStyle name="Normal 40 2 2" xfId="4395" xr:uid="{694845DF-C1B3-42C5-93E0-BA0A1B14EDF5}"/>
    <cellStyle name="Normal 40 3" xfId="4396" xr:uid="{BE550D85-56A5-44C6-9BAF-A41C8AA08994}"/>
    <cellStyle name="Normal 41" xfId="4397" xr:uid="{1DACA54F-47A2-4D34-ADC5-E4E1261A0B6C}"/>
    <cellStyle name="Normal 41 2" xfId="4398" xr:uid="{97EF2696-17C8-4D1A-8EB6-F51F91C850CE}"/>
    <cellStyle name="Normal 42" xfId="4399" xr:uid="{49EDA338-B980-4147-BE4D-048E735B8826}"/>
    <cellStyle name="Normal 42 2" xfId="4400" xr:uid="{2CA0543B-2270-41FB-9E88-69DCFD7D41AD}"/>
    <cellStyle name="Normal 43" xfId="4401" xr:uid="{3B02601F-DE80-46F7-94E4-32127E45AEF7}"/>
    <cellStyle name="Normal 43 2" xfId="4402" xr:uid="{073D1353-47B6-4C9F-997C-92C692F93ED6}"/>
    <cellStyle name="Normal 44" xfId="4412" xr:uid="{FC611651-78CB-4332-8185-6AB7C0543698}"/>
    <cellStyle name="Normal 44 2" xfId="4413" xr:uid="{BF365EA4-1A33-492D-B356-B36DF719E72C}"/>
    <cellStyle name="Normal 45" xfId="4674" xr:uid="{3A41296C-1C85-4B72-A2EB-E684B948F671}"/>
    <cellStyle name="Normal 45 2" xfId="5324" xr:uid="{8E16ACFF-F40C-4897-9800-2E20C1A51CC3}"/>
    <cellStyle name="Normal 45 3" xfId="5323" xr:uid="{5ADE85D6-A4ED-4CD5-B17F-409E6334291D}"/>
    <cellStyle name="Normal 5" xfId="89" xr:uid="{EFA33437-4434-491F-9A58-F775CEB6CF00}"/>
    <cellStyle name="Normal 5 10" xfId="291" xr:uid="{1475A8A3-E3ED-41B3-9E17-49393254B4D0}"/>
    <cellStyle name="Normal 5 10 2" xfId="529" xr:uid="{09016F24-2137-4426-B7CD-BE29505E7549}"/>
    <cellStyle name="Normal 5 10 2 2" xfId="1173" xr:uid="{723713AB-E2C4-4076-AEF6-31470D828982}"/>
    <cellStyle name="Normal 5 10 2 3" xfId="2817" xr:uid="{2E83E914-D3CB-4670-B079-4C66DE75187A}"/>
    <cellStyle name="Normal 5 10 2 4" xfId="2818" xr:uid="{11828CA0-B03B-499D-988B-765479075AC7}"/>
    <cellStyle name="Normal 5 10 3" xfId="1174" xr:uid="{B9DB6A19-09C5-42BE-98E3-53F44FE53B87}"/>
    <cellStyle name="Normal 5 10 3 2" xfId="2819" xr:uid="{1A210FCD-4D00-4776-AFAF-0A173EC619D2}"/>
    <cellStyle name="Normal 5 10 3 3" xfId="2820" xr:uid="{655D6877-27F0-43B6-A7B3-E95FC2EF33B6}"/>
    <cellStyle name="Normal 5 10 3 4" xfId="2821" xr:uid="{63A7B6BF-DEEF-4CC7-B11A-565A2FA2F2FD}"/>
    <cellStyle name="Normal 5 10 4" xfId="2822" xr:uid="{A606F245-EF92-4C87-99A1-25DEAA65B65F}"/>
    <cellStyle name="Normal 5 10 5" xfId="2823" xr:uid="{814298AB-5397-4728-B96D-38AAADB9D3A9}"/>
    <cellStyle name="Normal 5 10 6" xfId="2824" xr:uid="{0E99EE38-F810-46B3-B6EF-DE6D3DF4578C}"/>
    <cellStyle name="Normal 5 11" xfId="292" xr:uid="{F50221AB-E40E-4307-8D0C-56F322F7FA0B}"/>
    <cellStyle name="Normal 5 11 2" xfId="1175" xr:uid="{B29FACF4-0BAC-4A5F-B36C-D751BCC5FB8A}"/>
    <cellStyle name="Normal 5 11 2 2" xfId="2825" xr:uid="{BA81EB9F-D81C-4A0A-A1D9-9E001543D093}"/>
    <cellStyle name="Normal 5 11 2 2 2" xfId="4403" xr:uid="{D972D196-CE33-4B4A-B330-D7466D3060F5}"/>
    <cellStyle name="Normal 5 11 2 2 3" xfId="4681" xr:uid="{6CEF9755-E6D0-4452-80D7-AB4ACDF55D16}"/>
    <cellStyle name="Normal 5 11 2 3" xfId="2826" xr:uid="{3862D78D-C88E-4F90-ACD1-8926DF318DB1}"/>
    <cellStyle name="Normal 5 11 2 4" xfId="2827" xr:uid="{DE2667B7-9699-4A1E-B247-D4E8118C3430}"/>
    <cellStyle name="Normal 5 11 3" xfId="2828" xr:uid="{619BFFD6-D64F-4148-AEFA-7A290A01A06A}"/>
    <cellStyle name="Normal 5 11 4" xfId="2829" xr:uid="{5A42AC21-3E8B-475B-8861-4554560AB966}"/>
    <cellStyle name="Normal 5 11 4 2" xfId="4577" xr:uid="{9F33F350-8945-4EBD-AE70-3160F558856F}"/>
    <cellStyle name="Normal 5 11 4 3" xfId="4682" xr:uid="{A070F195-23EB-4CE2-B76A-B872326A1874}"/>
    <cellStyle name="Normal 5 11 4 4" xfId="4606" xr:uid="{A1EF2659-EA9F-43F0-AA9D-B1730F514CE5}"/>
    <cellStyle name="Normal 5 11 5" xfId="2830" xr:uid="{12D94AC4-C832-4B3F-970D-652F57D1F329}"/>
    <cellStyle name="Normal 5 12" xfId="1176" xr:uid="{73CDE99B-7E98-45EA-A650-972B4F8DAD0F}"/>
    <cellStyle name="Normal 5 12 2" xfId="2831" xr:uid="{CA85D3D6-68B4-483E-BE4E-A68CDD339985}"/>
    <cellStyle name="Normal 5 12 3" xfId="2832" xr:uid="{0B25D924-DB98-4640-96C1-0390C290C5F8}"/>
    <cellStyle name="Normal 5 12 4" xfId="2833" xr:uid="{FB52561E-28E5-4EDA-AFD7-3348F5BB7FDD}"/>
    <cellStyle name="Normal 5 13" xfId="901" xr:uid="{067630FB-B3CA-4635-ADF0-EA5D46EAD7B3}"/>
    <cellStyle name="Normal 5 13 2" xfId="2834" xr:uid="{58FD3323-3B43-428D-9D88-02D81C01FFCE}"/>
    <cellStyle name="Normal 5 13 3" xfId="2835" xr:uid="{3604C01D-63B4-454C-950E-AA02CA955262}"/>
    <cellStyle name="Normal 5 13 4" xfId="2836" xr:uid="{5D435BD1-CE6F-43F0-B5BC-0E775D90B455}"/>
    <cellStyle name="Normal 5 14" xfId="2837" xr:uid="{61B68784-619C-4473-A435-D7A7E80CCD38}"/>
    <cellStyle name="Normal 5 14 2" xfId="2838" xr:uid="{FEE181C8-3E43-4309-B844-99AD63EAFC65}"/>
    <cellStyle name="Normal 5 15" xfId="2839" xr:uid="{A2749D35-A2BD-4B4B-B405-362081EB531F}"/>
    <cellStyle name="Normal 5 16" xfId="2840" xr:uid="{14E2A0AD-3DFA-45C9-B7A4-B5B7FE270730}"/>
    <cellStyle name="Normal 5 17" xfId="2841" xr:uid="{4C602367-DD34-4055-BD8C-C94266E1C2E5}"/>
    <cellStyle name="Normal 5 18" xfId="5355" xr:uid="{DDEA0475-465C-470D-8984-98EB87455FFE}"/>
    <cellStyle name="Normal 5 2" xfId="90" xr:uid="{FC8CF6FC-1632-450E-9DC8-CAF857E108CC}"/>
    <cellStyle name="Normal 5 2 2" xfId="187" xr:uid="{A957D8AC-4C23-4BB0-A140-3EF6C3A1E346}"/>
    <cellStyle name="Normal 5 2 2 2" xfId="188" xr:uid="{57070AAD-EC5C-47D3-B0F9-5905786F8147}"/>
    <cellStyle name="Normal 5 2 2 2 2" xfId="189" xr:uid="{D4089AB8-C96B-4077-BADD-3E6333BDAE28}"/>
    <cellStyle name="Normal 5 2 2 2 2 2" xfId="190" xr:uid="{1CCF7157-DD2E-4A69-8694-761F0F6DC7CF}"/>
    <cellStyle name="Normal 5 2 2 2 3" xfId="191" xr:uid="{9A7A4CA1-6FA6-43B9-8F7E-FCF2C5710F96}"/>
    <cellStyle name="Normal 5 2 2 2 4" xfId="4670" xr:uid="{355C2716-B1F6-4E68-B8D0-FB2BC797135F}"/>
    <cellStyle name="Normal 5 2 2 2 5" xfId="5300" xr:uid="{29AA068F-E928-4223-8E5B-20E5F906322E}"/>
    <cellStyle name="Normal 5 2 2 3" xfId="192" xr:uid="{6978FA94-58DC-4185-B1BC-90BE824E09E1}"/>
    <cellStyle name="Normal 5 2 2 3 2" xfId="193" xr:uid="{4197BED0-DAF0-4D75-B1D5-58CC60F56B55}"/>
    <cellStyle name="Normal 5 2 2 4" xfId="194" xr:uid="{64A8CF48-BD8C-4EA9-8131-B38BEB2341A6}"/>
    <cellStyle name="Normal 5 2 2 5" xfId="293" xr:uid="{4AA67137-AF4D-4F56-8C5F-7C0E75C04A36}"/>
    <cellStyle name="Normal 5 2 2 6" xfId="4596" xr:uid="{F99F9F3B-920D-4B28-8BB6-D3A7BF16E8A8}"/>
    <cellStyle name="Normal 5 2 2 7" xfId="5329" xr:uid="{ECD5858F-9A37-4BC7-8C5C-8184A1BE3093}"/>
    <cellStyle name="Normal 5 2 3" xfId="195" xr:uid="{83982F7C-A25F-46B4-8D48-1EC138343D31}"/>
    <cellStyle name="Normal 5 2 3 2" xfId="196" xr:uid="{4C9E4CD4-558B-409A-B5C6-B015766C3E0E}"/>
    <cellStyle name="Normal 5 2 3 2 2" xfId="197" xr:uid="{4A6E8814-9165-44B6-991C-806F92155405}"/>
    <cellStyle name="Normal 5 2 3 2 3" xfId="4559" xr:uid="{C1DC14F2-4DD0-4886-8644-465B58D10486}"/>
    <cellStyle name="Normal 5 2 3 2 3 2" xfId="5358" xr:uid="{1FE036C0-E810-455C-8D1B-313278AAD2F8}"/>
    <cellStyle name="Normal 5 2 3 2 4" xfId="5301" xr:uid="{3B87564F-7FFB-46C5-9444-6C062BC90687}"/>
    <cellStyle name="Normal 5 2 3 3" xfId="198" xr:uid="{C9685069-CE3A-4365-A61E-66395D2C6D2C}"/>
    <cellStyle name="Normal 5 2 3 3 2" xfId="4742" xr:uid="{EF2097CA-9CB3-4CA3-897C-DF44EADFC090}"/>
    <cellStyle name="Normal 5 2 3 4" xfId="4404" xr:uid="{3B17DC3E-BDDE-4256-81DA-23EC8C9B4EDB}"/>
    <cellStyle name="Normal 5 2 3 4 2" xfId="4715" xr:uid="{D1EA5DF9-DE05-4C09-87C7-CD5FE0E3889E}"/>
    <cellStyle name="Normal 5 2 3 5" xfId="4597" xr:uid="{B206EAA5-B3F7-4300-B57C-857D49C7FB2E}"/>
    <cellStyle name="Normal 5 2 3 5 2" xfId="5361" xr:uid="{92FE22EE-C711-4BB7-AD5D-16CA06DDC8D9}"/>
    <cellStyle name="Normal 5 2 3 6" xfId="5321" xr:uid="{DD7236D1-BDF3-40F5-BEDB-9F46FD1C0442}"/>
    <cellStyle name="Normal 5 2 3 7" xfId="5330" xr:uid="{D6114BCC-A43A-456F-BC74-D2168809D84C}"/>
    <cellStyle name="Normal 5 2 4" xfId="199" xr:uid="{BF5DC290-A95C-4FEE-B7B2-3C717E67CD61}"/>
    <cellStyle name="Normal 5 2 4 2" xfId="200" xr:uid="{A0E07C8C-88BE-4FF1-A1C5-69BE133BB39B}"/>
    <cellStyle name="Normal 5 2 5" xfId="201" xr:uid="{9FBEDC05-1607-43B9-B0E8-93D3643C0D3A}"/>
    <cellStyle name="Normal 5 2 6" xfId="186" xr:uid="{5E683EC3-36B1-4E56-94AA-60F49E13B19E}"/>
    <cellStyle name="Normal 5 3" xfId="91" xr:uid="{F75589E1-66D4-4EE9-A6B3-2B8A9362A03B}"/>
    <cellStyle name="Normal 5 3 2" xfId="4406" xr:uid="{06227A23-A357-4895-AF3E-6A17EEEDD734}"/>
    <cellStyle name="Normal 5 3 3" xfId="4405" xr:uid="{50DAA6B8-708F-4DFB-AC6C-1F6F36367F38}"/>
    <cellStyle name="Normal 5 4" xfId="92" xr:uid="{76729208-4B7D-4758-BF47-74F9F27A51FA}"/>
    <cellStyle name="Normal 5 4 10" xfId="2842" xr:uid="{C4CD2231-92E8-45EF-817B-77280B745EAF}"/>
    <cellStyle name="Normal 5 4 11" xfId="2843" xr:uid="{77B047F5-8398-49E0-9C86-7F45F22F812B}"/>
    <cellStyle name="Normal 5 4 2" xfId="93" xr:uid="{35850252-0C9C-4CC1-9B42-6EA54283F95D}"/>
    <cellStyle name="Normal 5 4 2 2" xfId="94" xr:uid="{6BAFD0D6-AF1F-40A8-9CEF-0A0DCE9983AD}"/>
    <cellStyle name="Normal 5 4 2 2 2" xfId="294" xr:uid="{2C7C784F-B31E-423E-AC69-AFB900BE4479}"/>
    <cellStyle name="Normal 5 4 2 2 2 2" xfId="530" xr:uid="{F6989BD3-E4F9-4F23-9DFF-29B5F158B1C1}"/>
    <cellStyle name="Normal 5 4 2 2 2 2 2" xfId="531" xr:uid="{0E41C56E-EF93-49A5-AA88-32D9D0781097}"/>
    <cellStyle name="Normal 5 4 2 2 2 2 2 2" xfId="1177" xr:uid="{15A0F190-5250-499D-AD14-6553ABFBD61C}"/>
    <cellStyle name="Normal 5 4 2 2 2 2 2 2 2" xfId="1178" xr:uid="{EC90C070-0EB9-4E97-A805-E4A231B01FCD}"/>
    <cellStyle name="Normal 5 4 2 2 2 2 2 3" xfId="1179" xr:uid="{83DC82EA-9B7A-4DDD-AAAC-CCDF3C6DCFD0}"/>
    <cellStyle name="Normal 5 4 2 2 2 2 3" xfId="1180" xr:uid="{E86BD1FD-549F-448B-BDD4-80C7083DDDFF}"/>
    <cellStyle name="Normal 5 4 2 2 2 2 3 2" xfId="1181" xr:uid="{0D7DF6F6-D5A3-4738-9B77-49EB5EC104CA}"/>
    <cellStyle name="Normal 5 4 2 2 2 2 4" xfId="1182" xr:uid="{5A80D7FA-8696-4F8D-9F64-D5CF352FBFD0}"/>
    <cellStyle name="Normal 5 4 2 2 2 3" xfId="532" xr:uid="{F47D910A-8A2E-4CD4-8A25-ADB261489AC9}"/>
    <cellStyle name="Normal 5 4 2 2 2 3 2" xfId="1183" xr:uid="{218CCB40-AA68-4497-BB6D-74057F05E837}"/>
    <cellStyle name="Normal 5 4 2 2 2 3 2 2" xfId="1184" xr:uid="{9A446F19-150B-4920-8973-25A165954628}"/>
    <cellStyle name="Normal 5 4 2 2 2 3 3" xfId="1185" xr:uid="{4F5B1719-3063-4AD9-84D5-D3DA4E67F83B}"/>
    <cellStyle name="Normal 5 4 2 2 2 3 4" xfId="2844" xr:uid="{D426DE9D-0F4B-4D45-9051-05DC9207B886}"/>
    <cellStyle name="Normal 5 4 2 2 2 4" xfId="1186" xr:uid="{4D10CCBF-33F5-4315-AF26-599AF2B54A03}"/>
    <cellStyle name="Normal 5 4 2 2 2 4 2" xfId="1187" xr:uid="{48DADC8B-4338-4512-B9A6-6D9D99FFFA30}"/>
    <cellStyle name="Normal 5 4 2 2 2 5" xfId="1188" xr:uid="{244BF17E-D5A5-4EE2-B954-05F448D11111}"/>
    <cellStyle name="Normal 5 4 2 2 2 6" xfId="2845" xr:uid="{078B6E6E-BAED-4D69-B567-67EB720B35DE}"/>
    <cellStyle name="Normal 5 4 2 2 3" xfId="295" xr:uid="{B51459FB-CEEA-4AB4-BC1D-620E6779F4A8}"/>
    <cellStyle name="Normal 5 4 2 2 3 2" xfId="533" xr:uid="{39D91D41-366F-4047-A708-F56EEFBB088B}"/>
    <cellStyle name="Normal 5 4 2 2 3 2 2" xfId="534" xr:uid="{0A6B53E5-C598-4756-9D5C-6ED6D005B97B}"/>
    <cellStyle name="Normal 5 4 2 2 3 2 2 2" xfId="1189" xr:uid="{9DC1D7A2-9AE9-45F9-9C87-F13216248612}"/>
    <cellStyle name="Normal 5 4 2 2 3 2 2 2 2" xfId="1190" xr:uid="{A3C99FB8-F3D2-40CF-BFCF-CBE9EC179051}"/>
    <cellStyle name="Normal 5 4 2 2 3 2 2 3" xfId="1191" xr:uid="{09FCE2C0-FF58-45BD-8CC2-3BC8D8FF4181}"/>
    <cellStyle name="Normal 5 4 2 2 3 2 3" xfId="1192" xr:uid="{B7D48BCC-7C0D-4249-AE7B-A21338D8EC0B}"/>
    <cellStyle name="Normal 5 4 2 2 3 2 3 2" xfId="1193" xr:uid="{F5BE8975-12D7-4E59-90FC-04BEE56CD84D}"/>
    <cellStyle name="Normal 5 4 2 2 3 2 4" xfId="1194" xr:uid="{B8A77291-8970-4E7A-98A9-92223BDA2C84}"/>
    <cellStyle name="Normal 5 4 2 2 3 3" xfId="535" xr:uid="{673D4C64-BA32-46A6-AC90-1DA858D969CC}"/>
    <cellStyle name="Normal 5 4 2 2 3 3 2" xfId="1195" xr:uid="{9103AE59-B0A7-43E6-966C-52B64F53B212}"/>
    <cellStyle name="Normal 5 4 2 2 3 3 2 2" xfId="1196" xr:uid="{2A36FE6C-C709-40AA-8873-F4D0BE6FBBA8}"/>
    <cellStyle name="Normal 5 4 2 2 3 3 3" xfId="1197" xr:uid="{7750FD21-737A-4DD5-A7BD-97C9D2841FBC}"/>
    <cellStyle name="Normal 5 4 2 2 3 4" xfId="1198" xr:uid="{CFF2A484-F735-48D6-9A5E-8F64A6868141}"/>
    <cellStyle name="Normal 5 4 2 2 3 4 2" xfId="1199" xr:uid="{B37522F4-528D-499A-8826-8E37D33AE86E}"/>
    <cellStyle name="Normal 5 4 2 2 3 5" xfId="1200" xr:uid="{13716CA9-8888-4456-BDDB-1680BA579973}"/>
    <cellStyle name="Normal 5 4 2 2 4" xfId="536" xr:uid="{5B980FBF-3E90-411A-B774-0573605E5C7F}"/>
    <cellStyle name="Normal 5 4 2 2 4 2" xfId="537" xr:uid="{1E0941BB-A8AD-4C3A-A911-EEDC520CA8A7}"/>
    <cellStyle name="Normal 5 4 2 2 4 2 2" xfId="1201" xr:uid="{42B67297-4E40-413C-9437-46C1C99DB2E9}"/>
    <cellStyle name="Normal 5 4 2 2 4 2 2 2" xfId="1202" xr:uid="{B842E1C9-D6E0-499B-B2F5-DE7C1296A058}"/>
    <cellStyle name="Normal 5 4 2 2 4 2 3" xfId="1203" xr:uid="{E15467DA-1D94-46FD-83E8-CDB91FEB8F55}"/>
    <cellStyle name="Normal 5 4 2 2 4 3" xfId="1204" xr:uid="{95C1C064-38CB-44DE-ADBC-25AD6986C337}"/>
    <cellStyle name="Normal 5 4 2 2 4 3 2" xfId="1205" xr:uid="{08AC5B01-BBD6-4153-AB88-CEC2F3616ADD}"/>
    <cellStyle name="Normal 5 4 2 2 4 4" xfId="1206" xr:uid="{02FB532A-6014-471A-80BA-F1970F7C0AE8}"/>
    <cellStyle name="Normal 5 4 2 2 5" xfId="538" xr:uid="{027838A9-D59F-49A8-8BD8-AB83AB1F6F0F}"/>
    <cellStyle name="Normal 5 4 2 2 5 2" xfId="1207" xr:uid="{ED464806-6856-44CB-8A39-657BF712190F}"/>
    <cellStyle name="Normal 5 4 2 2 5 2 2" xfId="1208" xr:uid="{2D53196F-363F-4E05-B662-510C578E0FBC}"/>
    <cellStyle name="Normal 5 4 2 2 5 3" xfId="1209" xr:uid="{9E6DE1E6-F4B4-4921-8B8A-5F903810DB6B}"/>
    <cellStyle name="Normal 5 4 2 2 5 4" xfId="2846" xr:uid="{E51F3C3D-F2CB-494D-AC23-12671EE03963}"/>
    <cellStyle name="Normal 5 4 2 2 6" xfId="1210" xr:uid="{196E8EDD-1FA5-4D29-B0CB-640742B438AE}"/>
    <cellStyle name="Normal 5 4 2 2 6 2" xfId="1211" xr:uid="{0BF6B989-23B6-401E-B6B5-517B477D0C1F}"/>
    <cellStyle name="Normal 5 4 2 2 7" xfId="1212" xr:uid="{E4358448-F946-4350-B637-4065405F124D}"/>
    <cellStyle name="Normal 5 4 2 2 8" xfId="2847" xr:uid="{E73AAB80-D217-4463-B3CE-735F1247425A}"/>
    <cellStyle name="Normal 5 4 2 3" xfId="296" xr:uid="{15A65EC1-CADD-4EDE-B1D0-685DC05344EB}"/>
    <cellStyle name="Normal 5 4 2 3 2" xfId="539" xr:uid="{9E6AF213-50B3-4124-B4A8-A3532044DB13}"/>
    <cellStyle name="Normal 5 4 2 3 2 2" xfId="540" xr:uid="{4F677393-6FE8-4A11-890E-2A4E41E30C60}"/>
    <cellStyle name="Normal 5 4 2 3 2 2 2" xfId="1213" xr:uid="{C09A32CB-F94B-43FD-9A66-21B53CAB704D}"/>
    <cellStyle name="Normal 5 4 2 3 2 2 2 2" xfId="1214" xr:uid="{36839C34-43CE-451C-805F-0B32B08D0E3D}"/>
    <cellStyle name="Normal 5 4 2 3 2 2 3" xfId="1215" xr:uid="{2A68DA14-DC6B-4C6A-AAF6-3D53B0380AB1}"/>
    <cellStyle name="Normal 5 4 2 3 2 3" xfId="1216" xr:uid="{96ABC16D-124F-426F-804D-817B39D81A93}"/>
    <cellStyle name="Normal 5 4 2 3 2 3 2" xfId="1217" xr:uid="{2B48D3AC-695E-428A-8A7A-5807184E06FD}"/>
    <cellStyle name="Normal 5 4 2 3 2 4" xfId="1218" xr:uid="{D1212F8A-F931-4D52-920C-45FAF4E3D861}"/>
    <cellStyle name="Normal 5 4 2 3 3" xfId="541" xr:uid="{B1975351-5380-4A76-AE45-FB400F0FD0EB}"/>
    <cellStyle name="Normal 5 4 2 3 3 2" xfId="1219" xr:uid="{297F4B09-19F5-430D-BF44-F67263B37A19}"/>
    <cellStyle name="Normal 5 4 2 3 3 2 2" xfId="1220" xr:uid="{03D5C228-03FD-4AB4-9404-D68BAC9A108E}"/>
    <cellStyle name="Normal 5 4 2 3 3 3" xfId="1221" xr:uid="{AEB80C8B-8C75-43D2-B158-0D894428ED10}"/>
    <cellStyle name="Normal 5 4 2 3 3 4" xfId="2848" xr:uid="{7E73415A-D7E5-4003-AF6C-8D5C80F85B47}"/>
    <cellStyle name="Normal 5 4 2 3 4" xfId="1222" xr:uid="{E8E63CBA-FA7B-44E8-869E-972C5F65B56C}"/>
    <cellStyle name="Normal 5 4 2 3 4 2" xfId="1223" xr:uid="{31B5221C-FB3F-4654-A0E4-01F9A8456E5A}"/>
    <cellStyle name="Normal 5 4 2 3 5" xfId="1224" xr:uid="{6212C86B-BCEE-4268-93AB-439FB7932643}"/>
    <cellStyle name="Normal 5 4 2 3 6" xfId="2849" xr:uid="{A0982BA3-E688-401C-BDB0-7F905931280C}"/>
    <cellStyle name="Normal 5 4 2 4" xfId="297" xr:uid="{74D472D4-F3FD-47EB-9FD6-F2F27B4C382C}"/>
    <cellStyle name="Normal 5 4 2 4 2" xfId="542" xr:uid="{5EF6A442-410B-463A-A059-CDFADFF2555B}"/>
    <cellStyle name="Normal 5 4 2 4 2 2" xfId="543" xr:uid="{D081C6BF-73F4-440A-B22F-82E13DA4E038}"/>
    <cellStyle name="Normal 5 4 2 4 2 2 2" xfId="1225" xr:uid="{F40041C4-FB1A-4DF9-89A2-C558B5178437}"/>
    <cellStyle name="Normal 5 4 2 4 2 2 2 2" xfId="1226" xr:uid="{2D0FD59F-1141-4DC2-ACC2-88E477B4B7A7}"/>
    <cellStyle name="Normal 5 4 2 4 2 2 3" xfId="1227" xr:uid="{0DBB751C-C520-4269-9355-74BA6485E656}"/>
    <cellStyle name="Normal 5 4 2 4 2 3" xfId="1228" xr:uid="{5BCFA1C8-7BC2-414F-B44D-C3F881300671}"/>
    <cellStyle name="Normal 5 4 2 4 2 3 2" xfId="1229" xr:uid="{822E2E44-E4CC-4BBB-A150-F6006135E20A}"/>
    <cellStyle name="Normal 5 4 2 4 2 4" xfId="1230" xr:uid="{852AB275-A4C7-4A65-BB78-63E44DD9DF37}"/>
    <cellStyle name="Normal 5 4 2 4 3" xfId="544" xr:uid="{93D1C0E5-0991-4CED-8C91-D0CC2FC726A6}"/>
    <cellStyle name="Normal 5 4 2 4 3 2" xfId="1231" xr:uid="{A40BFD9D-72C4-4465-962B-1B639F2254D1}"/>
    <cellStyle name="Normal 5 4 2 4 3 2 2" xfId="1232" xr:uid="{545D090C-04F0-4CF8-AD0B-3E92EB0FB1E4}"/>
    <cellStyle name="Normal 5 4 2 4 3 3" xfId="1233" xr:uid="{C7AAE552-CF03-4C28-87B2-B2DF26DC6457}"/>
    <cellStyle name="Normal 5 4 2 4 4" xfId="1234" xr:uid="{FC1F481C-7F28-4B56-A232-9208655E4612}"/>
    <cellStyle name="Normal 5 4 2 4 4 2" xfId="1235" xr:uid="{7AB2D938-CD9A-4B07-AD27-A99FD7D0F46B}"/>
    <cellStyle name="Normal 5 4 2 4 5" xfId="1236" xr:uid="{EA5BF2B4-597E-4FD4-83C2-50A16F358E58}"/>
    <cellStyle name="Normal 5 4 2 5" xfId="298" xr:uid="{101C190D-6FD1-4BA1-8FB8-A278AC200CD1}"/>
    <cellStyle name="Normal 5 4 2 5 2" xfId="545" xr:uid="{5CE6B740-33F1-4350-AE07-976683B1E4AB}"/>
    <cellStyle name="Normal 5 4 2 5 2 2" xfId="1237" xr:uid="{432487A6-F2EA-4B15-BF89-CD945DEE8866}"/>
    <cellStyle name="Normal 5 4 2 5 2 2 2" xfId="1238" xr:uid="{43150BA6-7F31-4DBC-962D-F77F081D58BD}"/>
    <cellStyle name="Normal 5 4 2 5 2 3" xfId="1239" xr:uid="{44CF45AE-4DDD-4D67-BBB9-0885105E402A}"/>
    <cellStyle name="Normal 5 4 2 5 3" xfId="1240" xr:uid="{05318135-15B8-4794-95D1-4F6E8DF7CF92}"/>
    <cellStyle name="Normal 5 4 2 5 3 2" xfId="1241" xr:uid="{703785BC-34C8-4422-9E5E-070703478FC5}"/>
    <cellStyle name="Normal 5 4 2 5 4" xfId="1242" xr:uid="{7B242C0C-E527-46FA-A81A-A5DECB23F895}"/>
    <cellStyle name="Normal 5 4 2 6" xfId="546" xr:uid="{03098DDB-64A2-4C88-B18B-19870E2BFB41}"/>
    <cellStyle name="Normal 5 4 2 6 2" xfId="1243" xr:uid="{0E0D1071-533A-40DE-A893-758C65D74170}"/>
    <cellStyle name="Normal 5 4 2 6 2 2" xfId="1244" xr:uid="{44E39418-3C7D-400A-A7A8-5DA7AECD1786}"/>
    <cellStyle name="Normal 5 4 2 6 2 3" xfId="4419" xr:uid="{EC97F80E-2F20-4DFB-ABEC-52F609A5E040}"/>
    <cellStyle name="Normal 5 4 2 6 3" xfId="1245" xr:uid="{E74441E4-0F63-4DE4-9F56-BC18C6029A8E}"/>
    <cellStyle name="Normal 5 4 2 6 4" xfId="2850" xr:uid="{93998EF5-EDB2-41BC-A85F-DA53C5D1EF56}"/>
    <cellStyle name="Normal 5 4 2 6 4 2" xfId="4584" xr:uid="{247AE744-C4B8-41EA-8B5D-E08FEDA56900}"/>
    <cellStyle name="Normal 5 4 2 6 4 3" xfId="4683" xr:uid="{B28FCEE0-7229-4DAA-AE51-FD49635F708D}"/>
    <cellStyle name="Normal 5 4 2 6 4 4" xfId="4611" xr:uid="{23551DE9-F91F-47BC-980A-4196589A0608}"/>
    <cellStyle name="Normal 5 4 2 7" xfId="1246" xr:uid="{AD51105D-FD90-477A-8B52-ED29717BEC5E}"/>
    <cellStyle name="Normal 5 4 2 7 2" xfId="1247" xr:uid="{79CD4B09-B4DE-4D07-8179-A9361B3C8130}"/>
    <cellStyle name="Normal 5 4 2 8" xfId="1248" xr:uid="{C6253A79-67E7-4446-A79D-04E5BA6D73C5}"/>
    <cellStyle name="Normal 5 4 2 9" xfId="2851" xr:uid="{F1C5B783-BB0A-47EF-95B9-D7681091D4C5}"/>
    <cellStyle name="Normal 5 4 3" xfId="95" xr:uid="{6344B60F-CB9F-4249-BA03-806DB496155D}"/>
    <cellStyle name="Normal 5 4 3 2" xfId="96" xr:uid="{3A812108-BC63-4FC3-AAFB-47E0C677E1CC}"/>
    <cellStyle name="Normal 5 4 3 2 2" xfId="547" xr:uid="{1AC51521-A7C6-4019-A7CF-8BB2B6157FD3}"/>
    <cellStyle name="Normal 5 4 3 2 2 2" xfId="548" xr:uid="{137D2613-36DD-4B36-B1E8-B488416978DE}"/>
    <cellStyle name="Normal 5 4 3 2 2 2 2" xfId="1249" xr:uid="{C388ED8C-0233-4BCE-B8DC-9B7F882257D1}"/>
    <cellStyle name="Normal 5 4 3 2 2 2 2 2" xfId="1250" xr:uid="{1AEBDA6A-CFAC-4D76-8C91-7D5C0FA2E7ED}"/>
    <cellStyle name="Normal 5 4 3 2 2 2 3" xfId="1251" xr:uid="{88D7C94D-63AF-4E42-A00D-C3AD889ACC08}"/>
    <cellStyle name="Normal 5 4 3 2 2 3" xfId="1252" xr:uid="{2AA0B73B-92EF-4CB7-BC8D-0C19E8552B26}"/>
    <cellStyle name="Normal 5 4 3 2 2 3 2" xfId="1253" xr:uid="{031E199D-2A5B-436A-8D63-51D81F7E1270}"/>
    <cellStyle name="Normal 5 4 3 2 2 4" xfId="1254" xr:uid="{DC5DA090-56D1-4012-8EE5-EA94A21C16EC}"/>
    <cellStyle name="Normal 5 4 3 2 3" xfId="549" xr:uid="{7EE8A8CA-2DFE-4C1D-96EE-41842510B868}"/>
    <cellStyle name="Normal 5 4 3 2 3 2" xfId="1255" xr:uid="{6AD716D1-F7A1-417F-88BE-0E805825552D}"/>
    <cellStyle name="Normal 5 4 3 2 3 2 2" xfId="1256" xr:uid="{1DC4580C-B69A-4B7E-B0B0-12280722A0C1}"/>
    <cellStyle name="Normal 5 4 3 2 3 3" xfId="1257" xr:uid="{BAF26BD2-7E8A-42A0-91AF-582A9E0AE4A4}"/>
    <cellStyle name="Normal 5 4 3 2 3 4" xfId="2852" xr:uid="{04B0DBA2-9AB5-45F5-AB8D-F02577B768CA}"/>
    <cellStyle name="Normal 5 4 3 2 4" xfId="1258" xr:uid="{2D92DB54-E581-4C59-B4FD-FEEC66CF49A5}"/>
    <cellStyle name="Normal 5 4 3 2 4 2" xfId="1259" xr:uid="{91DB1F60-B478-48AC-8212-EE8706E6F275}"/>
    <cellStyle name="Normal 5 4 3 2 5" xfId="1260" xr:uid="{CA9D4BCB-7B0A-4C33-B631-81AE724DFA68}"/>
    <cellStyle name="Normal 5 4 3 2 6" xfId="2853" xr:uid="{8B5CC919-0313-4698-AD3D-817CBAA4D802}"/>
    <cellStyle name="Normal 5 4 3 3" xfId="299" xr:uid="{1BD58551-232F-410A-9CA0-ECD694A1932F}"/>
    <cellStyle name="Normal 5 4 3 3 2" xfId="550" xr:uid="{9201ECEB-AD88-4E15-918D-493472DF0845}"/>
    <cellStyle name="Normal 5 4 3 3 2 2" xfId="551" xr:uid="{5F73D32C-2E46-4347-8268-9419AD33D44F}"/>
    <cellStyle name="Normal 5 4 3 3 2 2 2" xfId="1261" xr:uid="{4D57C811-BB4A-4E2D-95D6-A013B5A7468E}"/>
    <cellStyle name="Normal 5 4 3 3 2 2 2 2" xfId="1262" xr:uid="{E8E113B4-B50A-4551-96A1-B11F63320647}"/>
    <cellStyle name="Normal 5 4 3 3 2 2 3" xfId="1263" xr:uid="{8D7F41AD-D9E9-46BA-A626-4F8C94696C39}"/>
    <cellStyle name="Normal 5 4 3 3 2 3" xfId="1264" xr:uid="{320E6689-88A3-459E-BBA4-C5F9BFCD3C7B}"/>
    <cellStyle name="Normal 5 4 3 3 2 3 2" xfId="1265" xr:uid="{1A226455-3B3D-458A-8DD7-4B1B0E9FE273}"/>
    <cellStyle name="Normal 5 4 3 3 2 4" xfId="1266" xr:uid="{50F7F861-69B1-450F-8049-776677AABAA0}"/>
    <cellStyle name="Normal 5 4 3 3 3" xfId="552" xr:uid="{ED4E2B86-8F4A-4E3D-914C-0A9FDC52C0E6}"/>
    <cellStyle name="Normal 5 4 3 3 3 2" xfId="1267" xr:uid="{49DC57D4-DA9E-4D46-BFBA-B28EB7B4088B}"/>
    <cellStyle name="Normal 5 4 3 3 3 2 2" xfId="1268" xr:uid="{943660AB-F07D-4C38-A80F-0DB15789806D}"/>
    <cellStyle name="Normal 5 4 3 3 3 3" xfId="1269" xr:uid="{2A6A1968-697A-4BD2-B207-E12D48895660}"/>
    <cellStyle name="Normal 5 4 3 3 4" xfId="1270" xr:uid="{5C92CF8E-2DE2-4C38-82B7-75CE5B3C6E8D}"/>
    <cellStyle name="Normal 5 4 3 3 4 2" xfId="1271" xr:uid="{2DFF8E8C-AAC9-4766-A7B1-1C10E295BF53}"/>
    <cellStyle name="Normal 5 4 3 3 5" xfId="1272" xr:uid="{6C67BAB9-4985-4FCF-BC0F-DF0869772EC6}"/>
    <cellStyle name="Normal 5 4 3 4" xfId="300" xr:uid="{47C37A2C-57B3-477D-B74C-D175BC7C30FC}"/>
    <cellStyle name="Normal 5 4 3 4 2" xfId="553" xr:uid="{F4F1C41F-899D-421D-B903-CBCD96F48A91}"/>
    <cellStyle name="Normal 5 4 3 4 2 2" xfId="1273" xr:uid="{2742138C-C5DF-4857-90B0-1FE3B50B9825}"/>
    <cellStyle name="Normal 5 4 3 4 2 2 2" xfId="1274" xr:uid="{742FC519-8C61-4AC5-9945-206D8B254D86}"/>
    <cellStyle name="Normal 5 4 3 4 2 3" xfId="1275" xr:uid="{E79B4899-2F68-4E6E-9113-C5E150B6FFB1}"/>
    <cellStyle name="Normal 5 4 3 4 3" xfId="1276" xr:uid="{FD81FAB7-10E6-4B88-97CF-61E2F24633BE}"/>
    <cellStyle name="Normal 5 4 3 4 3 2" xfId="1277" xr:uid="{6226D16D-1BDD-4947-B421-1199DA11EEA4}"/>
    <cellStyle name="Normal 5 4 3 4 4" xfId="1278" xr:uid="{FC7F1458-6015-47E4-8D1E-197FA1EAA5F6}"/>
    <cellStyle name="Normal 5 4 3 5" xfId="554" xr:uid="{A6AFF0B4-E725-4552-AE43-2A1796FDC9E0}"/>
    <cellStyle name="Normal 5 4 3 5 2" xfId="1279" xr:uid="{63AD9155-E4CA-4B1A-BFCE-DDFB5B9CB853}"/>
    <cellStyle name="Normal 5 4 3 5 2 2" xfId="1280" xr:uid="{66B8399D-20F6-4606-A05D-E56FE466BA3E}"/>
    <cellStyle name="Normal 5 4 3 5 3" xfId="1281" xr:uid="{7A98DE89-100A-4EB8-8366-D61636957C69}"/>
    <cellStyle name="Normal 5 4 3 5 4" xfId="2854" xr:uid="{FED207E9-F0CD-4BAA-A847-C419FFEB4107}"/>
    <cellStyle name="Normal 5 4 3 6" xfId="1282" xr:uid="{F7F414A6-AADF-405A-A05B-763A53428B2A}"/>
    <cellStyle name="Normal 5 4 3 6 2" xfId="1283" xr:uid="{CFDA38D4-6550-445A-A463-86AC99D42BD6}"/>
    <cellStyle name="Normal 5 4 3 7" xfId="1284" xr:uid="{01F1739E-34B9-4866-B887-23AE42A7A7A1}"/>
    <cellStyle name="Normal 5 4 3 8" xfId="2855" xr:uid="{ACB50956-E0E1-4097-9DE8-68523F865D11}"/>
    <cellStyle name="Normal 5 4 4" xfId="97" xr:uid="{222F21BF-EBBC-4CB9-BC15-12B766DD44E1}"/>
    <cellStyle name="Normal 5 4 4 2" xfId="446" xr:uid="{32EBCEBB-1C26-4E49-8003-F74D553D01E0}"/>
    <cellStyle name="Normal 5 4 4 2 2" xfId="555" xr:uid="{7EAA3672-5FBB-41FD-AFEC-C93BA9ABC0C1}"/>
    <cellStyle name="Normal 5 4 4 2 2 2" xfId="1285" xr:uid="{F07B9216-325E-42CC-9C67-C5DCF9D63E21}"/>
    <cellStyle name="Normal 5 4 4 2 2 2 2" xfId="1286" xr:uid="{7235BCDE-B429-4D1E-BC57-42A9AB6CDAD6}"/>
    <cellStyle name="Normal 5 4 4 2 2 3" xfId="1287" xr:uid="{CE1D3803-0927-4553-BB9B-B2B5035312FA}"/>
    <cellStyle name="Normal 5 4 4 2 2 4" xfId="2856" xr:uid="{20F19E3B-0EB1-45A0-8F07-A581B34AD3DA}"/>
    <cellStyle name="Normal 5 4 4 2 3" xfId="1288" xr:uid="{AED20A9A-2D88-40E6-81F5-62FCC905D7A7}"/>
    <cellStyle name="Normal 5 4 4 2 3 2" xfId="1289" xr:uid="{DBE8D87A-4305-455E-BAB8-E779950AFDE6}"/>
    <cellStyle name="Normal 5 4 4 2 4" xfId="1290" xr:uid="{ECF2CF58-17CF-47D1-B357-88070AE058BD}"/>
    <cellStyle name="Normal 5 4 4 2 5" xfId="2857" xr:uid="{0E991D69-7748-405F-83F4-BCA0575E92FA}"/>
    <cellStyle name="Normal 5 4 4 3" xfId="556" xr:uid="{F9F02548-46B0-49C2-8DEC-F2CD7FA04A5A}"/>
    <cellStyle name="Normal 5 4 4 3 2" xfId="1291" xr:uid="{3BD54DE8-EFCD-4630-A63B-52DC7577FDBB}"/>
    <cellStyle name="Normal 5 4 4 3 2 2" xfId="1292" xr:uid="{D188022E-2E93-4BAA-A4B1-E4FEF672C42B}"/>
    <cellStyle name="Normal 5 4 4 3 3" xfId="1293" xr:uid="{20DDBF69-15BC-4A91-9660-373C5EF1586C}"/>
    <cellStyle name="Normal 5 4 4 3 4" xfId="2858" xr:uid="{5E5DD15C-7D15-4D2A-955E-FA8713BFB060}"/>
    <cellStyle name="Normal 5 4 4 4" xfId="1294" xr:uid="{FC1DC771-1D9A-472E-9E5E-1E796BD8554A}"/>
    <cellStyle name="Normal 5 4 4 4 2" xfId="1295" xr:uid="{5C24049B-01D1-4210-AC8E-371EBC0117B7}"/>
    <cellStyle name="Normal 5 4 4 4 3" xfId="2859" xr:uid="{12919450-D34C-4AEA-BB15-6533BBC88F73}"/>
    <cellStyle name="Normal 5 4 4 4 4" xfId="2860" xr:uid="{E0E7A419-1E03-40FE-942E-8151EFDBCA7E}"/>
    <cellStyle name="Normal 5 4 4 5" xfId="1296" xr:uid="{C577AC76-F29D-4359-B503-1FB78118CEE4}"/>
    <cellStyle name="Normal 5 4 4 6" xfId="2861" xr:uid="{B6835760-FD5A-4102-B141-2D03C2922469}"/>
    <cellStyle name="Normal 5 4 4 7" xfId="2862" xr:uid="{0B881CEF-B3B3-4CB4-B1B1-5D8E489D6B6F}"/>
    <cellStyle name="Normal 5 4 5" xfId="301" xr:uid="{AB1FFEEC-8F78-4351-9289-C7469DA29336}"/>
    <cellStyle name="Normal 5 4 5 2" xfId="557" xr:uid="{6D3B11C8-0A23-43C5-BBF7-7CBA7C1737CD}"/>
    <cellStyle name="Normal 5 4 5 2 2" xfId="558" xr:uid="{0C182E1E-BB72-490D-96BB-BC5470266C6E}"/>
    <cellStyle name="Normal 5 4 5 2 2 2" xfId="1297" xr:uid="{5705D03E-1F20-4003-B7A6-1436D2FF4563}"/>
    <cellStyle name="Normal 5 4 5 2 2 2 2" xfId="1298" xr:uid="{D60A9F77-3968-449D-A9E4-79975EC6E721}"/>
    <cellStyle name="Normal 5 4 5 2 2 3" xfId="1299" xr:uid="{D521B09A-DF38-477A-9756-AA951C2C3D87}"/>
    <cellStyle name="Normal 5 4 5 2 3" xfId="1300" xr:uid="{4107C718-9CA3-4DB6-ADC2-395161D2E6AC}"/>
    <cellStyle name="Normal 5 4 5 2 3 2" xfId="1301" xr:uid="{269DB566-5F7E-4C6E-9263-0EFF4418B182}"/>
    <cellStyle name="Normal 5 4 5 2 4" xfId="1302" xr:uid="{55B19765-D471-4A66-BB0C-78BBE162D1F2}"/>
    <cellStyle name="Normal 5 4 5 3" xfId="559" xr:uid="{899DB11F-EBA7-453B-95F1-6824800525D6}"/>
    <cellStyle name="Normal 5 4 5 3 2" xfId="1303" xr:uid="{19D323BC-BBB5-4311-BA9D-6A3D216F0926}"/>
    <cellStyle name="Normal 5 4 5 3 2 2" xfId="1304" xr:uid="{449745D4-97F5-4968-AA9F-2E75C494C077}"/>
    <cellStyle name="Normal 5 4 5 3 3" xfId="1305" xr:uid="{D3855361-9744-4440-B12C-BE8ED68A75F4}"/>
    <cellStyle name="Normal 5 4 5 3 4" xfId="2863" xr:uid="{4109A38C-F1CB-427B-ADA7-B7C0685CE364}"/>
    <cellStyle name="Normal 5 4 5 4" xfId="1306" xr:uid="{5C5E22B6-B8C3-4A9B-828D-BD534F826F99}"/>
    <cellStyle name="Normal 5 4 5 4 2" xfId="1307" xr:uid="{97757F41-78EA-41DC-ACA0-0B3A4F477DFD}"/>
    <cellStyle name="Normal 5 4 5 5" xfId="1308" xr:uid="{0C521367-D61F-4EBA-B5A3-4F1BD2780C3A}"/>
    <cellStyle name="Normal 5 4 5 6" xfId="2864" xr:uid="{7151A7D6-9AC1-47DC-BC74-807E0BB4B529}"/>
    <cellStyle name="Normal 5 4 6" xfId="302" xr:uid="{98CF9193-6D16-4736-83D4-0541DAC49C91}"/>
    <cellStyle name="Normal 5 4 6 2" xfId="560" xr:uid="{5550269F-0B77-4DC3-826E-D016B6B1EEBD}"/>
    <cellStyle name="Normal 5 4 6 2 2" xfId="1309" xr:uid="{8FBB4736-5CB0-4977-B583-DFAF72AEB5BD}"/>
    <cellStyle name="Normal 5 4 6 2 2 2" xfId="1310" xr:uid="{D2B19694-89E5-454D-B75D-EC49F681A7F6}"/>
    <cellStyle name="Normal 5 4 6 2 3" xfId="1311" xr:uid="{5E1F49F1-86A5-4E03-8745-26C78C81FB1D}"/>
    <cellStyle name="Normal 5 4 6 2 4" xfId="2865" xr:uid="{F2CA1102-07D9-47F2-BDB9-04454C8F09B7}"/>
    <cellStyle name="Normal 5 4 6 3" xfId="1312" xr:uid="{CE9807BD-3409-4B99-8407-3A7263FAD422}"/>
    <cellStyle name="Normal 5 4 6 3 2" xfId="1313" xr:uid="{E7D15C97-4DE0-4307-BE41-59421C5A711D}"/>
    <cellStyle name="Normal 5 4 6 4" xfId="1314" xr:uid="{2676667F-3DE2-4259-B729-23BDB39C79B9}"/>
    <cellStyle name="Normal 5 4 6 5" xfId="2866" xr:uid="{F1F9B9DC-18A2-4828-AD0A-6DA8D96CDCE2}"/>
    <cellStyle name="Normal 5 4 7" xfId="561" xr:uid="{2A5479BE-C9CF-42FD-8C4A-8DA40EADD619}"/>
    <cellStyle name="Normal 5 4 7 2" xfId="1315" xr:uid="{30686DC9-90E5-450E-B013-263D4FF49AD7}"/>
    <cellStyle name="Normal 5 4 7 2 2" xfId="1316" xr:uid="{0F0AC63A-A47E-47FA-8E82-FBF55BE839DE}"/>
    <cellStyle name="Normal 5 4 7 2 3" xfId="4418" xr:uid="{D0A2E285-8141-4013-87AA-567A9B24E122}"/>
    <cellStyle name="Normal 5 4 7 3" xfId="1317" xr:uid="{AAAB6340-38C2-437F-8A34-0A60F7C902A8}"/>
    <cellStyle name="Normal 5 4 7 4" xfId="2867" xr:uid="{6CFFA761-EE91-4FC3-82D2-BA9EFBD9B4D6}"/>
    <cellStyle name="Normal 5 4 7 4 2" xfId="4583" xr:uid="{11278249-FF22-4D7D-96BB-076D4409E1C1}"/>
    <cellStyle name="Normal 5 4 7 4 3" xfId="4684" xr:uid="{76E2FA4B-A42E-4F88-929C-C6D7275DD959}"/>
    <cellStyle name="Normal 5 4 7 4 4" xfId="4610" xr:uid="{C8C64BBF-A644-4F58-A7B4-01D48867DD58}"/>
    <cellStyle name="Normal 5 4 8" xfId="1318" xr:uid="{9A15FAC4-963E-44AD-A92F-18227FFAECDD}"/>
    <cellStyle name="Normal 5 4 8 2" xfId="1319" xr:uid="{95F7FF0E-6386-4041-B53E-6BC416FA1F07}"/>
    <cellStyle name="Normal 5 4 8 3" xfId="2868" xr:uid="{74E4BD1E-9ECF-4AB5-91BF-90A83BAB9B54}"/>
    <cellStyle name="Normal 5 4 8 4" xfId="2869" xr:uid="{C51B2941-020F-4BC2-9308-2F2CC28642B4}"/>
    <cellStyle name="Normal 5 4 9" xfId="1320" xr:uid="{FDC67E22-901B-41F7-B4E2-23A1CCF260E6}"/>
    <cellStyle name="Normal 5 5" xfId="98" xr:uid="{467014C8-5736-4805-A78E-D5A7AA9FF503}"/>
    <cellStyle name="Normal 5 5 10" xfId="2870" xr:uid="{8B823109-D3BC-4CA7-B7DE-901E48441A72}"/>
    <cellStyle name="Normal 5 5 11" xfId="2871" xr:uid="{84889B6A-09D1-481E-B73B-D0BD218CA50E}"/>
    <cellStyle name="Normal 5 5 2" xfId="99" xr:uid="{1F7CB360-DEFA-44F6-825A-4F6B8904DA83}"/>
    <cellStyle name="Normal 5 5 2 2" xfId="100" xr:uid="{C9412A3E-3955-496B-9597-38804F849B31}"/>
    <cellStyle name="Normal 5 5 2 2 2" xfId="303" xr:uid="{833AB875-AAFA-472C-A4BA-559157F3BA20}"/>
    <cellStyle name="Normal 5 5 2 2 2 2" xfId="562" xr:uid="{B5C00005-2975-41CB-9796-3E24E26D51DC}"/>
    <cellStyle name="Normal 5 5 2 2 2 2 2" xfId="1321" xr:uid="{CED4D3AD-DC19-4DAD-A49D-7ACD7F106891}"/>
    <cellStyle name="Normal 5 5 2 2 2 2 2 2" xfId="1322" xr:uid="{5E193AA3-8AA3-47DC-A44C-0418684CD89B}"/>
    <cellStyle name="Normal 5 5 2 2 2 2 3" xfId="1323" xr:uid="{39E068D0-22B6-462A-AB29-1D69B59B76C4}"/>
    <cellStyle name="Normal 5 5 2 2 2 2 4" xfId="2872" xr:uid="{F0250AF5-A2D5-4743-8554-95593EC5DFB4}"/>
    <cellStyle name="Normal 5 5 2 2 2 3" xfId="1324" xr:uid="{025132DD-8AC0-4457-91DB-1FE36CB62687}"/>
    <cellStyle name="Normal 5 5 2 2 2 3 2" xfId="1325" xr:uid="{0AC25624-114B-4BA8-A73E-E1A021AC784F}"/>
    <cellStyle name="Normal 5 5 2 2 2 3 3" xfId="2873" xr:uid="{E094AB22-C7F9-4AE8-99AD-4E5D4BD57CFE}"/>
    <cellStyle name="Normal 5 5 2 2 2 3 4" xfId="2874" xr:uid="{C28C984A-6DB2-46DF-9602-62E950C2A033}"/>
    <cellStyle name="Normal 5 5 2 2 2 4" xfId="1326" xr:uid="{46E397EC-F2F7-405A-899B-B58F1F6CAC4B}"/>
    <cellStyle name="Normal 5 5 2 2 2 5" xfId="2875" xr:uid="{3EFA2D9B-AC19-4FCA-B199-A88ED120FC65}"/>
    <cellStyle name="Normal 5 5 2 2 2 6" xfId="2876" xr:uid="{0D51475E-D849-4C6C-A373-CD3BCA47D74E}"/>
    <cellStyle name="Normal 5 5 2 2 3" xfId="563" xr:uid="{86156852-A474-463D-B418-3E7B46510630}"/>
    <cellStyle name="Normal 5 5 2 2 3 2" xfId="1327" xr:uid="{28A5BB89-B238-4EF7-8BC3-B0691B9F7580}"/>
    <cellStyle name="Normal 5 5 2 2 3 2 2" xfId="1328" xr:uid="{066815ED-6B18-427D-A743-C57096677770}"/>
    <cellStyle name="Normal 5 5 2 2 3 2 3" xfId="2877" xr:uid="{DD4016E0-E159-4AB4-BC96-D6F83DC53151}"/>
    <cellStyle name="Normal 5 5 2 2 3 2 4" xfId="2878" xr:uid="{98CF4C3B-2E2A-4438-88A3-73FA6517060E}"/>
    <cellStyle name="Normal 5 5 2 2 3 3" xfId="1329" xr:uid="{BC7056D9-7FB1-4E67-AFA0-27499FE90718}"/>
    <cellStyle name="Normal 5 5 2 2 3 4" xfId="2879" xr:uid="{71F2289D-0DD4-4356-ABBE-744318191D77}"/>
    <cellStyle name="Normal 5 5 2 2 3 5" xfId="2880" xr:uid="{00FF862C-2394-4178-AD6A-59C9916633AA}"/>
    <cellStyle name="Normal 5 5 2 2 4" xfId="1330" xr:uid="{DE72F04F-BB63-4CC2-B46A-ED25D9A95478}"/>
    <cellStyle name="Normal 5 5 2 2 4 2" xfId="1331" xr:uid="{43E6BD0F-36FC-4CEA-9B22-14A6DF50B07E}"/>
    <cellStyle name="Normal 5 5 2 2 4 3" xfId="2881" xr:uid="{582A34BF-4B84-4720-87DD-019D75330078}"/>
    <cellStyle name="Normal 5 5 2 2 4 4" xfId="2882" xr:uid="{D7B3883E-7C3D-4351-A00C-A5CD14395EFB}"/>
    <cellStyle name="Normal 5 5 2 2 5" xfId="1332" xr:uid="{1CFF4408-51F9-4EC8-A4C9-90D335D4779E}"/>
    <cellStyle name="Normal 5 5 2 2 5 2" xfId="2883" xr:uid="{415B365B-4DC2-4B00-8714-35BCB142BBD5}"/>
    <cellStyle name="Normal 5 5 2 2 5 3" xfId="2884" xr:uid="{1E84E226-35CD-4C7F-B54E-4201611BDAC5}"/>
    <cellStyle name="Normal 5 5 2 2 5 4" xfId="2885" xr:uid="{CE600695-3904-4DAA-8461-9F6982722F3B}"/>
    <cellStyle name="Normal 5 5 2 2 6" xfId="2886" xr:uid="{7384E302-E1B3-4670-8C6D-A6672CDE0746}"/>
    <cellStyle name="Normal 5 5 2 2 7" xfId="2887" xr:uid="{3A7E2F64-4CB2-4A2C-9C06-875FCBE5EA7D}"/>
    <cellStyle name="Normal 5 5 2 2 8" xfId="2888" xr:uid="{AF112167-E492-4AD8-AEC6-EED11FCF695E}"/>
    <cellStyle name="Normal 5 5 2 3" xfId="304" xr:uid="{87B56345-2599-418C-B6B4-85F2A6FBE5DE}"/>
    <cellStyle name="Normal 5 5 2 3 2" xfId="564" xr:uid="{56987B4C-48BB-42D5-A0CD-8D5A360C6B5B}"/>
    <cellStyle name="Normal 5 5 2 3 2 2" xfId="565" xr:uid="{9B6FA871-C188-4994-A61B-DF7D5F4DF0E9}"/>
    <cellStyle name="Normal 5 5 2 3 2 2 2" xfId="1333" xr:uid="{B8CB6DA7-238F-4234-87F9-19C6B84C5047}"/>
    <cellStyle name="Normal 5 5 2 3 2 2 2 2" xfId="1334" xr:uid="{821C7CFD-5480-4FDF-8DB8-91E3B5FFCCBE}"/>
    <cellStyle name="Normal 5 5 2 3 2 2 3" xfId="1335" xr:uid="{841ABFEF-4593-4044-9402-F39C67FDC1A7}"/>
    <cellStyle name="Normal 5 5 2 3 2 3" xfId="1336" xr:uid="{334C65A3-4294-43AA-90BE-1D6E21E3E63B}"/>
    <cellStyle name="Normal 5 5 2 3 2 3 2" xfId="1337" xr:uid="{AB0FAF3C-F7AD-4271-B9B5-BB0F51235782}"/>
    <cellStyle name="Normal 5 5 2 3 2 4" xfId="1338" xr:uid="{4A24A698-E7F8-4E52-A6EF-3776E064BC03}"/>
    <cellStyle name="Normal 5 5 2 3 3" xfId="566" xr:uid="{DC06B4A8-C411-4F58-AB48-5210CB539FF6}"/>
    <cellStyle name="Normal 5 5 2 3 3 2" xfId="1339" xr:uid="{CC41BE73-D4F0-4FFF-A15F-2403E3F37D53}"/>
    <cellStyle name="Normal 5 5 2 3 3 2 2" xfId="1340" xr:uid="{BEF33AC9-1B04-422B-82DA-5FBC638D261B}"/>
    <cellStyle name="Normal 5 5 2 3 3 3" xfId="1341" xr:uid="{A06A2483-7517-446E-8AA0-BF58BC35D5D8}"/>
    <cellStyle name="Normal 5 5 2 3 3 4" xfId="2889" xr:uid="{6C8DB6D1-0E66-40B0-A7CA-E4429D5D6580}"/>
    <cellStyle name="Normal 5 5 2 3 4" xfId="1342" xr:uid="{8E12CDE5-7B96-4D12-80E9-C8817E302220}"/>
    <cellStyle name="Normal 5 5 2 3 4 2" xfId="1343" xr:uid="{EB157226-37CA-4AD6-A008-85D89E52E540}"/>
    <cellStyle name="Normal 5 5 2 3 5" xfId="1344" xr:uid="{2A69BFBB-C398-43B2-917C-2B688460F16C}"/>
    <cellStyle name="Normal 5 5 2 3 6" xfId="2890" xr:uid="{267B1BB5-13EE-4D9F-AA05-5C7FC9650E99}"/>
    <cellStyle name="Normal 5 5 2 4" xfId="305" xr:uid="{A1216D73-F3D6-4ABC-9AD9-719CCCDC3687}"/>
    <cellStyle name="Normal 5 5 2 4 2" xfId="567" xr:uid="{D7B746FD-631D-48C3-88D5-4614C55EE430}"/>
    <cellStyle name="Normal 5 5 2 4 2 2" xfId="1345" xr:uid="{3433CE30-4CFD-4336-A948-F041E481F8BB}"/>
    <cellStyle name="Normal 5 5 2 4 2 2 2" xfId="1346" xr:uid="{5A654ABF-C301-461A-A8EC-9A2B2F130A91}"/>
    <cellStyle name="Normal 5 5 2 4 2 3" xfId="1347" xr:uid="{E82A0A54-FCE6-42F8-AA05-EC147693DC79}"/>
    <cellStyle name="Normal 5 5 2 4 2 4" xfId="2891" xr:uid="{38C393AE-0EFC-4359-8096-5F212DACFE06}"/>
    <cellStyle name="Normal 5 5 2 4 3" xfId="1348" xr:uid="{B59DA8B3-AED6-4124-BE42-47A625C26170}"/>
    <cellStyle name="Normal 5 5 2 4 3 2" xfId="1349" xr:uid="{0D7C76E4-570A-4AD4-9568-A9470E9E5DF0}"/>
    <cellStyle name="Normal 5 5 2 4 4" xfId="1350" xr:uid="{CC058A8E-5455-4794-BE1A-687C1666D759}"/>
    <cellStyle name="Normal 5 5 2 4 5" xfId="2892" xr:uid="{5ED7391D-EC6E-4A5D-A192-D89FFE82C145}"/>
    <cellStyle name="Normal 5 5 2 5" xfId="306" xr:uid="{7DC7C7DE-732C-4695-B535-B5188DE6079D}"/>
    <cellStyle name="Normal 5 5 2 5 2" xfId="1351" xr:uid="{EA24DFBE-AC41-4477-8AB8-23E6F6AE81B4}"/>
    <cellStyle name="Normal 5 5 2 5 2 2" xfId="1352" xr:uid="{B055ABF4-29D9-4D39-9C22-5DE3BE13BD62}"/>
    <cellStyle name="Normal 5 5 2 5 3" xfId="1353" xr:uid="{9E7EB748-262C-4688-830E-0550F385C126}"/>
    <cellStyle name="Normal 5 5 2 5 4" xfId="2893" xr:uid="{5BB870B3-E5BC-429E-8A35-4F4BA01E5EDD}"/>
    <cellStyle name="Normal 5 5 2 6" xfId="1354" xr:uid="{7578F855-84CD-4C6A-A95A-7BF61C9947D3}"/>
    <cellStyle name="Normal 5 5 2 6 2" xfId="1355" xr:uid="{0B53DD0A-6CF3-4583-8746-32874A5FB3EC}"/>
    <cellStyle name="Normal 5 5 2 6 3" xfId="2894" xr:uid="{F8F5920B-3EF3-4597-8C7A-347D66B3E140}"/>
    <cellStyle name="Normal 5 5 2 6 4" xfId="2895" xr:uid="{C887FCD1-79D0-43CD-BAEF-AABCB5FCCE8C}"/>
    <cellStyle name="Normal 5 5 2 7" xfId="1356" xr:uid="{8D02CEF8-1C5C-4A28-8EF4-84F1A17F2076}"/>
    <cellStyle name="Normal 5 5 2 8" xfId="2896" xr:uid="{28D568A4-8564-4DF2-B719-3DFFB2C3862E}"/>
    <cellStyle name="Normal 5 5 2 9" xfId="2897" xr:uid="{3EFEF87A-B4E1-46DD-87DC-9D2AF10E0A85}"/>
    <cellStyle name="Normal 5 5 3" xfId="101" xr:uid="{6841A9B6-3416-4B91-BCF9-CBABFA804778}"/>
    <cellStyle name="Normal 5 5 3 2" xfId="102" xr:uid="{144DE6DA-50D0-419F-B52F-1A789B4D154D}"/>
    <cellStyle name="Normal 5 5 3 2 2" xfId="568" xr:uid="{CEB1BBB3-C29F-4B53-8D5E-072890164C89}"/>
    <cellStyle name="Normal 5 5 3 2 2 2" xfId="1357" xr:uid="{5119A6DF-A685-42B8-9641-E393C55CAAEB}"/>
    <cellStyle name="Normal 5 5 3 2 2 2 2" xfId="1358" xr:uid="{0853A781-A873-49BD-B154-A3BF22CFD836}"/>
    <cellStyle name="Normal 5 5 3 2 2 2 2 2" xfId="4468" xr:uid="{F168B5DC-C441-4C38-AE41-D4014490E673}"/>
    <cellStyle name="Normal 5 5 3 2 2 2 3" xfId="4469" xr:uid="{6855869D-6DEE-415A-B39E-F0E9DF8C1473}"/>
    <cellStyle name="Normal 5 5 3 2 2 3" xfId="1359" xr:uid="{1ECBB415-8824-4A64-88AD-A808B9AC9292}"/>
    <cellStyle name="Normal 5 5 3 2 2 3 2" xfId="4470" xr:uid="{B5F5E40B-07BA-458F-BD05-9C275203DB39}"/>
    <cellStyle name="Normal 5 5 3 2 2 4" xfId="2898" xr:uid="{2D3932B0-9B23-4866-B350-AED11CE099E7}"/>
    <cellStyle name="Normal 5 5 3 2 3" xfId="1360" xr:uid="{0C883ECC-673D-484F-AA68-53A1929DF6AC}"/>
    <cellStyle name="Normal 5 5 3 2 3 2" xfId="1361" xr:uid="{9B112FD2-F432-4637-8385-1D2E9D1BEFFB}"/>
    <cellStyle name="Normal 5 5 3 2 3 2 2" xfId="4471" xr:uid="{D25A47D0-DB53-4947-BEDE-2CDCD70B0E47}"/>
    <cellStyle name="Normal 5 5 3 2 3 3" xfId="2899" xr:uid="{2F883162-4766-471D-8048-3EA50444B355}"/>
    <cellStyle name="Normal 5 5 3 2 3 4" xfId="2900" xr:uid="{5551E931-01AD-4B45-9FBA-F10DD572BFD7}"/>
    <cellStyle name="Normal 5 5 3 2 4" xfId="1362" xr:uid="{BE6F27E0-D62D-4CED-9B8B-45FA58AEBF99}"/>
    <cellStyle name="Normal 5 5 3 2 4 2" xfId="4472" xr:uid="{3B67ADE0-B226-4A30-BBFC-AB50D314F914}"/>
    <cellStyle name="Normal 5 5 3 2 5" xfId="2901" xr:uid="{931EBA20-0D41-4F84-BAD9-8FDD33137618}"/>
    <cellStyle name="Normal 5 5 3 2 6" xfId="2902" xr:uid="{80AB8EC5-5032-4CA5-894B-1C082D023D05}"/>
    <cellStyle name="Normal 5 5 3 3" xfId="307" xr:uid="{6F8CB5C2-2FDE-4B4A-86F8-683B20602363}"/>
    <cellStyle name="Normal 5 5 3 3 2" xfId="1363" xr:uid="{1A82FC11-BC4E-47CD-92B8-F8CC9643953F}"/>
    <cellStyle name="Normal 5 5 3 3 2 2" xfId="1364" xr:uid="{26E41058-4EC3-4AC0-9CBE-B1FEDC0AF8E4}"/>
    <cellStyle name="Normal 5 5 3 3 2 2 2" xfId="4473" xr:uid="{0035BB61-3FCE-4857-A0CA-BB2528529CE0}"/>
    <cellStyle name="Normal 5 5 3 3 2 3" xfId="2903" xr:uid="{EB28684D-0903-4BF1-9BC2-E5FFFE0260BB}"/>
    <cellStyle name="Normal 5 5 3 3 2 4" xfId="2904" xr:uid="{E543C8A6-2B19-44FB-81B1-74B328E42D95}"/>
    <cellStyle name="Normal 5 5 3 3 3" xfId="1365" xr:uid="{5BF3F484-A3DB-41C5-BD54-1689582B2725}"/>
    <cellStyle name="Normal 5 5 3 3 3 2" xfId="4474" xr:uid="{1126BDE0-D063-41B0-B36F-CBCCED9398F0}"/>
    <cellStyle name="Normal 5 5 3 3 4" xfId="2905" xr:uid="{A97610F1-3553-44A6-9765-6CBC5B7F4F23}"/>
    <cellStyle name="Normal 5 5 3 3 5" xfId="2906" xr:uid="{9A814987-DE16-41D6-A32D-3F31964BAA94}"/>
    <cellStyle name="Normal 5 5 3 4" xfId="1366" xr:uid="{43990D40-79D2-481B-A66F-65E7FA431258}"/>
    <cellStyle name="Normal 5 5 3 4 2" xfId="1367" xr:uid="{CA52AC1F-AF9D-4318-A919-7F96F4EE7CD7}"/>
    <cellStyle name="Normal 5 5 3 4 2 2" xfId="4475" xr:uid="{ABF08973-1CF0-4D7E-8CED-DBFF05769C91}"/>
    <cellStyle name="Normal 5 5 3 4 3" xfId="2907" xr:uid="{974723EA-E68B-40A1-BFAF-C8FDC1D486B6}"/>
    <cellStyle name="Normal 5 5 3 4 4" xfId="2908" xr:uid="{7C73BD40-D54E-42CC-99CE-EF04C4AE1C64}"/>
    <cellStyle name="Normal 5 5 3 5" xfId="1368" xr:uid="{B1111B0A-636A-4ED4-A759-5DA121E050E9}"/>
    <cellStyle name="Normal 5 5 3 5 2" xfId="2909" xr:uid="{57FD34E8-DE29-45BF-8C07-1AEB171891E7}"/>
    <cellStyle name="Normal 5 5 3 5 3" xfId="2910" xr:uid="{9E857089-31CB-4E01-84B7-289D565F4EF8}"/>
    <cellStyle name="Normal 5 5 3 5 4" xfId="2911" xr:uid="{FE01D81E-9E97-4209-B9F3-01BE8019DF00}"/>
    <cellStyle name="Normal 5 5 3 6" xfId="2912" xr:uid="{1786D109-A133-4F0F-9C75-060370188DE1}"/>
    <cellStyle name="Normal 5 5 3 7" xfId="2913" xr:uid="{2402D506-AB44-44E3-9F28-4C51D549519C}"/>
    <cellStyle name="Normal 5 5 3 8" xfId="2914" xr:uid="{BABD5FB0-F521-4135-B3A9-1500CEE4F015}"/>
    <cellStyle name="Normal 5 5 4" xfId="103" xr:uid="{4C9DD721-7CCB-483C-BE0C-58C58B060C36}"/>
    <cellStyle name="Normal 5 5 4 2" xfId="569" xr:uid="{709DC526-BE71-47B6-A2B3-CC3B228BE9D7}"/>
    <cellStyle name="Normal 5 5 4 2 2" xfId="570" xr:uid="{D12DE229-82A5-4BDD-AC33-A3DB8CCCF3E7}"/>
    <cellStyle name="Normal 5 5 4 2 2 2" xfId="1369" xr:uid="{7FA4C0F2-F354-4514-A078-58723B6363F7}"/>
    <cellStyle name="Normal 5 5 4 2 2 2 2" xfId="1370" xr:uid="{4F361049-7783-4588-82D0-CCAECAB2281D}"/>
    <cellStyle name="Normal 5 5 4 2 2 3" xfId="1371" xr:uid="{E30E85F2-20E2-4BEA-9B28-A735DC93E2C8}"/>
    <cellStyle name="Normal 5 5 4 2 2 4" xfId="2915" xr:uid="{80895CF5-65C3-4381-B1EE-8DAB7E98589B}"/>
    <cellStyle name="Normal 5 5 4 2 3" xfId="1372" xr:uid="{45CD5A35-35CC-4F9D-AC1D-1EE9A416B3F2}"/>
    <cellStyle name="Normal 5 5 4 2 3 2" xfId="1373" xr:uid="{BA77BB04-4D1A-4F32-ABCD-B22F45C7506E}"/>
    <cellStyle name="Normal 5 5 4 2 4" xfId="1374" xr:uid="{AA344527-3712-41A2-B7E8-A271334E4740}"/>
    <cellStyle name="Normal 5 5 4 2 5" xfId="2916" xr:uid="{0C35F14C-46AC-4373-A43A-C489C8757BD1}"/>
    <cellStyle name="Normal 5 5 4 3" xfId="571" xr:uid="{627C5D4D-B9D0-4007-974B-CCF6D49546BF}"/>
    <cellStyle name="Normal 5 5 4 3 2" xfId="1375" xr:uid="{7C973149-E9C0-4DB7-A93D-F06B1962BD85}"/>
    <cellStyle name="Normal 5 5 4 3 2 2" xfId="1376" xr:uid="{DE17EA94-9195-4BBC-A7B5-E4F19F01CA77}"/>
    <cellStyle name="Normal 5 5 4 3 3" xfId="1377" xr:uid="{D19F5D52-619C-472D-BA6F-7CAE44F5D9C1}"/>
    <cellStyle name="Normal 5 5 4 3 4" xfId="2917" xr:uid="{23B40C44-CF37-451A-8DE6-9129BE6B92E0}"/>
    <cellStyle name="Normal 5 5 4 4" xfId="1378" xr:uid="{45801055-4DDF-46C8-A0B9-AB1F4D88EB94}"/>
    <cellStyle name="Normal 5 5 4 4 2" xfId="1379" xr:uid="{AD49DA7A-88F1-423E-AC67-7D53DA7E4E73}"/>
    <cellStyle name="Normal 5 5 4 4 3" xfId="2918" xr:uid="{31CA08EB-701A-4188-9A40-E51281A51392}"/>
    <cellStyle name="Normal 5 5 4 4 4" xfId="2919" xr:uid="{88F35440-5844-4C5A-860C-9BC923D8A2C8}"/>
    <cellStyle name="Normal 5 5 4 5" xfId="1380" xr:uid="{C5E33AC8-C392-493B-A417-E7EBDC33FA36}"/>
    <cellStyle name="Normal 5 5 4 6" xfId="2920" xr:uid="{7F0AD16A-89DB-41D7-B26E-FA558317166B}"/>
    <cellStyle name="Normal 5 5 4 7" xfId="2921" xr:uid="{C14DCEE1-0F23-43E4-9F84-D660247D96E6}"/>
    <cellStyle name="Normal 5 5 5" xfId="308" xr:uid="{DB5B90AD-AF73-46E1-B75D-60660893C787}"/>
    <cellStyle name="Normal 5 5 5 2" xfId="572" xr:uid="{C70A670E-3F99-4AAF-BB4E-CCBD2C76E141}"/>
    <cellStyle name="Normal 5 5 5 2 2" xfId="1381" xr:uid="{C2286081-134F-4F56-BE70-18285E53BC7C}"/>
    <cellStyle name="Normal 5 5 5 2 2 2" xfId="1382" xr:uid="{8A7B6021-5276-46E3-A476-11E9B5BB0079}"/>
    <cellStyle name="Normal 5 5 5 2 3" xfId="1383" xr:uid="{36DBF212-4223-40DA-957F-D2E0734C2B39}"/>
    <cellStyle name="Normal 5 5 5 2 4" xfId="2922" xr:uid="{2EA48315-DC59-4C8F-8193-634ED2F7157F}"/>
    <cellStyle name="Normal 5 5 5 3" xfId="1384" xr:uid="{EF22F0FB-346C-4248-A068-31B97DAE8D72}"/>
    <cellStyle name="Normal 5 5 5 3 2" xfId="1385" xr:uid="{7017BBEA-D93B-4E4F-815F-D69DDC503881}"/>
    <cellStyle name="Normal 5 5 5 3 3" xfId="2923" xr:uid="{8A27B949-70BC-42D9-80C4-639A69331254}"/>
    <cellStyle name="Normal 5 5 5 3 4" xfId="2924" xr:uid="{AA73E575-92E2-4436-BD0B-A02EF5D51B55}"/>
    <cellStyle name="Normal 5 5 5 4" xfId="1386" xr:uid="{9FE26C1E-D54B-4DFE-809E-83CC2FFC5081}"/>
    <cellStyle name="Normal 5 5 5 5" xfId="2925" xr:uid="{C50526B6-FBC4-48A9-A58A-3914CFC9C612}"/>
    <cellStyle name="Normal 5 5 5 6" xfId="2926" xr:uid="{F7737891-314D-44A0-91AF-5D5C3B47A414}"/>
    <cellStyle name="Normal 5 5 6" xfId="309" xr:uid="{83DA6F0A-F629-4AC3-B343-155AFC535925}"/>
    <cellStyle name="Normal 5 5 6 2" xfId="1387" xr:uid="{6F94E41A-9921-4D41-9B99-FA1EABB8EA46}"/>
    <cellStyle name="Normal 5 5 6 2 2" xfId="1388" xr:uid="{C048F7BF-2A9D-48DB-8C63-65469A9292C0}"/>
    <cellStyle name="Normal 5 5 6 2 3" xfId="2927" xr:uid="{30A516EA-6F49-46B2-900A-A793F9C66330}"/>
    <cellStyle name="Normal 5 5 6 2 4" xfId="2928" xr:uid="{E052A9EB-6D33-451D-AD2C-CB1477EBE8B2}"/>
    <cellStyle name="Normal 5 5 6 3" xfId="1389" xr:uid="{51F02A6A-E12F-4E20-9F26-2710E3EB778D}"/>
    <cellStyle name="Normal 5 5 6 4" xfId="2929" xr:uid="{25E1E8EE-F4F1-4B77-B57C-57ECEEFD9A44}"/>
    <cellStyle name="Normal 5 5 6 5" xfId="2930" xr:uid="{B170B1C6-192E-4806-889C-A6B2E397CDB2}"/>
    <cellStyle name="Normal 5 5 7" xfId="1390" xr:uid="{C0BCED57-2EA6-4964-82C7-9A854F22B543}"/>
    <cellStyle name="Normal 5 5 7 2" xfId="1391" xr:uid="{FDF840EC-610F-4828-BF8D-5EA1AC36C865}"/>
    <cellStyle name="Normal 5 5 7 3" xfId="2931" xr:uid="{44FF67D7-4106-4576-8C18-7FCEF83F471F}"/>
    <cellStyle name="Normal 5 5 7 4" xfId="2932" xr:uid="{D0750E87-7826-403F-90A8-243571579576}"/>
    <cellStyle name="Normal 5 5 8" xfId="1392" xr:uid="{B170822A-A0F6-41A9-89D9-1ED649358328}"/>
    <cellStyle name="Normal 5 5 8 2" xfId="2933" xr:uid="{BF2411D4-06E9-44BC-AFE8-264FA4D6889F}"/>
    <cellStyle name="Normal 5 5 8 3" xfId="2934" xr:uid="{BDF5AEC7-0B77-4B03-9CD0-05CC3C3FA127}"/>
    <cellStyle name="Normal 5 5 8 4" xfId="2935" xr:uid="{5D0EDC6F-9E7E-4533-9C92-1DE892F0829F}"/>
    <cellStyle name="Normal 5 5 9" xfId="2936" xr:uid="{89B09200-5298-4E1C-94C9-1D93CBF84589}"/>
    <cellStyle name="Normal 5 6" xfId="104" xr:uid="{E985A575-89B7-498C-BE17-802E30D53B33}"/>
    <cellStyle name="Normal 5 6 10" xfId="2937" xr:uid="{E857E28B-7886-46F9-9DCE-A4004B3A0D71}"/>
    <cellStyle name="Normal 5 6 11" xfId="2938" xr:uid="{D643CAA0-5ADC-45F3-B100-7A20C293F65E}"/>
    <cellStyle name="Normal 5 6 2" xfId="105" xr:uid="{2853DA1A-6B42-4406-971E-2458AECAD810}"/>
    <cellStyle name="Normal 5 6 2 2" xfId="310" xr:uid="{C632DD12-E3F3-40AB-9B46-F06345816B3D}"/>
    <cellStyle name="Normal 5 6 2 2 2" xfId="573" xr:uid="{4EF2093C-6127-43A6-A7D5-0279B0B2F840}"/>
    <cellStyle name="Normal 5 6 2 2 2 2" xfId="574" xr:uid="{C8C4B442-9B96-41DE-A37C-AB3335781E4E}"/>
    <cellStyle name="Normal 5 6 2 2 2 2 2" xfId="1393" xr:uid="{0D9F67C9-B94A-406B-AA4A-30BB98E2E76C}"/>
    <cellStyle name="Normal 5 6 2 2 2 2 3" xfId="2939" xr:uid="{97B0F0C0-7AA4-4201-AC2B-37AC38023308}"/>
    <cellStyle name="Normal 5 6 2 2 2 2 4" xfId="2940" xr:uid="{E2178CB2-5580-459D-83E6-2FA8BF78AB62}"/>
    <cellStyle name="Normal 5 6 2 2 2 3" xfId="1394" xr:uid="{B2935EBF-CFB5-4CD7-9A37-3AFE6C399D58}"/>
    <cellStyle name="Normal 5 6 2 2 2 3 2" xfId="2941" xr:uid="{DBFA0706-9713-44B1-AFA9-6ACC374D6E55}"/>
    <cellStyle name="Normal 5 6 2 2 2 3 3" xfId="2942" xr:uid="{3451F8C8-F3D6-4D9E-9F7E-A7526576FDD1}"/>
    <cellStyle name="Normal 5 6 2 2 2 3 4" xfId="2943" xr:uid="{EAB5875A-1152-4E34-A198-51C9F168F473}"/>
    <cellStyle name="Normal 5 6 2 2 2 4" xfId="2944" xr:uid="{B91F04FB-0899-4573-B1F5-01BCBEFF367A}"/>
    <cellStyle name="Normal 5 6 2 2 2 5" xfId="2945" xr:uid="{24EC2B2F-43B4-4FA4-BD9B-E083C3F8FB8E}"/>
    <cellStyle name="Normal 5 6 2 2 2 6" xfId="2946" xr:uid="{F4788BF2-23D7-4EF3-BF53-1B6B824B1C9C}"/>
    <cellStyle name="Normal 5 6 2 2 3" xfId="575" xr:uid="{2B5B5B8E-A884-487F-B43F-63CAACDB0CF5}"/>
    <cellStyle name="Normal 5 6 2 2 3 2" xfId="1395" xr:uid="{724BDA73-48F1-428C-ACE6-703064A3FD51}"/>
    <cellStyle name="Normal 5 6 2 2 3 2 2" xfId="2947" xr:uid="{09BE50C6-55EA-4A78-BB3B-7F1DE3710CF6}"/>
    <cellStyle name="Normal 5 6 2 2 3 2 3" xfId="2948" xr:uid="{299AB4FF-7B7A-4C88-85FA-EA3CFAAC2210}"/>
    <cellStyle name="Normal 5 6 2 2 3 2 4" xfId="2949" xr:uid="{91A008B8-4D25-4C92-9ED8-70D0F445B866}"/>
    <cellStyle name="Normal 5 6 2 2 3 3" xfId="2950" xr:uid="{28DC19B7-2CB0-422B-AA4C-384326B9764F}"/>
    <cellStyle name="Normal 5 6 2 2 3 4" xfId="2951" xr:uid="{2157A4FB-95DB-41C4-9579-32BA94F23020}"/>
    <cellStyle name="Normal 5 6 2 2 3 5" xfId="2952" xr:uid="{D4DC2656-F68F-4986-A731-B395B7D01243}"/>
    <cellStyle name="Normal 5 6 2 2 4" xfId="1396" xr:uid="{3386632F-C943-4E8B-A285-5D5AF4595997}"/>
    <cellStyle name="Normal 5 6 2 2 4 2" xfId="2953" xr:uid="{768C5416-CB29-4290-868C-6E373264C9AD}"/>
    <cellStyle name="Normal 5 6 2 2 4 3" xfId="2954" xr:uid="{376D5123-9909-461F-9727-9A8CD99F6A80}"/>
    <cellStyle name="Normal 5 6 2 2 4 4" xfId="2955" xr:uid="{49719362-6546-4C6C-AC68-2621C304A6CC}"/>
    <cellStyle name="Normal 5 6 2 2 5" xfId="2956" xr:uid="{6FE717FB-76D7-4A6C-BED5-83F881728E02}"/>
    <cellStyle name="Normal 5 6 2 2 5 2" xfId="2957" xr:uid="{C55C4F69-7A96-4680-A9EB-87E776B9F195}"/>
    <cellStyle name="Normal 5 6 2 2 5 3" xfId="2958" xr:uid="{9B31C79B-5B80-4D07-B460-FC3293D4AFBE}"/>
    <cellStyle name="Normal 5 6 2 2 5 4" xfId="2959" xr:uid="{83E21971-01BB-4A42-9727-AAE2161D2BAF}"/>
    <cellStyle name="Normal 5 6 2 2 6" xfId="2960" xr:uid="{FD1BEE89-EDC9-42E6-8F8C-BDF6605EDCAB}"/>
    <cellStyle name="Normal 5 6 2 2 7" xfId="2961" xr:uid="{C442AECB-2AC7-4FF5-AE75-60DAC3F4F9E8}"/>
    <cellStyle name="Normal 5 6 2 2 8" xfId="2962" xr:uid="{14212A0C-F263-40A6-9EF1-EC0CB3D1A51F}"/>
    <cellStyle name="Normal 5 6 2 3" xfId="576" xr:uid="{ADDFCF3B-0AF8-4C93-946C-8C6B594B330F}"/>
    <cellStyle name="Normal 5 6 2 3 2" xfId="577" xr:uid="{11CEE8E7-C384-419A-8318-8B58D590B858}"/>
    <cellStyle name="Normal 5 6 2 3 2 2" xfId="578" xr:uid="{16053877-1A88-4A77-A591-07C750CFE656}"/>
    <cellStyle name="Normal 5 6 2 3 2 3" xfId="2963" xr:uid="{CEC0F2EB-5E0C-456B-9E02-C35AC09F6C55}"/>
    <cellStyle name="Normal 5 6 2 3 2 4" xfId="2964" xr:uid="{CEA07AFB-C254-4BE7-8697-576843AF5688}"/>
    <cellStyle name="Normal 5 6 2 3 3" xfId="579" xr:uid="{A11A329E-303B-4BD8-84A7-EC4E767476F4}"/>
    <cellStyle name="Normal 5 6 2 3 3 2" xfId="2965" xr:uid="{6E098487-70E5-413A-BE7A-45553231582D}"/>
    <cellStyle name="Normal 5 6 2 3 3 3" xfId="2966" xr:uid="{4AB470BA-AB65-4BD6-8DD1-3891E8864F36}"/>
    <cellStyle name="Normal 5 6 2 3 3 4" xfId="2967" xr:uid="{3ADC60E0-11F2-4A7B-9100-3173A3C97A85}"/>
    <cellStyle name="Normal 5 6 2 3 4" xfId="2968" xr:uid="{EC4B8D1A-ACC5-416B-B35C-AE03CA21D6B0}"/>
    <cellStyle name="Normal 5 6 2 3 5" xfId="2969" xr:uid="{EF749A68-3DAA-4539-9FFA-B3584EFAC52B}"/>
    <cellStyle name="Normal 5 6 2 3 6" xfId="2970" xr:uid="{660E3283-248B-465C-81D1-C1C78A9EF481}"/>
    <cellStyle name="Normal 5 6 2 4" xfId="580" xr:uid="{2246E7AF-75E9-406E-9203-9747F3CB2E1D}"/>
    <cellStyle name="Normal 5 6 2 4 2" xfId="581" xr:uid="{722133F9-4804-41A5-B832-A82665F81188}"/>
    <cellStyle name="Normal 5 6 2 4 2 2" xfId="2971" xr:uid="{C229842D-0C32-417F-A81E-E2F80EBF83CE}"/>
    <cellStyle name="Normal 5 6 2 4 2 3" xfId="2972" xr:uid="{174A1467-F34B-4A3D-B752-413AA9300672}"/>
    <cellStyle name="Normal 5 6 2 4 2 4" xfId="2973" xr:uid="{B4C8E4FC-43CE-452E-8A9C-2EB30B660F63}"/>
    <cellStyle name="Normal 5 6 2 4 3" xfId="2974" xr:uid="{6AC76291-8EEE-41B6-9E2B-6741F56B002C}"/>
    <cellStyle name="Normal 5 6 2 4 4" xfId="2975" xr:uid="{8D83A9B2-1DA7-47A3-8462-3E652244332E}"/>
    <cellStyle name="Normal 5 6 2 4 5" xfId="2976" xr:uid="{6ADEA1CD-2F81-45D0-B930-BC7F3D4C47F3}"/>
    <cellStyle name="Normal 5 6 2 5" xfId="582" xr:uid="{9DEC84FB-345E-4A78-BDDE-1A4C9A0CD769}"/>
    <cellStyle name="Normal 5 6 2 5 2" xfId="2977" xr:uid="{8F1C4B17-BBAC-489F-9D75-63BCD2F62910}"/>
    <cellStyle name="Normal 5 6 2 5 3" xfId="2978" xr:uid="{23C4CB9F-DEB0-494C-A020-03A33D8EDEBA}"/>
    <cellStyle name="Normal 5 6 2 5 4" xfId="2979" xr:uid="{30E0B987-8270-4FAD-919B-258234AA24B7}"/>
    <cellStyle name="Normal 5 6 2 6" xfId="2980" xr:uid="{CD0CE315-1D5C-454F-A2B4-2D70A4CF5BE7}"/>
    <cellStyle name="Normal 5 6 2 6 2" xfId="2981" xr:uid="{3B57DB6E-1430-4D2D-A118-B9FFE0214F93}"/>
    <cellStyle name="Normal 5 6 2 6 3" xfId="2982" xr:uid="{D14CC44D-FC7F-4E16-87AE-6317DB749F0F}"/>
    <cellStyle name="Normal 5 6 2 6 4" xfId="2983" xr:uid="{3169E4C3-C6EB-458F-BFAA-E747B839922D}"/>
    <cellStyle name="Normal 5 6 2 7" xfId="2984" xr:uid="{CCC9E5FC-E9A7-43C3-90F1-A9CAC448C809}"/>
    <cellStyle name="Normal 5 6 2 8" xfId="2985" xr:uid="{CCD527D3-A7F2-4625-9128-87F517DACD7B}"/>
    <cellStyle name="Normal 5 6 2 9" xfId="2986" xr:uid="{2F12301D-2C6A-48F5-B01B-46D9563EBC6E}"/>
    <cellStyle name="Normal 5 6 3" xfId="311" xr:uid="{20A7D84F-5BCC-48BB-8BF9-F830A6BBDEDF}"/>
    <cellStyle name="Normal 5 6 3 2" xfId="583" xr:uid="{C2CF6C74-4F1D-4950-89A2-6DC5649F93C0}"/>
    <cellStyle name="Normal 5 6 3 2 2" xfId="584" xr:uid="{B14C51AB-B48D-483C-ACCC-D725B0CEC033}"/>
    <cellStyle name="Normal 5 6 3 2 2 2" xfId="1397" xr:uid="{084368C4-4235-4790-B1D4-4A1C60177B2F}"/>
    <cellStyle name="Normal 5 6 3 2 2 2 2" xfId="1398" xr:uid="{1C358318-98FF-4FEA-8E24-063D8A0B2575}"/>
    <cellStyle name="Normal 5 6 3 2 2 3" xfId="1399" xr:uid="{2E3C9CEE-9AC2-4571-BC94-7E3C0021667F}"/>
    <cellStyle name="Normal 5 6 3 2 2 4" xfId="2987" xr:uid="{93F7FC1C-AA64-4247-8649-80B13FDB48AF}"/>
    <cellStyle name="Normal 5 6 3 2 3" xfId="1400" xr:uid="{D72E3CC5-B848-442F-ABE6-C5B968712C91}"/>
    <cellStyle name="Normal 5 6 3 2 3 2" xfId="1401" xr:uid="{E987FD68-3E77-4C83-A17C-D1B4168BD517}"/>
    <cellStyle name="Normal 5 6 3 2 3 3" xfId="2988" xr:uid="{16B93454-70B2-41A7-8680-991220071D9A}"/>
    <cellStyle name="Normal 5 6 3 2 3 4" xfId="2989" xr:uid="{78067A9F-6551-466B-83B6-9FC690BA237D}"/>
    <cellStyle name="Normal 5 6 3 2 4" xfId="1402" xr:uid="{78154147-5F59-46B9-A520-52532EBA4FE0}"/>
    <cellStyle name="Normal 5 6 3 2 5" xfId="2990" xr:uid="{4579EF92-DAF9-4F57-ADBE-617138317834}"/>
    <cellStyle name="Normal 5 6 3 2 6" xfId="2991" xr:uid="{3DBA7ED1-6525-4510-A7CF-D879234B65FC}"/>
    <cellStyle name="Normal 5 6 3 3" xfId="585" xr:uid="{9AC52738-BAF0-4B0D-9159-97B73AFE62B6}"/>
    <cellStyle name="Normal 5 6 3 3 2" xfId="1403" xr:uid="{09E6EFE7-8819-453A-8E8E-B9292168ED19}"/>
    <cellStyle name="Normal 5 6 3 3 2 2" xfId="1404" xr:uid="{5AC58B69-26BA-44A8-A5D0-77A76FC8A5D3}"/>
    <cellStyle name="Normal 5 6 3 3 2 3" xfId="2992" xr:uid="{696EB7C2-F3AF-46F3-BFDE-5D0F48DFE7CB}"/>
    <cellStyle name="Normal 5 6 3 3 2 4" xfId="2993" xr:uid="{8DDBCD03-AD6F-42DC-8440-94E7D895406A}"/>
    <cellStyle name="Normal 5 6 3 3 3" xfId="1405" xr:uid="{4CF0E420-B14C-49AD-BF51-F5D8DAC5951C}"/>
    <cellStyle name="Normal 5 6 3 3 4" xfId="2994" xr:uid="{E8FDAEA8-8A9A-4AE8-BF03-F7085E1A7404}"/>
    <cellStyle name="Normal 5 6 3 3 5" xfId="2995" xr:uid="{B059428C-E88C-4C43-AE51-1186FD824BC2}"/>
    <cellStyle name="Normal 5 6 3 4" xfId="1406" xr:uid="{6216D28B-04D2-4DE9-BE99-1544AEAD842D}"/>
    <cellStyle name="Normal 5 6 3 4 2" xfId="1407" xr:uid="{393216E6-073C-4584-A13B-A0395D094418}"/>
    <cellStyle name="Normal 5 6 3 4 3" xfId="2996" xr:uid="{79ACC4D9-5903-4E43-B368-1D92994F407F}"/>
    <cellStyle name="Normal 5 6 3 4 4" xfId="2997" xr:uid="{CC7C32B8-0FFF-4142-8DF5-D4D1EEBA1248}"/>
    <cellStyle name="Normal 5 6 3 5" xfId="1408" xr:uid="{658C8D0B-5918-434A-ACC2-69F926FB0619}"/>
    <cellStyle name="Normal 5 6 3 5 2" xfId="2998" xr:uid="{1F42C0B3-E447-4F92-A98D-8EA3C97E1F87}"/>
    <cellStyle name="Normal 5 6 3 5 3" xfId="2999" xr:uid="{3B2ABAA7-98D4-4CE6-8790-BE5B1AE0B79F}"/>
    <cellStyle name="Normal 5 6 3 5 4" xfId="3000" xr:uid="{ADB0C326-C4B2-4A3A-9F0E-D075A463F67F}"/>
    <cellStyle name="Normal 5 6 3 6" xfId="3001" xr:uid="{2A3D5613-53E0-4B2A-9E35-945A9B70A633}"/>
    <cellStyle name="Normal 5 6 3 7" xfId="3002" xr:uid="{95FC7E47-77E4-4BEF-BE54-4283836DCC59}"/>
    <cellStyle name="Normal 5 6 3 8" xfId="3003" xr:uid="{4C4B9947-8BE9-4C1B-B74F-5F606319DB3A}"/>
    <cellStyle name="Normal 5 6 4" xfId="312" xr:uid="{92CEF59E-27C7-43DC-9382-F14BA113B35C}"/>
    <cellStyle name="Normal 5 6 4 2" xfId="586" xr:uid="{380CA516-7654-4CD0-B134-1555CFA0BD26}"/>
    <cellStyle name="Normal 5 6 4 2 2" xfId="587" xr:uid="{4D46F312-E66A-4DA8-9682-27CCECB23559}"/>
    <cellStyle name="Normal 5 6 4 2 2 2" xfId="1409" xr:uid="{ACC1A774-ACDB-4C6F-976D-287C6FBCADED}"/>
    <cellStyle name="Normal 5 6 4 2 2 3" xfId="3004" xr:uid="{2D9DA83B-C1CC-4750-B113-10E82934CAC9}"/>
    <cellStyle name="Normal 5 6 4 2 2 4" xfId="3005" xr:uid="{3A46C241-AD1B-40B4-83A8-D44C3200EEDA}"/>
    <cellStyle name="Normal 5 6 4 2 3" xfId="1410" xr:uid="{7320EBD7-7B5D-4E7D-802A-46A12D941631}"/>
    <cellStyle name="Normal 5 6 4 2 4" xfId="3006" xr:uid="{3680B2D4-FE39-4FB3-87A0-7BF7ACD6F26D}"/>
    <cellStyle name="Normal 5 6 4 2 5" xfId="3007" xr:uid="{47DA6B9E-3CF9-4D20-AD61-59FF7563C067}"/>
    <cellStyle name="Normal 5 6 4 3" xfId="588" xr:uid="{D6CB62C7-ED2E-485C-B58D-9E706427AC18}"/>
    <cellStyle name="Normal 5 6 4 3 2" xfId="1411" xr:uid="{76EBEF9A-FB8D-4EF1-B3DB-9E805C347DDA}"/>
    <cellStyle name="Normal 5 6 4 3 3" xfId="3008" xr:uid="{8C355690-6973-47AF-9949-D5E93765430D}"/>
    <cellStyle name="Normal 5 6 4 3 4" xfId="3009" xr:uid="{7B2FD376-F885-4B3E-ABC1-55D84D41555B}"/>
    <cellStyle name="Normal 5 6 4 4" xfId="1412" xr:uid="{5E7A53BE-C104-491B-9A8B-09506ED117F1}"/>
    <cellStyle name="Normal 5 6 4 4 2" xfId="3010" xr:uid="{04A2577A-A12C-4786-9D89-83F06B65407B}"/>
    <cellStyle name="Normal 5 6 4 4 3" xfId="3011" xr:uid="{23B24B8F-66BD-4B2C-90DE-BE277B9D8462}"/>
    <cellStyle name="Normal 5 6 4 4 4" xfId="3012" xr:uid="{F10419C6-0B85-4D46-80E3-674144784DD9}"/>
    <cellStyle name="Normal 5 6 4 5" xfId="3013" xr:uid="{08FEBE52-9307-4B2B-9541-4363679D447F}"/>
    <cellStyle name="Normal 5 6 4 6" xfId="3014" xr:uid="{0166A03B-70D6-4D14-8329-9C1D575D36ED}"/>
    <cellStyle name="Normal 5 6 4 7" xfId="3015" xr:uid="{22410D10-51E9-426B-85FE-D91B069AE779}"/>
    <cellStyle name="Normal 5 6 5" xfId="313" xr:uid="{BB9A388F-2D6A-4C89-B9E6-0E0D913AC859}"/>
    <cellStyle name="Normal 5 6 5 2" xfId="589" xr:uid="{C0487AFA-A7F6-4578-85DA-4B9E07105F40}"/>
    <cellStyle name="Normal 5 6 5 2 2" xfId="1413" xr:uid="{9020FAB3-6381-4AE5-9875-B74B33BC82BF}"/>
    <cellStyle name="Normal 5 6 5 2 3" xfId="3016" xr:uid="{E088C0F1-A559-4276-A052-AFF639F9190B}"/>
    <cellStyle name="Normal 5 6 5 2 4" xfId="3017" xr:uid="{168C0802-7D55-450D-8CBE-5D97C3E5070B}"/>
    <cellStyle name="Normal 5 6 5 3" xfId="1414" xr:uid="{771C7A17-98FA-4C75-909A-F057EF4568BF}"/>
    <cellStyle name="Normal 5 6 5 3 2" xfId="3018" xr:uid="{7BBB1DA2-5DAF-4020-B918-7EB869DCADB9}"/>
    <cellStyle name="Normal 5 6 5 3 3" xfId="3019" xr:uid="{62CD9CB8-18D3-44AE-95BC-732F54E636B1}"/>
    <cellStyle name="Normal 5 6 5 3 4" xfId="3020" xr:uid="{4D51FD18-2A0B-442F-A5B4-E44E33B929C2}"/>
    <cellStyle name="Normal 5 6 5 4" xfId="3021" xr:uid="{BF13DBF5-C9BF-4EBE-871B-F9EB7B2F4B72}"/>
    <cellStyle name="Normal 5 6 5 5" xfId="3022" xr:uid="{C8737D68-C139-41FB-9E9A-5E2963C244B1}"/>
    <cellStyle name="Normal 5 6 5 6" xfId="3023" xr:uid="{9B52B063-6CD4-4AE5-B3BA-9349FAA4FA75}"/>
    <cellStyle name="Normal 5 6 6" xfId="590" xr:uid="{CAD01D14-A370-47E2-BB75-F0B8CAC94171}"/>
    <cellStyle name="Normal 5 6 6 2" xfId="1415" xr:uid="{F465EC7C-5D8E-4FC3-B582-0C91995D9ED3}"/>
    <cellStyle name="Normal 5 6 6 2 2" xfId="3024" xr:uid="{EAC9BCEC-58AB-42AC-B155-6DCBF5BDE8B6}"/>
    <cellStyle name="Normal 5 6 6 2 3" xfId="3025" xr:uid="{98C2E4B9-04C0-45C8-B416-C733AEB9AC28}"/>
    <cellStyle name="Normal 5 6 6 2 4" xfId="3026" xr:uid="{497B99A6-20A3-4EAF-935A-A96556EB1631}"/>
    <cellStyle name="Normal 5 6 6 3" xfId="3027" xr:uid="{2EB3E45D-E7A4-48C5-8AD0-85BAF3C6A786}"/>
    <cellStyle name="Normal 5 6 6 4" xfId="3028" xr:uid="{F34BC163-63AE-4864-905A-EFCE1F77A213}"/>
    <cellStyle name="Normal 5 6 6 5" xfId="3029" xr:uid="{377E3B7B-4FB6-4D35-9A4B-9E43BF8E8CB5}"/>
    <cellStyle name="Normal 5 6 7" xfId="1416" xr:uid="{2FC49882-F3EF-47A1-B630-FD0751D6DD83}"/>
    <cellStyle name="Normal 5 6 7 2" xfId="3030" xr:uid="{4E564865-C20D-47FF-ADA5-EB2251041606}"/>
    <cellStyle name="Normal 5 6 7 3" xfId="3031" xr:uid="{A5EBD859-8011-4A69-BDE8-B4AF704394BB}"/>
    <cellStyle name="Normal 5 6 7 4" xfId="3032" xr:uid="{F446F567-D82F-4033-8387-16B577B29BAF}"/>
    <cellStyle name="Normal 5 6 8" xfId="3033" xr:uid="{12656851-8B68-4C05-B2EE-3E99398EBE3F}"/>
    <cellStyle name="Normal 5 6 8 2" xfId="3034" xr:uid="{32A71355-14B2-47C4-AD24-7076636DF1B2}"/>
    <cellStyle name="Normal 5 6 8 3" xfId="3035" xr:uid="{C0CA979B-EE86-4E36-BEBB-FCDE6CAB5021}"/>
    <cellStyle name="Normal 5 6 8 4" xfId="3036" xr:uid="{28255051-6892-453D-BA23-E2FF148BD5C8}"/>
    <cellStyle name="Normal 5 6 9" xfId="3037" xr:uid="{BA73D111-0B0D-49CD-92D3-3D0550B2FDA1}"/>
    <cellStyle name="Normal 5 7" xfId="106" xr:uid="{DC017E17-02CB-4617-A93D-5B17472E3929}"/>
    <cellStyle name="Normal 5 7 2" xfId="107" xr:uid="{B9F2ECE8-EEDE-42A9-AD05-19563379856D}"/>
    <cellStyle name="Normal 5 7 2 2" xfId="314" xr:uid="{18A48C0D-097B-4D93-8DBE-2759761E54C3}"/>
    <cellStyle name="Normal 5 7 2 2 2" xfId="591" xr:uid="{BDA73106-B145-42FD-845E-C0159415C6C4}"/>
    <cellStyle name="Normal 5 7 2 2 2 2" xfId="1417" xr:uid="{6AD1834E-6C76-4C15-8C93-21FD53CE28F0}"/>
    <cellStyle name="Normal 5 7 2 2 2 3" xfId="3038" xr:uid="{F1F15D36-890F-4277-B367-3D562075D2C9}"/>
    <cellStyle name="Normal 5 7 2 2 2 4" xfId="3039" xr:uid="{7A68565E-83B0-421E-82D5-F57EB00D7B23}"/>
    <cellStyle name="Normal 5 7 2 2 3" xfId="1418" xr:uid="{DE49F170-8B9B-4A55-82D7-285FAAE91E8C}"/>
    <cellStyle name="Normal 5 7 2 2 3 2" xfId="3040" xr:uid="{0F681043-04D8-4021-A401-79554DDA4F3F}"/>
    <cellStyle name="Normal 5 7 2 2 3 3" xfId="3041" xr:uid="{A4AA85DE-4E9E-4690-9E08-0E0AA9700E1F}"/>
    <cellStyle name="Normal 5 7 2 2 3 4" xfId="3042" xr:uid="{E029EE33-D24F-47E7-A945-C76752611AD7}"/>
    <cellStyle name="Normal 5 7 2 2 4" xfId="3043" xr:uid="{979582DB-ECF5-4E88-93DF-E4938439B88D}"/>
    <cellStyle name="Normal 5 7 2 2 5" xfId="3044" xr:uid="{C4B11906-B592-4213-9C60-875F830BB814}"/>
    <cellStyle name="Normal 5 7 2 2 6" xfId="3045" xr:uid="{BB0A58B8-3C7A-4ED6-AFAB-2D4E282F6E47}"/>
    <cellStyle name="Normal 5 7 2 3" xfId="592" xr:uid="{D1707709-64D4-4225-B06C-A5F34674E2B6}"/>
    <cellStyle name="Normal 5 7 2 3 2" xfId="1419" xr:uid="{2040F249-2729-4356-A4AB-8D3D597C5EFE}"/>
    <cellStyle name="Normal 5 7 2 3 2 2" xfId="3046" xr:uid="{0EFFA438-D630-4A4C-BFA5-36BA377EE9DC}"/>
    <cellStyle name="Normal 5 7 2 3 2 3" xfId="3047" xr:uid="{B2B7205A-F620-428D-B0C4-31C96A8DC836}"/>
    <cellStyle name="Normal 5 7 2 3 2 4" xfId="3048" xr:uid="{CE9E45BC-D07E-437C-9FA0-142615785BAF}"/>
    <cellStyle name="Normal 5 7 2 3 3" xfId="3049" xr:uid="{C944987E-07F5-439C-9B5F-BBED0F8107CC}"/>
    <cellStyle name="Normal 5 7 2 3 4" xfId="3050" xr:uid="{2022143C-32D5-411A-BB07-9C1B647FF9A2}"/>
    <cellStyle name="Normal 5 7 2 3 5" xfId="3051" xr:uid="{08E7522A-42BE-43F2-9425-8C54E11C44E9}"/>
    <cellStyle name="Normal 5 7 2 4" xfId="1420" xr:uid="{C2BADB11-AB4C-493F-872E-EC74DF5A4B4F}"/>
    <cellStyle name="Normal 5 7 2 4 2" xfId="3052" xr:uid="{2A7A1211-DC41-44FA-BB56-974E4F1CF76C}"/>
    <cellStyle name="Normal 5 7 2 4 3" xfId="3053" xr:uid="{B5C42C14-8129-429D-81A7-DBD246DD2090}"/>
    <cellStyle name="Normal 5 7 2 4 4" xfId="3054" xr:uid="{D829D4A3-811E-4BD1-9973-F5130A08EF83}"/>
    <cellStyle name="Normal 5 7 2 5" xfId="3055" xr:uid="{FF2C3496-62EC-401C-9FD4-2F599A08A12A}"/>
    <cellStyle name="Normal 5 7 2 5 2" xfId="3056" xr:uid="{DEA5D339-B392-4B3D-BA41-463CDF1E467B}"/>
    <cellStyle name="Normal 5 7 2 5 3" xfId="3057" xr:uid="{169E4DE9-AD50-4291-9880-FB35718054A7}"/>
    <cellStyle name="Normal 5 7 2 5 4" xfId="3058" xr:uid="{3B339266-4D5C-40D7-9653-2D9EEEEC4F71}"/>
    <cellStyle name="Normal 5 7 2 6" xfId="3059" xr:uid="{AD43C64E-A80A-477F-9DB2-B9D1BF2761E2}"/>
    <cellStyle name="Normal 5 7 2 7" xfId="3060" xr:uid="{88FD9B72-EA65-4DB3-8E84-134669B955C3}"/>
    <cellStyle name="Normal 5 7 2 8" xfId="3061" xr:uid="{0BF30BC7-9B63-49EF-BE60-9DA0D7C70DA9}"/>
    <cellStyle name="Normal 5 7 3" xfId="315" xr:uid="{8D8BC032-354F-4CEA-BAB3-1C34D00F4754}"/>
    <cellStyle name="Normal 5 7 3 2" xfId="593" xr:uid="{E7B9F23A-0B53-4827-BBB3-F9C50CEB6B54}"/>
    <cellStyle name="Normal 5 7 3 2 2" xfId="594" xr:uid="{EB8CC8ED-0CDE-4D6D-A25D-750ED8515687}"/>
    <cellStyle name="Normal 5 7 3 2 3" xfId="3062" xr:uid="{3C222D10-CE27-48F3-9A48-11CDF2CEB3D2}"/>
    <cellStyle name="Normal 5 7 3 2 4" xfId="3063" xr:uid="{3FEF5B26-BBE3-40AC-8CDF-EA1B62A47354}"/>
    <cellStyle name="Normal 5 7 3 3" xfId="595" xr:uid="{A4166309-88CB-4D42-8B9F-2CF1C05B9E99}"/>
    <cellStyle name="Normal 5 7 3 3 2" xfId="3064" xr:uid="{F16B0440-30BE-432F-9D7A-2FA76BE0C603}"/>
    <cellStyle name="Normal 5 7 3 3 3" xfId="3065" xr:uid="{B2DE00B6-B213-48AC-BDF4-23F23DDBFAB4}"/>
    <cellStyle name="Normal 5 7 3 3 4" xfId="3066" xr:uid="{26D8419E-2CFA-4E3F-90B4-6CD3EBA1625B}"/>
    <cellStyle name="Normal 5 7 3 4" xfId="3067" xr:uid="{71308816-C449-4A0D-8654-D9EFF72EF070}"/>
    <cellStyle name="Normal 5 7 3 5" xfId="3068" xr:uid="{09C2EBCD-00E7-4BD4-84DB-36B02579E868}"/>
    <cellStyle name="Normal 5 7 3 6" xfId="3069" xr:uid="{5857B46C-879C-47DB-A6A1-E816077C8305}"/>
    <cellStyle name="Normal 5 7 4" xfId="316" xr:uid="{EAACBFC1-DF2D-4F0A-87B9-47E71F59A8C5}"/>
    <cellStyle name="Normal 5 7 4 2" xfId="596" xr:uid="{6A7FA609-CC81-43BC-B959-46FA42247390}"/>
    <cellStyle name="Normal 5 7 4 2 2" xfId="3070" xr:uid="{E82E46C8-AD65-44BB-AD1A-7D7E69FB202D}"/>
    <cellStyle name="Normal 5 7 4 2 3" xfId="3071" xr:uid="{0123BFCD-9AA1-48BC-BB75-5535929745DC}"/>
    <cellStyle name="Normal 5 7 4 2 4" xfId="3072" xr:uid="{0AB6F286-5FE1-4FCE-A000-7A589325D962}"/>
    <cellStyle name="Normal 5 7 4 3" xfId="3073" xr:uid="{C7DD9EA2-0DCB-47BD-B3F8-DDC83DA7437C}"/>
    <cellStyle name="Normal 5 7 4 4" xfId="3074" xr:uid="{A4C0813E-95AE-41E3-A8EF-8B16CA132AF5}"/>
    <cellStyle name="Normal 5 7 4 5" xfId="3075" xr:uid="{9B66E585-07DB-4815-8018-36FC3AC1B1F1}"/>
    <cellStyle name="Normal 5 7 5" xfId="597" xr:uid="{9B42D665-5FAC-40B4-AC22-EF875E583826}"/>
    <cellStyle name="Normal 5 7 5 2" xfId="3076" xr:uid="{F2A1DFEF-F621-46CD-969F-D8E4F3A46CEB}"/>
    <cellStyle name="Normal 5 7 5 3" xfId="3077" xr:uid="{E824D344-D7EC-44BD-A7D2-81958B227237}"/>
    <cellStyle name="Normal 5 7 5 4" xfId="3078" xr:uid="{AFD71805-11B6-4757-8D63-B254EDEFC777}"/>
    <cellStyle name="Normal 5 7 6" xfId="3079" xr:uid="{EAAAF11B-6818-4745-B7AF-030CA84E9001}"/>
    <cellStyle name="Normal 5 7 6 2" xfId="3080" xr:uid="{0085818E-FA79-4489-806C-12496696AEA9}"/>
    <cellStyle name="Normal 5 7 6 3" xfId="3081" xr:uid="{316F9350-AC4A-45DB-ACCD-3B2440C1AFA3}"/>
    <cellStyle name="Normal 5 7 6 4" xfId="3082" xr:uid="{C8F72125-27DF-49C3-89A7-4C8BD9D5E741}"/>
    <cellStyle name="Normal 5 7 7" xfId="3083" xr:uid="{DEFD0167-D5F7-43B6-88F6-28AE9DE58B38}"/>
    <cellStyle name="Normal 5 7 8" xfId="3084" xr:uid="{9279379A-BE7D-47F5-8787-63218851C7FA}"/>
    <cellStyle name="Normal 5 7 9" xfId="3085" xr:uid="{7D148B6A-409D-4ECA-87C8-1C35C4DA81D8}"/>
    <cellStyle name="Normal 5 8" xfId="108" xr:uid="{21FF6A50-AE11-453B-B57E-D36D4D182526}"/>
    <cellStyle name="Normal 5 8 2" xfId="317" xr:uid="{9CADA2E7-C510-4D79-8A90-E80CBD59D87B}"/>
    <cellStyle name="Normal 5 8 2 2" xfId="598" xr:uid="{EC1E9538-BF97-4C7C-81EE-DD52B70BC45B}"/>
    <cellStyle name="Normal 5 8 2 2 2" xfId="1421" xr:uid="{1512B6E8-5B59-4553-A6D5-F1CBEDEE4224}"/>
    <cellStyle name="Normal 5 8 2 2 2 2" xfId="1422" xr:uid="{C2431A1B-BAD2-4FDF-B5F3-A1C88F1934C4}"/>
    <cellStyle name="Normal 5 8 2 2 3" xfId="1423" xr:uid="{A49008B8-FFBA-49CB-BE43-CD7272A3B7A9}"/>
    <cellStyle name="Normal 5 8 2 2 4" xfId="3086" xr:uid="{E5DDE962-87EB-4412-91B7-CFDF866E0F20}"/>
    <cellStyle name="Normal 5 8 2 3" xfId="1424" xr:uid="{BD45E7CB-76FB-40B5-8EE5-C0153D031CE2}"/>
    <cellStyle name="Normal 5 8 2 3 2" xfId="1425" xr:uid="{A92DDDD6-F3DD-43C8-BC5D-0860E9B1EB39}"/>
    <cellStyle name="Normal 5 8 2 3 3" xfId="3087" xr:uid="{D699C1B7-E887-43D2-8EC3-551C8BC70E86}"/>
    <cellStyle name="Normal 5 8 2 3 4" xfId="3088" xr:uid="{9F47504C-69C6-45D1-A8BB-21D0A8002E2E}"/>
    <cellStyle name="Normal 5 8 2 4" xfId="1426" xr:uid="{F616934D-2E6E-4325-92C8-4CCFE33248A7}"/>
    <cellStyle name="Normal 5 8 2 5" xfId="3089" xr:uid="{0B9BDB78-7337-41DC-85EA-304865E3A16E}"/>
    <cellStyle name="Normal 5 8 2 6" xfId="3090" xr:uid="{EE15B6CA-B557-48A0-AE6A-E306C9963FF7}"/>
    <cellStyle name="Normal 5 8 3" xfId="599" xr:uid="{DAE56099-080B-4399-BD19-C08ADB8B5A4E}"/>
    <cellStyle name="Normal 5 8 3 2" xfId="1427" xr:uid="{4C0AEBD5-A332-49FF-A27C-3B235BEE73C7}"/>
    <cellStyle name="Normal 5 8 3 2 2" xfId="1428" xr:uid="{FF9B090F-9BF0-4C63-BE9E-F0C03F7ADE65}"/>
    <cellStyle name="Normal 5 8 3 2 3" xfId="3091" xr:uid="{C506916E-8E18-42DC-9A96-4BFAA443256A}"/>
    <cellStyle name="Normal 5 8 3 2 4" xfId="3092" xr:uid="{51149CBC-F50B-4650-BA6D-CEA6D07C2ADB}"/>
    <cellStyle name="Normal 5 8 3 3" xfId="1429" xr:uid="{14AD75B7-042B-400F-9623-2EFE2ABDF79B}"/>
    <cellStyle name="Normal 5 8 3 4" xfId="3093" xr:uid="{AD821DAE-D40C-46BB-A3F9-589F3D7413B9}"/>
    <cellStyle name="Normal 5 8 3 5" xfId="3094" xr:uid="{62222308-E3D8-40F7-8AB2-176243EDD37F}"/>
    <cellStyle name="Normal 5 8 4" xfId="1430" xr:uid="{171F3BC5-8890-42B2-918B-F343ECC4F3C3}"/>
    <cellStyle name="Normal 5 8 4 2" xfId="1431" xr:uid="{7DE71085-611E-42C8-BE2F-8531A7A43C87}"/>
    <cellStyle name="Normal 5 8 4 3" xfId="3095" xr:uid="{31385069-4311-43E8-8790-36B21AB590A4}"/>
    <cellStyle name="Normal 5 8 4 4" xfId="3096" xr:uid="{0B0C5582-FC77-4147-835A-848A69079198}"/>
    <cellStyle name="Normal 5 8 5" xfId="1432" xr:uid="{0584ABC3-7B9D-46EC-BCA1-618D26870C54}"/>
    <cellStyle name="Normal 5 8 5 2" xfId="3097" xr:uid="{561A819B-4D20-482C-A525-7E062F102D5D}"/>
    <cellStyle name="Normal 5 8 5 3" xfId="3098" xr:uid="{B9AF9B36-FFE8-4F03-9CB8-EC1CA627F9B8}"/>
    <cellStyle name="Normal 5 8 5 4" xfId="3099" xr:uid="{C4AFF049-60F3-425B-9F67-13C12467088C}"/>
    <cellStyle name="Normal 5 8 6" xfId="3100" xr:uid="{099C00D7-8A18-4B5C-BFDA-6804CEDE0588}"/>
    <cellStyle name="Normal 5 8 7" xfId="3101" xr:uid="{37EFFD70-C757-4210-A837-110C99991CA7}"/>
    <cellStyle name="Normal 5 8 8" xfId="3102" xr:uid="{8E576882-2454-4C90-A0B7-F61D9E5750D1}"/>
    <cellStyle name="Normal 5 9" xfId="318" xr:uid="{41C3E4F4-31B2-4F6E-97E1-B6CF6743425C}"/>
    <cellStyle name="Normal 5 9 2" xfId="600" xr:uid="{DA23239A-A916-4355-9AAC-689EA982EBEE}"/>
    <cellStyle name="Normal 5 9 2 2" xfId="601" xr:uid="{D9E4D5DD-9218-4086-A953-FBAD8E0FB7C0}"/>
    <cellStyle name="Normal 5 9 2 2 2" xfId="1433" xr:uid="{7384C076-0A3B-412B-A525-27CDE244DCB8}"/>
    <cellStyle name="Normal 5 9 2 2 3" xfId="3103" xr:uid="{8E455AF6-6BD9-44C0-9B0B-33796D7064CF}"/>
    <cellStyle name="Normal 5 9 2 2 4" xfId="3104" xr:uid="{CF24218D-E583-417E-9AC0-663A00817BD0}"/>
    <cellStyle name="Normal 5 9 2 3" xfId="1434" xr:uid="{5B4AB4DF-8A66-4052-8239-D1E9A4864D87}"/>
    <cellStyle name="Normal 5 9 2 4" xfId="3105" xr:uid="{8CC9C8E9-A354-4927-97BA-CD0B2EEB7ED0}"/>
    <cellStyle name="Normal 5 9 2 5" xfId="3106" xr:uid="{5A6FE03E-D2EF-407E-9C19-5896EA24A367}"/>
    <cellStyle name="Normal 5 9 3" xfId="602" xr:uid="{A2B04EE6-06C9-49E1-ACF7-90D7A018161C}"/>
    <cellStyle name="Normal 5 9 3 2" xfId="1435" xr:uid="{EFAA35D2-6FFE-48DB-A788-65CB39746AF6}"/>
    <cellStyle name="Normal 5 9 3 3" xfId="3107" xr:uid="{638461CA-1775-4F68-BA1C-1A589198A85A}"/>
    <cellStyle name="Normal 5 9 3 4" xfId="3108" xr:uid="{F66F5024-C130-48C0-AFEE-02F72642ACF0}"/>
    <cellStyle name="Normal 5 9 4" xfId="1436" xr:uid="{DDC70347-0AA8-41F1-993B-8A54A9CF72BC}"/>
    <cellStyle name="Normal 5 9 4 2" xfId="3109" xr:uid="{9F17C13B-D46D-4E88-9767-C34EF3EBA21D}"/>
    <cellStyle name="Normal 5 9 4 3" xfId="3110" xr:uid="{470A25EC-42C7-4266-8584-72BDE1FDDA2F}"/>
    <cellStyle name="Normal 5 9 4 4" xfId="3111" xr:uid="{38A6FD20-9C3A-476F-9F5D-93FCFB76D6CC}"/>
    <cellStyle name="Normal 5 9 5" xfId="3112" xr:uid="{9F1B41D5-2C1E-4616-A42B-C7DB8637662E}"/>
    <cellStyle name="Normal 5 9 6" xfId="3113" xr:uid="{E5EFB854-9233-4440-B534-8976E7642A9A}"/>
    <cellStyle name="Normal 5 9 7" xfId="3114" xr:uid="{7F3A0C08-DD98-42B8-BF91-D2FFA0A383EB}"/>
    <cellStyle name="Normal 6" xfId="109" xr:uid="{8C553BE8-8715-4FE9-9FE4-31FFFE462DAB}"/>
    <cellStyle name="Normal 6 10" xfId="319" xr:uid="{9CA68C9C-3C5F-4F57-AAC9-DD312E158162}"/>
    <cellStyle name="Normal 6 10 2" xfId="1437" xr:uid="{875D10BD-FF39-4C4E-99CD-D5EDB68CEB39}"/>
    <cellStyle name="Normal 6 10 2 2" xfId="3115" xr:uid="{CAC58F5C-D43F-451E-B07F-2C49B64E8FAB}"/>
    <cellStyle name="Normal 6 10 2 2 2" xfId="4588" xr:uid="{453954C1-0936-4CBF-89AC-DBE35CFCB0F6}"/>
    <cellStyle name="Normal 6 10 2 3" xfId="3116" xr:uid="{326B4413-9327-4946-8814-9B8B6AEE63F8}"/>
    <cellStyle name="Normal 6 10 2 4" xfId="3117" xr:uid="{E376F825-1428-485D-BBED-B9A6CAB3B0B6}"/>
    <cellStyle name="Normal 6 10 2 5" xfId="5343" xr:uid="{70F99658-E54A-414E-B416-15D77B2DB444}"/>
    <cellStyle name="Normal 6 10 3" xfId="3118" xr:uid="{592BB168-1215-48F7-AF0A-271E89CF7F82}"/>
    <cellStyle name="Normal 6 10 4" xfId="3119" xr:uid="{0A2C1F0B-283E-435A-B9D0-F1B966CDA6EC}"/>
    <cellStyle name="Normal 6 10 5" xfId="3120" xr:uid="{9DDFB356-B5C3-4130-8687-FE628FD771D3}"/>
    <cellStyle name="Normal 6 11" xfId="1438" xr:uid="{52BCA8EB-6B14-4EAD-9164-6E7E61B08366}"/>
    <cellStyle name="Normal 6 11 2" xfId="3121" xr:uid="{B4F67A4F-21C2-486B-B16A-B97C22C8BE2B}"/>
    <cellStyle name="Normal 6 11 3" xfId="3122" xr:uid="{53B81731-7560-4270-8451-8ED3E001FE36}"/>
    <cellStyle name="Normal 6 11 4" xfId="3123" xr:uid="{72031118-39AE-4481-87CB-DC310A2BFFAD}"/>
    <cellStyle name="Normal 6 12" xfId="902" xr:uid="{8487DB9E-E426-48F7-BD1F-7807E7C45D77}"/>
    <cellStyle name="Normal 6 12 2" xfId="3124" xr:uid="{340512AA-9E06-4EAE-932F-69FA1BFBB5F7}"/>
    <cellStyle name="Normal 6 12 3" xfId="3125" xr:uid="{3E63C99E-4B6D-406E-9B5C-A04CE1C51ABE}"/>
    <cellStyle name="Normal 6 12 4" xfId="3126" xr:uid="{975D6FF3-B4FF-437E-8A36-D937FBFCCAD1}"/>
    <cellStyle name="Normal 6 13" xfId="899" xr:uid="{7B5C038A-832C-4E2A-8315-5E64EC61C422}"/>
    <cellStyle name="Normal 6 13 2" xfId="3128" xr:uid="{0CF815A7-D93C-44F4-92E9-D593EBBC1B1B}"/>
    <cellStyle name="Normal 6 13 3" xfId="4315" xr:uid="{C9969CD2-D89F-4C45-91B6-E5A284821473}"/>
    <cellStyle name="Normal 6 13 4" xfId="3127" xr:uid="{66A6482D-7A91-4B30-B7F2-4259CF80E209}"/>
    <cellStyle name="Normal 6 13 5" xfId="5319" xr:uid="{B0BD0919-E133-494B-9C96-441BC21C87B3}"/>
    <cellStyle name="Normal 6 14" xfId="3129" xr:uid="{B7D6C446-CD62-4403-858F-C88B85AE7D89}"/>
    <cellStyle name="Normal 6 15" xfId="3130" xr:uid="{9EFBD5EF-0A60-4D0D-B5CD-786ADFEAB718}"/>
    <cellStyle name="Normal 6 16" xfId="3131" xr:uid="{2436BD38-2F22-4B92-A483-01287C44D29C}"/>
    <cellStyle name="Normal 6 2" xfId="110" xr:uid="{979F1071-2838-4D1C-90A6-1EF8DD878113}"/>
    <cellStyle name="Normal 6 2 2" xfId="320" xr:uid="{7F3A190D-A69E-4590-8543-DE8689498964}"/>
    <cellStyle name="Normal 6 2 2 2" xfId="4671" xr:uid="{1697AF68-F146-4D8B-B179-736BC4AB43EC}"/>
    <cellStyle name="Normal 6 2 3" xfId="4560" xr:uid="{9B4394AB-874F-4A41-9899-17A466175A21}"/>
    <cellStyle name="Normal 6 3" xfId="111" xr:uid="{CBF0E907-373C-41ED-A45F-27091F87DFE4}"/>
    <cellStyle name="Normal 6 3 10" xfId="3132" xr:uid="{8DE24612-AEC8-4B15-A850-C5979EEAB58F}"/>
    <cellStyle name="Normal 6 3 11" xfId="3133" xr:uid="{F2E56ECD-AE99-41C3-ADAB-148024F7C3B5}"/>
    <cellStyle name="Normal 6 3 2" xfId="112" xr:uid="{E4D3729A-E90F-433C-9692-97115EB45C14}"/>
    <cellStyle name="Normal 6 3 2 2" xfId="113" xr:uid="{49281173-45C5-43CA-8C76-623D26F01869}"/>
    <cellStyle name="Normal 6 3 2 2 2" xfId="321" xr:uid="{1CEA6A50-6FEB-45CA-9C54-3DEE35373C7A}"/>
    <cellStyle name="Normal 6 3 2 2 2 2" xfId="603" xr:uid="{C988DDC2-D489-4F57-94F2-8D7FD83008AB}"/>
    <cellStyle name="Normal 6 3 2 2 2 2 2" xfId="604" xr:uid="{9ED10A60-370C-4314-A922-59409DFE9CE5}"/>
    <cellStyle name="Normal 6 3 2 2 2 2 2 2" xfId="1439" xr:uid="{DA10553A-503F-4629-A2CA-40A7D4B85AEB}"/>
    <cellStyle name="Normal 6 3 2 2 2 2 2 2 2" xfId="1440" xr:uid="{63F24556-4FB1-4949-B044-8A9E40AE82D9}"/>
    <cellStyle name="Normal 6 3 2 2 2 2 2 3" xfId="1441" xr:uid="{64F8859C-2B7A-4CF5-AC3A-1FAF9BB253E8}"/>
    <cellStyle name="Normal 6 3 2 2 2 2 3" xfId="1442" xr:uid="{22330C24-B0C7-4A06-8597-014A21B04512}"/>
    <cellStyle name="Normal 6 3 2 2 2 2 3 2" xfId="1443" xr:uid="{2A772AC5-E773-4A72-8D2C-9C742CA70A16}"/>
    <cellStyle name="Normal 6 3 2 2 2 2 4" xfId="1444" xr:uid="{0DA29E97-AE78-4280-88F8-E7820838A6C7}"/>
    <cellStyle name="Normal 6 3 2 2 2 3" xfId="605" xr:uid="{6F409A5B-06D8-415A-8FAE-8BF55CC294EA}"/>
    <cellStyle name="Normal 6 3 2 2 2 3 2" xfId="1445" xr:uid="{713F8A1A-1365-44D1-BDC2-3A6A40EE0C6B}"/>
    <cellStyle name="Normal 6 3 2 2 2 3 2 2" xfId="1446" xr:uid="{CE89E77B-3BF2-4B18-9F01-EB0DAE6A1DBA}"/>
    <cellStyle name="Normal 6 3 2 2 2 3 3" xfId="1447" xr:uid="{1EFA97BF-E9E7-4AD5-A468-C186FA467431}"/>
    <cellStyle name="Normal 6 3 2 2 2 3 4" xfId="3134" xr:uid="{37187D99-CF87-4ABC-B21C-EC71BAAE2286}"/>
    <cellStyle name="Normal 6 3 2 2 2 4" xfId="1448" xr:uid="{B03F2424-0E59-4B15-A83A-1237C2F580BF}"/>
    <cellStyle name="Normal 6 3 2 2 2 4 2" xfId="1449" xr:uid="{95D957E1-AC6F-47F5-9A4B-E01E384B8ED8}"/>
    <cellStyle name="Normal 6 3 2 2 2 5" xfId="1450" xr:uid="{C36D8FBD-5EBC-491F-B641-DD36FBB960CF}"/>
    <cellStyle name="Normal 6 3 2 2 2 6" xfId="3135" xr:uid="{C89B6C1A-76DB-4CA3-A701-619DBF304DB0}"/>
    <cellStyle name="Normal 6 3 2 2 3" xfId="322" xr:uid="{1D012524-FB5A-4881-B7F8-78A836248255}"/>
    <cellStyle name="Normal 6 3 2 2 3 2" xfId="606" xr:uid="{4EF9B352-A8F0-46E2-BA04-82E6CF94C3F7}"/>
    <cellStyle name="Normal 6 3 2 2 3 2 2" xfId="607" xr:uid="{6AC0CE9C-2F56-4B9F-A72A-5819B753FCE1}"/>
    <cellStyle name="Normal 6 3 2 2 3 2 2 2" xfId="1451" xr:uid="{12EF220A-2ED8-4B3E-98AA-38C1FD4A9E59}"/>
    <cellStyle name="Normal 6 3 2 2 3 2 2 2 2" xfId="1452" xr:uid="{CF0D9D14-06A7-4931-8AEE-4C49682066E0}"/>
    <cellStyle name="Normal 6 3 2 2 3 2 2 3" xfId="1453" xr:uid="{9BA6225F-15A1-4B61-81EF-3FBE7700EBE1}"/>
    <cellStyle name="Normal 6 3 2 2 3 2 3" xfId="1454" xr:uid="{FBD9DE03-4C37-4B5A-8495-1D116B324131}"/>
    <cellStyle name="Normal 6 3 2 2 3 2 3 2" xfId="1455" xr:uid="{FAB14757-13E9-4046-813E-BF8256A325D3}"/>
    <cellStyle name="Normal 6 3 2 2 3 2 4" xfId="1456" xr:uid="{EEE706DF-6323-4B0A-9EF1-906640C6EA27}"/>
    <cellStyle name="Normal 6 3 2 2 3 3" xfId="608" xr:uid="{73F88B24-C65D-4C76-B262-F96491038241}"/>
    <cellStyle name="Normal 6 3 2 2 3 3 2" xfId="1457" xr:uid="{79417E5A-A943-4A14-B090-94A8ACE5F669}"/>
    <cellStyle name="Normal 6 3 2 2 3 3 2 2" xfId="1458" xr:uid="{CEA44676-DCC1-45D2-9F0F-249E6DCABB69}"/>
    <cellStyle name="Normal 6 3 2 2 3 3 3" xfId="1459" xr:uid="{D9C69196-649B-4BED-88F0-6FFC0C4BB29B}"/>
    <cellStyle name="Normal 6 3 2 2 3 4" xfId="1460" xr:uid="{D6D56CDA-7985-45CF-91E4-9DA5C0C77FA1}"/>
    <cellStyle name="Normal 6 3 2 2 3 4 2" xfId="1461" xr:uid="{F8298EAA-A783-4528-A812-DD2FE04A3809}"/>
    <cellStyle name="Normal 6 3 2 2 3 5" xfId="1462" xr:uid="{39400E4E-D63C-48C7-ACB6-265E8B141A5B}"/>
    <cellStyle name="Normal 6 3 2 2 4" xfId="609" xr:uid="{07DFCBDE-75B7-4B21-BC06-BC06BFCA3D0C}"/>
    <cellStyle name="Normal 6 3 2 2 4 2" xfId="610" xr:uid="{3767ECC1-4879-4365-861A-D01EE9F58131}"/>
    <cellStyle name="Normal 6 3 2 2 4 2 2" xfId="1463" xr:uid="{88E6BC26-DBCB-42A4-8520-D512DCAF3F21}"/>
    <cellStyle name="Normal 6 3 2 2 4 2 2 2" xfId="1464" xr:uid="{DC6EE7A5-BBC7-4DF9-B1A2-13D7AF88CF07}"/>
    <cellStyle name="Normal 6 3 2 2 4 2 3" xfId="1465" xr:uid="{E61C40E9-2ADB-4AEF-B470-92DDD90E837E}"/>
    <cellStyle name="Normal 6 3 2 2 4 3" xfId="1466" xr:uid="{B4B84468-7E59-4909-8F86-9D7706959211}"/>
    <cellStyle name="Normal 6 3 2 2 4 3 2" xfId="1467" xr:uid="{1140974E-4CFD-465D-A4ED-1416D631AAD5}"/>
    <cellStyle name="Normal 6 3 2 2 4 4" xfId="1468" xr:uid="{E9B3DE68-5F8D-488F-AA08-EE9C39D7BC83}"/>
    <cellStyle name="Normal 6 3 2 2 5" xfId="611" xr:uid="{93955BB4-6A05-4AE0-97EE-231608661504}"/>
    <cellStyle name="Normal 6 3 2 2 5 2" xfId="1469" xr:uid="{8BAEF76A-4C38-4B9D-81B0-A40A2DE13AEF}"/>
    <cellStyle name="Normal 6 3 2 2 5 2 2" xfId="1470" xr:uid="{E52ED2E9-25DF-48BD-87A3-71CF12898828}"/>
    <cellStyle name="Normal 6 3 2 2 5 3" xfId="1471" xr:uid="{7AC6CD27-A8E1-4BE8-89E7-4770BD6C9498}"/>
    <cellStyle name="Normal 6 3 2 2 5 4" xfId="3136" xr:uid="{0707B855-C8BB-4280-BA06-113978C7D89D}"/>
    <cellStyle name="Normal 6 3 2 2 6" xfId="1472" xr:uid="{37A33F57-AFA8-42F0-9510-F840C45CFA4C}"/>
    <cellStyle name="Normal 6 3 2 2 6 2" xfId="1473" xr:uid="{0CC8A642-3AA0-4270-A453-D526875A214A}"/>
    <cellStyle name="Normal 6 3 2 2 7" xfId="1474" xr:uid="{D66FB079-0584-4BF0-BAFA-673593C3FCBE}"/>
    <cellStyle name="Normal 6 3 2 2 8" xfId="3137" xr:uid="{AC0F1783-B6E4-429C-90ED-281E405E78DB}"/>
    <cellStyle name="Normal 6 3 2 3" xfId="323" xr:uid="{315D9D6B-E4DB-4CF9-B59D-01C78B53B00D}"/>
    <cellStyle name="Normal 6 3 2 3 2" xfId="612" xr:uid="{D8BF6FCD-168C-4EB5-B1B0-E7B68BCDA7AB}"/>
    <cellStyle name="Normal 6 3 2 3 2 2" xfId="613" xr:uid="{D14A205D-9B3F-475A-8896-0966794E637F}"/>
    <cellStyle name="Normal 6 3 2 3 2 2 2" xfId="1475" xr:uid="{11189900-879A-4C59-B302-B21CA04BD7A9}"/>
    <cellStyle name="Normal 6 3 2 3 2 2 2 2" xfId="1476" xr:uid="{623EE9DF-8EB0-4C12-A4A2-2FF9342EF8BB}"/>
    <cellStyle name="Normal 6 3 2 3 2 2 3" xfId="1477" xr:uid="{19ACC25D-CAC0-4155-BAD6-CD789A4DAABC}"/>
    <cellStyle name="Normal 6 3 2 3 2 3" xfId="1478" xr:uid="{3CA3095C-D13B-4472-A229-BB5A61F98E65}"/>
    <cellStyle name="Normal 6 3 2 3 2 3 2" xfId="1479" xr:uid="{45C38BFA-4B1D-4060-B72A-A8AAB07B9B04}"/>
    <cellStyle name="Normal 6 3 2 3 2 4" xfId="1480" xr:uid="{3985C745-A0BD-49A9-B9FF-DAFB1C273DAA}"/>
    <cellStyle name="Normal 6 3 2 3 3" xfId="614" xr:uid="{5EDAC42F-333A-444F-8B78-B25575273F72}"/>
    <cellStyle name="Normal 6 3 2 3 3 2" xfId="1481" xr:uid="{FFAD3504-B3A4-4957-973C-5F239575D9B0}"/>
    <cellStyle name="Normal 6 3 2 3 3 2 2" xfId="1482" xr:uid="{3AD28353-1F02-45D4-AF0C-127936914E26}"/>
    <cellStyle name="Normal 6 3 2 3 3 3" xfId="1483" xr:uid="{3CCF26CB-2006-4A62-891B-42E5AB178063}"/>
    <cellStyle name="Normal 6 3 2 3 3 4" xfId="3138" xr:uid="{75742B62-BEF6-4D62-A21D-D532F24F192C}"/>
    <cellStyle name="Normal 6 3 2 3 4" xfId="1484" xr:uid="{DA620E48-B1DE-4BF6-8A20-D16C0D51A21F}"/>
    <cellStyle name="Normal 6 3 2 3 4 2" xfId="1485" xr:uid="{B101F381-EED1-4C32-9DFA-EEFDDD1BD797}"/>
    <cellStyle name="Normal 6 3 2 3 5" xfId="1486" xr:uid="{283D8064-394D-47FF-81D8-6CC884AE7BE5}"/>
    <cellStyle name="Normal 6 3 2 3 6" xfId="3139" xr:uid="{BEC7F1F8-9A1C-4D89-ACF6-F7E7E3900F9C}"/>
    <cellStyle name="Normal 6 3 2 4" xfId="324" xr:uid="{5BBB3C1A-3457-49A5-9F60-35A89987977A}"/>
    <cellStyle name="Normal 6 3 2 4 2" xfId="615" xr:uid="{D02797BB-6C9B-4E2A-B3BE-4ACB82FDD9FE}"/>
    <cellStyle name="Normal 6 3 2 4 2 2" xfId="616" xr:uid="{E4A1E154-4F29-4007-B7E1-1A492262949C}"/>
    <cellStyle name="Normal 6 3 2 4 2 2 2" xfId="1487" xr:uid="{50606AFD-EE37-4D26-9B98-40E2663DD2A0}"/>
    <cellStyle name="Normal 6 3 2 4 2 2 2 2" xfId="1488" xr:uid="{E29B937E-A025-49A4-AC5E-FB68F820E886}"/>
    <cellStyle name="Normal 6 3 2 4 2 2 3" xfId="1489" xr:uid="{8F618318-5370-43EC-8E8A-F760AAB9A0ED}"/>
    <cellStyle name="Normal 6 3 2 4 2 3" xfId="1490" xr:uid="{4E976CC1-A10A-46A7-841E-9A032389BFCA}"/>
    <cellStyle name="Normal 6 3 2 4 2 3 2" xfId="1491" xr:uid="{7EFD4BDD-3A9F-42F3-B765-EE3E29501148}"/>
    <cellStyle name="Normal 6 3 2 4 2 4" xfId="1492" xr:uid="{53D8EB14-A7D9-4DE6-A932-773DB1D7FFA2}"/>
    <cellStyle name="Normal 6 3 2 4 3" xfId="617" xr:uid="{5EA822D0-A69E-48D5-AB10-C836E7E8A6C1}"/>
    <cellStyle name="Normal 6 3 2 4 3 2" xfId="1493" xr:uid="{EB010D91-7D64-47DD-BF54-FDAB77C4805B}"/>
    <cellStyle name="Normal 6 3 2 4 3 2 2" xfId="1494" xr:uid="{22E632C4-87B3-4EC0-8DC7-8530FFA90434}"/>
    <cellStyle name="Normal 6 3 2 4 3 3" xfId="1495" xr:uid="{3EF81850-8D48-4217-9A08-B0A1012BAEEE}"/>
    <cellStyle name="Normal 6 3 2 4 4" xfId="1496" xr:uid="{00C6A3A4-840E-4250-8DC0-9829869DF4F1}"/>
    <cellStyle name="Normal 6 3 2 4 4 2" xfId="1497" xr:uid="{4B094B2A-147E-4D99-B20E-5E42991A60CC}"/>
    <cellStyle name="Normal 6 3 2 4 5" xfId="1498" xr:uid="{A5C262BB-F65A-4122-8055-5869468BE4F3}"/>
    <cellStyle name="Normal 6 3 2 5" xfId="325" xr:uid="{24CF62EE-48FD-470C-B723-1FAD93DCB5B6}"/>
    <cellStyle name="Normal 6 3 2 5 2" xfId="618" xr:uid="{4559A5FD-523C-4C8B-9B28-62E27B6FEDA0}"/>
    <cellStyle name="Normal 6 3 2 5 2 2" xfId="1499" xr:uid="{281B8586-49AB-47D2-B0AB-C7161FFF95E9}"/>
    <cellStyle name="Normal 6 3 2 5 2 2 2" xfId="1500" xr:uid="{F7116DD6-F3AE-4522-9D2C-3E5F988F8C48}"/>
    <cellStyle name="Normal 6 3 2 5 2 3" xfId="1501" xr:uid="{7F15C65A-068F-4CE8-9FC9-B7998C4D0878}"/>
    <cellStyle name="Normal 6 3 2 5 3" xfId="1502" xr:uid="{435AF0C0-E8AD-479A-866A-E4EC65653B25}"/>
    <cellStyle name="Normal 6 3 2 5 3 2" xfId="1503" xr:uid="{A4CA8508-793D-4772-85B7-C6C4EC395E8B}"/>
    <cellStyle name="Normal 6 3 2 5 4" xfId="1504" xr:uid="{5CB7AC7A-0C8D-44AC-B171-A1903335AA80}"/>
    <cellStyle name="Normal 6 3 2 6" xfId="619" xr:uid="{19EB9558-BCBA-4C3E-8535-37CEEB276003}"/>
    <cellStyle name="Normal 6 3 2 6 2" xfId="1505" xr:uid="{33278A10-EC04-4A7B-9C32-AE2CE31D5576}"/>
    <cellStyle name="Normal 6 3 2 6 2 2" xfId="1506" xr:uid="{C6E8758D-81DE-4776-9D7D-5BE6BB16E1B1}"/>
    <cellStyle name="Normal 6 3 2 6 3" xfId="1507" xr:uid="{CFF71CC0-FA31-4D32-B4D0-6569BC2127D9}"/>
    <cellStyle name="Normal 6 3 2 6 4" xfId="3140" xr:uid="{8457BF59-E300-4A12-9B2A-B0B4FC4C2CA7}"/>
    <cellStyle name="Normal 6 3 2 7" xfId="1508" xr:uid="{585C7C76-84B1-4CF0-BC82-FE6A37320841}"/>
    <cellStyle name="Normal 6 3 2 7 2" xfId="1509" xr:uid="{C57AFE98-4717-4E18-9E6F-0AA0AED85D6F}"/>
    <cellStyle name="Normal 6 3 2 8" xfId="1510" xr:uid="{54F7E4D0-0C25-459F-AF8F-0D2404CF334B}"/>
    <cellStyle name="Normal 6 3 2 9" xfId="3141" xr:uid="{E4193E1E-ABFB-45D1-B0E7-EE6C5AA22C9B}"/>
    <cellStyle name="Normal 6 3 3" xfId="114" xr:uid="{65CFD0CD-257F-4142-9542-DC43461959DA}"/>
    <cellStyle name="Normal 6 3 3 2" xfId="115" xr:uid="{CE19795B-04CD-41AA-8385-BF4829F0E983}"/>
    <cellStyle name="Normal 6 3 3 2 2" xfId="620" xr:uid="{B1003197-1C8D-4EB9-9346-3B6A5B5D62BC}"/>
    <cellStyle name="Normal 6 3 3 2 2 2" xfId="621" xr:uid="{8E06996C-2EB4-4ADF-BE5A-1E5B9D22D73E}"/>
    <cellStyle name="Normal 6 3 3 2 2 2 2" xfId="1511" xr:uid="{730E2066-04CA-46A2-897F-9E17FDD5878E}"/>
    <cellStyle name="Normal 6 3 3 2 2 2 2 2" xfId="1512" xr:uid="{95A4FA78-1D25-4A1A-8714-E102B5EE0055}"/>
    <cellStyle name="Normal 6 3 3 2 2 2 3" xfId="1513" xr:uid="{85813121-BE4E-4821-B4C1-B00572F1E70F}"/>
    <cellStyle name="Normal 6 3 3 2 2 3" xfId="1514" xr:uid="{48F308BD-BA53-4491-A538-0B0754D31A26}"/>
    <cellStyle name="Normal 6 3 3 2 2 3 2" xfId="1515" xr:uid="{A1A20D34-EF64-45F0-84B1-E00414CB47C2}"/>
    <cellStyle name="Normal 6 3 3 2 2 4" xfId="1516" xr:uid="{F9C9D8B5-B0E5-4683-A4BB-E531A4BC5C49}"/>
    <cellStyle name="Normal 6 3 3 2 3" xfId="622" xr:uid="{0B747F8E-67F3-4ADA-8E87-5BDB7BA14314}"/>
    <cellStyle name="Normal 6 3 3 2 3 2" xfId="1517" xr:uid="{855337AE-2AA3-42A5-93D7-3BF6677343BB}"/>
    <cellStyle name="Normal 6 3 3 2 3 2 2" xfId="1518" xr:uid="{56C73C76-2C13-49C4-B951-97802DE97CDD}"/>
    <cellStyle name="Normal 6 3 3 2 3 3" xfId="1519" xr:uid="{26EA5CC3-4B21-454F-ABAB-5A7509C462C6}"/>
    <cellStyle name="Normal 6 3 3 2 3 4" xfId="3142" xr:uid="{8D6DCABE-BC62-4C86-9E7A-8387E91FDA46}"/>
    <cellStyle name="Normal 6 3 3 2 4" xfId="1520" xr:uid="{545CA328-EA0B-413A-91D9-8DC9287516EB}"/>
    <cellStyle name="Normal 6 3 3 2 4 2" xfId="1521" xr:uid="{601231E9-A7B3-4221-9CE9-18E92E8FF937}"/>
    <cellStyle name="Normal 6 3 3 2 5" xfId="1522" xr:uid="{CA3F13DE-E3D2-4FDC-9BB7-12150FB5825B}"/>
    <cellStyle name="Normal 6 3 3 2 6" xfId="3143" xr:uid="{816FED4A-5364-41C2-8120-DDCFB8DA2A4C}"/>
    <cellStyle name="Normal 6 3 3 3" xfId="326" xr:uid="{2347DA6B-FEBE-498D-974F-2B276EA93990}"/>
    <cellStyle name="Normal 6 3 3 3 2" xfId="623" xr:uid="{C8995155-3DC8-4BD0-968C-77CD519E5D88}"/>
    <cellStyle name="Normal 6 3 3 3 2 2" xfId="624" xr:uid="{954FDC25-6AA3-41D3-94C2-046CB4E51499}"/>
    <cellStyle name="Normal 6 3 3 3 2 2 2" xfId="1523" xr:uid="{03D57DB9-57C3-4BB5-8D01-E99FA382F3EF}"/>
    <cellStyle name="Normal 6 3 3 3 2 2 2 2" xfId="1524" xr:uid="{8E471AC7-8B42-4AC9-888A-8772B1A32739}"/>
    <cellStyle name="Normal 6 3 3 3 2 2 3" xfId="1525" xr:uid="{F554E16B-60F8-4B9F-A00F-E1142AAA6BF7}"/>
    <cellStyle name="Normal 6 3 3 3 2 3" xfId="1526" xr:uid="{112CB19B-6755-4E9F-9005-55E89AEA78E5}"/>
    <cellStyle name="Normal 6 3 3 3 2 3 2" xfId="1527" xr:uid="{923ABBC7-977C-417F-B578-4FCDF419E451}"/>
    <cellStyle name="Normal 6 3 3 3 2 4" xfId="1528" xr:uid="{52819F16-1A25-41C0-8204-2740C4FCBFEC}"/>
    <cellStyle name="Normal 6 3 3 3 3" xfId="625" xr:uid="{8CAEB99D-5B61-4AB6-B812-122CCFA830D7}"/>
    <cellStyle name="Normal 6 3 3 3 3 2" xfId="1529" xr:uid="{1338FFEB-900F-4461-B4F1-0CF38C4B0869}"/>
    <cellStyle name="Normal 6 3 3 3 3 2 2" xfId="1530" xr:uid="{68E41D63-E3E8-4DB9-AEDF-B2761E42B144}"/>
    <cellStyle name="Normal 6 3 3 3 3 3" xfId="1531" xr:uid="{F5F22059-46A4-4BF7-BE19-5685FAD5BD90}"/>
    <cellStyle name="Normal 6 3 3 3 4" xfId="1532" xr:uid="{8A685211-3A57-486A-B317-BEC2C2966250}"/>
    <cellStyle name="Normal 6 3 3 3 4 2" xfId="1533" xr:uid="{783C26CA-CB3C-4549-B315-C7F9EA360F31}"/>
    <cellStyle name="Normal 6 3 3 3 5" xfId="1534" xr:uid="{B7710913-419E-4577-BA48-30277006619F}"/>
    <cellStyle name="Normal 6 3 3 4" xfId="327" xr:uid="{28800ABE-EEBC-4F48-B9E3-06631FBEC2B1}"/>
    <cellStyle name="Normal 6 3 3 4 2" xfId="626" xr:uid="{64A265B3-229C-46AB-87E7-082ECD311AE6}"/>
    <cellStyle name="Normal 6 3 3 4 2 2" xfId="1535" xr:uid="{5CC09A80-F801-4503-8DA7-00319BC492D5}"/>
    <cellStyle name="Normal 6 3 3 4 2 2 2" xfId="1536" xr:uid="{F61D9322-7484-4644-8E95-4DF50ED5FB7A}"/>
    <cellStyle name="Normal 6 3 3 4 2 3" xfId="1537" xr:uid="{9EBC0A78-B206-45D1-B4CA-E3F7BD6135C7}"/>
    <cellStyle name="Normal 6 3 3 4 3" xfId="1538" xr:uid="{0D52448E-0A31-447B-8173-318814853198}"/>
    <cellStyle name="Normal 6 3 3 4 3 2" xfId="1539" xr:uid="{CCEF4D7F-56E0-4511-9343-F041F153EF29}"/>
    <cellStyle name="Normal 6 3 3 4 4" xfId="1540" xr:uid="{D79AFA51-3E6A-4C8F-BF9D-6B707DE4FAEE}"/>
    <cellStyle name="Normal 6 3 3 5" xfId="627" xr:uid="{7297C140-4E9C-4907-95BB-611CA46BEC3B}"/>
    <cellStyle name="Normal 6 3 3 5 2" xfId="1541" xr:uid="{778CC829-D5D1-46C1-9518-290719DC2250}"/>
    <cellStyle name="Normal 6 3 3 5 2 2" xfId="1542" xr:uid="{D0EE6FD8-D776-4E79-9CB6-0F22AAEA29CA}"/>
    <cellStyle name="Normal 6 3 3 5 3" xfId="1543" xr:uid="{8E19BB6F-5BC6-4C24-934B-A185D02FF0FF}"/>
    <cellStyle name="Normal 6 3 3 5 4" xfId="3144" xr:uid="{CD8FA76A-7CB4-407C-B083-F1CC719D657D}"/>
    <cellStyle name="Normal 6 3 3 6" xfId="1544" xr:uid="{10F0CBF7-708C-4967-B9C4-A41B1108B5AC}"/>
    <cellStyle name="Normal 6 3 3 6 2" xfId="1545" xr:uid="{F7950199-0476-4E9E-BDFC-97261026EB16}"/>
    <cellStyle name="Normal 6 3 3 7" xfId="1546" xr:uid="{B85FCE9C-214C-41D6-AD5F-7A54B3E5F9FC}"/>
    <cellStyle name="Normal 6 3 3 8" xfId="3145" xr:uid="{16697395-1979-4B3F-B264-2676B5BBCBB2}"/>
    <cellStyle name="Normal 6 3 4" xfId="116" xr:uid="{863BC6F3-8497-44B5-8698-01690BE13435}"/>
    <cellStyle name="Normal 6 3 4 2" xfId="447" xr:uid="{F1F5B7CC-4AAF-401B-BBB7-26FF434B2226}"/>
    <cellStyle name="Normal 6 3 4 2 2" xfId="628" xr:uid="{29E244A1-FF73-4B27-A19B-E10E9DAE0FB4}"/>
    <cellStyle name="Normal 6 3 4 2 2 2" xfId="1547" xr:uid="{D5090C05-4859-40E1-B21C-19C73D4E3052}"/>
    <cellStyle name="Normal 6 3 4 2 2 2 2" xfId="1548" xr:uid="{A71A1A74-1EFD-4340-A62A-7904DB2F91D8}"/>
    <cellStyle name="Normal 6 3 4 2 2 3" xfId="1549" xr:uid="{F6654381-9979-4F70-8C0E-52F1DA49342B}"/>
    <cellStyle name="Normal 6 3 4 2 2 4" xfId="3146" xr:uid="{29CCADE2-DC1A-4298-B534-B09E8620050F}"/>
    <cellStyle name="Normal 6 3 4 2 3" xfId="1550" xr:uid="{555B84DE-1AE0-4C27-B218-334B4ADC2AD1}"/>
    <cellStyle name="Normal 6 3 4 2 3 2" xfId="1551" xr:uid="{85A8DAAF-55DC-4798-9B90-C274CDC602A0}"/>
    <cellStyle name="Normal 6 3 4 2 4" xfId="1552" xr:uid="{E35A3E60-5071-4744-B93D-2DC77D07EAE1}"/>
    <cellStyle name="Normal 6 3 4 2 5" xfId="3147" xr:uid="{C22F4E3B-8E71-40E0-9D08-DA070373FE26}"/>
    <cellStyle name="Normal 6 3 4 3" xfId="629" xr:uid="{110C24B1-E879-436D-B1AD-C58585C6EDD4}"/>
    <cellStyle name="Normal 6 3 4 3 2" xfId="1553" xr:uid="{D8A342E3-0A8A-4931-B761-C06D8DB0232A}"/>
    <cellStyle name="Normal 6 3 4 3 2 2" xfId="1554" xr:uid="{C47C36BD-5D69-4C8D-BC7F-19AE28A50C68}"/>
    <cellStyle name="Normal 6 3 4 3 3" xfId="1555" xr:uid="{A0B427AC-9393-4200-94CF-E84F2E4843DE}"/>
    <cellStyle name="Normal 6 3 4 3 4" xfId="3148" xr:uid="{FD157B6B-3275-4568-913C-4750AD5DE478}"/>
    <cellStyle name="Normal 6 3 4 4" xfId="1556" xr:uid="{981A1F25-A1D9-475B-BDE5-79712919EA0B}"/>
    <cellStyle name="Normal 6 3 4 4 2" xfId="1557" xr:uid="{C519DE77-D5B8-43FC-A726-4375633BAB4A}"/>
    <cellStyle name="Normal 6 3 4 4 3" xfId="3149" xr:uid="{00EBD104-34B6-4072-8D19-B8259EC320F2}"/>
    <cellStyle name="Normal 6 3 4 4 4" xfId="3150" xr:uid="{4FCF9B07-913F-4F01-8F70-D8720B8E0739}"/>
    <cellStyle name="Normal 6 3 4 5" xfId="1558" xr:uid="{5BEC86E1-394B-45EC-A6D6-3776372AEF6D}"/>
    <cellStyle name="Normal 6 3 4 6" xfId="3151" xr:uid="{4E584203-58C7-4103-A19E-51461D438AC2}"/>
    <cellStyle name="Normal 6 3 4 7" xfId="3152" xr:uid="{946157C5-3A12-4E69-9BD0-F5FEC74245F8}"/>
    <cellStyle name="Normal 6 3 5" xfId="328" xr:uid="{F1FCF740-9E25-4529-83F6-8DBC677989C2}"/>
    <cellStyle name="Normal 6 3 5 2" xfId="630" xr:uid="{0E3FB41F-0184-437F-80A6-A8725FE098B9}"/>
    <cellStyle name="Normal 6 3 5 2 2" xfId="631" xr:uid="{4C99D3C6-7286-47FC-AB7C-6B3A6EFC3EEF}"/>
    <cellStyle name="Normal 6 3 5 2 2 2" xfId="1559" xr:uid="{606540B8-6FCF-4B26-9271-6F9670A4E122}"/>
    <cellStyle name="Normal 6 3 5 2 2 2 2" xfId="1560" xr:uid="{8DDA406A-7A81-473C-BA04-6AE45011404C}"/>
    <cellStyle name="Normal 6 3 5 2 2 3" xfId="1561" xr:uid="{B4035118-1F0F-45EC-A834-F4FC2CD1D6BA}"/>
    <cellStyle name="Normal 6 3 5 2 3" xfId="1562" xr:uid="{26720C47-0818-4F14-9686-76514384C99E}"/>
    <cellStyle name="Normal 6 3 5 2 3 2" xfId="1563" xr:uid="{B4523630-503D-489A-9D33-C986EDC82FE7}"/>
    <cellStyle name="Normal 6 3 5 2 4" xfId="1564" xr:uid="{7BC1FDE6-7E68-4DB2-869E-229C181621D1}"/>
    <cellStyle name="Normal 6 3 5 3" xfId="632" xr:uid="{B861F757-AB0D-480A-ADE3-C53D765E12AC}"/>
    <cellStyle name="Normal 6 3 5 3 2" xfId="1565" xr:uid="{4C1CCB98-1D71-4494-8FE8-AEDD79485DA9}"/>
    <cellStyle name="Normal 6 3 5 3 2 2" xfId="1566" xr:uid="{3AF43CA7-5674-4D94-A15F-CB7D56E12C4C}"/>
    <cellStyle name="Normal 6 3 5 3 3" xfId="1567" xr:uid="{80A45167-0464-4954-97F4-8EAB0766379B}"/>
    <cellStyle name="Normal 6 3 5 3 4" xfId="3153" xr:uid="{9142755A-D99D-421D-BCC9-7076658D21A2}"/>
    <cellStyle name="Normal 6 3 5 4" xfId="1568" xr:uid="{EDAE5AEF-C6FD-40E0-9786-59BCCF06EF87}"/>
    <cellStyle name="Normal 6 3 5 4 2" xfId="1569" xr:uid="{694DE4AA-53C0-402B-A056-05A9D80B2CB0}"/>
    <cellStyle name="Normal 6 3 5 5" xfId="1570" xr:uid="{4C2E3350-7361-4772-AA81-056BEC6F223A}"/>
    <cellStyle name="Normal 6 3 5 6" xfId="3154" xr:uid="{B4F2D730-B983-4762-AF49-C44C173BB557}"/>
    <cellStyle name="Normal 6 3 6" xfId="329" xr:uid="{92D5A0A9-BF84-49BC-8C93-E727A41A6BE6}"/>
    <cellStyle name="Normal 6 3 6 2" xfId="633" xr:uid="{958F87CB-217B-4CD8-B2FB-326620D065AC}"/>
    <cellStyle name="Normal 6 3 6 2 2" xfId="1571" xr:uid="{C63C3F6B-DB7B-4802-B97E-72B2FBB071F9}"/>
    <cellStyle name="Normal 6 3 6 2 2 2" xfId="1572" xr:uid="{DD2DF795-B9D7-42DB-A62A-EAFF6E2BB143}"/>
    <cellStyle name="Normal 6 3 6 2 3" xfId="1573" xr:uid="{8060617B-DF16-4A44-82D2-473D5EC8BD81}"/>
    <cellStyle name="Normal 6 3 6 2 4" xfId="3155" xr:uid="{714172CC-5A62-4C16-8328-1D4C16CA7C5E}"/>
    <cellStyle name="Normal 6 3 6 3" xfId="1574" xr:uid="{55528EBA-E43D-4AAB-B5D2-EA87D9422C46}"/>
    <cellStyle name="Normal 6 3 6 3 2" xfId="1575" xr:uid="{FEB94AD2-4A79-42D1-BAAA-8CDC54B7D45C}"/>
    <cellStyle name="Normal 6 3 6 4" xfId="1576" xr:uid="{13DEFFBB-B160-472A-B674-AF21F28C32A7}"/>
    <cellStyle name="Normal 6 3 6 5" xfId="3156" xr:uid="{584B0BCD-29BB-459B-8E32-52AA63AE6E70}"/>
    <cellStyle name="Normal 6 3 7" xfId="634" xr:uid="{16387272-AA23-4EAC-912D-49DF5C31BA81}"/>
    <cellStyle name="Normal 6 3 7 2" xfId="1577" xr:uid="{C2BFE02B-FA00-45D6-A869-EF4F6D5BD6B3}"/>
    <cellStyle name="Normal 6 3 7 2 2" xfId="1578" xr:uid="{238FAD5B-6A98-48C0-A1E4-EB4F2E4AD5C4}"/>
    <cellStyle name="Normal 6 3 7 3" xfId="1579" xr:uid="{EAECEC79-7942-4EDF-98CB-688864FF9B23}"/>
    <cellStyle name="Normal 6 3 7 4" xfId="3157" xr:uid="{E0FBD1A9-D345-4A9C-88A8-181E91ECDB78}"/>
    <cellStyle name="Normal 6 3 8" xfId="1580" xr:uid="{3E10CDF1-2E46-494B-B9D3-C5770097AB60}"/>
    <cellStyle name="Normal 6 3 8 2" xfId="1581" xr:uid="{9E9E0B9D-AA7B-4CC7-BA8F-49BD3E60809F}"/>
    <cellStyle name="Normal 6 3 8 3" xfId="3158" xr:uid="{7A02C5AF-02DE-4740-B395-BF550A6F7168}"/>
    <cellStyle name="Normal 6 3 8 4" xfId="3159" xr:uid="{60FC93AF-E6D1-4F47-B8C3-3945F16A6750}"/>
    <cellStyle name="Normal 6 3 9" xfId="1582" xr:uid="{C27DB11C-BD64-4E22-B696-6B8C23B7CCCB}"/>
    <cellStyle name="Normal 6 3 9 2" xfId="4718" xr:uid="{A0E039E4-D221-47F5-A697-F05C6A0B97CC}"/>
    <cellStyle name="Normal 6 4" xfId="117" xr:uid="{9AB88252-7576-4ECF-BCBA-7EA5EFC000AE}"/>
    <cellStyle name="Normal 6 4 10" xfId="3160" xr:uid="{91A7A2F8-26ED-4FBD-B0F0-B84103E43C69}"/>
    <cellStyle name="Normal 6 4 11" xfId="3161" xr:uid="{053BFC91-AA46-4FB7-9908-425B46185AA8}"/>
    <cellStyle name="Normal 6 4 2" xfId="118" xr:uid="{119B426F-43B8-46EE-B655-47A62BAE7B59}"/>
    <cellStyle name="Normal 6 4 2 2" xfId="119" xr:uid="{B96B78FC-B95D-4DD6-B369-65C2AFBFA6FC}"/>
    <cellStyle name="Normal 6 4 2 2 2" xfId="330" xr:uid="{6305873F-C2FB-46EA-AC7C-42C6ABB5F6BA}"/>
    <cellStyle name="Normal 6 4 2 2 2 2" xfId="635" xr:uid="{69567C0D-6947-48F2-9E07-A55C60A0C8C5}"/>
    <cellStyle name="Normal 6 4 2 2 2 2 2" xfId="1583" xr:uid="{C91FA62A-8409-45E8-A821-D390DFA41099}"/>
    <cellStyle name="Normal 6 4 2 2 2 2 2 2" xfId="1584" xr:uid="{564A1C69-4168-4BE4-869E-F106A391B7FA}"/>
    <cellStyle name="Normal 6 4 2 2 2 2 3" xfId="1585" xr:uid="{5C52D3AA-C249-4B39-87C0-C6DB99000D28}"/>
    <cellStyle name="Normal 6 4 2 2 2 2 4" xfId="3162" xr:uid="{BCB41972-FF0C-4405-8CE1-F523731D98EC}"/>
    <cellStyle name="Normal 6 4 2 2 2 3" xfId="1586" xr:uid="{B263108F-E4C3-44D1-B6D3-6699AE6D7C87}"/>
    <cellStyle name="Normal 6 4 2 2 2 3 2" xfId="1587" xr:uid="{1A79A2DE-C452-4EF3-8294-12378ADF22C0}"/>
    <cellStyle name="Normal 6 4 2 2 2 3 3" xfId="3163" xr:uid="{EB1D664A-AE2E-472C-86B7-E85A3C4D31D9}"/>
    <cellStyle name="Normal 6 4 2 2 2 3 4" xfId="3164" xr:uid="{034A1521-275C-4274-9F81-5209C4718373}"/>
    <cellStyle name="Normal 6 4 2 2 2 4" xfId="1588" xr:uid="{D2F2ABB8-F433-4F20-847D-8A9DC5E13847}"/>
    <cellStyle name="Normal 6 4 2 2 2 5" xfId="3165" xr:uid="{2182B7D0-BAFF-4ED0-B667-CABA5CC76A9F}"/>
    <cellStyle name="Normal 6 4 2 2 2 6" xfId="3166" xr:uid="{C0FDAFF2-2C08-4F7D-8237-2FF1BA175C51}"/>
    <cellStyle name="Normal 6 4 2 2 3" xfId="636" xr:uid="{9C55F8B9-4B26-41A3-B388-42DDE0604373}"/>
    <cellStyle name="Normal 6 4 2 2 3 2" xfId="1589" xr:uid="{B6A6F605-D43D-4D2C-A62F-97522506FF9B}"/>
    <cellStyle name="Normal 6 4 2 2 3 2 2" xfId="1590" xr:uid="{67BF6985-1954-4D48-898F-97C7EBF4946A}"/>
    <cellStyle name="Normal 6 4 2 2 3 2 3" xfId="3167" xr:uid="{DF211D05-0642-4106-BF3F-78FB9B71A9C8}"/>
    <cellStyle name="Normal 6 4 2 2 3 2 4" xfId="3168" xr:uid="{36A81C14-E096-47C4-8014-282903CF1103}"/>
    <cellStyle name="Normal 6 4 2 2 3 3" xfId="1591" xr:uid="{5F123D82-20CD-4225-90C0-299BF7C0B15A}"/>
    <cellStyle name="Normal 6 4 2 2 3 4" xfId="3169" xr:uid="{9250713F-E6D8-4057-956A-0AF1C9E596CD}"/>
    <cellStyle name="Normal 6 4 2 2 3 5" xfId="3170" xr:uid="{A2844ABD-D5AF-4C09-8137-EE8E78128ACF}"/>
    <cellStyle name="Normal 6 4 2 2 4" xfId="1592" xr:uid="{E4D63AA0-D0CF-42C9-B7F1-4725DA98387F}"/>
    <cellStyle name="Normal 6 4 2 2 4 2" xfId="1593" xr:uid="{E9D744D1-C1C1-4C35-BA7C-B2272F3EBD7D}"/>
    <cellStyle name="Normal 6 4 2 2 4 3" xfId="3171" xr:uid="{A5C6EF56-D3E0-498F-A81B-B0FEBCE886ED}"/>
    <cellStyle name="Normal 6 4 2 2 4 4" xfId="3172" xr:uid="{5D6B00B4-1CB9-4950-AFA8-6DE8DCF93EDA}"/>
    <cellStyle name="Normal 6 4 2 2 5" xfId="1594" xr:uid="{ECC543C1-152D-4E45-A41B-D0092BABD60F}"/>
    <cellStyle name="Normal 6 4 2 2 5 2" xfId="3173" xr:uid="{CBBEC1F2-BDB6-4B77-87D4-98B6D9F55A83}"/>
    <cellStyle name="Normal 6 4 2 2 5 3" xfId="3174" xr:uid="{FD9225B8-1F4B-4B99-AD66-8D1ADE7C676F}"/>
    <cellStyle name="Normal 6 4 2 2 5 4" xfId="3175" xr:uid="{3C38DF30-89A2-4ECE-B902-41A72CE39F07}"/>
    <cellStyle name="Normal 6 4 2 2 6" xfId="3176" xr:uid="{CD48EF89-2111-4F44-869C-66594871B6C9}"/>
    <cellStyle name="Normal 6 4 2 2 7" xfId="3177" xr:uid="{53EABB17-FA47-4C49-92C7-6C72DBB8061E}"/>
    <cellStyle name="Normal 6 4 2 2 8" xfId="3178" xr:uid="{731332B4-C94A-4DAD-9812-CB7EEB35F6E2}"/>
    <cellStyle name="Normal 6 4 2 3" xfId="331" xr:uid="{7E21F173-F355-444F-A4D5-C0D7C784A495}"/>
    <cellStyle name="Normal 6 4 2 3 2" xfId="637" xr:uid="{D7D40D89-08CC-4478-97B0-381FF897B392}"/>
    <cellStyle name="Normal 6 4 2 3 2 2" xfId="638" xr:uid="{63CF8BD9-2AC0-4539-B798-915C4BF1DAA4}"/>
    <cellStyle name="Normal 6 4 2 3 2 2 2" xfId="1595" xr:uid="{6AFDF83B-1912-4AD3-99C3-7366A92864E0}"/>
    <cellStyle name="Normal 6 4 2 3 2 2 2 2" xfId="1596" xr:uid="{1F4376EA-936A-485E-A6D0-3F764A75D9CB}"/>
    <cellStyle name="Normal 6 4 2 3 2 2 3" xfId="1597" xr:uid="{246CAADF-23CE-4DA7-924C-893C3F97FD1B}"/>
    <cellStyle name="Normal 6 4 2 3 2 3" xfId="1598" xr:uid="{6511F733-8CB9-448E-AC6F-6D52E7C98253}"/>
    <cellStyle name="Normal 6 4 2 3 2 3 2" xfId="1599" xr:uid="{AFF2F507-4E34-4536-BB9A-E2C394E0F545}"/>
    <cellStyle name="Normal 6 4 2 3 2 4" xfId="1600" xr:uid="{A0E5E92B-22D7-421C-996E-2B3EE465CA8C}"/>
    <cellStyle name="Normal 6 4 2 3 3" xfId="639" xr:uid="{DC9DA53F-76F6-41B5-849B-F3A0E7FAA4FA}"/>
    <cellStyle name="Normal 6 4 2 3 3 2" xfId="1601" xr:uid="{95CAE472-2F71-4207-BC2E-825948A4BB69}"/>
    <cellStyle name="Normal 6 4 2 3 3 2 2" xfId="1602" xr:uid="{079E2ECE-9DE4-4444-8035-873B0EA17604}"/>
    <cellStyle name="Normal 6 4 2 3 3 3" xfId="1603" xr:uid="{CEEC336F-43A5-4BFA-959D-DB1DC31AB706}"/>
    <cellStyle name="Normal 6 4 2 3 3 4" xfId="3179" xr:uid="{B1E041C5-C82D-4551-BBB7-3C961B33A98C}"/>
    <cellStyle name="Normal 6 4 2 3 4" xfId="1604" xr:uid="{FEDE05A0-6C76-4B33-87EF-A2B2888F4F1E}"/>
    <cellStyle name="Normal 6 4 2 3 4 2" xfId="1605" xr:uid="{04E8DB12-5C51-477C-AEB1-371D8B136503}"/>
    <cellStyle name="Normal 6 4 2 3 5" xfId="1606" xr:uid="{3B44C943-67BF-4900-ACBD-85BD7B3AAACE}"/>
    <cellStyle name="Normal 6 4 2 3 6" xfId="3180" xr:uid="{E271C25A-42C4-4787-A31B-4B66505F15FE}"/>
    <cellStyle name="Normal 6 4 2 4" xfId="332" xr:uid="{443C03F4-9EE0-48AC-B3E3-3812D5F7471C}"/>
    <cellStyle name="Normal 6 4 2 4 2" xfId="640" xr:uid="{E1540BAD-9E46-4DDB-9BF8-AE4E30BA81A9}"/>
    <cellStyle name="Normal 6 4 2 4 2 2" xfId="1607" xr:uid="{D3C4E47D-4A54-40B9-810B-2F8BE22767FA}"/>
    <cellStyle name="Normal 6 4 2 4 2 2 2" xfId="1608" xr:uid="{210ACC3F-EABF-480B-9CFF-DB9AF5DBEEFC}"/>
    <cellStyle name="Normal 6 4 2 4 2 3" xfId="1609" xr:uid="{4CA22D64-1230-4BE7-9E4C-AFD05257D346}"/>
    <cellStyle name="Normal 6 4 2 4 2 4" xfId="3181" xr:uid="{F9CC6C85-FADF-4E85-996E-1A14BBE51149}"/>
    <cellStyle name="Normal 6 4 2 4 3" xfId="1610" xr:uid="{AE1BE33D-2B85-48BB-B8EC-8FD3765F3B55}"/>
    <cellStyle name="Normal 6 4 2 4 3 2" xfId="1611" xr:uid="{4063D0FC-360C-477B-96F9-D8AF667FB7AB}"/>
    <cellStyle name="Normal 6 4 2 4 4" xfId="1612" xr:uid="{C4256689-C30C-4D0F-8896-41B6EFAAB8D0}"/>
    <cellStyle name="Normal 6 4 2 4 5" xfId="3182" xr:uid="{2FA8030F-D70B-4C53-804C-435AFBC490CC}"/>
    <cellStyle name="Normal 6 4 2 5" xfId="333" xr:uid="{57CB5964-43E8-4517-9964-970BA9E767B6}"/>
    <cellStyle name="Normal 6 4 2 5 2" xfId="1613" xr:uid="{D20081A8-4863-4644-8584-5BB31768889F}"/>
    <cellStyle name="Normal 6 4 2 5 2 2" xfId="1614" xr:uid="{FEED9F32-2797-4304-8CFF-E965EE1A7C95}"/>
    <cellStyle name="Normal 6 4 2 5 3" xfId="1615" xr:uid="{D051024B-93F2-4F3C-8904-EFF63F3A87E3}"/>
    <cellStyle name="Normal 6 4 2 5 4" xfId="3183" xr:uid="{51EA181C-5AA3-4B57-B2E6-ABCDC89229DA}"/>
    <cellStyle name="Normal 6 4 2 6" xfId="1616" xr:uid="{3A246BB2-4B41-48A0-BEAC-B3B4720E6194}"/>
    <cellStyle name="Normal 6 4 2 6 2" xfId="1617" xr:uid="{9FF0915F-28C2-4591-AAA1-9116B6ADDBFE}"/>
    <cellStyle name="Normal 6 4 2 6 3" xfId="3184" xr:uid="{B8C03022-1A9B-4D03-A3F8-43369B55E808}"/>
    <cellStyle name="Normal 6 4 2 6 4" xfId="3185" xr:uid="{5AD6FA70-8BF5-4664-B532-4C0176A66BD7}"/>
    <cellStyle name="Normal 6 4 2 7" xfId="1618" xr:uid="{D76802DF-A26C-4753-95D9-63A362AD117D}"/>
    <cellStyle name="Normal 6 4 2 8" xfId="3186" xr:uid="{CC0C8173-6709-4650-8332-30B3BB708736}"/>
    <cellStyle name="Normal 6 4 2 9" xfId="3187" xr:uid="{67C6EFB5-9EC5-4454-AAC8-8AE837CCB053}"/>
    <cellStyle name="Normal 6 4 3" xfId="120" xr:uid="{106AE86F-03DC-40CD-BA80-E0C330941CC4}"/>
    <cellStyle name="Normal 6 4 3 2" xfId="121" xr:uid="{F8A99045-69D6-49FB-8117-5EED4FBED5F3}"/>
    <cellStyle name="Normal 6 4 3 2 2" xfId="641" xr:uid="{766149F4-9302-469C-9D97-BCAF3B5003D5}"/>
    <cellStyle name="Normal 6 4 3 2 2 2" xfId="1619" xr:uid="{25B3566A-3EEF-40EC-B4EC-D89B22F352C9}"/>
    <cellStyle name="Normal 6 4 3 2 2 2 2" xfId="1620" xr:uid="{B4189E98-7B9D-42F9-AE7A-66B867109E71}"/>
    <cellStyle name="Normal 6 4 3 2 2 2 2 2" xfId="4476" xr:uid="{49492255-0185-41D9-8883-01E94A2B9008}"/>
    <cellStyle name="Normal 6 4 3 2 2 2 3" xfId="4477" xr:uid="{3866D79D-07EB-4176-BCF2-2069FDE0CDCB}"/>
    <cellStyle name="Normal 6 4 3 2 2 3" xfId="1621" xr:uid="{404C20EF-A1CC-4C14-9CDC-7DEE66C2DB7A}"/>
    <cellStyle name="Normal 6 4 3 2 2 3 2" xfId="4478" xr:uid="{731DEDED-921A-44AA-98CE-E5A01B00F303}"/>
    <cellStyle name="Normal 6 4 3 2 2 4" xfId="3188" xr:uid="{A719E018-07D7-4294-8AD2-20897B07E2A6}"/>
    <cellStyle name="Normal 6 4 3 2 3" xfId="1622" xr:uid="{CBD5C63C-241C-4219-ADA7-670FD3103441}"/>
    <cellStyle name="Normal 6 4 3 2 3 2" xfId="1623" xr:uid="{91A9B958-7D26-4D16-BCF0-6642A0EA0A09}"/>
    <cellStyle name="Normal 6 4 3 2 3 2 2" xfId="4479" xr:uid="{678CAAC3-0F43-434F-84F5-4FE6E2FAAD04}"/>
    <cellStyle name="Normal 6 4 3 2 3 3" xfId="3189" xr:uid="{8F6CD90D-E6F5-4305-B92D-60F4C898658B}"/>
    <cellStyle name="Normal 6 4 3 2 3 4" xfId="3190" xr:uid="{60536310-4481-4F5D-A761-CEB6462D46E1}"/>
    <cellStyle name="Normal 6 4 3 2 4" xfId="1624" xr:uid="{423F732D-7C1F-429C-8D40-481C92BA8CD8}"/>
    <cellStyle name="Normal 6 4 3 2 4 2" xfId="4480" xr:uid="{0137063A-347A-473D-A1E4-0D6E03747E50}"/>
    <cellStyle name="Normal 6 4 3 2 5" xfId="3191" xr:uid="{1B38CA7E-53FA-4970-A804-D4DA054DEB33}"/>
    <cellStyle name="Normal 6 4 3 2 6" xfId="3192" xr:uid="{D65B7DFF-31E8-41E6-ACAB-D83C8AAF2A5D}"/>
    <cellStyle name="Normal 6 4 3 3" xfId="334" xr:uid="{DCD8674A-C9EF-446A-A26C-5B41A8319578}"/>
    <cellStyle name="Normal 6 4 3 3 2" xfId="1625" xr:uid="{CC1236CA-F2B5-427B-A043-63CEF69DF81C}"/>
    <cellStyle name="Normal 6 4 3 3 2 2" xfId="1626" xr:uid="{616A5510-98F5-4C6D-AA06-D67519C1B37D}"/>
    <cellStyle name="Normal 6 4 3 3 2 2 2" xfId="4481" xr:uid="{B8147841-0CBB-499B-9EDB-41AC3BC318B4}"/>
    <cellStyle name="Normal 6 4 3 3 2 3" xfId="3193" xr:uid="{49EC564B-DC06-4DE2-8385-2710D9D8D989}"/>
    <cellStyle name="Normal 6 4 3 3 2 4" xfId="3194" xr:uid="{98883A2A-1DE2-49BB-A3AF-9709CD2CC985}"/>
    <cellStyle name="Normal 6 4 3 3 3" xfId="1627" xr:uid="{8D49B679-498F-47CF-A010-3C41D3F25ED8}"/>
    <cellStyle name="Normal 6 4 3 3 3 2" xfId="4482" xr:uid="{FBDFFFBF-F0B4-4175-804E-C5728CD6B092}"/>
    <cellStyle name="Normal 6 4 3 3 4" xfId="3195" xr:uid="{080DF3E0-EA9D-4494-94DA-68176480CE28}"/>
    <cellStyle name="Normal 6 4 3 3 5" xfId="3196" xr:uid="{8B408FE1-736F-46CC-9428-1C7546DC20C9}"/>
    <cellStyle name="Normal 6 4 3 4" xfId="1628" xr:uid="{CB7835F9-BD09-4C6B-88FA-1F571A9D73A0}"/>
    <cellStyle name="Normal 6 4 3 4 2" xfId="1629" xr:uid="{26B88B25-BE69-40A2-8C62-0FEF89B432A1}"/>
    <cellStyle name="Normal 6 4 3 4 2 2" xfId="4483" xr:uid="{9D96E2FF-3BB2-465B-8F9F-4C871F837868}"/>
    <cellStyle name="Normal 6 4 3 4 3" xfId="3197" xr:uid="{8B4CDE50-29DF-40AF-8B73-216AC64FFBAD}"/>
    <cellStyle name="Normal 6 4 3 4 4" xfId="3198" xr:uid="{D9766E88-B908-488B-88B4-B4B798B0AF2A}"/>
    <cellStyle name="Normal 6 4 3 5" xfId="1630" xr:uid="{FDCD07D4-0227-4CC6-A53B-B506623BF030}"/>
    <cellStyle name="Normal 6 4 3 5 2" xfId="3199" xr:uid="{246C7DE2-8042-495E-A590-D35A4F3B57B6}"/>
    <cellStyle name="Normal 6 4 3 5 3" xfId="3200" xr:uid="{F858CC83-B12A-485E-BFF5-2A29B9F89C9D}"/>
    <cellStyle name="Normal 6 4 3 5 4" xfId="3201" xr:uid="{CE26BEF3-6B8E-4E78-96F5-C598C1EE1EE5}"/>
    <cellStyle name="Normal 6 4 3 6" xfId="3202" xr:uid="{83809457-AE20-48B6-A61B-31B85BB852EA}"/>
    <cellStyle name="Normal 6 4 3 7" xfId="3203" xr:uid="{66C333D1-BD06-4DAF-B05E-D737C55F0E6B}"/>
    <cellStyle name="Normal 6 4 3 8" xfId="3204" xr:uid="{6EADDC4B-AEBE-4475-8975-6144BE149004}"/>
    <cellStyle name="Normal 6 4 4" xfId="122" xr:uid="{AC3B3767-63F7-4F61-B20D-E9C80F6E0B93}"/>
    <cellStyle name="Normal 6 4 4 2" xfId="642" xr:uid="{97C21020-F6BE-48CC-A094-9E9F4A0DD337}"/>
    <cellStyle name="Normal 6 4 4 2 2" xfId="643" xr:uid="{58C7A07E-CFCD-4727-B211-4E963AACA64F}"/>
    <cellStyle name="Normal 6 4 4 2 2 2" xfId="1631" xr:uid="{665222F8-0CC4-4424-AACA-A721C36F7B22}"/>
    <cellStyle name="Normal 6 4 4 2 2 2 2" xfId="1632" xr:uid="{E1746FA5-074C-43B8-BF7B-21D92F35FD1F}"/>
    <cellStyle name="Normal 6 4 4 2 2 3" xfId="1633" xr:uid="{FB08234B-6152-4DD1-8878-3343C22C72E2}"/>
    <cellStyle name="Normal 6 4 4 2 2 4" xfId="3205" xr:uid="{B6C1201D-0063-4A25-890C-D1560D1D935A}"/>
    <cellStyle name="Normal 6 4 4 2 3" xfId="1634" xr:uid="{F19C5D59-091B-40B8-B9A8-52F941C9B3D0}"/>
    <cellStyle name="Normal 6 4 4 2 3 2" xfId="1635" xr:uid="{B5F52470-FA08-4226-A274-029BEE08FCFF}"/>
    <cellStyle name="Normal 6 4 4 2 4" xfId="1636" xr:uid="{5A010E61-5F1C-4B2E-B59A-613BC4CE55D4}"/>
    <cellStyle name="Normal 6 4 4 2 5" xfId="3206" xr:uid="{521AA91E-2D3D-4362-BD0C-151295123D78}"/>
    <cellStyle name="Normal 6 4 4 3" xfId="644" xr:uid="{73E52D85-86CA-49CF-B0FB-23D4B7D8D1C5}"/>
    <cellStyle name="Normal 6 4 4 3 2" xfId="1637" xr:uid="{7FECA41A-71B8-4AE4-9DCE-05ABBD85FB2A}"/>
    <cellStyle name="Normal 6 4 4 3 2 2" xfId="1638" xr:uid="{E623DAE7-8C7D-44DE-A1E7-27C1E7BFDECC}"/>
    <cellStyle name="Normal 6 4 4 3 3" xfId="1639" xr:uid="{CA58B6B9-5BCE-49AC-AD4C-EEC8F53080A4}"/>
    <cellStyle name="Normal 6 4 4 3 4" xfId="3207" xr:uid="{BDF07D89-30DF-4BBD-A271-BF23D4191A77}"/>
    <cellStyle name="Normal 6 4 4 4" xfId="1640" xr:uid="{863BB28C-EFEF-4E50-A0FA-4818C8946C08}"/>
    <cellStyle name="Normal 6 4 4 4 2" xfId="1641" xr:uid="{D0A4A04C-E0A9-4DA8-A39B-64FEBDB9F00B}"/>
    <cellStyle name="Normal 6 4 4 4 3" xfId="3208" xr:uid="{FEF39014-6273-457F-B8C7-3FC7508CCF8B}"/>
    <cellStyle name="Normal 6 4 4 4 4" xfId="3209" xr:uid="{24987B6B-8A79-4C38-A887-886D5762B3BE}"/>
    <cellStyle name="Normal 6 4 4 5" xfId="1642" xr:uid="{A7B56638-C353-4CF6-B6B7-22BC645661BF}"/>
    <cellStyle name="Normal 6 4 4 6" xfId="3210" xr:uid="{36B53301-2A3C-448C-BFE8-DF6F7A8E71BC}"/>
    <cellStyle name="Normal 6 4 4 7" xfId="3211" xr:uid="{DE3792F6-DCC7-41D9-80C3-20259292737C}"/>
    <cellStyle name="Normal 6 4 5" xfId="335" xr:uid="{D55F6AE2-01DA-432A-B96E-032ED4CC2091}"/>
    <cellStyle name="Normal 6 4 5 2" xfId="645" xr:uid="{2A903A5D-4573-4C3C-A180-E66461738945}"/>
    <cellStyle name="Normal 6 4 5 2 2" xfId="1643" xr:uid="{B75B93ED-FA5B-4DFB-B39B-D82AC1E80589}"/>
    <cellStyle name="Normal 6 4 5 2 2 2" xfId="1644" xr:uid="{52C362E2-AC69-4BF5-B542-DE476AD09122}"/>
    <cellStyle name="Normal 6 4 5 2 3" xfId="1645" xr:uid="{004EB668-27E1-476D-9425-62CCF260BB4C}"/>
    <cellStyle name="Normal 6 4 5 2 4" xfId="3212" xr:uid="{E6E89716-2BE3-4F21-BD0E-8007F8B47818}"/>
    <cellStyle name="Normal 6 4 5 3" xfId="1646" xr:uid="{3C7E4EB3-1039-4ABD-AB7D-635D706EE70E}"/>
    <cellStyle name="Normal 6 4 5 3 2" xfId="1647" xr:uid="{C9CF0559-560B-46A3-912F-33B4677447FA}"/>
    <cellStyle name="Normal 6 4 5 3 3" xfId="3213" xr:uid="{C6A0C930-E65A-477D-807C-95143E904919}"/>
    <cellStyle name="Normal 6 4 5 3 4" xfId="3214" xr:uid="{BFF37D93-2D11-450D-8E4D-70A42FAEEDE5}"/>
    <cellStyle name="Normal 6 4 5 4" xfId="1648" xr:uid="{7755C592-9734-4E4E-9EB9-77FD79C11A94}"/>
    <cellStyle name="Normal 6 4 5 5" xfId="3215" xr:uid="{18D186B2-8533-4F73-9146-A66F55B83764}"/>
    <cellStyle name="Normal 6 4 5 6" xfId="3216" xr:uid="{BBDDA187-D6D8-4CE2-B733-C6F7C2887E04}"/>
    <cellStyle name="Normal 6 4 6" xfId="336" xr:uid="{FEFE95A6-1450-471C-8589-4538EA76C29C}"/>
    <cellStyle name="Normal 6 4 6 2" xfId="1649" xr:uid="{6915CF61-9158-4ECB-B501-F3FCB6410A6C}"/>
    <cellStyle name="Normal 6 4 6 2 2" xfId="1650" xr:uid="{0915065E-AC50-4A8A-8BB4-666F0ECA0006}"/>
    <cellStyle name="Normal 6 4 6 2 3" xfId="3217" xr:uid="{0566B733-AFBD-4B55-958D-F75AD5610341}"/>
    <cellStyle name="Normal 6 4 6 2 4" xfId="3218" xr:uid="{334A86DE-48F5-40D9-ABAD-C52608E76AAF}"/>
    <cellStyle name="Normal 6 4 6 3" xfId="1651" xr:uid="{B8BA50DF-3907-4152-BD9F-CEAFA0DB276E}"/>
    <cellStyle name="Normal 6 4 6 4" xfId="3219" xr:uid="{68E183C2-5BF0-4A2D-A972-C8199920AADD}"/>
    <cellStyle name="Normal 6 4 6 5" xfId="3220" xr:uid="{4AC14C69-6328-4071-8EAB-51DB98E9FCD3}"/>
    <cellStyle name="Normal 6 4 7" xfId="1652" xr:uid="{392DE4C9-ECC9-4327-ACC6-5C61D0227B16}"/>
    <cellStyle name="Normal 6 4 7 2" xfId="1653" xr:uid="{E350D184-E9FE-4642-BC18-D78AE8073F11}"/>
    <cellStyle name="Normal 6 4 7 3" xfId="3221" xr:uid="{CD7F1527-F089-48EF-9A04-F9F0392081AF}"/>
    <cellStyle name="Normal 6 4 7 3 2" xfId="4407" xr:uid="{D3585B3E-26EE-46F0-8205-F4BE93CDAF72}"/>
    <cellStyle name="Normal 6 4 7 3 3" xfId="4685" xr:uid="{C3E5DD84-EB10-4358-96C9-D31B710DB19D}"/>
    <cellStyle name="Normal 6 4 7 4" xfId="3222" xr:uid="{FE125C29-B5BF-446F-BC07-360CCBC7714A}"/>
    <cellStyle name="Normal 6 4 8" xfId="1654" xr:uid="{900418D5-638B-426A-B871-058850387847}"/>
    <cellStyle name="Normal 6 4 8 2" xfId="3223" xr:uid="{4B811D4D-0888-457D-A673-FBF2964603CB}"/>
    <cellStyle name="Normal 6 4 8 3" xfId="3224" xr:uid="{36921BA2-5691-429D-B435-2C8810BDE250}"/>
    <cellStyle name="Normal 6 4 8 4" xfId="3225" xr:uid="{87D2243C-DDAC-4034-BBB5-4CD108717DD1}"/>
    <cellStyle name="Normal 6 4 9" xfId="3226" xr:uid="{F294BF15-AAAD-473D-AEBF-D11CE04F7300}"/>
    <cellStyle name="Normal 6 5" xfId="123" xr:uid="{ECFDBB1F-D347-4F93-B4AD-AE6D4A6B8EE1}"/>
    <cellStyle name="Normal 6 5 10" xfId="3227" xr:uid="{AA0DDA2C-2EFD-4448-AB7B-0ED296A9973B}"/>
    <cellStyle name="Normal 6 5 11" xfId="3228" xr:uid="{BE0D4B29-CCED-4C3E-AE06-D10FE82321FD}"/>
    <cellStyle name="Normal 6 5 2" xfId="124" xr:uid="{274BB2FE-186E-4B9C-8BC6-97E94A592915}"/>
    <cellStyle name="Normal 6 5 2 2" xfId="337" xr:uid="{21219DF6-4357-4735-A378-40A757A2B88C}"/>
    <cellStyle name="Normal 6 5 2 2 2" xfId="646" xr:uid="{F97D37F8-A0B3-405B-9DA3-F2604E32DB44}"/>
    <cellStyle name="Normal 6 5 2 2 2 2" xfId="647" xr:uid="{9653E665-6F10-473D-9780-93779E0AE135}"/>
    <cellStyle name="Normal 6 5 2 2 2 2 2" xfId="1655" xr:uid="{C9BB728B-501E-4FCB-9103-C63394130F9E}"/>
    <cellStyle name="Normal 6 5 2 2 2 2 3" xfId="3229" xr:uid="{95C056B1-935E-454F-9A1A-3411A1FE4BBE}"/>
    <cellStyle name="Normal 6 5 2 2 2 2 4" xfId="3230" xr:uid="{91D2E579-519C-48E4-A7CB-B935181C6FF1}"/>
    <cellStyle name="Normal 6 5 2 2 2 3" xfId="1656" xr:uid="{E0FBEC25-B69A-45BC-9D33-F9207C649605}"/>
    <cellStyle name="Normal 6 5 2 2 2 3 2" xfId="3231" xr:uid="{FD29AAE8-DA9D-4DBE-9AED-5C8419D8FF55}"/>
    <cellStyle name="Normal 6 5 2 2 2 3 3" xfId="3232" xr:uid="{5AB4C80A-626A-4D31-8512-19E44CC395F4}"/>
    <cellStyle name="Normal 6 5 2 2 2 3 4" xfId="3233" xr:uid="{5A5C30E1-CD07-49BC-B1B8-63B2C5BCB1EE}"/>
    <cellStyle name="Normal 6 5 2 2 2 4" xfId="3234" xr:uid="{CD68C828-C408-4E9D-8444-2A4047B54FAF}"/>
    <cellStyle name="Normal 6 5 2 2 2 5" xfId="3235" xr:uid="{E9489CED-4E46-4C56-9D32-49425A9192EB}"/>
    <cellStyle name="Normal 6 5 2 2 2 6" xfId="3236" xr:uid="{9176D232-B142-409F-AE26-FEFB53E33D99}"/>
    <cellStyle name="Normal 6 5 2 2 3" xfId="648" xr:uid="{3AD2F994-6E73-4827-9C81-1306A7338452}"/>
    <cellStyle name="Normal 6 5 2 2 3 2" xfId="1657" xr:uid="{AED82E90-2808-43A9-8D6A-0359635E30F0}"/>
    <cellStyle name="Normal 6 5 2 2 3 2 2" xfId="3237" xr:uid="{BA633C44-3424-40D2-A4DD-98B56641E274}"/>
    <cellStyle name="Normal 6 5 2 2 3 2 3" xfId="3238" xr:uid="{90D9CE2A-828D-4857-9949-04EB72113C8F}"/>
    <cellStyle name="Normal 6 5 2 2 3 2 4" xfId="3239" xr:uid="{2D67F9B3-B069-4D51-99CF-FAC58447E139}"/>
    <cellStyle name="Normal 6 5 2 2 3 3" xfId="3240" xr:uid="{6D6750CF-1CA1-4562-86AC-132E5692B4B8}"/>
    <cellStyle name="Normal 6 5 2 2 3 4" xfId="3241" xr:uid="{34F6BB0C-7EA3-476E-B19D-F20D8A542F09}"/>
    <cellStyle name="Normal 6 5 2 2 3 5" xfId="3242" xr:uid="{8FD72E96-23EF-49D2-B647-EF9D7293FDC4}"/>
    <cellStyle name="Normal 6 5 2 2 4" xfId="1658" xr:uid="{C695AB62-27DD-43D4-B58F-01DB34202705}"/>
    <cellStyle name="Normal 6 5 2 2 4 2" xfId="3243" xr:uid="{8F392DAF-E0CB-4B0B-A2B1-F37D691CE408}"/>
    <cellStyle name="Normal 6 5 2 2 4 3" xfId="3244" xr:uid="{3356A266-AB84-4ACD-9BB7-321F0A77E4FA}"/>
    <cellStyle name="Normal 6 5 2 2 4 4" xfId="3245" xr:uid="{5B8E3011-8C4C-4E14-BE57-1B60C906DEEE}"/>
    <cellStyle name="Normal 6 5 2 2 5" xfId="3246" xr:uid="{A683908D-4CFE-4EF1-829B-517E1D35BD34}"/>
    <cellStyle name="Normal 6 5 2 2 5 2" xfId="3247" xr:uid="{7B4E82FE-1054-4A4A-B3E4-4B9A6D64D7C3}"/>
    <cellStyle name="Normal 6 5 2 2 5 3" xfId="3248" xr:uid="{EF6A0ED7-C7DA-44CF-AF6C-7F8870D36A3C}"/>
    <cellStyle name="Normal 6 5 2 2 5 4" xfId="3249" xr:uid="{090127F5-A863-4DF4-8D7F-C0851173DEF6}"/>
    <cellStyle name="Normal 6 5 2 2 6" xfId="3250" xr:uid="{982491D9-77ED-4542-8BE3-7F9FC276D1EE}"/>
    <cellStyle name="Normal 6 5 2 2 7" xfId="3251" xr:uid="{B1C0DA4F-3F16-4134-8DEC-B414059EA93E}"/>
    <cellStyle name="Normal 6 5 2 2 8" xfId="3252" xr:uid="{1D12078A-DB50-463A-89F7-F673E6EB301D}"/>
    <cellStyle name="Normal 6 5 2 3" xfId="649" xr:uid="{55C7B56B-40B7-4C68-9D9D-80F2C879D00F}"/>
    <cellStyle name="Normal 6 5 2 3 2" xfId="650" xr:uid="{97E7447D-DA91-4EC0-AC73-5DF799B6B015}"/>
    <cellStyle name="Normal 6 5 2 3 2 2" xfId="651" xr:uid="{EDD6596C-D8F3-428B-9C08-4FDF55C23F58}"/>
    <cellStyle name="Normal 6 5 2 3 2 3" xfId="3253" xr:uid="{89C30612-DB12-4ED7-96FC-56D0FFF52663}"/>
    <cellStyle name="Normal 6 5 2 3 2 4" xfId="3254" xr:uid="{64F696AB-5018-4FE5-9F8C-D6EC5FC14213}"/>
    <cellStyle name="Normal 6 5 2 3 3" xfId="652" xr:uid="{13D3DE3C-4606-45DF-ACCC-79F7C011C394}"/>
    <cellStyle name="Normal 6 5 2 3 3 2" xfId="3255" xr:uid="{912E5F0C-23B7-4118-BF4D-086AF87E37FB}"/>
    <cellStyle name="Normal 6 5 2 3 3 3" xfId="3256" xr:uid="{87E37929-2B10-4410-9DE1-612E59B8B494}"/>
    <cellStyle name="Normal 6 5 2 3 3 4" xfId="3257" xr:uid="{62528BE1-FF23-4D1A-A247-B44EE3AE016E}"/>
    <cellStyle name="Normal 6 5 2 3 4" xfId="3258" xr:uid="{6909956E-B7F2-4284-91D8-261EF0AD9AC7}"/>
    <cellStyle name="Normal 6 5 2 3 5" xfId="3259" xr:uid="{03E3BAEF-C304-4A59-8DAE-C7B57CB67483}"/>
    <cellStyle name="Normal 6 5 2 3 6" xfId="3260" xr:uid="{C5E88464-5031-4E0E-A84B-86CC91595CAC}"/>
    <cellStyle name="Normal 6 5 2 4" xfId="653" xr:uid="{F8A3994F-AC2A-4640-9455-F23D886870C4}"/>
    <cellStyle name="Normal 6 5 2 4 2" xfId="654" xr:uid="{4F7B0B6E-95FD-4847-879A-44C297D41270}"/>
    <cellStyle name="Normal 6 5 2 4 2 2" xfId="3261" xr:uid="{101C4C81-9E46-4AA6-A46D-9A4CD96D11FF}"/>
    <cellStyle name="Normal 6 5 2 4 2 3" xfId="3262" xr:uid="{7768C31E-D07F-4898-A042-7B5E9AB04156}"/>
    <cellStyle name="Normal 6 5 2 4 2 4" xfId="3263" xr:uid="{64B3A178-0DA2-43BA-94EC-2E0755137DFB}"/>
    <cellStyle name="Normal 6 5 2 4 3" xfId="3264" xr:uid="{68CF70BA-33D1-45CB-8E8E-149DA86E9E9F}"/>
    <cellStyle name="Normal 6 5 2 4 4" xfId="3265" xr:uid="{775AED8F-500A-4D88-BCE4-B8DEE87A8945}"/>
    <cellStyle name="Normal 6 5 2 4 5" xfId="3266" xr:uid="{10B13CD2-A5B2-4AAE-84A0-95B2D3AF9A48}"/>
    <cellStyle name="Normal 6 5 2 5" xfId="655" xr:uid="{0901D216-EA91-4330-AB2C-21CFD40C31EC}"/>
    <cellStyle name="Normal 6 5 2 5 2" xfId="3267" xr:uid="{E3BBD21B-8A50-4BFC-8AE2-9C54FB87DEE3}"/>
    <cellStyle name="Normal 6 5 2 5 3" xfId="3268" xr:uid="{8C87051E-713C-432F-926B-04C5E1647D2E}"/>
    <cellStyle name="Normal 6 5 2 5 4" xfId="3269" xr:uid="{B0F5C59A-4A4E-4141-A194-C1B55679C5CA}"/>
    <cellStyle name="Normal 6 5 2 6" xfId="3270" xr:uid="{3078D4F2-3A71-44B1-A87B-F04F3C193A5F}"/>
    <cellStyle name="Normal 6 5 2 6 2" xfId="3271" xr:uid="{D04DA100-C872-4C29-B99A-7B98F2068595}"/>
    <cellStyle name="Normal 6 5 2 6 3" xfId="3272" xr:uid="{EB2FFBD3-E9E5-4A46-993B-28634FB11BF9}"/>
    <cellStyle name="Normal 6 5 2 6 4" xfId="3273" xr:uid="{72AEEFAC-39E3-4ED6-83F9-83983771473F}"/>
    <cellStyle name="Normal 6 5 2 7" xfId="3274" xr:uid="{17CAA5EA-0FDB-4908-89B5-C94C7F734954}"/>
    <cellStyle name="Normal 6 5 2 8" xfId="3275" xr:uid="{355166A2-DCB2-4442-A38B-198889267FDB}"/>
    <cellStyle name="Normal 6 5 2 9" xfId="3276" xr:uid="{16528A4B-E76E-4A5C-8BED-68C3D5607C84}"/>
    <cellStyle name="Normal 6 5 3" xfId="338" xr:uid="{7888DF30-39B5-423E-8E5E-29C39D9F84CE}"/>
    <cellStyle name="Normal 6 5 3 2" xfId="656" xr:uid="{5B1A5E2D-0649-47B9-A1FF-F51568BE0DBE}"/>
    <cellStyle name="Normal 6 5 3 2 2" xfId="657" xr:uid="{926EB7ED-D619-4CFA-8B10-87060B557F04}"/>
    <cellStyle name="Normal 6 5 3 2 2 2" xfId="1659" xr:uid="{C9680235-6D0B-4B34-8723-C31C66185EF5}"/>
    <cellStyle name="Normal 6 5 3 2 2 2 2" xfId="1660" xr:uid="{54A838A7-04DB-4238-9BC9-4053CBD7AD6E}"/>
    <cellStyle name="Normal 6 5 3 2 2 3" xfId="1661" xr:uid="{2CA0253F-A3E9-4666-AD51-2C0C5CC89F57}"/>
    <cellStyle name="Normal 6 5 3 2 2 4" xfId="3277" xr:uid="{F7C3E3F5-B0DC-4C46-A26C-B5096BCE0F28}"/>
    <cellStyle name="Normal 6 5 3 2 3" xfId="1662" xr:uid="{14A5A087-B103-4DCD-BCF2-BBBA40AAE2B9}"/>
    <cellStyle name="Normal 6 5 3 2 3 2" xfId="1663" xr:uid="{36637DD7-DEC9-4746-81AE-B8F817BAD8DB}"/>
    <cellStyle name="Normal 6 5 3 2 3 3" xfId="3278" xr:uid="{F06FD7B9-F463-4301-B64B-EB227D04F972}"/>
    <cellStyle name="Normal 6 5 3 2 3 4" xfId="3279" xr:uid="{6407E96F-0C75-4811-B864-29469E613179}"/>
    <cellStyle name="Normal 6 5 3 2 4" xfId="1664" xr:uid="{20A8D6C6-5CEF-4CED-96CB-9258A5C25307}"/>
    <cellStyle name="Normal 6 5 3 2 5" xfId="3280" xr:uid="{D36E43EC-A7C1-4EE7-9893-1AA97C49D492}"/>
    <cellStyle name="Normal 6 5 3 2 6" xfId="3281" xr:uid="{BC0EEADA-7AD6-45E6-8329-C2B465E14C51}"/>
    <cellStyle name="Normal 6 5 3 3" xfId="658" xr:uid="{9B7C8F17-359D-4636-BD37-9040FCE2DFD4}"/>
    <cellStyle name="Normal 6 5 3 3 2" xfId="1665" xr:uid="{1749EE8C-8861-4ECD-814D-4412E4BAB9F9}"/>
    <cellStyle name="Normal 6 5 3 3 2 2" xfId="1666" xr:uid="{2CFEB436-03C9-48F3-A7C2-084FC89BD1F6}"/>
    <cellStyle name="Normal 6 5 3 3 2 3" xfId="3282" xr:uid="{9D8C8BD6-175F-422E-A9B4-F053D51CD4AE}"/>
    <cellStyle name="Normal 6 5 3 3 2 4" xfId="3283" xr:uid="{052A92D4-654A-4DDF-8757-B285D2962317}"/>
    <cellStyle name="Normal 6 5 3 3 3" xfId="1667" xr:uid="{9872F469-9B42-4412-A79B-1EDC1894592C}"/>
    <cellStyle name="Normal 6 5 3 3 4" xfId="3284" xr:uid="{DE958096-4750-432C-8046-52BFD96D4DAC}"/>
    <cellStyle name="Normal 6 5 3 3 5" xfId="3285" xr:uid="{1AAF3AD1-0803-481A-A283-BBF51A10F672}"/>
    <cellStyle name="Normal 6 5 3 4" xfId="1668" xr:uid="{FDDB0ED4-EEB9-4A57-9E77-587E9A5C2D71}"/>
    <cellStyle name="Normal 6 5 3 4 2" xfId="1669" xr:uid="{779ECD9A-DFEE-4ADD-885C-CC97E2553AD7}"/>
    <cellStyle name="Normal 6 5 3 4 3" xfId="3286" xr:uid="{3313ED40-323E-4B01-B905-F11E9E95D12D}"/>
    <cellStyle name="Normal 6 5 3 4 4" xfId="3287" xr:uid="{1E314684-D60A-46C0-ADE6-D8FA2987A23B}"/>
    <cellStyle name="Normal 6 5 3 5" xfId="1670" xr:uid="{7C3789B9-F042-4203-8B32-D7B5975C506A}"/>
    <cellStyle name="Normal 6 5 3 5 2" xfId="3288" xr:uid="{9F09EC21-E00E-4A19-A1F4-6CD213B48EFD}"/>
    <cellStyle name="Normal 6 5 3 5 3" xfId="3289" xr:uid="{001CA858-EB90-43C3-8D0C-FBBC7A285E96}"/>
    <cellStyle name="Normal 6 5 3 5 4" xfId="3290" xr:uid="{49EB3443-5514-4FA0-9D8D-CDD63673A6D0}"/>
    <cellStyle name="Normal 6 5 3 6" xfId="3291" xr:uid="{5D571F9A-CB88-4B13-A66E-50FD6922FCDB}"/>
    <cellStyle name="Normal 6 5 3 7" xfId="3292" xr:uid="{30C3603E-D81B-4D91-BC8D-DCFCDD246CD6}"/>
    <cellStyle name="Normal 6 5 3 8" xfId="3293" xr:uid="{89709537-AFDE-4042-AEF1-E86C4A5C84B4}"/>
    <cellStyle name="Normal 6 5 4" xfId="339" xr:uid="{4A52A405-B563-47E8-B637-D0B7FFD8713C}"/>
    <cellStyle name="Normal 6 5 4 2" xfId="659" xr:uid="{14A09DBE-2048-4738-9082-8C9092C23E4E}"/>
    <cellStyle name="Normal 6 5 4 2 2" xfId="660" xr:uid="{B27B8EAA-54C3-4D07-9C0E-9A2EA4F916E3}"/>
    <cellStyle name="Normal 6 5 4 2 2 2" xfId="1671" xr:uid="{797C2355-014A-49A0-8789-1E0135DC3A2E}"/>
    <cellStyle name="Normal 6 5 4 2 2 3" xfId="3294" xr:uid="{72DB1FA2-5E3A-41B5-B33B-1320CD5586C3}"/>
    <cellStyle name="Normal 6 5 4 2 2 4" xfId="3295" xr:uid="{D0A446AA-DA44-4288-88CB-95844D5BCA32}"/>
    <cellStyle name="Normal 6 5 4 2 3" xfId="1672" xr:uid="{CB373C75-990D-4D6C-A165-3BBF64E9FF39}"/>
    <cellStyle name="Normal 6 5 4 2 4" xfId="3296" xr:uid="{68AD5AD3-EC7B-4849-AA95-C10DF5150589}"/>
    <cellStyle name="Normal 6 5 4 2 5" xfId="3297" xr:uid="{86B49A8C-9231-4A1C-8BEF-6C3D6503C1FA}"/>
    <cellStyle name="Normal 6 5 4 3" xfId="661" xr:uid="{DC14D64C-6F39-4938-B033-8E22B7FB0C12}"/>
    <cellStyle name="Normal 6 5 4 3 2" xfId="1673" xr:uid="{654187B5-6876-4224-969D-543C2189730D}"/>
    <cellStyle name="Normal 6 5 4 3 3" xfId="3298" xr:uid="{6A771EDA-5830-4709-B92B-FB5CD8183256}"/>
    <cellStyle name="Normal 6 5 4 3 4" xfId="3299" xr:uid="{745AF441-6F01-4641-B8F0-0D1146DE3DD5}"/>
    <cellStyle name="Normal 6 5 4 4" xfId="1674" xr:uid="{1ABBA3EA-0C1C-49F5-A74F-74E00D6A58FB}"/>
    <cellStyle name="Normal 6 5 4 4 2" xfId="3300" xr:uid="{B9790B06-3820-4762-BAF6-978F25E4967C}"/>
    <cellStyle name="Normal 6 5 4 4 3" xfId="3301" xr:uid="{FE62F009-A179-4E0D-AEAA-A4DE2748059B}"/>
    <cellStyle name="Normal 6 5 4 4 4" xfId="3302" xr:uid="{7E8585B7-4EB4-42A3-828C-8121B72DE2AF}"/>
    <cellStyle name="Normal 6 5 4 5" xfId="3303" xr:uid="{143B5EB8-AE03-489B-9E35-CB3C89EC93DE}"/>
    <cellStyle name="Normal 6 5 4 6" xfId="3304" xr:uid="{DFD12840-3E25-4086-97BB-4E1F0633A64C}"/>
    <cellStyle name="Normal 6 5 4 7" xfId="3305" xr:uid="{208655E5-EB4B-4930-90E5-EC826079CFE2}"/>
    <cellStyle name="Normal 6 5 5" xfId="340" xr:uid="{39CF79E8-E177-40F4-9014-9970E654D950}"/>
    <cellStyle name="Normal 6 5 5 2" xfId="662" xr:uid="{6A8FF16E-B4A8-415D-885A-3AF9B5C6E1BC}"/>
    <cellStyle name="Normal 6 5 5 2 2" xfId="1675" xr:uid="{C367D73A-813E-4989-AD41-6D4717D8C3EB}"/>
    <cellStyle name="Normal 6 5 5 2 3" xfId="3306" xr:uid="{A1E0E1BB-2679-4089-9593-900870B68426}"/>
    <cellStyle name="Normal 6 5 5 2 4" xfId="3307" xr:uid="{1C1386CE-EAD6-4A92-BF22-C93E472BFA18}"/>
    <cellStyle name="Normal 6 5 5 3" xfId="1676" xr:uid="{F3FCEF51-1192-45AE-8603-EAA6572448D2}"/>
    <cellStyle name="Normal 6 5 5 3 2" xfId="3308" xr:uid="{5AA2AF0D-59F9-47E4-A89B-6E3A26F4CBCC}"/>
    <cellStyle name="Normal 6 5 5 3 3" xfId="3309" xr:uid="{C5D68393-DB59-40DF-A9F7-D48AF89AE311}"/>
    <cellStyle name="Normal 6 5 5 3 4" xfId="3310" xr:uid="{CB36FB19-FE06-4BE4-B32E-D59A9DAE37E0}"/>
    <cellStyle name="Normal 6 5 5 4" xfId="3311" xr:uid="{FBF13C89-5B24-4E25-A86B-28F8AC755E26}"/>
    <cellStyle name="Normal 6 5 5 5" xfId="3312" xr:uid="{CF778588-43ED-41E7-AEBF-379A52F4B2D1}"/>
    <cellStyle name="Normal 6 5 5 6" xfId="3313" xr:uid="{34A507CE-B009-4198-AA48-7FBFBDA06FEE}"/>
    <cellStyle name="Normal 6 5 6" xfId="663" xr:uid="{882ACC7D-5B5D-4AB2-B67C-16DE4209F91C}"/>
    <cellStyle name="Normal 6 5 6 2" xfId="1677" xr:uid="{DC6B9BD2-C1E8-4C3F-A06D-6BAE93B9E908}"/>
    <cellStyle name="Normal 6 5 6 2 2" xfId="3314" xr:uid="{0FB004AF-04C6-4D78-A855-1360CDBAA54A}"/>
    <cellStyle name="Normal 6 5 6 2 3" xfId="3315" xr:uid="{32A5A95D-6CE1-484A-916A-0234CCFCB34F}"/>
    <cellStyle name="Normal 6 5 6 2 4" xfId="3316" xr:uid="{CCFEDF5E-BB56-4EB5-9177-BACB81878108}"/>
    <cellStyle name="Normal 6 5 6 3" xfId="3317" xr:uid="{D7BB5B27-04B0-4BFE-A4DF-C115297BDB18}"/>
    <cellStyle name="Normal 6 5 6 4" xfId="3318" xr:uid="{0B433091-573A-4F90-B176-01ACB9623E2F}"/>
    <cellStyle name="Normal 6 5 6 5" xfId="3319" xr:uid="{ECD8E5B9-935B-4D88-9F2F-1D371D343735}"/>
    <cellStyle name="Normal 6 5 7" xfId="1678" xr:uid="{0BD466B0-B01E-40BE-9BA9-2ED488EEA332}"/>
    <cellStyle name="Normal 6 5 7 2" xfId="3320" xr:uid="{1F48B1C8-3192-4720-AD24-548CA4D0BF1D}"/>
    <cellStyle name="Normal 6 5 7 3" xfId="3321" xr:uid="{99A432C3-ADEB-474F-99B7-14D14596A07C}"/>
    <cellStyle name="Normal 6 5 7 4" xfId="3322" xr:uid="{30460111-F978-4CD3-99E6-791973FFAD9A}"/>
    <cellStyle name="Normal 6 5 8" xfId="3323" xr:uid="{3CD2CFCB-3518-4C62-A336-D1CCEDF6F5B1}"/>
    <cellStyle name="Normal 6 5 8 2" xfId="3324" xr:uid="{51B668D2-96CE-4293-93AE-CFE5EF5A2C74}"/>
    <cellStyle name="Normal 6 5 8 3" xfId="3325" xr:uid="{523D1ABE-C951-4154-9996-3C1C117E2B1C}"/>
    <cellStyle name="Normal 6 5 8 4" xfId="3326" xr:uid="{0D1C9295-6E71-4F54-B713-4CC6CD1C26C2}"/>
    <cellStyle name="Normal 6 5 9" xfId="3327" xr:uid="{5ECCD96D-5D95-4C1B-AD4B-BD857E565FB4}"/>
    <cellStyle name="Normal 6 6" xfId="125" xr:uid="{7376DBC9-CECF-4743-8FAA-654AD058DC3B}"/>
    <cellStyle name="Normal 6 6 2" xfId="126" xr:uid="{DE65A189-7A38-437A-B3B1-07A86FB260BF}"/>
    <cellStyle name="Normal 6 6 2 2" xfId="341" xr:uid="{5B50C766-0B50-4FF2-9E78-BB077956515B}"/>
    <cellStyle name="Normal 6 6 2 2 2" xfId="664" xr:uid="{5DE7CDCA-FD48-4D60-8939-D81EF8157E36}"/>
    <cellStyle name="Normal 6 6 2 2 2 2" xfId="1679" xr:uid="{7BC60AC6-9E2C-4850-AB3B-5B17839CCB07}"/>
    <cellStyle name="Normal 6 6 2 2 2 3" xfId="3328" xr:uid="{1B1F298F-1448-4028-8A05-BD815F5F1B91}"/>
    <cellStyle name="Normal 6 6 2 2 2 4" xfId="3329" xr:uid="{F2778E31-92CA-4C98-A37C-233AFF927686}"/>
    <cellStyle name="Normal 6 6 2 2 3" xfId="1680" xr:uid="{F306FDC4-617C-43FE-B99F-F464D115B5F7}"/>
    <cellStyle name="Normal 6 6 2 2 3 2" xfId="3330" xr:uid="{03074053-3151-42B8-A15F-B64600B4974E}"/>
    <cellStyle name="Normal 6 6 2 2 3 3" xfId="3331" xr:uid="{2798B43D-0CF9-4EA7-B335-2B6E66657AC1}"/>
    <cellStyle name="Normal 6 6 2 2 3 4" xfId="3332" xr:uid="{EDFF19C0-E82D-463B-9375-F85B3366F811}"/>
    <cellStyle name="Normal 6 6 2 2 4" xfId="3333" xr:uid="{EF45427B-918A-4DD6-8D1B-55EDCE47C62B}"/>
    <cellStyle name="Normal 6 6 2 2 5" xfId="3334" xr:uid="{93F38CE7-DAA1-4503-84FB-0B27D85AF907}"/>
    <cellStyle name="Normal 6 6 2 2 6" xfId="3335" xr:uid="{E9DF2B7F-3F8B-4292-A090-F189DC2B4B03}"/>
    <cellStyle name="Normal 6 6 2 3" xfId="665" xr:uid="{59374E9C-26E4-48A5-A135-149B8F2A115C}"/>
    <cellStyle name="Normal 6 6 2 3 2" xfId="1681" xr:uid="{DFF035CC-5E5C-4498-BC76-0C6F42AA42EC}"/>
    <cellStyle name="Normal 6 6 2 3 2 2" xfId="3336" xr:uid="{BFAFF3B3-0453-4126-A60E-AF9361F77DCC}"/>
    <cellStyle name="Normal 6 6 2 3 2 3" xfId="3337" xr:uid="{28A24E65-D598-43D1-94B4-EAD53F572F19}"/>
    <cellStyle name="Normal 6 6 2 3 2 4" xfId="3338" xr:uid="{ED219A01-107A-469E-BA81-549F7CDB9D58}"/>
    <cellStyle name="Normal 6 6 2 3 3" xfId="3339" xr:uid="{875BE1BE-263A-4959-84E3-C6BE725C1511}"/>
    <cellStyle name="Normal 6 6 2 3 4" xfId="3340" xr:uid="{4B768192-6C2E-4FE8-8C43-E5E8EE73997A}"/>
    <cellStyle name="Normal 6 6 2 3 5" xfId="3341" xr:uid="{C179F62E-9654-4329-893C-A560A90DFDD0}"/>
    <cellStyle name="Normal 6 6 2 4" xfId="1682" xr:uid="{5A10925C-C38B-4B09-8369-8BACE7DD7043}"/>
    <cellStyle name="Normal 6 6 2 4 2" xfId="3342" xr:uid="{30B610C9-2CC7-416C-A007-66D9437F3226}"/>
    <cellStyle name="Normal 6 6 2 4 3" xfId="3343" xr:uid="{142289B4-BF61-4EE2-8415-9DF219FAB003}"/>
    <cellStyle name="Normal 6 6 2 4 4" xfId="3344" xr:uid="{8B3DC543-4993-485F-B6CB-BC1552C54CBF}"/>
    <cellStyle name="Normal 6 6 2 5" xfId="3345" xr:uid="{1AFDDBC2-9DE7-4889-A02F-8CE0DCC96711}"/>
    <cellStyle name="Normal 6 6 2 5 2" xfId="3346" xr:uid="{F4C8A3D9-04B6-40BF-A142-07A6C50406B8}"/>
    <cellStyle name="Normal 6 6 2 5 3" xfId="3347" xr:uid="{5046641D-6643-40DD-BE56-687ED1F6EC50}"/>
    <cellStyle name="Normal 6 6 2 5 4" xfId="3348" xr:uid="{96E9844A-4E9B-4FE3-8F25-866AD122BC4D}"/>
    <cellStyle name="Normal 6 6 2 6" xfId="3349" xr:uid="{3630548A-8031-4063-B881-310F71AF7648}"/>
    <cellStyle name="Normal 6 6 2 7" xfId="3350" xr:uid="{1C4A0DA6-5425-444D-A7AD-F26E940F4EBD}"/>
    <cellStyle name="Normal 6 6 2 8" xfId="3351" xr:uid="{03C79FE9-6F24-44F0-91CB-1E69809166FF}"/>
    <cellStyle name="Normal 6 6 3" xfId="342" xr:uid="{F6C02A78-3AAE-4998-A35C-004ABA31C5D9}"/>
    <cellStyle name="Normal 6 6 3 2" xfId="666" xr:uid="{6DB5470E-44E3-49C0-81B5-E66F63CF2EB5}"/>
    <cellStyle name="Normal 6 6 3 2 2" xfId="667" xr:uid="{1F8DFC59-04F1-4008-9A50-E32D6A25403F}"/>
    <cellStyle name="Normal 6 6 3 2 3" xfId="3352" xr:uid="{B29FAD5B-57E6-4486-83F3-F75C2E418692}"/>
    <cellStyle name="Normal 6 6 3 2 4" xfId="3353" xr:uid="{A46FDABA-736C-436F-BD22-3F88A403720C}"/>
    <cellStyle name="Normal 6 6 3 3" xfId="668" xr:uid="{F67DFC06-852B-43F6-8485-0C63EA133BE6}"/>
    <cellStyle name="Normal 6 6 3 3 2" xfId="3354" xr:uid="{9B30FE3C-046D-461F-BC9B-78C6BB757229}"/>
    <cellStyle name="Normal 6 6 3 3 3" xfId="3355" xr:uid="{120B8FD5-CC33-44A0-B0D3-2C0D271C2682}"/>
    <cellStyle name="Normal 6 6 3 3 4" xfId="3356" xr:uid="{9A18B6FB-E910-49F1-94D8-B0B6B3278098}"/>
    <cellStyle name="Normal 6 6 3 4" xfId="3357" xr:uid="{959EC137-94C1-435D-AA4B-BFF289360205}"/>
    <cellStyle name="Normal 6 6 3 5" xfId="3358" xr:uid="{DF3D6F9C-80B3-4AFD-9789-A15DB9F80257}"/>
    <cellStyle name="Normal 6 6 3 6" xfId="3359" xr:uid="{2F33FBE9-B053-449C-B82D-1FA53CDC0EC6}"/>
    <cellStyle name="Normal 6 6 4" xfId="343" xr:uid="{55AF1CD1-74B2-4C95-9BC6-F47D532D23B8}"/>
    <cellStyle name="Normal 6 6 4 2" xfId="669" xr:uid="{D94C2626-EBD0-40A4-B5A0-8AB5EA76F37E}"/>
    <cellStyle name="Normal 6 6 4 2 2" xfId="3360" xr:uid="{3AECBF9E-9DD9-485F-BC62-CFD583A781AD}"/>
    <cellStyle name="Normal 6 6 4 2 3" xfId="3361" xr:uid="{37229129-27D4-47BC-BB3B-C37101C87423}"/>
    <cellStyle name="Normal 6 6 4 2 4" xfId="3362" xr:uid="{4282B6C3-D455-44AD-BC05-A3B8885E7FDA}"/>
    <cellStyle name="Normal 6 6 4 3" xfId="3363" xr:uid="{49567334-45BB-4CE5-BE8F-672F32B5312D}"/>
    <cellStyle name="Normal 6 6 4 4" xfId="3364" xr:uid="{665D3BB3-1FE9-4A8D-9908-5046BFB87115}"/>
    <cellStyle name="Normal 6 6 4 5" xfId="3365" xr:uid="{998F2B1A-595B-48B4-80C0-DC2379389153}"/>
    <cellStyle name="Normal 6 6 5" xfId="670" xr:uid="{D0EA36BB-CED5-4F4F-9B3B-ED835D871851}"/>
    <cellStyle name="Normal 6 6 5 2" xfId="3366" xr:uid="{A17747C4-46E6-42C3-9670-DFFFAD4608AC}"/>
    <cellStyle name="Normal 6 6 5 3" xfId="3367" xr:uid="{1992B82F-15AB-41B0-9071-C5854D445E00}"/>
    <cellStyle name="Normal 6 6 5 4" xfId="3368" xr:uid="{7DDBF198-25EA-43B3-B635-BE747CF53FB9}"/>
    <cellStyle name="Normal 6 6 6" xfId="3369" xr:uid="{76214EC4-E4EC-4DE4-A567-801DCF67E663}"/>
    <cellStyle name="Normal 6 6 6 2" xfId="3370" xr:uid="{170E50DE-489D-4305-91AE-680E79AEAFDD}"/>
    <cellStyle name="Normal 6 6 6 3" xfId="3371" xr:uid="{1A0BF28B-77AD-421D-AB42-6948CAFFE7BB}"/>
    <cellStyle name="Normal 6 6 6 4" xfId="3372" xr:uid="{1E629B48-137B-44EC-AE60-23A343C5B9E0}"/>
    <cellStyle name="Normal 6 6 7" xfId="3373" xr:uid="{9BCF0262-04DA-4ABE-AC67-66D80E9C5634}"/>
    <cellStyle name="Normal 6 6 8" xfId="3374" xr:uid="{27068EC4-5237-4392-BD74-78CBF0269E7A}"/>
    <cellStyle name="Normal 6 6 9" xfId="3375" xr:uid="{9B67B197-66BA-4D36-BA28-2BE5FB160D65}"/>
    <cellStyle name="Normal 6 7" xfId="127" xr:uid="{FD52B3F3-11AC-45E5-901D-6C24B35085FD}"/>
    <cellStyle name="Normal 6 7 2" xfId="344" xr:uid="{1ED85381-8FA4-40E6-8475-4289DFB81E64}"/>
    <cellStyle name="Normal 6 7 2 2" xfId="671" xr:uid="{5E2C3BE3-32F4-4940-825C-1AF3EF50DD8B}"/>
    <cellStyle name="Normal 6 7 2 2 2" xfId="1683" xr:uid="{14A4383B-C209-4602-9E78-0111B55B12B7}"/>
    <cellStyle name="Normal 6 7 2 2 2 2" xfId="1684" xr:uid="{4C8CD92F-3DFE-4452-9E77-0C8A5387D6DC}"/>
    <cellStyle name="Normal 6 7 2 2 3" xfId="1685" xr:uid="{AE0DB23E-B6D7-4FD2-B5CA-CBED7C4516FC}"/>
    <cellStyle name="Normal 6 7 2 2 4" xfId="3376" xr:uid="{06B6F54A-4FBE-4E40-96EF-C2C793858E26}"/>
    <cellStyle name="Normal 6 7 2 3" xfId="1686" xr:uid="{EC23AE46-76C4-4822-9D1A-FC7B8BDC638A}"/>
    <cellStyle name="Normal 6 7 2 3 2" xfId="1687" xr:uid="{A3204942-F4CC-46D4-AC30-3A672D788612}"/>
    <cellStyle name="Normal 6 7 2 3 3" xfId="3377" xr:uid="{9043EEBF-6365-4673-8C3D-94B64BD0E078}"/>
    <cellStyle name="Normal 6 7 2 3 4" xfId="3378" xr:uid="{ABBD521E-E1D7-4313-9BFF-2A18C1BBEA56}"/>
    <cellStyle name="Normal 6 7 2 4" xfId="1688" xr:uid="{85C38324-C9FD-4746-B5DC-F37BA045D77C}"/>
    <cellStyle name="Normal 6 7 2 5" xfId="3379" xr:uid="{C55FF339-3F6B-4FEF-A1A9-9BC25821E954}"/>
    <cellStyle name="Normal 6 7 2 6" xfId="3380" xr:uid="{FE136A04-3349-4A4D-BEDC-B484D27CA872}"/>
    <cellStyle name="Normal 6 7 3" xfId="672" xr:uid="{C1D8A10A-4014-41CB-B3E6-1A5584588825}"/>
    <cellStyle name="Normal 6 7 3 2" xfId="1689" xr:uid="{3B017961-21AC-47F4-ADBE-0A751B6A5CD4}"/>
    <cellStyle name="Normal 6 7 3 2 2" xfId="1690" xr:uid="{5F3D8E38-D868-447F-ACCF-1D45EA41ECF6}"/>
    <cellStyle name="Normal 6 7 3 2 3" xfId="3381" xr:uid="{54F804D0-546B-43A7-9D19-03BAA7E2694F}"/>
    <cellStyle name="Normal 6 7 3 2 4" xfId="3382" xr:uid="{47725145-7004-493E-AD68-52671E6147E9}"/>
    <cellStyle name="Normal 6 7 3 3" xfId="1691" xr:uid="{CB45A344-44CB-4D7B-B1AE-FB137A8FC609}"/>
    <cellStyle name="Normal 6 7 3 4" xfId="3383" xr:uid="{C9C65F55-4516-4B61-8E00-0ADA49A1BEFC}"/>
    <cellStyle name="Normal 6 7 3 5" xfId="3384" xr:uid="{2EECEC97-E094-49C0-9822-E3379766A794}"/>
    <cellStyle name="Normal 6 7 4" xfId="1692" xr:uid="{4BD66DFD-6A04-4C26-9D7E-07A07728B80F}"/>
    <cellStyle name="Normal 6 7 4 2" xfId="1693" xr:uid="{1C1E87EC-1119-4BAC-BBB1-60500452D8BC}"/>
    <cellStyle name="Normal 6 7 4 3" xfId="3385" xr:uid="{2DC23E5E-4BD6-4003-901E-4EF2B05B596E}"/>
    <cellStyle name="Normal 6 7 4 4" xfId="3386" xr:uid="{BAEA4BAE-D2E0-4F6C-A121-F48B2D3280BD}"/>
    <cellStyle name="Normal 6 7 5" xfId="1694" xr:uid="{7ABAF775-A9DC-4FFE-8C02-874D33324C31}"/>
    <cellStyle name="Normal 6 7 5 2" xfId="3387" xr:uid="{2EC430E6-E3F0-4422-9950-67713898BD1D}"/>
    <cellStyle name="Normal 6 7 5 3" xfId="3388" xr:uid="{BDD17368-9C4B-45BA-B216-FF7BC1579D0E}"/>
    <cellStyle name="Normal 6 7 5 4" xfId="3389" xr:uid="{0C31E5BD-1FD5-444F-8CA6-35C98D62F7E5}"/>
    <cellStyle name="Normal 6 7 6" xfId="3390" xr:uid="{899DFCC4-EC30-47EB-A0BA-99ACDC75873F}"/>
    <cellStyle name="Normal 6 7 7" xfId="3391" xr:uid="{879C4A74-9F1D-42CF-908B-4774D1402A82}"/>
    <cellStyle name="Normal 6 7 8" xfId="3392" xr:uid="{63BA1A4D-62CA-46C7-9878-774A825A4CB3}"/>
    <cellStyle name="Normal 6 8" xfId="345" xr:uid="{F6CF6ABC-6DFD-4D7F-A0D4-CBC08BBF620B}"/>
    <cellStyle name="Normal 6 8 2" xfId="673" xr:uid="{F82BB33C-6E40-41A7-AD1F-B44F31732833}"/>
    <cellStyle name="Normal 6 8 2 2" xfId="674" xr:uid="{2AD55397-BF35-45DD-A14B-A480D282C215}"/>
    <cellStyle name="Normal 6 8 2 2 2" xfId="1695" xr:uid="{8E25AD15-0781-4A91-97CD-260EC6A46EE8}"/>
    <cellStyle name="Normal 6 8 2 2 3" xfId="3393" xr:uid="{54FF39FC-A428-4843-8FC5-E9122569B5EE}"/>
    <cellStyle name="Normal 6 8 2 2 4" xfId="3394" xr:uid="{CAC369A5-DEF5-47A3-BB9F-6DF9EC76BE8F}"/>
    <cellStyle name="Normal 6 8 2 3" xfId="1696" xr:uid="{ABC0BD64-1447-4FD4-B9B9-81D12B9D7561}"/>
    <cellStyle name="Normal 6 8 2 4" xfId="3395" xr:uid="{95435F01-74B8-4268-A761-BBDDD3BE97D7}"/>
    <cellStyle name="Normal 6 8 2 5" xfId="3396" xr:uid="{2AC7FD75-BCA4-482B-821B-C08D04D5F5A6}"/>
    <cellStyle name="Normal 6 8 3" xfId="675" xr:uid="{3AA08707-1829-47CE-AE23-FC2D4EF68CBE}"/>
    <cellStyle name="Normal 6 8 3 2" xfId="1697" xr:uid="{B61D4013-ADCF-4E15-A59C-095CADD46A5D}"/>
    <cellStyle name="Normal 6 8 3 3" xfId="3397" xr:uid="{C11D4C30-E53D-426C-A4DE-7132BEE9E2B3}"/>
    <cellStyle name="Normal 6 8 3 4" xfId="3398" xr:uid="{439EEF94-FFC1-4A24-B361-E67138FB2DE8}"/>
    <cellStyle name="Normal 6 8 4" xfId="1698" xr:uid="{8136F805-684C-4D18-8EAB-D0C478688C9D}"/>
    <cellStyle name="Normal 6 8 4 2" xfId="3399" xr:uid="{A3B7607A-E005-4C76-8B0C-88C72254E273}"/>
    <cellStyle name="Normal 6 8 4 3" xfId="3400" xr:uid="{6D97DF07-92F0-4F54-97BC-4650E32D9345}"/>
    <cellStyle name="Normal 6 8 4 4" xfId="3401" xr:uid="{063F1A19-3526-4047-A827-020A2865823E}"/>
    <cellStyle name="Normal 6 8 5" xfId="3402" xr:uid="{6871E4A7-6599-466B-BD21-8A28DC0B230A}"/>
    <cellStyle name="Normal 6 8 6" xfId="3403" xr:uid="{D68B00D0-4AA0-4FBD-9CA8-CE1291C0B518}"/>
    <cellStyle name="Normal 6 8 7" xfId="3404" xr:uid="{52E103C0-2A7B-4C88-B153-DB211D903053}"/>
    <cellStyle name="Normal 6 9" xfId="346" xr:uid="{9D094C52-58D2-46D7-80FB-BB7BBE74CA59}"/>
    <cellStyle name="Normal 6 9 2" xfId="676" xr:uid="{254B1650-46FA-4227-ACE8-7CB4CC610DF2}"/>
    <cellStyle name="Normal 6 9 2 2" xfId="1699" xr:uid="{EDC7F7D5-4540-4FB7-A70C-31207B74B27D}"/>
    <cellStyle name="Normal 6 9 2 3" xfId="3405" xr:uid="{F2059041-1793-4BF2-8D72-8D94B94D8E53}"/>
    <cellStyle name="Normal 6 9 2 4" xfId="3406" xr:uid="{1AFB169E-34BB-4990-B599-E9C715BE1871}"/>
    <cellStyle name="Normal 6 9 3" xfId="1700" xr:uid="{4D847144-698A-4DD7-99F5-F59EFF44EFF0}"/>
    <cellStyle name="Normal 6 9 3 2" xfId="3407" xr:uid="{4C1BE87A-9496-4B9A-9615-060D0D86272A}"/>
    <cellStyle name="Normal 6 9 3 3" xfId="3408" xr:uid="{3B273C17-E4A3-4E0F-A738-2967ACB0063D}"/>
    <cellStyle name="Normal 6 9 3 4" xfId="3409" xr:uid="{8EC92F5A-3C1E-477D-9275-72AA922DAD6E}"/>
    <cellStyle name="Normal 6 9 4" xfId="3410" xr:uid="{453E8C74-0A1A-4960-8045-738038ADB656}"/>
    <cellStyle name="Normal 6 9 5" xfId="3411" xr:uid="{22341BBC-1361-440B-9F28-FC68D6DCE166}"/>
    <cellStyle name="Normal 6 9 6" xfId="3412" xr:uid="{32B88DA1-2FB0-4B4A-8609-6C621081861F}"/>
    <cellStyle name="Normal 7" xfId="128" xr:uid="{FA563C59-0918-4BE1-8D79-0C7B1AED50D9}"/>
    <cellStyle name="Normal 7 10" xfId="1701" xr:uid="{AE97BD9F-3BA0-4075-9F74-6FA3DCD7DB59}"/>
    <cellStyle name="Normal 7 10 2" xfId="3413" xr:uid="{DAA77B1D-CFB1-4E9E-ACE0-855E5BE16916}"/>
    <cellStyle name="Normal 7 10 3" xfId="3414" xr:uid="{59E3ACA3-BECE-49C2-909F-B330C3B113FC}"/>
    <cellStyle name="Normal 7 10 4" xfId="3415" xr:uid="{697D0478-A6E2-470C-B18F-BF21D7466681}"/>
    <cellStyle name="Normal 7 11" xfId="3416" xr:uid="{67D68BE5-2F89-46CE-B229-A3CFBA60A22F}"/>
    <cellStyle name="Normal 7 11 2" xfId="3417" xr:uid="{C89C1D49-DDAC-4AAE-AA3D-92D479BA6DE3}"/>
    <cellStyle name="Normal 7 11 3" xfId="3418" xr:uid="{D22BF7C9-5DF4-4768-B3C6-FA948B91D69A}"/>
    <cellStyle name="Normal 7 11 4" xfId="3419" xr:uid="{FDE29CAA-C950-4BB8-BDB6-7B2E87CCC3B3}"/>
    <cellStyle name="Normal 7 12" xfId="3420" xr:uid="{CE451806-6BF2-4075-8C56-42327BAD601A}"/>
    <cellStyle name="Normal 7 12 2" xfId="3421" xr:uid="{103ED77B-9DFD-4C9C-85CB-DAB116C234CC}"/>
    <cellStyle name="Normal 7 13" xfId="3422" xr:uid="{16E0D9A0-86B0-4D79-B9CE-60A0C3C42D69}"/>
    <cellStyle name="Normal 7 14" xfId="3423" xr:uid="{787341F1-357B-4549-ABC2-DA28EB1F8E54}"/>
    <cellStyle name="Normal 7 15" xfId="3424" xr:uid="{5E8E70F5-6A8B-4989-8959-5175F4025326}"/>
    <cellStyle name="Normal 7 2" xfId="129" xr:uid="{8785EE75-E6BC-4E52-81C3-D7D2C86FE6F3}"/>
    <cellStyle name="Normal 7 2 10" xfId="3425" xr:uid="{A440B014-94F4-441F-BBE2-CD5EBB53F24D}"/>
    <cellStyle name="Normal 7 2 11" xfId="3426" xr:uid="{0342D331-258F-41AE-A161-71D609283912}"/>
    <cellStyle name="Normal 7 2 2" xfId="130" xr:uid="{4D0364A9-46EE-4051-9F57-01A6BEC624B5}"/>
    <cellStyle name="Normal 7 2 2 2" xfId="131" xr:uid="{7B1D59C1-8D21-4199-B91F-E453677D7054}"/>
    <cellStyle name="Normal 7 2 2 2 2" xfId="347" xr:uid="{9F1BCE4F-D942-45C2-8F7D-99E9F4AA777A}"/>
    <cellStyle name="Normal 7 2 2 2 2 2" xfId="677" xr:uid="{B2A5E903-4F66-4B19-91C0-19D3414B9A40}"/>
    <cellStyle name="Normal 7 2 2 2 2 2 2" xfId="678" xr:uid="{11D7FCD2-A460-498F-82E3-9E9890F6026F}"/>
    <cellStyle name="Normal 7 2 2 2 2 2 2 2" xfId="1702" xr:uid="{D359B67B-29F6-43C1-BF7C-67917EB3D91E}"/>
    <cellStyle name="Normal 7 2 2 2 2 2 2 2 2" xfId="1703" xr:uid="{2F79223D-5541-4672-920D-49E608E79A17}"/>
    <cellStyle name="Normal 7 2 2 2 2 2 2 3" xfId="1704" xr:uid="{198A7C8E-AC9D-4113-88D4-863F7A7DE0D6}"/>
    <cellStyle name="Normal 7 2 2 2 2 2 3" xfId="1705" xr:uid="{A1E69FD3-33A9-4F6F-B659-95531D965376}"/>
    <cellStyle name="Normal 7 2 2 2 2 2 3 2" xfId="1706" xr:uid="{B3867307-40A1-44A5-B016-C203CA4B9A1A}"/>
    <cellStyle name="Normal 7 2 2 2 2 2 4" xfId="1707" xr:uid="{F338F7F6-FCAB-4D56-9E80-BBBB022AC2D4}"/>
    <cellStyle name="Normal 7 2 2 2 2 3" xfId="679" xr:uid="{9A2E97F5-0350-47BB-8769-4DD024C9FC94}"/>
    <cellStyle name="Normal 7 2 2 2 2 3 2" xfId="1708" xr:uid="{820B8D60-5889-4000-8EDE-CC63F2F66F3E}"/>
    <cellStyle name="Normal 7 2 2 2 2 3 2 2" xfId="1709" xr:uid="{12E74953-7F81-4F64-8328-C8D6D82B3DE1}"/>
    <cellStyle name="Normal 7 2 2 2 2 3 3" xfId="1710" xr:uid="{BBEE7A6D-7DF9-4146-945A-601844589700}"/>
    <cellStyle name="Normal 7 2 2 2 2 3 4" xfId="3427" xr:uid="{55AFCE22-DC14-47C4-9B2A-33CCEE198057}"/>
    <cellStyle name="Normal 7 2 2 2 2 4" xfId="1711" xr:uid="{D507C8F1-9202-456B-B47E-7343BFCB2290}"/>
    <cellStyle name="Normal 7 2 2 2 2 4 2" xfId="1712" xr:uid="{86DCD49E-EC5B-4FB7-8D0A-F4837076673B}"/>
    <cellStyle name="Normal 7 2 2 2 2 5" xfId="1713" xr:uid="{5944D673-8396-4FA2-9942-E3C4C713E982}"/>
    <cellStyle name="Normal 7 2 2 2 2 6" xfId="3428" xr:uid="{B0E8748F-6575-41AE-A089-5C277561F946}"/>
    <cellStyle name="Normal 7 2 2 2 3" xfId="348" xr:uid="{4EE5D131-7FB8-40EE-9D67-CBABFA8D682D}"/>
    <cellStyle name="Normal 7 2 2 2 3 2" xfId="680" xr:uid="{BF14D744-80D3-4914-BD37-3FFD27707DAE}"/>
    <cellStyle name="Normal 7 2 2 2 3 2 2" xfId="681" xr:uid="{16F5E089-0C0D-4F93-B6C7-3A1849510C30}"/>
    <cellStyle name="Normal 7 2 2 2 3 2 2 2" xfId="1714" xr:uid="{C83870F5-A406-4822-B1DE-BCE112D426DD}"/>
    <cellStyle name="Normal 7 2 2 2 3 2 2 2 2" xfId="1715" xr:uid="{B64D6095-6F4B-4EB6-9C00-5BA297EE1ED6}"/>
    <cellStyle name="Normal 7 2 2 2 3 2 2 3" xfId="1716" xr:uid="{FA0A3DB5-4EAA-46C8-AEDB-D3F5388467CA}"/>
    <cellStyle name="Normal 7 2 2 2 3 2 3" xfId="1717" xr:uid="{D7D21DF3-CEC8-47E0-9CDF-16E1FD688C66}"/>
    <cellStyle name="Normal 7 2 2 2 3 2 3 2" xfId="1718" xr:uid="{99E37ADB-8C1F-44C4-A0C2-03C9C7BF4852}"/>
    <cellStyle name="Normal 7 2 2 2 3 2 4" xfId="1719" xr:uid="{33F6BCFB-CAF7-4875-8D92-174088A498D3}"/>
    <cellStyle name="Normal 7 2 2 2 3 3" xfId="682" xr:uid="{AF20DF19-899E-4004-9BA3-7A17E602AE7C}"/>
    <cellStyle name="Normal 7 2 2 2 3 3 2" xfId="1720" xr:uid="{FEE7EB96-71D7-483F-ABC8-95A40FE713E1}"/>
    <cellStyle name="Normal 7 2 2 2 3 3 2 2" xfId="1721" xr:uid="{07E4E255-E933-43D9-BC10-45F5983713A2}"/>
    <cellStyle name="Normal 7 2 2 2 3 3 3" xfId="1722" xr:uid="{3AF81A32-AB08-4C33-8CC4-A6615A62BD6C}"/>
    <cellStyle name="Normal 7 2 2 2 3 4" xfId="1723" xr:uid="{6CCE6658-49EA-499E-A406-D1B9F32A0AEB}"/>
    <cellStyle name="Normal 7 2 2 2 3 4 2" xfId="1724" xr:uid="{5A981772-2271-43A0-AC4A-9339D43EC8FE}"/>
    <cellStyle name="Normal 7 2 2 2 3 5" xfId="1725" xr:uid="{F51D1B63-30EA-4988-A15F-48FECC88BF97}"/>
    <cellStyle name="Normal 7 2 2 2 4" xfId="683" xr:uid="{70D0B7A4-AD45-45B6-B7C0-564D29335E30}"/>
    <cellStyle name="Normal 7 2 2 2 4 2" xfId="684" xr:uid="{F85BE379-4EEB-402E-8BF9-F58C810A25F8}"/>
    <cellStyle name="Normal 7 2 2 2 4 2 2" xfId="1726" xr:uid="{A5EE56DD-4B81-44DB-8892-0AADD2256E13}"/>
    <cellStyle name="Normal 7 2 2 2 4 2 2 2" xfId="1727" xr:uid="{39C382D4-942F-462C-A888-1C5737B2556D}"/>
    <cellStyle name="Normal 7 2 2 2 4 2 3" xfId="1728" xr:uid="{D7314338-A3E0-47C1-9135-D1687A6C0FA6}"/>
    <cellStyle name="Normal 7 2 2 2 4 3" xfId="1729" xr:uid="{47960206-7800-44CA-A0CB-2129472B5E38}"/>
    <cellStyle name="Normal 7 2 2 2 4 3 2" xfId="1730" xr:uid="{585F84D5-E33C-476D-A9B6-3241289C9D7A}"/>
    <cellStyle name="Normal 7 2 2 2 4 4" xfId="1731" xr:uid="{ADD56FF4-31A3-47B9-86CC-35BB984625E2}"/>
    <cellStyle name="Normal 7 2 2 2 5" xfId="685" xr:uid="{E1BD0AF9-A4CD-4F49-9E09-39FE33880EA4}"/>
    <cellStyle name="Normal 7 2 2 2 5 2" xfId="1732" xr:uid="{5DE34113-90D0-4102-BCD4-E29B56CC541D}"/>
    <cellStyle name="Normal 7 2 2 2 5 2 2" xfId="1733" xr:uid="{F6EB1C05-6F79-42B6-8BA8-700F6BDC873A}"/>
    <cellStyle name="Normal 7 2 2 2 5 3" xfId="1734" xr:uid="{194E8C1D-7FEE-4F95-A86C-054B22CF1DF6}"/>
    <cellStyle name="Normal 7 2 2 2 5 4" xfId="3429" xr:uid="{5B2C6BA6-3F94-4A0F-B5B5-2C87C225B750}"/>
    <cellStyle name="Normal 7 2 2 2 6" xfId="1735" xr:uid="{17DA3CD6-FB04-4FD7-895D-8728B76BF0EB}"/>
    <cellStyle name="Normal 7 2 2 2 6 2" xfId="1736" xr:uid="{30B15E27-FA68-4B49-9A2E-0DA350AC860B}"/>
    <cellStyle name="Normal 7 2 2 2 7" xfId="1737" xr:uid="{EC08C345-84F8-43F7-ABB2-8D515DC9BCB4}"/>
    <cellStyle name="Normal 7 2 2 2 8" xfId="3430" xr:uid="{769E3572-B7E1-4F03-848C-D94AC66842D4}"/>
    <cellStyle name="Normal 7 2 2 3" xfId="349" xr:uid="{B7CDD54F-0E25-49C4-A66A-422758C84743}"/>
    <cellStyle name="Normal 7 2 2 3 2" xfId="686" xr:uid="{51C5C661-065C-4C7B-9ACF-385868CC95D6}"/>
    <cellStyle name="Normal 7 2 2 3 2 2" xfId="687" xr:uid="{EABE6952-46A1-4CE2-BF43-B67E78B1C094}"/>
    <cellStyle name="Normal 7 2 2 3 2 2 2" xfId="1738" xr:uid="{CF3163DF-8060-4178-A963-50E81C0BDA22}"/>
    <cellStyle name="Normal 7 2 2 3 2 2 2 2" xfId="1739" xr:uid="{784A5A58-98C2-4B5B-BBD9-4E872E4AEF60}"/>
    <cellStyle name="Normal 7 2 2 3 2 2 3" xfId="1740" xr:uid="{092247A8-C54B-4E2D-AF5D-6E94BAD5A52F}"/>
    <cellStyle name="Normal 7 2 2 3 2 3" xfId="1741" xr:uid="{307B0F02-536C-44DA-944D-1E1B51A46FA7}"/>
    <cellStyle name="Normal 7 2 2 3 2 3 2" xfId="1742" xr:uid="{2C6EA7BF-7EA6-4B58-9B81-F99F91EE5135}"/>
    <cellStyle name="Normal 7 2 2 3 2 4" xfId="1743" xr:uid="{D329CF64-DB91-4EB8-9642-479051A4DC20}"/>
    <cellStyle name="Normal 7 2 2 3 3" xfId="688" xr:uid="{CC3252A5-C6A0-491F-9AF4-D59A62C8E525}"/>
    <cellStyle name="Normal 7 2 2 3 3 2" xfId="1744" xr:uid="{4C7B5386-AF0F-4260-B391-94CCC3494B7E}"/>
    <cellStyle name="Normal 7 2 2 3 3 2 2" xfId="1745" xr:uid="{E41CC2A1-8E87-4C09-9756-5C881A0F11BF}"/>
    <cellStyle name="Normal 7 2 2 3 3 3" xfId="1746" xr:uid="{470F2C95-465B-4DBB-9C2C-58814E4F3AA2}"/>
    <cellStyle name="Normal 7 2 2 3 3 4" xfId="3431" xr:uid="{642714F7-38EF-488B-A7CC-4DCDD5E8755B}"/>
    <cellStyle name="Normal 7 2 2 3 4" xfId="1747" xr:uid="{24953AFE-C0C6-4E75-84FC-A66CE44D5C13}"/>
    <cellStyle name="Normal 7 2 2 3 4 2" xfId="1748" xr:uid="{44D222F2-69A9-49DF-A0CC-27B6465573ED}"/>
    <cellStyle name="Normal 7 2 2 3 5" xfId="1749" xr:uid="{0874E61B-A45C-410A-A88B-9493592B5049}"/>
    <cellStyle name="Normal 7 2 2 3 6" xfId="3432" xr:uid="{64E6D380-D48D-4275-A5C2-2AB5CAF6E07F}"/>
    <cellStyle name="Normal 7 2 2 4" xfId="350" xr:uid="{74928ACF-B68C-46F4-B001-4421F79395A9}"/>
    <cellStyle name="Normal 7 2 2 4 2" xfId="689" xr:uid="{EE8EB575-797B-466D-ACE9-58E0B22042A0}"/>
    <cellStyle name="Normal 7 2 2 4 2 2" xfId="690" xr:uid="{B6C6E090-6824-4EB4-BB29-6D10297E09F5}"/>
    <cellStyle name="Normal 7 2 2 4 2 2 2" xfId="1750" xr:uid="{6AF5480B-1619-4E38-B55E-939E7106FA99}"/>
    <cellStyle name="Normal 7 2 2 4 2 2 2 2" xfId="1751" xr:uid="{6BE8A760-A7F5-4FCA-97E6-720712BCC461}"/>
    <cellStyle name="Normal 7 2 2 4 2 2 3" xfId="1752" xr:uid="{D6C09178-EABA-4F25-81BC-FB08E723E886}"/>
    <cellStyle name="Normal 7 2 2 4 2 3" xfId="1753" xr:uid="{F1567A4D-F6C8-4269-8DD8-AADB645CF525}"/>
    <cellStyle name="Normal 7 2 2 4 2 3 2" xfId="1754" xr:uid="{83856E2A-640B-4020-BB14-56DB9515F76F}"/>
    <cellStyle name="Normal 7 2 2 4 2 4" xfId="1755" xr:uid="{71ED9C3F-AD5B-4B8D-8D61-A0B100599CAA}"/>
    <cellStyle name="Normal 7 2 2 4 3" xfId="691" xr:uid="{F086AF32-4673-4356-9428-59A231D133A4}"/>
    <cellStyle name="Normal 7 2 2 4 3 2" xfId="1756" xr:uid="{1C4202DE-B3A7-4FC5-911D-D8E8F73E0CF4}"/>
    <cellStyle name="Normal 7 2 2 4 3 2 2" xfId="1757" xr:uid="{42124733-C4E2-4E6F-A964-332C3512F131}"/>
    <cellStyle name="Normal 7 2 2 4 3 3" xfId="1758" xr:uid="{AA35D815-2AF9-426F-B355-CF2728BD54EE}"/>
    <cellStyle name="Normal 7 2 2 4 4" xfId="1759" xr:uid="{A781F4AA-F962-42F8-845B-05769515BC94}"/>
    <cellStyle name="Normal 7 2 2 4 4 2" xfId="1760" xr:uid="{F693D8F2-1CB4-42A7-A1AD-99176EAF20F0}"/>
    <cellStyle name="Normal 7 2 2 4 5" xfId="1761" xr:uid="{676F1422-0E97-470D-96BB-875F96C3C947}"/>
    <cellStyle name="Normal 7 2 2 5" xfId="351" xr:uid="{0CEC3CDE-5A66-4520-AFFD-D22A44187A4E}"/>
    <cellStyle name="Normal 7 2 2 5 2" xfId="692" xr:uid="{E1216A16-2B54-44A9-A38C-4BF9192034C8}"/>
    <cellStyle name="Normal 7 2 2 5 2 2" xfId="1762" xr:uid="{B1C37781-7EA2-47F8-ADC9-8430CCCDEB6C}"/>
    <cellStyle name="Normal 7 2 2 5 2 2 2" xfId="1763" xr:uid="{8B79A313-492F-41BA-ADBD-DF69E8A3B369}"/>
    <cellStyle name="Normal 7 2 2 5 2 3" xfId="1764" xr:uid="{E60482C1-B00B-450E-87F3-F4705F5A9A44}"/>
    <cellStyle name="Normal 7 2 2 5 3" xfId="1765" xr:uid="{5D527341-229A-48E9-984E-5C57AEB32B18}"/>
    <cellStyle name="Normal 7 2 2 5 3 2" xfId="1766" xr:uid="{6A88D35F-F185-430F-916C-611163A3E0E0}"/>
    <cellStyle name="Normal 7 2 2 5 4" xfId="1767" xr:uid="{424BB6FC-C2EF-472F-A734-40CF85EED80E}"/>
    <cellStyle name="Normal 7 2 2 6" xfId="693" xr:uid="{C7F0CB2F-1298-4C26-848D-06DF529E985F}"/>
    <cellStyle name="Normal 7 2 2 6 2" xfId="1768" xr:uid="{18E88DAA-43E0-4890-BAA5-6A42FE4C88A5}"/>
    <cellStyle name="Normal 7 2 2 6 2 2" xfId="1769" xr:uid="{DD6BB733-E6D1-4807-AF6D-107887497F23}"/>
    <cellStyle name="Normal 7 2 2 6 3" xfId="1770" xr:uid="{5B6FBFDF-D224-420A-84AB-DCF4FDB1F21E}"/>
    <cellStyle name="Normal 7 2 2 6 4" xfId="3433" xr:uid="{586393D8-7342-461B-AD7C-ABC64567292F}"/>
    <cellStyle name="Normal 7 2 2 7" xfId="1771" xr:uid="{31276043-8341-4186-AD6B-D6181FD443D4}"/>
    <cellStyle name="Normal 7 2 2 7 2" xfId="1772" xr:uid="{B2456908-D965-4561-876E-D818716C6BD9}"/>
    <cellStyle name="Normal 7 2 2 8" xfId="1773" xr:uid="{70C50845-66BA-4E47-8D0A-0075536B4FE6}"/>
    <cellStyle name="Normal 7 2 2 9" xfId="3434" xr:uid="{DEA1EEE4-B2DA-4830-8247-1A7C4B13F977}"/>
    <cellStyle name="Normal 7 2 3" xfId="132" xr:uid="{097A6E50-B219-4735-8C6A-0C175CF86CFB}"/>
    <cellStyle name="Normal 7 2 3 2" xfId="133" xr:uid="{CFB75E8F-3D2C-4BA5-84BF-8E66F84061E2}"/>
    <cellStyle name="Normal 7 2 3 2 2" xfId="694" xr:uid="{77FE7D5B-CF88-44E4-BBC0-6EE12E371F45}"/>
    <cellStyle name="Normal 7 2 3 2 2 2" xfId="695" xr:uid="{515A8A6F-5DBD-4924-987E-49F3514CC803}"/>
    <cellStyle name="Normal 7 2 3 2 2 2 2" xfId="1774" xr:uid="{9C3384CC-3586-4195-94A6-1FA53F8B4936}"/>
    <cellStyle name="Normal 7 2 3 2 2 2 2 2" xfId="1775" xr:uid="{6A8F24F5-CD6F-4193-AE12-AE8FE09679A7}"/>
    <cellStyle name="Normal 7 2 3 2 2 2 3" xfId="1776" xr:uid="{2D263D23-9BD1-4B50-B143-914D75656752}"/>
    <cellStyle name="Normal 7 2 3 2 2 3" xfId="1777" xr:uid="{45AFCE0E-7A8A-480A-A156-38239CA4E6A1}"/>
    <cellStyle name="Normal 7 2 3 2 2 3 2" xfId="1778" xr:uid="{0C05531C-C3E7-44DD-A45D-1B9641BA0273}"/>
    <cellStyle name="Normal 7 2 3 2 2 4" xfId="1779" xr:uid="{72F1BA2D-815F-4F32-8DD8-DC87C26AF092}"/>
    <cellStyle name="Normal 7 2 3 2 3" xfId="696" xr:uid="{CCB38C81-3E37-4052-8772-FE4A05033E90}"/>
    <cellStyle name="Normal 7 2 3 2 3 2" xfId="1780" xr:uid="{C0D83645-9F97-470F-A2C6-97D6A6C879EA}"/>
    <cellStyle name="Normal 7 2 3 2 3 2 2" xfId="1781" xr:uid="{DCBC5DC4-9911-4F1B-B33F-0694A1CAB0A3}"/>
    <cellStyle name="Normal 7 2 3 2 3 3" xfId="1782" xr:uid="{7509303C-B0CA-43EB-ABCD-1D9D04E0736E}"/>
    <cellStyle name="Normal 7 2 3 2 3 4" xfId="3435" xr:uid="{C14029DB-BAA5-47A2-A943-F44EA439CA8C}"/>
    <cellStyle name="Normal 7 2 3 2 4" xfId="1783" xr:uid="{66AF86D4-E5DE-4643-8472-7D6AA65C4EC5}"/>
    <cellStyle name="Normal 7 2 3 2 4 2" xfId="1784" xr:uid="{61DCAF26-1CA9-40BC-82C5-AB6CAD228DD6}"/>
    <cellStyle name="Normal 7 2 3 2 5" xfId="1785" xr:uid="{D9EFDC24-4E48-45A2-B6B4-AC355C4140C9}"/>
    <cellStyle name="Normal 7 2 3 2 6" xfId="3436" xr:uid="{0207F6F5-3FCF-4AB2-9921-537A81FC63DA}"/>
    <cellStyle name="Normal 7 2 3 3" xfId="352" xr:uid="{E5438587-7C9E-49A0-96EF-C5BD151FF8CB}"/>
    <cellStyle name="Normal 7 2 3 3 2" xfId="697" xr:uid="{492B828F-2EDC-4DB7-8123-399DD2F47349}"/>
    <cellStyle name="Normal 7 2 3 3 2 2" xfId="698" xr:uid="{5E57BFA2-7629-49C3-92DD-73A6C1AA1DF3}"/>
    <cellStyle name="Normal 7 2 3 3 2 2 2" xfId="1786" xr:uid="{CA36DF70-3213-4082-9648-9F16DD76A137}"/>
    <cellStyle name="Normal 7 2 3 3 2 2 2 2" xfId="1787" xr:uid="{EC905252-2AD4-4028-981C-EC1743EDEB03}"/>
    <cellStyle name="Normal 7 2 3 3 2 2 3" xfId="1788" xr:uid="{BF1DC09E-DFAC-422A-B046-74B914A43181}"/>
    <cellStyle name="Normal 7 2 3 3 2 3" xfId="1789" xr:uid="{D319910B-95AF-40AF-A0C6-2269A91E531C}"/>
    <cellStyle name="Normal 7 2 3 3 2 3 2" xfId="1790" xr:uid="{C29CBAB6-8801-4AD5-BA59-1E0013B1010F}"/>
    <cellStyle name="Normal 7 2 3 3 2 4" xfId="1791" xr:uid="{3AB5A41C-DE23-47D4-957F-356D1AFD9DAE}"/>
    <cellStyle name="Normal 7 2 3 3 3" xfId="699" xr:uid="{2DBB7FD9-BF18-4833-A09B-58D247584E3D}"/>
    <cellStyle name="Normal 7 2 3 3 3 2" xfId="1792" xr:uid="{AB742FCB-A3D8-481F-90BC-8D3FD4B12134}"/>
    <cellStyle name="Normal 7 2 3 3 3 2 2" xfId="1793" xr:uid="{EC3F0995-0BE5-4269-9E66-BC1D140B35CC}"/>
    <cellStyle name="Normal 7 2 3 3 3 3" xfId="1794" xr:uid="{167B2B67-4463-4E91-B003-38558CB0565B}"/>
    <cellStyle name="Normal 7 2 3 3 4" xfId="1795" xr:uid="{80BD4A6C-8D5F-4AFD-9DF4-A76918EF5B2A}"/>
    <cellStyle name="Normal 7 2 3 3 4 2" xfId="1796" xr:uid="{160D22ED-F87D-47B9-BEE3-DFE213449FEB}"/>
    <cellStyle name="Normal 7 2 3 3 5" xfId="1797" xr:uid="{07360DE6-400E-4838-91DC-500A798E44E6}"/>
    <cellStyle name="Normal 7 2 3 4" xfId="353" xr:uid="{EDAC38BA-5AC4-4C2F-AF19-6FDD2066182B}"/>
    <cellStyle name="Normal 7 2 3 4 2" xfId="700" xr:uid="{92E625CA-FEB3-4A5D-A682-077FC45145D0}"/>
    <cellStyle name="Normal 7 2 3 4 2 2" xfId="1798" xr:uid="{885EAE7D-5F6B-432A-BCC8-09B4EE2E4BAB}"/>
    <cellStyle name="Normal 7 2 3 4 2 2 2" xfId="1799" xr:uid="{336667DB-56BF-4CEF-80DB-2CF083629EB0}"/>
    <cellStyle name="Normal 7 2 3 4 2 3" xfId="1800" xr:uid="{BED36713-BDD1-45B3-B958-B30DB05AE67D}"/>
    <cellStyle name="Normal 7 2 3 4 3" xfId="1801" xr:uid="{E7856D90-AA29-45D4-A994-74778A43C75F}"/>
    <cellStyle name="Normal 7 2 3 4 3 2" xfId="1802" xr:uid="{51B48519-B766-423B-89A3-6A231241F079}"/>
    <cellStyle name="Normal 7 2 3 4 4" xfId="1803" xr:uid="{E862381E-45DD-4F9D-8E06-39884C319B99}"/>
    <cellStyle name="Normal 7 2 3 5" xfId="701" xr:uid="{4C23DE47-8C12-44CF-8B82-EF1E7859F9D0}"/>
    <cellStyle name="Normal 7 2 3 5 2" xfId="1804" xr:uid="{55265093-89E8-4C47-BAE0-27B9DDFB7D04}"/>
    <cellStyle name="Normal 7 2 3 5 2 2" xfId="1805" xr:uid="{ED3E88C3-F281-41C4-9B2E-F0F17F81FDA2}"/>
    <cellStyle name="Normal 7 2 3 5 3" xfId="1806" xr:uid="{56A2C430-A97C-4EBA-A0CD-12D2401C91CD}"/>
    <cellStyle name="Normal 7 2 3 5 4" xfId="3437" xr:uid="{A15E9323-6C4A-43A3-A98D-77744824ED85}"/>
    <cellStyle name="Normal 7 2 3 6" xfId="1807" xr:uid="{64487DFB-3788-445C-B616-8F8CB75C9787}"/>
    <cellStyle name="Normal 7 2 3 6 2" xfId="1808" xr:uid="{77CEE17E-F6CE-49A1-B0C8-A33550B6938B}"/>
    <cellStyle name="Normal 7 2 3 7" xfId="1809" xr:uid="{F00A301E-2A6F-450D-9138-630F7FDBB7AD}"/>
    <cellStyle name="Normal 7 2 3 8" xfId="3438" xr:uid="{365BDC8E-5626-4EFA-8025-07DA7E7F36EE}"/>
    <cellStyle name="Normal 7 2 4" xfId="134" xr:uid="{DAED483B-4B09-4795-B415-ECF22592D6B4}"/>
    <cellStyle name="Normal 7 2 4 2" xfId="448" xr:uid="{FF8C626F-55F2-42EB-9C75-D91A021874CA}"/>
    <cellStyle name="Normal 7 2 4 2 2" xfId="702" xr:uid="{A43EDF2E-E7F4-4190-AB97-D3495E8B4F95}"/>
    <cellStyle name="Normal 7 2 4 2 2 2" xfId="1810" xr:uid="{836F549C-3E93-448E-99A3-64C23A1B01E8}"/>
    <cellStyle name="Normal 7 2 4 2 2 2 2" xfId="1811" xr:uid="{7FC2B1EC-DD94-4983-86D3-F54C645FF2BA}"/>
    <cellStyle name="Normal 7 2 4 2 2 3" xfId="1812" xr:uid="{A52B2811-416D-4E95-9940-C9E9D63534A1}"/>
    <cellStyle name="Normal 7 2 4 2 2 4" xfId="3439" xr:uid="{08DFFE85-2A9A-450D-9054-6403ACE6746C}"/>
    <cellStyle name="Normal 7 2 4 2 3" xfId="1813" xr:uid="{6AB8956D-1E46-4A0D-8C7A-35333536D7DA}"/>
    <cellStyle name="Normal 7 2 4 2 3 2" xfId="1814" xr:uid="{1F4ACFB6-03DD-42E2-B342-6E83A2293995}"/>
    <cellStyle name="Normal 7 2 4 2 4" xfId="1815" xr:uid="{D325C98B-61B7-48D8-8AE7-5DBE58F6063F}"/>
    <cellStyle name="Normal 7 2 4 2 5" xfId="3440" xr:uid="{79901E37-1503-48F5-85D4-11215AC58E9F}"/>
    <cellStyle name="Normal 7 2 4 3" xfId="703" xr:uid="{F4F0AEB5-CD0D-4F6C-A93E-3ABC3BBA1F0B}"/>
    <cellStyle name="Normal 7 2 4 3 2" xfId="1816" xr:uid="{1DE0BA27-E6B5-45E7-B34C-3727ED34A4C7}"/>
    <cellStyle name="Normal 7 2 4 3 2 2" xfId="1817" xr:uid="{89354B68-0D4D-425F-9200-CA73BA82B647}"/>
    <cellStyle name="Normal 7 2 4 3 3" xfId="1818" xr:uid="{DC83DCFC-BB49-475E-B5EC-88E9A6641E5F}"/>
    <cellStyle name="Normal 7 2 4 3 4" xfId="3441" xr:uid="{803D109B-D929-4F8A-A928-0512B79AD378}"/>
    <cellStyle name="Normal 7 2 4 4" xfId="1819" xr:uid="{A6076FA6-0F88-4BBE-A2CF-3961EA63E26A}"/>
    <cellStyle name="Normal 7 2 4 4 2" xfId="1820" xr:uid="{0125FD3A-E2C4-468B-9C89-5F77FC63DB05}"/>
    <cellStyle name="Normal 7 2 4 4 3" xfId="3442" xr:uid="{72095706-982D-4D2A-A9BF-F9EF3BA2CF66}"/>
    <cellStyle name="Normal 7 2 4 4 4" xfId="3443" xr:uid="{C878BBEE-C013-432E-8BA2-89EDC697EE2C}"/>
    <cellStyle name="Normal 7 2 4 5" xfId="1821" xr:uid="{62A5BC31-30AB-4D6D-8A60-16ABC9C38CC8}"/>
    <cellStyle name="Normal 7 2 4 6" xfId="3444" xr:uid="{DF1751C9-D4CF-43FF-B3F7-CC6BA50337DD}"/>
    <cellStyle name="Normal 7 2 4 7" xfId="3445" xr:uid="{7FA6D4A4-535F-4529-A7CA-F76F0E0DE708}"/>
    <cellStyle name="Normal 7 2 5" xfId="354" xr:uid="{9B870B13-8122-4BC9-8008-51EF639CD22B}"/>
    <cellStyle name="Normal 7 2 5 2" xfId="704" xr:uid="{1971B886-853E-4894-AEB9-3CC6A133843A}"/>
    <cellStyle name="Normal 7 2 5 2 2" xfId="705" xr:uid="{17664526-301A-4968-8538-F2E7A4C476D3}"/>
    <cellStyle name="Normal 7 2 5 2 2 2" xfId="1822" xr:uid="{51D8B4CD-DD0E-4910-9CD1-8CD8001EABEE}"/>
    <cellStyle name="Normal 7 2 5 2 2 2 2" xfId="1823" xr:uid="{146E21A6-CD43-4141-B1BB-55179C3C16EF}"/>
    <cellStyle name="Normal 7 2 5 2 2 3" xfId="1824" xr:uid="{27AB7E42-1BD2-4690-962E-5562024AC8A7}"/>
    <cellStyle name="Normal 7 2 5 2 3" xfId="1825" xr:uid="{19DE127F-B6B4-4196-83D3-5DA83E61A522}"/>
    <cellStyle name="Normal 7 2 5 2 3 2" xfId="1826" xr:uid="{97E2946F-EF7A-4A92-B173-B9BC814B9B16}"/>
    <cellStyle name="Normal 7 2 5 2 4" xfId="1827" xr:uid="{7B5C0BD1-39D9-424A-B121-4DEF4C742457}"/>
    <cellStyle name="Normal 7 2 5 3" xfId="706" xr:uid="{F700FD1E-CBA9-4879-8311-8D6040D8E30F}"/>
    <cellStyle name="Normal 7 2 5 3 2" xfId="1828" xr:uid="{C59CB300-6303-4A59-B179-50F0E1002EDA}"/>
    <cellStyle name="Normal 7 2 5 3 2 2" xfId="1829" xr:uid="{A9498C81-FE0C-4B18-A3A2-9B20437F39E2}"/>
    <cellStyle name="Normal 7 2 5 3 3" xfId="1830" xr:uid="{E3389311-04B9-451C-B24A-34F78F34C9E9}"/>
    <cellStyle name="Normal 7 2 5 3 4" xfId="3446" xr:uid="{A7487EB2-6A6B-4C3D-9963-A8C143812099}"/>
    <cellStyle name="Normal 7 2 5 4" xfId="1831" xr:uid="{7E852B75-F6F6-4478-8129-63B8848FD09A}"/>
    <cellStyle name="Normal 7 2 5 4 2" xfId="1832" xr:uid="{C88D7CEB-4C83-4A31-8D10-FC61CBF9F929}"/>
    <cellStyle name="Normal 7 2 5 5" xfId="1833" xr:uid="{C7028330-4859-47DB-98E4-7107900D7451}"/>
    <cellStyle name="Normal 7 2 5 6" xfId="3447" xr:uid="{38AE1789-E225-4715-A499-255A84FBD429}"/>
    <cellStyle name="Normal 7 2 6" xfId="355" xr:uid="{96E12991-0522-4145-B206-648DBE11F2B4}"/>
    <cellStyle name="Normal 7 2 6 2" xfId="707" xr:uid="{6C6AD324-8B75-4098-AE4B-E8E1CF8F3F1E}"/>
    <cellStyle name="Normal 7 2 6 2 2" xfId="1834" xr:uid="{0B2A1A26-52A5-414E-9563-989DF09CE114}"/>
    <cellStyle name="Normal 7 2 6 2 2 2" xfId="1835" xr:uid="{FD9DC5BD-06E0-445A-8B6E-9765F169B86B}"/>
    <cellStyle name="Normal 7 2 6 2 3" xfId="1836" xr:uid="{AAD89B81-F9DB-490B-94D4-CCC90F786A65}"/>
    <cellStyle name="Normal 7 2 6 2 4" xfId="3448" xr:uid="{4CC5E2E1-2CD6-470D-8A14-8501611E2372}"/>
    <cellStyle name="Normal 7 2 6 3" xfId="1837" xr:uid="{129CE052-2953-492F-878D-459999955D2E}"/>
    <cellStyle name="Normal 7 2 6 3 2" xfId="1838" xr:uid="{03C026ED-3A18-4D78-81B6-2D5FDF6A1ADA}"/>
    <cellStyle name="Normal 7 2 6 4" xfId="1839" xr:uid="{29571204-42BF-435A-9311-FC1991B6B2F8}"/>
    <cellStyle name="Normal 7 2 6 5" xfId="3449" xr:uid="{403A45C9-FECA-4843-AB21-8D42648D2508}"/>
    <cellStyle name="Normal 7 2 7" xfId="708" xr:uid="{CEF2A68D-6EFC-4F07-80A4-20AEDAC7AB28}"/>
    <cellStyle name="Normal 7 2 7 2" xfId="1840" xr:uid="{A39CDA54-F251-428D-A13E-F294F12803AF}"/>
    <cellStyle name="Normal 7 2 7 2 2" xfId="1841" xr:uid="{A1A94F60-BD35-40F5-A38C-DFCB9EA55416}"/>
    <cellStyle name="Normal 7 2 7 2 3" xfId="4409" xr:uid="{2ACA19EB-BCED-4358-9BA9-695A3B3CE91E}"/>
    <cellStyle name="Normal 7 2 7 3" xfId="1842" xr:uid="{377B8DA1-30BF-4FC9-B685-F9F622C08870}"/>
    <cellStyle name="Normal 7 2 7 4" xfId="3450" xr:uid="{EA96C35B-DC61-4FC9-B836-9AF2D0079144}"/>
    <cellStyle name="Normal 7 2 7 4 2" xfId="4579" xr:uid="{60C79128-5143-4E84-B275-BF9A47BC5CC5}"/>
    <cellStyle name="Normal 7 2 7 4 3" xfId="4686" xr:uid="{04CD9C5D-FE19-4FFA-B00F-7AED3B7F5266}"/>
    <cellStyle name="Normal 7 2 7 4 4" xfId="4608" xr:uid="{B95DEE6D-845F-4600-9608-BF1A5A14FEF4}"/>
    <cellStyle name="Normal 7 2 8" xfId="1843" xr:uid="{3EAC39CC-D1B1-4907-B31B-A88F421B03EF}"/>
    <cellStyle name="Normal 7 2 8 2" xfId="1844" xr:uid="{546580F0-B673-462B-BA3C-7B6EB72C0192}"/>
    <cellStyle name="Normal 7 2 8 3" xfId="3451" xr:uid="{ED4A76C1-222B-401A-88EC-C8627D175A4F}"/>
    <cellStyle name="Normal 7 2 8 4" xfId="3452" xr:uid="{2DDDE721-B00A-4294-9A27-C408046BA185}"/>
    <cellStyle name="Normal 7 2 9" xfId="1845" xr:uid="{80511D1D-1139-4EA2-985A-621FAB2CEB1F}"/>
    <cellStyle name="Normal 7 3" xfId="135" xr:uid="{74D9617C-281F-40F6-91CF-9853A4C903BE}"/>
    <cellStyle name="Normal 7 3 10" xfId="3453" xr:uid="{3DCD37C2-C4F4-4EB6-8BCE-1C0CAD612772}"/>
    <cellStyle name="Normal 7 3 11" xfId="3454" xr:uid="{999C8797-7EB9-4534-A3F7-D5B5174FFFA0}"/>
    <cellStyle name="Normal 7 3 2" xfId="136" xr:uid="{B53608FE-FCD5-495E-93D4-79FDBF307E1C}"/>
    <cellStyle name="Normal 7 3 2 2" xfId="137" xr:uid="{79687500-3B9F-4849-BFE3-8D88FE2760E1}"/>
    <cellStyle name="Normal 7 3 2 2 2" xfId="356" xr:uid="{E567BD9A-4865-4467-AF9C-544BC536D681}"/>
    <cellStyle name="Normal 7 3 2 2 2 2" xfId="709" xr:uid="{89424674-0F94-479B-A3DD-250576695E09}"/>
    <cellStyle name="Normal 7 3 2 2 2 2 2" xfId="1846" xr:uid="{AAB6F1C6-0198-498A-9E43-F7CA5F0DEF6F}"/>
    <cellStyle name="Normal 7 3 2 2 2 2 2 2" xfId="1847" xr:uid="{1E65EF0A-2C33-4FA7-90A6-AD1E21F1DD89}"/>
    <cellStyle name="Normal 7 3 2 2 2 2 3" xfId="1848" xr:uid="{3D9AB3A0-3937-49C7-8A46-B4693FE05A1C}"/>
    <cellStyle name="Normal 7 3 2 2 2 2 4" xfId="3455" xr:uid="{D7E05481-EA89-4179-9664-19C3D9769EB8}"/>
    <cellStyle name="Normal 7 3 2 2 2 3" xfId="1849" xr:uid="{391E0531-23E2-4F7F-ABD4-CE271BD559D8}"/>
    <cellStyle name="Normal 7 3 2 2 2 3 2" xfId="1850" xr:uid="{AB52F698-9976-4256-A68D-3158E9A7D86D}"/>
    <cellStyle name="Normal 7 3 2 2 2 3 3" xfId="3456" xr:uid="{152C6A8F-830B-45B4-A2E9-1F41E0632382}"/>
    <cellStyle name="Normal 7 3 2 2 2 3 4" xfId="3457" xr:uid="{62E7F085-A662-46E6-876F-66EA92EDF754}"/>
    <cellStyle name="Normal 7 3 2 2 2 4" xfId="1851" xr:uid="{60154E1C-2830-472C-8F57-09BF387FD5FA}"/>
    <cellStyle name="Normal 7 3 2 2 2 5" xfId="3458" xr:uid="{B3FFD170-8A88-4A9D-9734-7F3CA1C0B8D8}"/>
    <cellStyle name="Normal 7 3 2 2 2 6" xfId="3459" xr:uid="{59CCB342-45A6-4C72-A61B-5684DEED1979}"/>
    <cellStyle name="Normal 7 3 2 2 3" xfId="710" xr:uid="{BDDE1904-915D-48BC-8D68-C7DAEDAC881B}"/>
    <cellStyle name="Normal 7 3 2 2 3 2" xfId="1852" xr:uid="{BA6ABC6D-1DB3-49E5-80D8-3B91F024F668}"/>
    <cellStyle name="Normal 7 3 2 2 3 2 2" xfId="1853" xr:uid="{7E3F6CB5-08F4-41CD-8478-DDA857C60F4F}"/>
    <cellStyle name="Normal 7 3 2 2 3 2 3" xfId="3460" xr:uid="{8E9302F8-C02E-44CB-9EC6-D106EE3E9B7F}"/>
    <cellStyle name="Normal 7 3 2 2 3 2 4" xfId="3461" xr:uid="{CBD585E3-F54A-4863-974C-01363CC222D7}"/>
    <cellStyle name="Normal 7 3 2 2 3 3" xfId="1854" xr:uid="{CEB1827A-FC94-4B26-99FA-EAF2321179A8}"/>
    <cellStyle name="Normal 7 3 2 2 3 4" xfId="3462" xr:uid="{631A8AD5-B851-4DF7-AD2E-277E139446CE}"/>
    <cellStyle name="Normal 7 3 2 2 3 5" xfId="3463" xr:uid="{0228B019-5FB0-45EC-A738-C587180A79E0}"/>
    <cellStyle name="Normal 7 3 2 2 4" xfId="1855" xr:uid="{DBD68232-7A62-45FD-98D1-A66B4BF04FB3}"/>
    <cellStyle name="Normal 7 3 2 2 4 2" xfId="1856" xr:uid="{EC2F4304-2A71-42B0-9DC4-C205232FA083}"/>
    <cellStyle name="Normal 7 3 2 2 4 3" xfId="3464" xr:uid="{0ED18154-5A2F-414E-AF44-9926B7717478}"/>
    <cellStyle name="Normal 7 3 2 2 4 4" xfId="3465" xr:uid="{ADD487CD-8924-4D1E-9AE1-5F192BAA7A4F}"/>
    <cellStyle name="Normal 7 3 2 2 5" xfId="1857" xr:uid="{3B9FDCD4-5AA5-41C7-A52B-DBA22F201317}"/>
    <cellStyle name="Normal 7 3 2 2 5 2" xfId="3466" xr:uid="{6CE7DDCB-36A8-4F1A-BAB0-967626F724BA}"/>
    <cellStyle name="Normal 7 3 2 2 5 3" xfId="3467" xr:uid="{D17814B7-B06F-4723-B9A0-788967DE6A33}"/>
    <cellStyle name="Normal 7 3 2 2 5 4" xfId="3468" xr:uid="{C9B2F26D-0E32-4E3A-BE03-0FD203C47AD4}"/>
    <cellStyle name="Normal 7 3 2 2 6" xfId="3469" xr:uid="{68BE10E7-E722-4879-88BB-93B542B68D20}"/>
    <cellStyle name="Normal 7 3 2 2 7" xfId="3470" xr:uid="{FC43B994-4A7A-4F47-B6B3-044160C1F147}"/>
    <cellStyle name="Normal 7 3 2 2 8" xfId="3471" xr:uid="{C4F84C2B-DFC5-4A51-A218-534166C0FE01}"/>
    <cellStyle name="Normal 7 3 2 3" xfId="357" xr:uid="{638B8A30-944E-48A6-AE97-E2885A0E9D48}"/>
    <cellStyle name="Normal 7 3 2 3 2" xfId="711" xr:uid="{ECB19A90-5D6A-4223-A771-68EA39445C48}"/>
    <cellStyle name="Normal 7 3 2 3 2 2" xfId="712" xr:uid="{2C07AA46-55A9-4E5F-9F6F-142A495521EA}"/>
    <cellStyle name="Normal 7 3 2 3 2 2 2" xfId="1858" xr:uid="{7DB755BD-B265-418B-95EE-1A553B3E933F}"/>
    <cellStyle name="Normal 7 3 2 3 2 2 2 2" xfId="1859" xr:uid="{53500DB7-2E39-4AE1-85C6-F600B42938EF}"/>
    <cellStyle name="Normal 7 3 2 3 2 2 3" xfId="1860" xr:uid="{0F9BD9F3-41C4-4AFF-A22C-9677956698A0}"/>
    <cellStyle name="Normal 7 3 2 3 2 3" xfId="1861" xr:uid="{CBDA8F7F-F07A-4295-A1B6-81CA4030449D}"/>
    <cellStyle name="Normal 7 3 2 3 2 3 2" xfId="1862" xr:uid="{9E297DC3-526D-4040-8B9A-1EEF97E86C52}"/>
    <cellStyle name="Normal 7 3 2 3 2 4" xfId="1863" xr:uid="{2146D432-086E-4644-8DE0-40EECDB1BC84}"/>
    <cellStyle name="Normal 7 3 2 3 3" xfId="713" xr:uid="{037B6A66-F489-4294-B2A4-21D1448568A1}"/>
    <cellStyle name="Normal 7 3 2 3 3 2" xfId="1864" xr:uid="{1A93D56F-AE1F-4EF6-BB51-9CD1759A953A}"/>
    <cellStyle name="Normal 7 3 2 3 3 2 2" xfId="1865" xr:uid="{A93703D7-AC4D-460E-AEB8-480AFAA0F566}"/>
    <cellStyle name="Normal 7 3 2 3 3 3" xfId="1866" xr:uid="{30AA4522-0756-4163-A291-C878CD6B38E4}"/>
    <cellStyle name="Normal 7 3 2 3 3 4" xfId="3472" xr:uid="{1A3EC3F5-4FE8-4492-9441-C63D7CEFB618}"/>
    <cellStyle name="Normal 7 3 2 3 4" xfId="1867" xr:uid="{8133213C-D437-47A0-A029-F296B21B27AC}"/>
    <cellStyle name="Normal 7 3 2 3 4 2" xfId="1868" xr:uid="{A404182C-8163-4DB8-B9F6-E5AF0F6A9FF6}"/>
    <cellStyle name="Normal 7 3 2 3 5" xfId="1869" xr:uid="{B7322726-B571-4DF1-ABAB-9037FFE399B4}"/>
    <cellStyle name="Normal 7 3 2 3 6" xfId="3473" xr:uid="{DF1E12C4-F1CF-4B27-9AB2-7001145D77AF}"/>
    <cellStyle name="Normal 7 3 2 4" xfId="358" xr:uid="{693E86AC-C8E2-4066-A990-E34499662CA0}"/>
    <cellStyle name="Normal 7 3 2 4 2" xfId="714" xr:uid="{F0C52AC2-B362-482C-B480-E2E4865463A9}"/>
    <cellStyle name="Normal 7 3 2 4 2 2" xfId="1870" xr:uid="{4C34C874-10D7-4991-87BA-FA821076A581}"/>
    <cellStyle name="Normal 7 3 2 4 2 2 2" xfId="1871" xr:uid="{4CE9E230-5326-4428-94CA-E181B462C6BD}"/>
    <cellStyle name="Normal 7 3 2 4 2 3" xfId="1872" xr:uid="{CF594ACB-D7E4-4D9F-93A2-2CC7F8170AB4}"/>
    <cellStyle name="Normal 7 3 2 4 2 4" xfId="3474" xr:uid="{6BA9EEBE-E5E8-45DB-8888-A1E5CB9A4425}"/>
    <cellStyle name="Normal 7 3 2 4 3" xfId="1873" xr:uid="{F60CC00A-F6A2-4495-94FC-8B42812B0691}"/>
    <cellStyle name="Normal 7 3 2 4 3 2" xfId="1874" xr:uid="{C8C68572-48F3-409D-9561-D4E348714BF5}"/>
    <cellStyle name="Normal 7 3 2 4 4" xfId="1875" xr:uid="{BB8CE93A-F727-4AFA-B7A6-5BBB2B54D404}"/>
    <cellStyle name="Normal 7 3 2 4 5" xfId="3475" xr:uid="{02C9DFB3-7A8B-4A05-B1B2-FAFF8E66258F}"/>
    <cellStyle name="Normal 7 3 2 5" xfId="359" xr:uid="{EF3D5637-962F-4CA1-9C12-63F9A8D82863}"/>
    <cellStyle name="Normal 7 3 2 5 2" xfId="1876" xr:uid="{9BD42822-768E-4B51-810A-CC6153F833B6}"/>
    <cellStyle name="Normal 7 3 2 5 2 2" xfId="1877" xr:uid="{50711861-2F59-4E9A-9655-1E88BF03F2B4}"/>
    <cellStyle name="Normal 7 3 2 5 3" xfId="1878" xr:uid="{7AE598D2-633C-4E99-9391-33015C8B68FD}"/>
    <cellStyle name="Normal 7 3 2 5 4" xfId="3476" xr:uid="{6BB18C64-3E2F-4DD3-99A8-13F6A518FABF}"/>
    <cellStyle name="Normal 7 3 2 6" xfId="1879" xr:uid="{DB7E255D-9064-4D1C-BB09-6FF7B133D428}"/>
    <cellStyle name="Normal 7 3 2 6 2" xfId="1880" xr:uid="{5D489462-2452-4EB2-8105-73E428349B6B}"/>
    <cellStyle name="Normal 7 3 2 6 3" xfId="3477" xr:uid="{6BDA6610-0F93-4852-AF51-00B0EDD1443F}"/>
    <cellStyle name="Normal 7 3 2 6 4" xfId="3478" xr:uid="{4C057FB8-794B-4549-AE5E-2FE60DE01725}"/>
    <cellStyle name="Normal 7 3 2 7" xfId="1881" xr:uid="{E64D6B55-F279-42B7-9720-A84F0C4CC474}"/>
    <cellStyle name="Normal 7 3 2 8" xfId="3479" xr:uid="{C51C1D1C-AF3F-41DD-94A9-2151FBCD4300}"/>
    <cellStyle name="Normal 7 3 2 9" xfId="3480" xr:uid="{B9E8D136-C308-4AB0-BDE9-E201AEBB78EB}"/>
    <cellStyle name="Normal 7 3 3" xfId="138" xr:uid="{2A6AB47B-A3CD-4EDC-846B-0A6BFB703E66}"/>
    <cellStyle name="Normal 7 3 3 2" xfId="139" xr:uid="{6525BF41-FF6F-49C3-BB48-6ED76DCF6282}"/>
    <cellStyle name="Normal 7 3 3 2 2" xfId="715" xr:uid="{35F84928-F915-4584-885B-62D5530A23A1}"/>
    <cellStyle name="Normal 7 3 3 2 2 2" xfId="1882" xr:uid="{4CC7D113-C4B5-4EBA-B37A-6A03F1A19807}"/>
    <cellStyle name="Normal 7 3 3 2 2 2 2" xfId="1883" xr:uid="{D008A43C-C9E9-4C4C-92EE-7A8498B30B17}"/>
    <cellStyle name="Normal 7 3 3 2 2 2 2 2" xfId="4484" xr:uid="{B85E4733-F4D0-4722-B442-0A5B5604CD39}"/>
    <cellStyle name="Normal 7 3 3 2 2 2 3" xfId="4485" xr:uid="{A0E880C7-A90C-4501-A491-87752528A28A}"/>
    <cellStyle name="Normal 7 3 3 2 2 3" xfId="1884" xr:uid="{0C0D753F-FF8A-4ABE-A7C6-5D012C63DDD7}"/>
    <cellStyle name="Normal 7 3 3 2 2 3 2" xfId="4486" xr:uid="{A441D420-8B7E-4D71-ACA7-4DE7A8693317}"/>
    <cellStyle name="Normal 7 3 3 2 2 4" xfId="3481" xr:uid="{2135CDB6-92F3-4B57-9816-6EF84DB1757C}"/>
    <cellStyle name="Normal 7 3 3 2 3" xfId="1885" xr:uid="{B5D535BC-0A17-42F1-9048-6CA03A742BCC}"/>
    <cellStyle name="Normal 7 3 3 2 3 2" xfId="1886" xr:uid="{7B05BAA2-CC23-4A76-B75B-EB26096BC447}"/>
    <cellStyle name="Normal 7 3 3 2 3 2 2" xfId="4487" xr:uid="{41952F34-6D9A-4ADC-9987-8D15504094EF}"/>
    <cellStyle name="Normal 7 3 3 2 3 3" xfId="3482" xr:uid="{9DC88DED-CB0D-40A7-81EB-34B2EF7F92C6}"/>
    <cellStyle name="Normal 7 3 3 2 3 4" xfId="3483" xr:uid="{F3689116-26BF-4861-85F2-2D1E12997B1D}"/>
    <cellStyle name="Normal 7 3 3 2 4" xfId="1887" xr:uid="{45C0D38C-3290-499A-A4D2-0FFC2DD6943B}"/>
    <cellStyle name="Normal 7 3 3 2 4 2" xfId="4488" xr:uid="{4F16C291-1323-4278-958B-F8E9D693554A}"/>
    <cellStyle name="Normal 7 3 3 2 5" xfId="3484" xr:uid="{0AB46E4C-CCF9-448B-AE39-7A0BBE333807}"/>
    <cellStyle name="Normal 7 3 3 2 6" xfId="3485" xr:uid="{A4B367B8-6C28-44D1-AF9B-16680AA94257}"/>
    <cellStyle name="Normal 7 3 3 3" xfId="360" xr:uid="{DE607529-BDF5-41F5-929C-087717D27658}"/>
    <cellStyle name="Normal 7 3 3 3 2" xfId="1888" xr:uid="{6FF8B6CA-F853-43C4-940F-259EAE88BBD8}"/>
    <cellStyle name="Normal 7 3 3 3 2 2" xfId="1889" xr:uid="{952E0186-D0A1-4C27-81D9-25838BE11552}"/>
    <cellStyle name="Normal 7 3 3 3 2 2 2" xfId="4489" xr:uid="{0C06A7C6-5A93-4B2D-BE53-C36F2662EE40}"/>
    <cellStyle name="Normal 7 3 3 3 2 3" xfId="3486" xr:uid="{A974C556-1F86-4548-A778-442A01A14B57}"/>
    <cellStyle name="Normal 7 3 3 3 2 4" xfId="3487" xr:uid="{662CA721-D507-4BAB-8129-DF1709607B80}"/>
    <cellStyle name="Normal 7 3 3 3 3" xfId="1890" xr:uid="{C9D1CF73-CA6A-4C27-9A01-BF7980851F5B}"/>
    <cellStyle name="Normal 7 3 3 3 3 2" xfId="4490" xr:uid="{5F20AD1B-F8AC-4CE6-A7CC-414712F603E6}"/>
    <cellStyle name="Normal 7 3 3 3 4" xfId="3488" xr:uid="{8B116B66-A14F-4816-8201-06916967F51E}"/>
    <cellStyle name="Normal 7 3 3 3 5" xfId="3489" xr:uid="{D9C81CD1-9E5D-455E-97A7-B782AF841B35}"/>
    <cellStyle name="Normal 7 3 3 4" xfId="1891" xr:uid="{A4A263E4-AAB3-4BDC-A49B-8DEB0F7D8526}"/>
    <cellStyle name="Normal 7 3 3 4 2" xfId="1892" xr:uid="{B47E287D-A5B2-4BEA-B1AF-AA64082C2869}"/>
    <cellStyle name="Normal 7 3 3 4 2 2" xfId="4491" xr:uid="{D8E187E3-EFF1-4D9D-9F90-B09AC2339962}"/>
    <cellStyle name="Normal 7 3 3 4 3" xfId="3490" xr:uid="{A7DE37A9-A582-4397-A2A8-AD4950E43330}"/>
    <cellStyle name="Normal 7 3 3 4 4" xfId="3491" xr:uid="{E980DE65-0493-4D87-BD9D-5BF0E785265E}"/>
    <cellStyle name="Normal 7 3 3 5" xfId="1893" xr:uid="{EB7390B4-7391-4F47-A7AF-357F700A236B}"/>
    <cellStyle name="Normal 7 3 3 5 2" xfId="3492" xr:uid="{05287AA1-04FA-45FB-9D1B-DC59D2DD358A}"/>
    <cellStyle name="Normal 7 3 3 5 3" xfId="3493" xr:uid="{D8603A7D-4C5C-46E8-A569-B75AC1C126E9}"/>
    <cellStyle name="Normal 7 3 3 5 4" xfId="3494" xr:uid="{98777DE6-0DEF-421F-B176-C655388C2FC0}"/>
    <cellStyle name="Normal 7 3 3 6" xfId="3495" xr:uid="{7E4CE4AD-1AEF-497A-BC93-37BAC141CDBC}"/>
    <cellStyle name="Normal 7 3 3 7" xfId="3496" xr:uid="{AED227F3-660F-4D57-83D9-D7D82EB65EBD}"/>
    <cellStyle name="Normal 7 3 3 8" xfId="3497" xr:uid="{0E0E8F72-9ADA-4345-9A52-77C36C220990}"/>
    <cellStyle name="Normal 7 3 4" xfId="140" xr:uid="{EBF91733-440F-44A5-87AE-31A1D7D90222}"/>
    <cellStyle name="Normal 7 3 4 2" xfId="716" xr:uid="{33BDD26B-DC82-4D38-8716-B755A79405E9}"/>
    <cellStyle name="Normal 7 3 4 2 2" xfId="717" xr:uid="{69806DD0-0DB9-4E25-B01F-9CE9CAF4E1C2}"/>
    <cellStyle name="Normal 7 3 4 2 2 2" xfId="1894" xr:uid="{159C8EB0-028B-4291-81C2-9A8C27FB0621}"/>
    <cellStyle name="Normal 7 3 4 2 2 2 2" xfId="1895" xr:uid="{CE3B2275-B2F1-4A63-8D6E-ACA46F13EC2C}"/>
    <cellStyle name="Normal 7 3 4 2 2 3" xfId="1896" xr:uid="{8007F898-A512-4F50-A468-5ACE6ABECACE}"/>
    <cellStyle name="Normal 7 3 4 2 2 4" xfId="3498" xr:uid="{7C0C4DF5-FBBB-4138-8CEE-2F885BB8E941}"/>
    <cellStyle name="Normal 7 3 4 2 3" xfId="1897" xr:uid="{400CA2DB-18D0-48D8-8973-273A5FB4E39B}"/>
    <cellStyle name="Normal 7 3 4 2 3 2" xfId="1898" xr:uid="{8B3CD5FD-C4C2-461F-9BF3-C032B2FAE362}"/>
    <cellStyle name="Normal 7 3 4 2 4" xfId="1899" xr:uid="{E4CAA2BE-5FAB-4008-A461-8E1938CC6149}"/>
    <cellStyle name="Normal 7 3 4 2 5" xfId="3499" xr:uid="{F96C65AC-F18E-4C54-9C8C-6467B71853B5}"/>
    <cellStyle name="Normal 7 3 4 3" xfId="718" xr:uid="{55FF8E1A-B1BB-4FCE-BF03-195C77E63770}"/>
    <cellStyle name="Normal 7 3 4 3 2" xfId="1900" xr:uid="{974E7CEB-D557-4B69-AA7D-3A46907526A3}"/>
    <cellStyle name="Normal 7 3 4 3 2 2" xfId="1901" xr:uid="{008C1774-B00C-40BA-AA83-441172BAFF51}"/>
    <cellStyle name="Normal 7 3 4 3 3" xfId="1902" xr:uid="{F4668B11-AC13-4DE9-BC00-8DFED9B15303}"/>
    <cellStyle name="Normal 7 3 4 3 4" xfId="3500" xr:uid="{20B26986-9EE1-469F-B5E6-C749B80C52A4}"/>
    <cellStyle name="Normal 7 3 4 4" xfId="1903" xr:uid="{0D401A23-9320-44BD-9EC9-4272F4C44DA0}"/>
    <cellStyle name="Normal 7 3 4 4 2" xfId="1904" xr:uid="{1ECF4F0D-31F8-433A-8155-D566CFAFF1AE}"/>
    <cellStyle name="Normal 7 3 4 4 3" xfId="3501" xr:uid="{4B461CCC-0CF2-4F78-8F32-F242E9EAD49E}"/>
    <cellStyle name="Normal 7 3 4 4 4" xfId="3502" xr:uid="{DA63876D-24BA-4E94-B4C8-B7ABB8C0DBF2}"/>
    <cellStyle name="Normal 7 3 4 5" xfId="1905" xr:uid="{FA651989-2904-4AD0-AE90-504010DB8031}"/>
    <cellStyle name="Normal 7 3 4 6" xfId="3503" xr:uid="{51B8424E-1901-43CE-BE33-9C0671593DCF}"/>
    <cellStyle name="Normal 7 3 4 7" xfId="3504" xr:uid="{F2199B29-AA97-4A6F-9843-D1038B65B6D6}"/>
    <cellStyle name="Normal 7 3 5" xfId="361" xr:uid="{63834C3B-EDC7-4430-855A-7B4085B7B29A}"/>
    <cellStyle name="Normal 7 3 5 2" xfId="719" xr:uid="{8F538385-CCD6-45A6-93D0-F8A28A4561ED}"/>
    <cellStyle name="Normal 7 3 5 2 2" xfId="1906" xr:uid="{A4065AFC-64E7-4369-92BC-EC28E26EB4D3}"/>
    <cellStyle name="Normal 7 3 5 2 2 2" xfId="1907" xr:uid="{6D1EB287-BF38-40A0-9AD2-2BA35C6B14A1}"/>
    <cellStyle name="Normal 7 3 5 2 3" xfId="1908" xr:uid="{072B28AB-251C-4D87-94F8-964CD0D00807}"/>
    <cellStyle name="Normal 7 3 5 2 4" xfId="3505" xr:uid="{AF234EE5-24CF-4F39-A38E-8F57DD233381}"/>
    <cellStyle name="Normal 7 3 5 3" xfId="1909" xr:uid="{BAD7BA3D-8D01-4542-BB9A-34EF45C490E3}"/>
    <cellStyle name="Normal 7 3 5 3 2" xfId="1910" xr:uid="{B9A15A5F-819F-4AAE-A12F-F65200D55B9C}"/>
    <cellStyle name="Normal 7 3 5 3 3" xfId="3506" xr:uid="{044ECAFB-13B6-4775-A593-D7DCDE47B4FE}"/>
    <cellStyle name="Normal 7 3 5 3 4" xfId="3507" xr:uid="{83F1E353-1B42-471D-B974-A94B5BD98AA8}"/>
    <cellStyle name="Normal 7 3 5 4" xfId="1911" xr:uid="{E8AFF0AF-030F-4208-B99A-B9805AF99BAE}"/>
    <cellStyle name="Normal 7 3 5 5" xfId="3508" xr:uid="{AC02425A-A448-4315-AE51-F92AAA299CB5}"/>
    <cellStyle name="Normal 7 3 5 6" xfId="3509" xr:uid="{5CC0C191-AC5F-42AA-A56E-A57A964BF79A}"/>
    <cellStyle name="Normal 7 3 6" xfId="362" xr:uid="{7503533A-3F6D-42EB-9F9E-9DAA33A892A2}"/>
    <cellStyle name="Normal 7 3 6 2" xfId="1912" xr:uid="{7A145858-FF0D-4CB2-B186-95C7AF9F2C82}"/>
    <cellStyle name="Normal 7 3 6 2 2" xfId="1913" xr:uid="{5BFF7215-1273-4D66-9470-41CD3FF01CBE}"/>
    <cellStyle name="Normal 7 3 6 2 3" xfId="3510" xr:uid="{948D1A1A-09AF-4178-8E06-952963B464B6}"/>
    <cellStyle name="Normal 7 3 6 2 4" xfId="3511" xr:uid="{E207E1CC-A071-49C3-A4E3-2C0AD1E7107D}"/>
    <cellStyle name="Normal 7 3 6 3" xfId="1914" xr:uid="{00233A25-1045-4C88-BEEF-376B577654D3}"/>
    <cellStyle name="Normal 7 3 6 4" xfId="3512" xr:uid="{9FF63745-FE75-45A3-97F4-AF2AF301B8BA}"/>
    <cellStyle name="Normal 7 3 6 5" xfId="3513" xr:uid="{FCD228DF-BD8B-4760-85E8-01373CE90642}"/>
    <cellStyle name="Normal 7 3 7" xfId="1915" xr:uid="{4F077B86-428B-4FD0-8CBA-48EFCEB85568}"/>
    <cellStyle name="Normal 7 3 7 2" xfId="1916" xr:uid="{93CE652C-DDF8-40D4-8551-6C0852D423D3}"/>
    <cellStyle name="Normal 7 3 7 3" xfId="3514" xr:uid="{5C03E5B4-98AF-4117-8A99-1CEDD2A48809}"/>
    <cellStyle name="Normal 7 3 7 4" xfId="3515" xr:uid="{19DBFAFA-C5E3-4ED4-A0CA-C7CCA4F27AFC}"/>
    <cellStyle name="Normal 7 3 8" xfId="1917" xr:uid="{C72F5C22-7CAF-45D7-AB39-87B686E23D53}"/>
    <cellStyle name="Normal 7 3 8 2" xfId="3516" xr:uid="{399421A1-C775-453B-B40C-CAA61DD0EAE3}"/>
    <cellStyle name="Normal 7 3 8 3" xfId="3517" xr:uid="{B79EAEF3-D57E-4B68-B138-8B1BAB9AE162}"/>
    <cellStyle name="Normal 7 3 8 4" xfId="3518" xr:uid="{56F2BC7D-FDF6-4186-9BBC-075FFBB5D9DB}"/>
    <cellStyle name="Normal 7 3 9" xfId="3519" xr:uid="{AB090364-D258-43F1-8D63-4C0661CAAC2F}"/>
    <cellStyle name="Normal 7 4" xfId="141" xr:uid="{7A3FFF64-6BA2-4514-9C08-4EDF92E5F910}"/>
    <cellStyle name="Normal 7 4 10" xfId="3520" xr:uid="{36086B2A-7161-436E-B62A-D26061D150CC}"/>
    <cellStyle name="Normal 7 4 11" xfId="3521" xr:uid="{26B73559-161C-4271-A324-5B01E60BF9DF}"/>
    <cellStyle name="Normal 7 4 2" xfId="142" xr:uid="{3FE56E2F-D0CF-4D0C-AD51-0D1D7DD90EC6}"/>
    <cellStyle name="Normal 7 4 2 2" xfId="363" xr:uid="{BA83E2E0-F32B-4653-8B98-C27291FE9B8D}"/>
    <cellStyle name="Normal 7 4 2 2 2" xfId="720" xr:uid="{9566F7E9-B81E-4C61-8491-176943A5CF70}"/>
    <cellStyle name="Normal 7 4 2 2 2 2" xfId="721" xr:uid="{CA7BCE5A-26A6-41F0-924F-E7E342D5AD9F}"/>
    <cellStyle name="Normal 7 4 2 2 2 2 2" xfId="1918" xr:uid="{CDE912F5-4314-49EF-BF95-4295A8531A07}"/>
    <cellStyle name="Normal 7 4 2 2 2 2 3" xfId="3522" xr:uid="{1A65FCB9-6FC4-40D5-8E0A-24C707DEF389}"/>
    <cellStyle name="Normal 7 4 2 2 2 2 4" xfId="3523" xr:uid="{AF12F04D-D0BD-4450-9BCF-0839EB648F89}"/>
    <cellStyle name="Normal 7 4 2 2 2 3" xfId="1919" xr:uid="{C726FB57-DDA9-4C8C-A287-13B27BE122F2}"/>
    <cellStyle name="Normal 7 4 2 2 2 3 2" xfId="3524" xr:uid="{490F6036-F2B1-4988-9F73-314C2194712F}"/>
    <cellStyle name="Normal 7 4 2 2 2 3 3" xfId="3525" xr:uid="{7F8C9FCB-E332-4D01-86C6-6DA57173A26A}"/>
    <cellStyle name="Normal 7 4 2 2 2 3 4" xfId="3526" xr:uid="{008FD31E-01F1-4CDB-9E74-33AC35EE47E4}"/>
    <cellStyle name="Normal 7 4 2 2 2 4" xfId="3527" xr:uid="{4D317C4D-636A-4297-A55D-88CB2B0F4B90}"/>
    <cellStyle name="Normal 7 4 2 2 2 5" xfId="3528" xr:uid="{3CECD729-74FF-49AD-BF33-BCA4CE5412E5}"/>
    <cellStyle name="Normal 7 4 2 2 2 6" xfId="3529" xr:uid="{214443EF-2CC6-462F-A1FA-42C322EF7516}"/>
    <cellStyle name="Normal 7 4 2 2 3" xfId="722" xr:uid="{2DFD6970-5384-43D0-8895-5FA7DA9635FD}"/>
    <cellStyle name="Normal 7 4 2 2 3 2" xfId="1920" xr:uid="{9AEAD214-9D34-4EDA-AFCC-4A9A2B9371BF}"/>
    <cellStyle name="Normal 7 4 2 2 3 2 2" xfId="3530" xr:uid="{359CE76C-1DD1-40C7-B923-41E1D8A0D04E}"/>
    <cellStyle name="Normal 7 4 2 2 3 2 3" xfId="3531" xr:uid="{6226DF7D-A1A8-48BA-8D92-1F2972E29618}"/>
    <cellStyle name="Normal 7 4 2 2 3 2 4" xfId="3532" xr:uid="{0F449148-12AB-487A-9D04-2BCB1BEDF991}"/>
    <cellStyle name="Normal 7 4 2 2 3 3" xfId="3533" xr:uid="{6856BFCC-32EC-4471-9B31-BE4FFE0C705F}"/>
    <cellStyle name="Normal 7 4 2 2 3 4" xfId="3534" xr:uid="{A08857F1-0F69-40BB-9D59-98E73AAAC61E}"/>
    <cellStyle name="Normal 7 4 2 2 3 5" xfId="3535" xr:uid="{224A1D89-E27B-4154-8FCA-D16847D5654C}"/>
    <cellStyle name="Normal 7 4 2 2 4" xfId="1921" xr:uid="{49FD1EDF-874C-4004-86B1-F4FA2678EF4F}"/>
    <cellStyle name="Normal 7 4 2 2 4 2" xfId="3536" xr:uid="{D2F2F97B-BAF4-454F-9826-B8F265823405}"/>
    <cellStyle name="Normal 7 4 2 2 4 3" xfId="3537" xr:uid="{1E2F23EE-DA31-456B-A26F-2DB38C482C60}"/>
    <cellStyle name="Normal 7 4 2 2 4 4" xfId="3538" xr:uid="{6583542E-1C4D-4A0B-9ABD-0DA30BDD4538}"/>
    <cellStyle name="Normal 7 4 2 2 5" xfId="3539" xr:uid="{0F199329-400D-4175-A1D9-3A83A42D15ED}"/>
    <cellStyle name="Normal 7 4 2 2 5 2" xfId="3540" xr:uid="{50A6BCEC-2FCD-4185-9B24-4694482BA961}"/>
    <cellStyle name="Normal 7 4 2 2 5 3" xfId="3541" xr:uid="{8893AEE9-ED6C-43BC-9655-BF475CEDBBAE}"/>
    <cellStyle name="Normal 7 4 2 2 5 4" xfId="3542" xr:uid="{1644FE1D-6FFF-4C73-BACE-BEC4C0B41B01}"/>
    <cellStyle name="Normal 7 4 2 2 6" xfId="3543" xr:uid="{D915A7FA-D3FB-49BC-A9AA-3F644FCC05C9}"/>
    <cellStyle name="Normal 7 4 2 2 7" xfId="3544" xr:uid="{9BD89D1D-0416-4550-B5D5-2D8235235165}"/>
    <cellStyle name="Normal 7 4 2 2 8" xfId="3545" xr:uid="{07429908-2C41-4C69-9241-992940D93438}"/>
    <cellStyle name="Normal 7 4 2 3" xfId="723" xr:uid="{F0653106-F9D8-4A22-AE4C-0DC9036F8210}"/>
    <cellStyle name="Normal 7 4 2 3 2" xfId="724" xr:uid="{6400F51E-E7E9-491A-9EDE-D0D4B29684DC}"/>
    <cellStyle name="Normal 7 4 2 3 2 2" xfId="725" xr:uid="{F32F5BD2-59D0-4473-ACE0-EBAEEB422A7C}"/>
    <cellStyle name="Normal 7 4 2 3 2 3" xfId="3546" xr:uid="{9789AD6C-1E94-42CD-BF7E-B1821CA2F2C2}"/>
    <cellStyle name="Normal 7 4 2 3 2 4" xfId="3547" xr:uid="{985D6F81-B2A8-4D11-B630-821F6E45B336}"/>
    <cellStyle name="Normal 7 4 2 3 3" xfId="726" xr:uid="{342AA2E1-5090-41B7-83F9-C5A6C837C0FD}"/>
    <cellStyle name="Normal 7 4 2 3 3 2" xfId="3548" xr:uid="{3CF0973E-28A3-4EA3-9646-B97566AEB95D}"/>
    <cellStyle name="Normal 7 4 2 3 3 3" xfId="3549" xr:uid="{D3DBFD80-859A-4DEA-A47B-23E045C6C696}"/>
    <cellStyle name="Normal 7 4 2 3 3 4" xfId="3550" xr:uid="{5429D55E-815E-4A77-ABBC-AD01010FE2A0}"/>
    <cellStyle name="Normal 7 4 2 3 4" xfId="3551" xr:uid="{95118AE3-DA54-403C-A9AD-E2A6A7DEFB72}"/>
    <cellStyle name="Normal 7 4 2 3 5" xfId="3552" xr:uid="{FE48B883-D39F-4709-AEC7-61AC4CCFF150}"/>
    <cellStyle name="Normal 7 4 2 3 6" xfId="3553" xr:uid="{669710DC-8677-44BF-8664-998AEE86E991}"/>
    <cellStyle name="Normal 7 4 2 4" xfId="727" xr:uid="{6C0088D3-7E01-46FD-B577-35CB11194875}"/>
    <cellStyle name="Normal 7 4 2 4 2" xfId="728" xr:uid="{EF6FFFB9-539A-455C-9B7D-20A8A01AC61A}"/>
    <cellStyle name="Normal 7 4 2 4 2 2" xfId="3554" xr:uid="{2B979E75-A797-40E0-83EC-4C062DD0C55D}"/>
    <cellStyle name="Normal 7 4 2 4 2 3" xfId="3555" xr:uid="{72FEA629-48D5-4D1D-B184-63D202DB16A9}"/>
    <cellStyle name="Normal 7 4 2 4 2 4" xfId="3556" xr:uid="{0BBEA8C8-3303-4F1B-A43D-B4D3C621A8DC}"/>
    <cellStyle name="Normal 7 4 2 4 3" xfId="3557" xr:uid="{67F6602B-CE09-44A0-A239-ACAA0919CFA1}"/>
    <cellStyle name="Normal 7 4 2 4 4" xfId="3558" xr:uid="{6766E4D5-7967-44E0-B437-0E6BF5B4CFF3}"/>
    <cellStyle name="Normal 7 4 2 4 5" xfId="3559" xr:uid="{1DA6E411-990C-4E7D-B714-25EDED917782}"/>
    <cellStyle name="Normal 7 4 2 5" xfId="729" xr:uid="{7CAAA55E-66FB-4B11-8A3A-F020C83D8B97}"/>
    <cellStyle name="Normal 7 4 2 5 2" xfId="3560" xr:uid="{495D2E55-3876-493E-9E00-053B9028AC73}"/>
    <cellStyle name="Normal 7 4 2 5 3" xfId="3561" xr:uid="{8DFABC0D-3507-4D0C-B02D-495F0625918C}"/>
    <cellStyle name="Normal 7 4 2 5 4" xfId="3562" xr:uid="{A55FCAE1-5BB1-4C79-A2FB-8FCDCE6DEB12}"/>
    <cellStyle name="Normal 7 4 2 6" xfId="3563" xr:uid="{F26292FD-D329-482A-81DA-8367A36AC4A4}"/>
    <cellStyle name="Normal 7 4 2 6 2" xfId="3564" xr:uid="{CA1BD2A9-A2A8-4B70-8510-23DF289F7ACA}"/>
    <cellStyle name="Normal 7 4 2 6 3" xfId="3565" xr:uid="{51E84BC6-70AB-46C6-BE7C-5A27B379D22B}"/>
    <cellStyle name="Normal 7 4 2 6 4" xfId="3566" xr:uid="{F0F7FA04-BD60-414A-AC56-58440664EA02}"/>
    <cellStyle name="Normal 7 4 2 7" xfId="3567" xr:uid="{76E5576D-9735-40AC-B228-726283A3261C}"/>
    <cellStyle name="Normal 7 4 2 8" xfId="3568" xr:uid="{CB76D7FE-F78B-42C4-ADEC-598EF8A863EB}"/>
    <cellStyle name="Normal 7 4 2 9" xfId="3569" xr:uid="{FE00A858-3974-49FA-8B0A-CADA844B949A}"/>
    <cellStyle name="Normal 7 4 3" xfId="364" xr:uid="{9F7B775C-3D5C-4B10-9641-B1D0C7192B4C}"/>
    <cellStyle name="Normal 7 4 3 2" xfId="730" xr:uid="{C18E6F82-3317-41A7-84E9-050AA9E23A92}"/>
    <cellStyle name="Normal 7 4 3 2 2" xfId="731" xr:uid="{9858EEAE-0E57-4D6D-81D4-0DDB5420D31F}"/>
    <cellStyle name="Normal 7 4 3 2 2 2" xfId="1922" xr:uid="{335BC834-B8F3-4F1D-898B-718CF55C7ED7}"/>
    <cellStyle name="Normal 7 4 3 2 2 2 2" xfId="1923" xr:uid="{818E1441-33CD-4A1F-8A79-FCB34D753978}"/>
    <cellStyle name="Normal 7 4 3 2 2 3" xfId="1924" xr:uid="{8CB21411-67B5-4895-A54D-178D2AB370FD}"/>
    <cellStyle name="Normal 7 4 3 2 2 4" xfId="3570" xr:uid="{E5F369DE-1CCA-4478-B9E2-9F69769B91F7}"/>
    <cellStyle name="Normal 7 4 3 2 3" xfId="1925" xr:uid="{33DEFDA5-5502-4255-968B-5A79A093312E}"/>
    <cellStyle name="Normal 7 4 3 2 3 2" xfId="1926" xr:uid="{0D65E89A-6294-4655-809D-3AEFF477619C}"/>
    <cellStyle name="Normal 7 4 3 2 3 3" xfId="3571" xr:uid="{27B8820E-AC22-4919-8459-D798A49F07A5}"/>
    <cellStyle name="Normal 7 4 3 2 3 4" xfId="3572" xr:uid="{CD9F1D04-A484-4BF0-A97D-DC4F297A81EB}"/>
    <cellStyle name="Normal 7 4 3 2 4" xfId="1927" xr:uid="{9327E3F9-1E20-4647-AEF2-2550819A034B}"/>
    <cellStyle name="Normal 7 4 3 2 5" xfId="3573" xr:uid="{EADB99EA-96C0-4AE0-8657-37895C08FE56}"/>
    <cellStyle name="Normal 7 4 3 2 6" xfId="3574" xr:uid="{FF96D6D4-547B-4389-86A2-47D9A4BE9515}"/>
    <cellStyle name="Normal 7 4 3 3" xfId="732" xr:uid="{E287E222-3593-4EBC-B481-0391C81CEBD1}"/>
    <cellStyle name="Normal 7 4 3 3 2" xfId="1928" xr:uid="{D8D07F4F-9857-4893-85D6-7B239231880D}"/>
    <cellStyle name="Normal 7 4 3 3 2 2" xfId="1929" xr:uid="{6046BFD6-8971-4C31-8004-590082DAA42F}"/>
    <cellStyle name="Normal 7 4 3 3 2 3" xfId="3575" xr:uid="{26E45145-9AC6-4F88-981C-0B2510D2F28B}"/>
    <cellStyle name="Normal 7 4 3 3 2 4" xfId="3576" xr:uid="{82A8D32D-8D24-43F5-B44D-55D36CA1168C}"/>
    <cellStyle name="Normal 7 4 3 3 3" xfId="1930" xr:uid="{A2FD8081-0932-48B3-98FD-D13E9002F078}"/>
    <cellStyle name="Normal 7 4 3 3 4" xfId="3577" xr:uid="{B2920061-28AE-4210-81E7-8FC2016D9EA7}"/>
    <cellStyle name="Normal 7 4 3 3 5" xfId="3578" xr:uid="{2CA70E73-653C-46CF-BB9B-5A9E7F454717}"/>
    <cellStyle name="Normal 7 4 3 4" xfId="1931" xr:uid="{7EF1253C-FCF6-4C26-8F6C-A1AB6DA11363}"/>
    <cellStyle name="Normal 7 4 3 4 2" xfId="1932" xr:uid="{B5C54CA0-6015-4E8B-9019-856674D3F33B}"/>
    <cellStyle name="Normal 7 4 3 4 3" xfId="3579" xr:uid="{73ACC061-0876-4DD1-9DDD-A6E8982261DC}"/>
    <cellStyle name="Normal 7 4 3 4 4" xfId="3580" xr:uid="{73DBDBB4-331E-4F33-83A2-0CCEEDE8CF66}"/>
    <cellStyle name="Normal 7 4 3 5" xfId="1933" xr:uid="{C38A9CC0-F689-47D3-BCDF-4F3DB5666E21}"/>
    <cellStyle name="Normal 7 4 3 5 2" xfId="3581" xr:uid="{E22BF35C-F19E-431F-837A-08816F2CA3FB}"/>
    <cellStyle name="Normal 7 4 3 5 3" xfId="3582" xr:uid="{6EA5CD7B-154D-4B12-A588-C8E18DA3AF92}"/>
    <cellStyle name="Normal 7 4 3 5 4" xfId="3583" xr:uid="{26D82E8B-1217-4E07-898A-7BC648A7B1C8}"/>
    <cellStyle name="Normal 7 4 3 6" xfId="3584" xr:uid="{ECE54CEB-C27D-4842-8604-A85507EAC7A4}"/>
    <cellStyle name="Normal 7 4 3 7" xfId="3585" xr:uid="{ECB255CE-2018-4F9C-87B9-CF7AE4F1D01B}"/>
    <cellStyle name="Normal 7 4 3 8" xfId="3586" xr:uid="{ECC89392-4BA5-4B62-8C3D-099025258600}"/>
    <cellStyle name="Normal 7 4 4" xfId="365" xr:uid="{54C0D60F-9738-4873-8AD9-E8DDE9EFD2BE}"/>
    <cellStyle name="Normal 7 4 4 2" xfId="733" xr:uid="{536DAC12-9B7C-488E-9E7E-D46F8A718A22}"/>
    <cellStyle name="Normal 7 4 4 2 2" xfId="734" xr:uid="{E88E9813-8F4B-40A2-9973-EDDACC3F5BD8}"/>
    <cellStyle name="Normal 7 4 4 2 2 2" xfId="1934" xr:uid="{36073CF8-A3D5-43A2-9EA0-5512DC2C0B54}"/>
    <cellStyle name="Normal 7 4 4 2 2 3" xfId="3587" xr:uid="{5748E13B-DF15-40B4-80B6-3106B6D3F6E2}"/>
    <cellStyle name="Normal 7 4 4 2 2 4" xfId="3588" xr:uid="{B4F38D01-5A43-403C-A3A1-619F4F88A001}"/>
    <cellStyle name="Normal 7 4 4 2 3" xfId="1935" xr:uid="{B4F89A20-EE8F-4282-A4BA-2C44DFA5CED8}"/>
    <cellStyle name="Normal 7 4 4 2 4" xfId="3589" xr:uid="{4A5EA83C-9D20-4C38-B120-82686F210DB1}"/>
    <cellStyle name="Normal 7 4 4 2 5" xfId="3590" xr:uid="{5E42D207-F2B3-4ECC-8836-62E4BEAE67A1}"/>
    <cellStyle name="Normal 7 4 4 3" xfId="735" xr:uid="{1497262D-9CCE-4E7B-9793-FB5E897EEC6D}"/>
    <cellStyle name="Normal 7 4 4 3 2" xfId="1936" xr:uid="{91F87F35-763F-4051-94F8-0E97EA54CEE2}"/>
    <cellStyle name="Normal 7 4 4 3 3" xfId="3591" xr:uid="{9E1B3B34-90B7-4E4D-B616-70F9F467769E}"/>
    <cellStyle name="Normal 7 4 4 3 4" xfId="3592" xr:uid="{539FCF7F-FDD2-43CB-9C4A-031CA66CC586}"/>
    <cellStyle name="Normal 7 4 4 4" xfId="1937" xr:uid="{E3021912-EC05-40D7-ADB6-9E283F3CC48C}"/>
    <cellStyle name="Normal 7 4 4 4 2" xfId="3593" xr:uid="{52F1153D-461A-443A-8070-AE80A6189CEF}"/>
    <cellStyle name="Normal 7 4 4 4 3" xfId="3594" xr:uid="{13EDD623-CE7A-4CFC-A90F-44E543D678C8}"/>
    <cellStyle name="Normal 7 4 4 4 4" xfId="3595" xr:uid="{076CA3E5-634B-4944-B3D3-61472FEC306E}"/>
    <cellStyle name="Normal 7 4 4 5" xfId="3596" xr:uid="{0B03D220-4FC4-4580-AED0-BDFD1C8FD226}"/>
    <cellStyle name="Normal 7 4 4 6" xfId="3597" xr:uid="{7E96BEC2-5216-4153-8C47-622BCCC3003E}"/>
    <cellStyle name="Normal 7 4 4 7" xfId="3598" xr:uid="{2F444CB1-D52F-4BD3-9441-41D643D1CB0F}"/>
    <cellStyle name="Normal 7 4 5" xfId="366" xr:uid="{0FBFF223-2F49-4853-AF07-E63C73E66408}"/>
    <cellStyle name="Normal 7 4 5 2" xfId="736" xr:uid="{5C95D119-460A-43DD-AA97-36C3A63D61DB}"/>
    <cellStyle name="Normal 7 4 5 2 2" xfId="1938" xr:uid="{BA7B7DDB-E613-4EB6-A50A-00DFF5DC2FD3}"/>
    <cellStyle name="Normal 7 4 5 2 3" xfId="3599" xr:uid="{979B4DEC-AC9C-4913-9422-02E5FCBFDBA8}"/>
    <cellStyle name="Normal 7 4 5 2 4" xfId="3600" xr:uid="{57A096DB-B243-44F8-8C44-E8F6ACF7E1EA}"/>
    <cellStyle name="Normal 7 4 5 3" xfId="1939" xr:uid="{B8ADCFE2-F9DA-41AB-9AE4-B46F9A8CC63E}"/>
    <cellStyle name="Normal 7 4 5 3 2" xfId="3601" xr:uid="{8C8D7BB4-F5C1-4C9B-89BC-C626A3E9B585}"/>
    <cellStyle name="Normal 7 4 5 3 3" xfId="3602" xr:uid="{17CFA8DE-D08B-40FB-85FE-FA5DCBCDFE77}"/>
    <cellStyle name="Normal 7 4 5 3 4" xfId="3603" xr:uid="{6EBBA439-B14B-4789-A933-1D0A39BB92BB}"/>
    <cellStyle name="Normal 7 4 5 4" xfId="3604" xr:uid="{0E7C02A0-0533-419D-82E9-A83C0969BB81}"/>
    <cellStyle name="Normal 7 4 5 5" xfId="3605" xr:uid="{DD8E5D97-9A8B-4ADD-9BF6-9464F5B958FA}"/>
    <cellStyle name="Normal 7 4 5 6" xfId="3606" xr:uid="{CD65F2AA-BE60-4ABF-BC8A-BD9547FF402C}"/>
    <cellStyle name="Normal 7 4 6" xfId="737" xr:uid="{7890B323-DEBC-448A-BDBD-F2CA8D04C32F}"/>
    <cellStyle name="Normal 7 4 6 2" xfId="1940" xr:uid="{9BBAD79D-5A06-43E1-8BB7-CC1F771E4C80}"/>
    <cellStyle name="Normal 7 4 6 2 2" xfId="3607" xr:uid="{5100864D-BD16-44A8-A03C-AF69C30553A9}"/>
    <cellStyle name="Normal 7 4 6 2 3" xfId="3608" xr:uid="{378B3FDB-5AD6-4403-94BF-03EA0C51C12D}"/>
    <cellStyle name="Normal 7 4 6 2 4" xfId="3609" xr:uid="{2660FDC9-5D6F-46F0-ACF3-3F386D850524}"/>
    <cellStyle name="Normal 7 4 6 3" xfId="3610" xr:uid="{E9B7766B-0797-43C6-A643-01171FE0A5C8}"/>
    <cellStyle name="Normal 7 4 6 4" xfId="3611" xr:uid="{EAEF58B4-5272-4499-911B-4A46A55818E4}"/>
    <cellStyle name="Normal 7 4 6 5" xfId="3612" xr:uid="{4030D319-CBA5-452F-9B81-5407FE3A5AF8}"/>
    <cellStyle name="Normal 7 4 7" xfId="1941" xr:uid="{86CD0E1E-134D-41FE-947A-4F7DD1B7C424}"/>
    <cellStyle name="Normal 7 4 7 2" xfId="3613" xr:uid="{072538AD-C783-4010-A04A-09D6B07A0DA5}"/>
    <cellStyle name="Normal 7 4 7 3" xfId="3614" xr:uid="{D559BF7E-87CC-481E-9357-AA8222C1A8EA}"/>
    <cellStyle name="Normal 7 4 7 4" xfId="3615" xr:uid="{76DC9EF7-65DF-4A6E-AB00-2A80F43A1AE4}"/>
    <cellStyle name="Normal 7 4 8" xfId="3616" xr:uid="{F7BDD9E9-0B41-4FD4-A485-B37E926C563B}"/>
    <cellStyle name="Normal 7 4 8 2" xfId="3617" xr:uid="{A763B6D7-A14B-4B6A-884C-B90A8E284750}"/>
    <cellStyle name="Normal 7 4 8 3" xfId="3618" xr:uid="{A84AD34E-0028-4A60-A754-AF5FE54A5952}"/>
    <cellStyle name="Normal 7 4 8 4" xfId="3619" xr:uid="{2AA2CF9C-2550-476F-941B-7BC2CAC6746B}"/>
    <cellStyle name="Normal 7 4 9" xfId="3620" xr:uid="{F58F3B72-1A63-48B3-A725-80676227D390}"/>
    <cellStyle name="Normal 7 5" xfId="143" xr:uid="{9FA32F30-C6F9-4DF1-A0C0-69AB110E912A}"/>
    <cellStyle name="Normal 7 5 2" xfId="144" xr:uid="{64D28BD3-321E-4839-A98D-DD2F3AC0A918}"/>
    <cellStyle name="Normal 7 5 2 2" xfId="367" xr:uid="{7A463648-2EF1-45E4-B96E-BA2CDE055E6F}"/>
    <cellStyle name="Normal 7 5 2 2 2" xfId="738" xr:uid="{158058E7-11A5-4F0A-88F1-71F30AB44A1F}"/>
    <cellStyle name="Normal 7 5 2 2 2 2" xfId="1942" xr:uid="{9ECBDE81-873C-4ECD-9EB7-0A21C8467805}"/>
    <cellStyle name="Normal 7 5 2 2 2 3" xfId="3621" xr:uid="{41096E86-2842-47C4-9D50-F162DDA28BA6}"/>
    <cellStyle name="Normal 7 5 2 2 2 4" xfId="3622" xr:uid="{2CC0C093-26A7-4850-986C-CF2570A48BC5}"/>
    <cellStyle name="Normal 7 5 2 2 3" xfId="1943" xr:uid="{F7B6C299-D798-4988-9541-14E2EC823442}"/>
    <cellStyle name="Normal 7 5 2 2 3 2" xfId="3623" xr:uid="{FC7E52C8-27F2-42F6-883A-C938653AC166}"/>
    <cellStyle name="Normal 7 5 2 2 3 3" xfId="3624" xr:uid="{1CA5A09A-D8D7-40B6-A4BB-D85B91914204}"/>
    <cellStyle name="Normal 7 5 2 2 3 4" xfId="3625" xr:uid="{4D4347F0-DC44-4193-B9A3-C189805DF7CA}"/>
    <cellStyle name="Normal 7 5 2 2 4" xfId="3626" xr:uid="{1EE13A87-F012-4B23-9298-4A0496FF4E12}"/>
    <cellStyle name="Normal 7 5 2 2 5" xfId="3627" xr:uid="{F5F531F3-1E83-4326-8A88-0077FF7E1691}"/>
    <cellStyle name="Normal 7 5 2 2 6" xfId="3628" xr:uid="{078482AB-3284-41F4-B6F4-554EB446FF5E}"/>
    <cellStyle name="Normal 7 5 2 3" xfId="739" xr:uid="{0A2468F3-8F9F-486B-A876-459F61ECE365}"/>
    <cellStyle name="Normal 7 5 2 3 2" xfId="1944" xr:uid="{4519351C-5E5B-43AF-84F7-A4E7A4D20EA5}"/>
    <cellStyle name="Normal 7 5 2 3 2 2" xfId="3629" xr:uid="{A1D038C1-35E7-4295-8591-2A61F0E9A7EE}"/>
    <cellStyle name="Normal 7 5 2 3 2 3" xfId="3630" xr:uid="{0D5970A9-E508-4EB2-BD8E-9F53856E0FF9}"/>
    <cellStyle name="Normal 7 5 2 3 2 4" xfId="3631" xr:uid="{64AE09CA-4B0C-4EED-B667-3FC87F5A20B1}"/>
    <cellStyle name="Normal 7 5 2 3 3" xfId="3632" xr:uid="{22D8A35A-1ED5-463D-A488-8E5A42443576}"/>
    <cellStyle name="Normal 7 5 2 3 4" xfId="3633" xr:uid="{AFFD26EF-AEFC-467B-804A-3CD2C34151FB}"/>
    <cellStyle name="Normal 7 5 2 3 5" xfId="3634" xr:uid="{05A041A9-44CF-4EB9-921E-3B6CF5D8BE48}"/>
    <cellStyle name="Normal 7 5 2 4" xfId="1945" xr:uid="{4575A8EE-5B1B-4ADE-89D1-D8937ED9F766}"/>
    <cellStyle name="Normal 7 5 2 4 2" xfId="3635" xr:uid="{3C611B93-5F6E-416C-9BC2-AFA69766ED18}"/>
    <cellStyle name="Normal 7 5 2 4 3" xfId="3636" xr:uid="{64AE7F85-B0EF-49AD-97EA-89715F6ECFDC}"/>
    <cellStyle name="Normal 7 5 2 4 4" xfId="3637" xr:uid="{FF3B41D9-8549-40C8-AD10-0CB65BFC2D5E}"/>
    <cellStyle name="Normal 7 5 2 5" xfId="3638" xr:uid="{7D52F2C7-0769-4F84-802D-C449EB525E27}"/>
    <cellStyle name="Normal 7 5 2 5 2" xfId="3639" xr:uid="{CE4F1A5B-A91C-4D0B-B2B6-A97319190B7F}"/>
    <cellStyle name="Normal 7 5 2 5 3" xfId="3640" xr:uid="{070F8464-9E2D-4C64-B1C5-6CBADF8290A2}"/>
    <cellStyle name="Normal 7 5 2 5 4" xfId="3641" xr:uid="{B4292AA3-E358-48B1-B2F6-55DB813AE17D}"/>
    <cellStyle name="Normal 7 5 2 6" xfId="3642" xr:uid="{B0630E7C-E263-471D-9C9B-CBAF9D1AA0EA}"/>
    <cellStyle name="Normal 7 5 2 7" xfId="3643" xr:uid="{5FA6095C-BE76-4C39-8682-A6DCCFFC2BF6}"/>
    <cellStyle name="Normal 7 5 2 8" xfId="3644" xr:uid="{000375ED-13E2-48F1-9EA0-48A5A5CF70C2}"/>
    <cellStyle name="Normal 7 5 3" xfId="368" xr:uid="{25E2D384-1236-498D-843D-552FD4ECCD9E}"/>
    <cellStyle name="Normal 7 5 3 2" xfId="740" xr:uid="{B29A7EF1-8B11-421C-B4AE-B1D0314A6206}"/>
    <cellStyle name="Normal 7 5 3 2 2" xfId="741" xr:uid="{712AFC62-4E37-45CB-9F5B-422407DEA31C}"/>
    <cellStyle name="Normal 7 5 3 2 3" xfId="3645" xr:uid="{BECE720A-3C39-4E98-89FA-463761B0183B}"/>
    <cellStyle name="Normal 7 5 3 2 4" xfId="3646" xr:uid="{C9A86C75-FD9D-403B-944A-BB7BC04BA2E4}"/>
    <cellStyle name="Normal 7 5 3 3" xfId="742" xr:uid="{BFEE83E2-BDF8-413C-8570-4795D8E36055}"/>
    <cellStyle name="Normal 7 5 3 3 2" xfId="3647" xr:uid="{E2E35A43-CC7A-412C-897D-10EAA5EFE072}"/>
    <cellStyle name="Normal 7 5 3 3 3" xfId="3648" xr:uid="{249A1797-7320-4F9E-BF04-3E8A87080AC3}"/>
    <cellStyle name="Normal 7 5 3 3 4" xfId="3649" xr:uid="{E74E09A7-0B29-435C-ACF7-F87678A41082}"/>
    <cellStyle name="Normal 7 5 3 4" xfId="3650" xr:uid="{61E294FA-BDC9-4DCA-A91D-62946A83116C}"/>
    <cellStyle name="Normal 7 5 3 5" xfId="3651" xr:uid="{4B772046-FC35-4073-9CF9-8F97C8423B50}"/>
    <cellStyle name="Normal 7 5 3 6" xfId="3652" xr:uid="{D4AA5F49-8D66-4B27-A7AF-7ADB583EF622}"/>
    <cellStyle name="Normal 7 5 4" xfId="369" xr:uid="{8856DF1D-DF48-4835-9199-CCFF14A09466}"/>
    <cellStyle name="Normal 7 5 4 2" xfId="743" xr:uid="{797DEE8D-FF2B-49C7-8E1E-D0EE431DC4CA}"/>
    <cellStyle name="Normal 7 5 4 2 2" xfId="3653" xr:uid="{1C74B4B2-0198-414B-AC21-50B576E6EFAB}"/>
    <cellStyle name="Normal 7 5 4 2 3" xfId="3654" xr:uid="{14C81B45-63F3-4B44-ADEA-0831ED424030}"/>
    <cellStyle name="Normal 7 5 4 2 4" xfId="3655" xr:uid="{AD2BE760-F620-475E-B9DA-10C2ED3441DF}"/>
    <cellStyle name="Normal 7 5 4 3" xfId="3656" xr:uid="{80093D8A-DFA0-48F2-8838-B77C4D85B3BB}"/>
    <cellStyle name="Normal 7 5 4 4" xfId="3657" xr:uid="{A2D495D2-0380-4E14-8D71-B5396911E9AC}"/>
    <cellStyle name="Normal 7 5 4 5" xfId="3658" xr:uid="{7BAFE361-A3EF-4ED8-A35A-E14C47C8AFC7}"/>
    <cellStyle name="Normal 7 5 5" xfId="744" xr:uid="{FEE1AB99-1B9B-4BB4-9EFB-CC4A7E8E3D7C}"/>
    <cellStyle name="Normal 7 5 5 2" xfId="3659" xr:uid="{AA20459C-1A56-423F-BF3F-D6C7395C957F}"/>
    <cellStyle name="Normal 7 5 5 3" xfId="3660" xr:uid="{70579EEE-9739-4C2E-980D-D02209736061}"/>
    <cellStyle name="Normal 7 5 5 4" xfId="3661" xr:uid="{051BB362-DDEE-4B2F-A405-D58EF075185A}"/>
    <cellStyle name="Normal 7 5 6" xfId="3662" xr:uid="{B437B557-9E6D-4536-B624-64CEE9C94DC2}"/>
    <cellStyle name="Normal 7 5 6 2" xfId="3663" xr:uid="{FD05DE81-D25B-4E3B-9B49-302908884E73}"/>
    <cellStyle name="Normal 7 5 6 3" xfId="3664" xr:uid="{19E42690-44FF-4146-842A-6FFFCE050C3C}"/>
    <cellStyle name="Normal 7 5 6 4" xfId="3665" xr:uid="{A1190F2E-5689-48A2-9BD4-18FC6A20AE15}"/>
    <cellStyle name="Normal 7 5 7" xfId="3666" xr:uid="{B95928D9-FF46-4E85-BC9D-9656AC4FCCD0}"/>
    <cellStyle name="Normal 7 5 8" xfId="3667" xr:uid="{9D9C1F84-C721-4812-9402-F6A4A8112C99}"/>
    <cellStyle name="Normal 7 5 9" xfId="3668" xr:uid="{4CF4ACE8-5291-44FD-9292-FCC1132687F6}"/>
    <cellStyle name="Normal 7 6" xfId="145" xr:uid="{A6339A16-A80B-4B6E-ADC5-CB344684D4AA}"/>
    <cellStyle name="Normal 7 6 2" xfId="370" xr:uid="{CEC2D7A0-B79E-4D1A-A150-C688FE18D38D}"/>
    <cellStyle name="Normal 7 6 2 2" xfId="745" xr:uid="{C148A4F3-2796-4115-869A-CE573BAA774B}"/>
    <cellStyle name="Normal 7 6 2 2 2" xfId="1946" xr:uid="{30AF6385-DED2-42F8-985C-5EE87D54943B}"/>
    <cellStyle name="Normal 7 6 2 2 2 2" xfId="1947" xr:uid="{B7DAE247-0AD1-4F8C-A1F2-CEAE44AE7E56}"/>
    <cellStyle name="Normal 7 6 2 2 3" xfId="1948" xr:uid="{86F4895D-BFD4-46FB-BEFE-5989FBD851E7}"/>
    <cellStyle name="Normal 7 6 2 2 4" xfId="3669" xr:uid="{721220EE-09D5-492C-A959-3BA3BB76F100}"/>
    <cellStyle name="Normal 7 6 2 3" xfId="1949" xr:uid="{FE6C3236-3424-413F-94B3-A56EDFD40889}"/>
    <cellStyle name="Normal 7 6 2 3 2" xfId="1950" xr:uid="{0D8AB25C-EB87-4500-8B11-CF02E4DDA0BD}"/>
    <cellStyle name="Normal 7 6 2 3 3" xfId="3670" xr:uid="{D889D56A-9033-4D91-A7EC-28CF8CF59FB4}"/>
    <cellStyle name="Normal 7 6 2 3 4" xfId="3671" xr:uid="{1345FB5B-2B3C-4B0F-A045-EC697CF554D9}"/>
    <cellStyle name="Normal 7 6 2 4" xfId="1951" xr:uid="{29B75C3D-F7A5-4584-8FB8-D69C8D5E9ED4}"/>
    <cellStyle name="Normal 7 6 2 5" xfId="3672" xr:uid="{B84D765E-FC7C-45A2-9F97-C857C2175C15}"/>
    <cellStyle name="Normal 7 6 2 6" xfId="3673" xr:uid="{C9E53565-FA4A-4AAD-8081-A71F70F31450}"/>
    <cellStyle name="Normal 7 6 3" xfId="746" xr:uid="{55373027-15C4-4F4F-9D1A-3DD4EC3C59CA}"/>
    <cellStyle name="Normal 7 6 3 2" xfId="1952" xr:uid="{4429DB3D-66BC-4BBB-BC27-4D57BA060F0C}"/>
    <cellStyle name="Normal 7 6 3 2 2" xfId="1953" xr:uid="{4094EC7E-566E-4716-B95E-3547F70FAE4D}"/>
    <cellStyle name="Normal 7 6 3 2 3" xfId="3674" xr:uid="{05F1C0DB-585A-486C-B88F-79AFD1E95F7F}"/>
    <cellStyle name="Normal 7 6 3 2 4" xfId="3675" xr:uid="{DA784D16-E9B9-4462-86A9-00A57E14FAA1}"/>
    <cellStyle name="Normal 7 6 3 3" xfId="1954" xr:uid="{C5183F0D-D89A-42F5-911B-4D5C74B9F450}"/>
    <cellStyle name="Normal 7 6 3 4" xfId="3676" xr:uid="{294DBDD8-F4FE-4D23-88BF-1D382E57F3B5}"/>
    <cellStyle name="Normal 7 6 3 5" xfId="3677" xr:uid="{8134B6AF-E320-4B64-AD01-065B9C5D209E}"/>
    <cellStyle name="Normal 7 6 4" xfId="1955" xr:uid="{0DC653AC-AE6B-4B18-8979-A0B68C340EE9}"/>
    <cellStyle name="Normal 7 6 4 2" xfId="1956" xr:uid="{BA096040-6C2D-429D-A7F9-CD14D5EC6F6E}"/>
    <cellStyle name="Normal 7 6 4 3" xfId="3678" xr:uid="{86ECDD8B-D387-44BC-B133-73CE94CC0102}"/>
    <cellStyle name="Normal 7 6 4 4" xfId="3679" xr:uid="{70BB8AC6-1D2C-4B20-BD03-2D0C2CE917A6}"/>
    <cellStyle name="Normal 7 6 5" xfId="1957" xr:uid="{5A9BEBED-19D2-4B70-AD8C-61AC1C3D4996}"/>
    <cellStyle name="Normal 7 6 5 2" xfId="3680" xr:uid="{5A03346A-F3F9-4BF7-A086-D8B7B56649C8}"/>
    <cellStyle name="Normal 7 6 5 3" xfId="3681" xr:uid="{64018F2A-AE16-4A09-9785-2072D7558C0D}"/>
    <cellStyle name="Normal 7 6 5 4" xfId="3682" xr:uid="{A478F94C-7CA2-489A-B49D-FA39801DC297}"/>
    <cellStyle name="Normal 7 6 6" xfId="3683" xr:uid="{D417B375-25BA-4CC7-883C-F507B87D72BA}"/>
    <cellStyle name="Normal 7 6 7" xfId="3684" xr:uid="{08B82591-87C5-4F37-BC56-F996138C01DF}"/>
    <cellStyle name="Normal 7 6 8" xfId="3685" xr:uid="{848105DE-F687-4BEF-93FF-36C7EB10294C}"/>
    <cellStyle name="Normal 7 7" xfId="371" xr:uid="{53259404-89A2-4E52-94AC-A140DD043B49}"/>
    <cellStyle name="Normal 7 7 2" xfId="747" xr:uid="{DC5706B4-C376-453D-ACEF-92E6A1D2D283}"/>
    <cellStyle name="Normal 7 7 2 2" xfId="748" xr:uid="{0D609575-19BB-4B24-A54D-C32EED154CBE}"/>
    <cellStyle name="Normal 7 7 2 2 2" xfId="1958" xr:uid="{D2DCFC17-6564-43EA-AD1D-8E2BB4B16CB7}"/>
    <cellStyle name="Normal 7 7 2 2 3" xfId="3686" xr:uid="{A575DEB6-4919-4165-BFED-EB98CB87CD26}"/>
    <cellStyle name="Normal 7 7 2 2 4" xfId="3687" xr:uid="{50E74828-DBFF-4BE6-B98F-C1BE2329CAC4}"/>
    <cellStyle name="Normal 7 7 2 3" xfId="1959" xr:uid="{713A0EE7-CAD0-4807-A5C4-37FD34BE1C42}"/>
    <cellStyle name="Normal 7 7 2 4" xfId="3688" xr:uid="{99D3B946-7825-49D1-A80D-47988B41A847}"/>
    <cellStyle name="Normal 7 7 2 5" xfId="3689" xr:uid="{00324BC3-2303-4DBD-AB3D-9AF99697E792}"/>
    <cellStyle name="Normal 7 7 3" xfId="749" xr:uid="{99D26783-C6BC-43DC-B7D5-C603879B3005}"/>
    <cellStyle name="Normal 7 7 3 2" xfId="1960" xr:uid="{AAF7D4D0-84D3-40BE-9FB1-0EF55E8D5B26}"/>
    <cellStyle name="Normal 7 7 3 3" xfId="3690" xr:uid="{F4C24A19-5742-4EA0-B2F0-5CDD26067ADC}"/>
    <cellStyle name="Normal 7 7 3 4" xfId="3691" xr:uid="{BB283507-8E9A-4C35-A09A-E871A10BAE4B}"/>
    <cellStyle name="Normal 7 7 4" xfId="1961" xr:uid="{6B71E744-F11E-4D9E-BC04-FF97055EDCAA}"/>
    <cellStyle name="Normal 7 7 4 2" xfId="3692" xr:uid="{54067D17-6DAA-4106-BDBC-B63D82CAB052}"/>
    <cellStyle name="Normal 7 7 4 3" xfId="3693" xr:uid="{03A366C1-2E74-40CA-855F-28C54C483C60}"/>
    <cellStyle name="Normal 7 7 4 4" xfId="3694" xr:uid="{73ED4C0D-33D2-4838-92C8-74DA89590AA9}"/>
    <cellStyle name="Normal 7 7 5" xfId="3695" xr:uid="{6F019C99-DDB4-474D-BA94-F7757063383F}"/>
    <cellStyle name="Normal 7 7 6" xfId="3696" xr:uid="{639B8E56-CB3E-4496-A46C-BD31A8E150DD}"/>
    <cellStyle name="Normal 7 7 7" xfId="3697" xr:uid="{2B4767BC-EC34-447F-9AEF-3DFF7DB011AD}"/>
    <cellStyle name="Normal 7 8" xfId="372" xr:uid="{B42ACA34-0414-4523-95F5-79C1357ED980}"/>
    <cellStyle name="Normal 7 8 2" xfId="750" xr:uid="{37CCA48D-C1EA-4216-B7DF-68CCDF8E0A1A}"/>
    <cellStyle name="Normal 7 8 2 2" xfId="1962" xr:uid="{ACD41897-0081-46F1-9D36-813B009C4FBA}"/>
    <cellStyle name="Normal 7 8 2 3" xfId="3698" xr:uid="{E32730CB-35EB-410D-ADAF-9FF66795DDD1}"/>
    <cellStyle name="Normal 7 8 2 4" xfId="3699" xr:uid="{9C14167C-E799-4853-966B-45E85F99EBD0}"/>
    <cellStyle name="Normal 7 8 3" xfId="1963" xr:uid="{A5ED4CF4-971B-46AC-87B8-4ABA085B1CA2}"/>
    <cellStyle name="Normal 7 8 3 2" xfId="3700" xr:uid="{408F2885-2B38-4448-B650-B06C18959DEE}"/>
    <cellStyle name="Normal 7 8 3 3" xfId="3701" xr:uid="{36A7FE49-B0C2-456C-A13D-812DFCC42856}"/>
    <cellStyle name="Normal 7 8 3 4" xfId="3702" xr:uid="{E1B2C7BE-7B55-4A78-88E3-4BC2C967101F}"/>
    <cellStyle name="Normal 7 8 4" xfId="3703" xr:uid="{6E8845CF-DACD-4AC1-8D9F-B87C0369B90B}"/>
    <cellStyle name="Normal 7 8 5" xfId="3704" xr:uid="{950E2D8C-D1D9-412E-A567-9DA41F1EAC8E}"/>
    <cellStyle name="Normal 7 8 6" xfId="3705" xr:uid="{411474C2-54DB-4CA0-9E88-70DBC4E58A64}"/>
    <cellStyle name="Normal 7 9" xfId="373" xr:uid="{E7F9300D-816A-431F-8668-8A8E56BACB25}"/>
    <cellStyle name="Normal 7 9 2" xfId="1964" xr:uid="{F8054E92-6B9F-4413-B01A-D89F0B82CBBF}"/>
    <cellStyle name="Normal 7 9 2 2" xfId="3706" xr:uid="{0517655C-E4AE-44C4-8A34-96C7E7016E7E}"/>
    <cellStyle name="Normal 7 9 2 2 2" xfId="4408" xr:uid="{CC60B667-DA5D-40C4-9BE1-63F0FD74E44B}"/>
    <cellStyle name="Normal 7 9 2 2 3" xfId="4687" xr:uid="{2A902B5E-118D-4854-89B4-8FC23AC9082A}"/>
    <cellStyle name="Normal 7 9 2 3" xfId="3707" xr:uid="{FDEB9F4B-3CED-4A45-BD45-102001C4267E}"/>
    <cellStyle name="Normal 7 9 2 4" xfId="3708" xr:uid="{CB1F96C3-AEF6-4174-A252-D314D036E51E}"/>
    <cellStyle name="Normal 7 9 3" xfId="3709" xr:uid="{BF8F873A-A2F4-4D38-ABFD-C231F6AC96E9}"/>
    <cellStyle name="Normal 7 9 4" xfId="3710" xr:uid="{46353FEC-5299-4F41-A680-26BC1A09D47B}"/>
    <cellStyle name="Normal 7 9 4 2" xfId="4578" xr:uid="{572EEE1D-4992-4425-B5D4-D019CD32B56B}"/>
    <cellStyle name="Normal 7 9 4 3" xfId="4688" xr:uid="{FEEE9FA4-5D96-4DD6-93B6-B313F13143E9}"/>
    <cellStyle name="Normal 7 9 4 4" xfId="4607" xr:uid="{09DD1229-D83F-4CC1-940E-33A69F271F92}"/>
    <cellStyle name="Normal 7 9 5" xfId="3711" xr:uid="{FB1CD8C5-1836-478E-A521-BB09A64B3E22}"/>
    <cellStyle name="Normal 8" xfId="146" xr:uid="{9CE9F37A-7437-405B-BB02-06D3280451E5}"/>
    <cellStyle name="Normal 8 10" xfId="1965" xr:uid="{2F49F4FD-AEEF-424D-A3B3-1F68C8E4EC00}"/>
    <cellStyle name="Normal 8 10 2" xfId="3712" xr:uid="{642A74E7-4F59-47A1-88FA-B130179CB0AA}"/>
    <cellStyle name="Normal 8 10 3" xfId="3713" xr:uid="{E0878B22-2997-426C-9E3F-1B710AAADA4B}"/>
    <cellStyle name="Normal 8 10 4" xfId="3714" xr:uid="{02CCCFB3-9338-4A3B-94EC-FDC8B7D4701F}"/>
    <cellStyle name="Normal 8 11" xfId="3715" xr:uid="{150F3F79-13E5-4A1B-AA3B-C30208A76480}"/>
    <cellStyle name="Normal 8 11 2" xfId="3716" xr:uid="{3AF15564-E690-4B71-A4C8-8A259B584413}"/>
    <cellStyle name="Normal 8 11 3" xfId="3717" xr:uid="{9779A786-6F88-4257-BE94-14CDD6EEBAF6}"/>
    <cellStyle name="Normal 8 11 4" xfId="3718" xr:uid="{22A64604-59DB-4B54-A687-BFDDB04B6AFB}"/>
    <cellStyle name="Normal 8 12" xfId="3719" xr:uid="{4A5D5BD5-AB92-4BD8-994A-CC938C4C8DA8}"/>
    <cellStyle name="Normal 8 12 2" xfId="3720" xr:uid="{3C314A88-96FE-4DB9-9F4F-358BFCC4B6A8}"/>
    <cellStyle name="Normal 8 13" xfId="3721" xr:uid="{6158E8C3-467F-45B5-9D56-B13A350CE8EF}"/>
    <cellStyle name="Normal 8 14" xfId="3722" xr:uid="{3EF70777-D35B-4AD8-97DF-D0E560588971}"/>
    <cellStyle name="Normal 8 15" xfId="3723" xr:uid="{22F14EA2-B8BE-4A1C-BEE5-EE7340D9533B}"/>
    <cellStyle name="Normal 8 2" xfId="147" xr:uid="{4F690168-1235-481D-BD05-6BEC85A258B4}"/>
    <cellStyle name="Normal 8 2 10" xfId="3724" xr:uid="{76BB49E9-FFB3-4C97-81F2-F2EBC4B3C13F}"/>
    <cellStyle name="Normal 8 2 11" xfId="3725" xr:uid="{AD421837-63D2-4C35-AA63-DAF056BF5774}"/>
    <cellStyle name="Normal 8 2 2" xfId="148" xr:uid="{CB337FCD-7169-4512-8FBF-0C47CDD01733}"/>
    <cellStyle name="Normal 8 2 2 2" xfId="149" xr:uid="{0DEDD09C-944D-4A67-81B1-20996806DCB5}"/>
    <cellStyle name="Normal 8 2 2 2 2" xfId="374" xr:uid="{800E9A75-5015-4CB4-BF93-E026537F5427}"/>
    <cellStyle name="Normal 8 2 2 2 2 2" xfId="751" xr:uid="{50588141-C990-4309-8E3E-34239CF42BFE}"/>
    <cellStyle name="Normal 8 2 2 2 2 2 2" xfId="752" xr:uid="{5B6A5D06-C504-49FC-8980-CEC8566C9AC2}"/>
    <cellStyle name="Normal 8 2 2 2 2 2 2 2" xfId="1966" xr:uid="{B3CFEA7F-DD6E-44C5-8531-A0D036A725B8}"/>
    <cellStyle name="Normal 8 2 2 2 2 2 2 2 2" xfId="1967" xr:uid="{96DB22DC-6A40-4DDF-8954-274FD79132ED}"/>
    <cellStyle name="Normal 8 2 2 2 2 2 2 3" xfId="1968" xr:uid="{6486FBF2-DD47-4822-A632-0C1D68B5AA33}"/>
    <cellStyle name="Normal 8 2 2 2 2 2 3" xfId="1969" xr:uid="{186107E7-8CD2-44E1-B703-F6DD310A2798}"/>
    <cellStyle name="Normal 8 2 2 2 2 2 3 2" xfId="1970" xr:uid="{E8C34838-1560-4F2D-8EBE-62C818932C23}"/>
    <cellStyle name="Normal 8 2 2 2 2 2 4" xfId="1971" xr:uid="{5C21F4FD-82C3-408F-958E-DE934AB0FF36}"/>
    <cellStyle name="Normal 8 2 2 2 2 3" xfId="753" xr:uid="{5B900D42-EEDB-4DD2-9A2C-C88D6BE3888F}"/>
    <cellStyle name="Normal 8 2 2 2 2 3 2" xfId="1972" xr:uid="{51E60481-6E49-4C76-95AA-63DF6D2AC60B}"/>
    <cellStyle name="Normal 8 2 2 2 2 3 2 2" xfId="1973" xr:uid="{972D7B56-313F-4BA8-A2FD-0DEF1F888992}"/>
    <cellStyle name="Normal 8 2 2 2 2 3 3" xfId="1974" xr:uid="{2BF1598D-FF0D-4635-83AA-F4D8D5F7F859}"/>
    <cellStyle name="Normal 8 2 2 2 2 3 4" xfId="3726" xr:uid="{80C5A2B1-E133-4678-9F6C-5F60193D5E5A}"/>
    <cellStyle name="Normal 8 2 2 2 2 4" xfId="1975" xr:uid="{98E9FBAB-B5F3-444F-A639-F0EC62C7E9AF}"/>
    <cellStyle name="Normal 8 2 2 2 2 4 2" xfId="1976" xr:uid="{C0A06F88-5AF8-4840-B97A-732C67CE952E}"/>
    <cellStyle name="Normal 8 2 2 2 2 5" xfId="1977" xr:uid="{D3506ABA-33C6-4F21-8FFC-289C1435241C}"/>
    <cellStyle name="Normal 8 2 2 2 2 6" xfId="3727" xr:uid="{2069803F-BAD9-481D-8D1B-756BA0CDC32F}"/>
    <cellStyle name="Normal 8 2 2 2 3" xfId="375" xr:uid="{C2D0F69D-7409-44D4-ADD3-2EAC4AFD1E28}"/>
    <cellStyle name="Normal 8 2 2 2 3 2" xfId="754" xr:uid="{F4152657-36CC-4086-96DC-2E760EA15B7B}"/>
    <cellStyle name="Normal 8 2 2 2 3 2 2" xfId="755" xr:uid="{4B2DA23A-E452-4916-86EA-3E30D3A9EDB3}"/>
    <cellStyle name="Normal 8 2 2 2 3 2 2 2" xfId="1978" xr:uid="{470C936D-E083-4CC5-9AB5-0D482AAC0D6F}"/>
    <cellStyle name="Normal 8 2 2 2 3 2 2 2 2" xfId="1979" xr:uid="{EA09B824-9FAE-45A8-9479-92823DEB8510}"/>
    <cellStyle name="Normal 8 2 2 2 3 2 2 3" xfId="1980" xr:uid="{88E1AC48-3DFC-44B3-810C-AE3883B559CF}"/>
    <cellStyle name="Normal 8 2 2 2 3 2 3" xfId="1981" xr:uid="{B5AA1BFE-E731-40B5-A139-AB885B387DB3}"/>
    <cellStyle name="Normal 8 2 2 2 3 2 3 2" xfId="1982" xr:uid="{F9369329-0D4C-4F59-9181-1B635FD9EEC1}"/>
    <cellStyle name="Normal 8 2 2 2 3 2 4" xfId="1983" xr:uid="{798A9D74-0CE8-4E70-A5F2-67F3744CE0CF}"/>
    <cellStyle name="Normal 8 2 2 2 3 3" xfId="756" xr:uid="{D99611FA-8F34-45F4-A781-6BABE1182900}"/>
    <cellStyle name="Normal 8 2 2 2 3 3 2" xfId="1984" xr:uid="{D1810BD9-2E2C-4B57-BE9D-13912FDA0F42}"/>
    <cellStyle name="Normal 8 2 2 2 3 3 2 2" xfId="1985" xr:uid="{41F81746-5269-48D8-A3E3-3ED467B127E4}"/>
    <cellStyle name="Normal 8 2 2 2 3 3 3" xfId="1986" xr:uid="{2FC2FABC-BBD4-4362-9544-5AC0CB6D3EC9}"/>
    <cellStyle name="Normal 8 2 2 2 3 4" xfId="1987" xr:uid="{C5242B29-4EB5-4424-99A7-3495EDF464B4}"/>
    <cellStyle name="Normal 8 2 2 2 3 4 2" xfId="1988" xr:uid="{3AA2A29F-3F28-4105-8791-12EFDE43C619}"/>
    <cellStyle name="Normal 8 2 2 2 3 5" xfId="1989" xr:uid="{07206076-F77D-4163-94C8-AC7DE8EEFF6C}"/>
    <cellStyle name="Normal 8 2 2 2 4" xfId="757" xr:uid="{B1DE6F3F-85A8-49BD-BE0D-9352A9B7E81F}"/>
    <cellStyle name="Normal 8 2 2 2 4 2" xfId="758" xr:uid="{32AED992-44A6-4676-AE4A-56074B747763}"/>
    <cellStyle name="Normal 8 2 2 2 4 2 2" xfId="1990" xr:uid="{88B0E30F-9B94-4DB2-B407-E3A842011FD6}"/>
    <cellStyle name="Normal 8 2 2 2 4 2 2 2" xfId="1991" xr:uid="{E693E511-75A5-4A29-A96B-00430E99A76B}"/>
    <cellStyle name="Normal 8 2 2 2 4 2 3" xfId="1992" xr:uid="{A0F98351-A66F-4533-ADD3-66E20C193A0E}"/>
    <cellStyle name="Normal 8 2 2 2 4 3" xfId="1993" xr:uid="{8E145F7E-DCF7-46E7-8C41-1B58CC3BDDE4}"/>
    <cellStyle name="Normal 8 2 2 2 4 3 2" xfId="1994" xr:uid="{CFC6C6CC-ABD3-4E85-9867-5A7D851367C2}"/>
    <cellStyle name="Normal 8 2 2 2 4 4" xfId="1995" xr:uid="{4508EB38-C0BD-449F-816A-68C38D93DEC8}"/>
    <cellStyle name="Normal 8 2 2 2 5" xfId="759" xr:uid="{C697642A-00F4-42AD-9810-F89F80A17781}"/>
    <cellStyle name="Normal 8 2 2 2 5 2" xfId="1996" xr:uid="{98E0BBCC-DF3E-4F34-B3B6-E35BC364C685}"/>
    <cellStyle name="Normal 8 2 2 2 5 2 2" xfId="1997" xr:uid="{62ED45B0-9D7E-4A5D-9C63-607B883CE29B}"/>
    <cellStyle name="Normal 8 2 2 2 5 3" xfId="1998" xr:uid="{5BADE5E1-2FA8-4B11-A55D-13AF67BD66CA}"/>
    <cellStyle name="Normal 8 2 2 2 5 4" xfId="3728" xr:uid="{447130C1-4BD8-41D1-87E2-17FDCD440F39}"/>
    <cellStyle name="Normal 8 2 2 2 6" xfId="1999" xr:uid="{2D15BC6E-96B6-46E5-AAD6-76ABC086965E}"/>
    <cellStyle name="Normal 8 2 2 2 6 2" xfId="2000" xr:uid="{1FFCD549-C222-4288-BDA0-6298DE6343DA}"/>
    <cellStyle name="Normal 8 2 2 2 7" xfId="2001" xr:uid="{8C0786A2-856F-4CBE-96C0-F6E3C34E6D50}"/>
    <cellStyle name="Normal 8 2 2 2 8" xfId="3729" xr:uid="{410241CB-BD43-4F1B-9E04-D194596157ED}"/>
    <cellStyle name="Normal 8 2 2 3" xfId="376" xr:uid="{6338ADD5-4929-4678-B993-580EC25F83A0}"/>
    <cellStyle name="Normal 8 2 2 3 2" xfId="760" xr:uid="{DBE657AA-645A-403C-8187-406EA58E8FE7}"/>
    <cellStyle name="Normal 8 2 2 3 2 2" xfId="761" xr:uid="{4D8A69AB-678B-47FD-92F1-D331CF714204}"/>
    <cellStyle name="Normal 8 2 2 3 2 2 2" xfId="2002" xr:uid="{73C14EA8-8D41-4EF5-948C-1C6397B2426C}"/>
    <cellStyle name="Normal 8 2 2 3 2 2 2 2" xfId="2003" xr:uid="{873F1F12-D0ED-4933-80FD-4BCADE10E9FA}"/>
    <cellStyle name="Normal 8 2 2 3 2 2 3" xfId="2004" xr:uid="{961FA92D-B17F-4FEE-A040-387C6AB3FC61}"/>
    <cellStyle name="Normal 8 2 2 3 2 3" xfId="2005" xr:uid="{0A642DF2-8613-4BAA-A978-4B5A058DA6C0}"/>
    <cellStyle name="Normal 8 2 2 3 2 3 2" xfId="2006" xr:uid="{501BA969-20D5-45DF-BC24-E2A886F9A6C5}"/>
    <cellStyle name="Normal 8 2 2 3 2 4" xfId="2007" xr:uid="{7ADBD767-2B6F-45B8-B668-60D8C1033D39}"/>
    <cellStyle name="Normal 8 2 2 3 3" xfId="762" xr:uid="{0DA8C0A2-E270-472F-BAE5-7B9A0F199A68}"/>
    <cellStyle name="Normal 8 2 2 3 3 2" xfId="2008" xr:uid="{73C66EAA-C428-449B-BF42-F105BED32ED1}"/>
    <cellStyle name="Normal 8 2 2 3 3 2 2" xfId="2009" xr:uid="{6142BEE5-C3CE-43EF-9A71-949389B0127F}"/>
    <cellStyle name="Normal 8 2 2 3 3 3" xfId="2010" xr:uid="{8C8D70DE-40E7-4922-AB73-9EBDF6B9CE72}"/>
    <cellStyle name="Normal 8 2 2 3 3 4" xfId="3730" xr:uid="{28FD9316-DC94-4B05-8688-7B06F15E66D4}"/>
    <cellStyle name="Normal 8 2 2 3 4" xfId="2011" xr:uid="{AC79ACC4-3315-4952-9922-169E5AE4C0D1}"/>
    <cellStyle name="Normal 8 2 2 3 4 2" xfId="2012" xr:uid="{2412F39D-B543-4DD6-AD70-A6A1DA5A5BA5}"/>
    <cellStyle name="Normal 8 2 2 3 5" xfId="2013" xr:uid="{129AE848-BB84-4F48-8AA5-C10333D1A334}"/>
    <cellStyle name="Normal 8 2 2 3 6" xfId="3731" xr:uid="{C44F4521-AD87-48CC-8669-F06BC2ED96CB}"/>
    <cellStyle name="Normal 8 2 2 4" xfId="377" xr:uid="{F403C34E-D4CA-4782-999F-A1178F7637C2}"/>
    <cellStyle name="Normal 8 2 2 4 2" xfId="763" xr:uid="{A1C48C5B-3167-4AA1-93CC-ABFA3B89497B}"/>
    <cellStyle name="Normal 8 2 2 4 2 2" xfId="764" xr:uid="{05202846-F35D-4D62-8EFA-6724B8C12877}"/>
    <cellStyle name="Normal 8 2 2 4 2 2 2" xfId="2014" xr:uid="{3CC3C528-148F-4FD6-BF56-631F37BED4A6}"/>
    <cellStyle name="Normal 8 2 2 4 2 2 2 2" xfId="2015" xr:uid="{3AAEA817-D97D-4963-A4BE-50B578BE3228}"/>
    <cellStyle name="Normal 8 2 2 4 2 2 3" xfId="2016" xr:uid="{916A4F68-5D1B-42CE-8AC3-0449760D460A}"/>
    <cellStyle name="Normal 8 2 2 4 2 3" xfId="2017" xr:uid="{94FC988C-FD90-4735-8655-1952E92AEC26}"/>
    <cellStyle name="Normal 8 2 2 4 2 3 2" xfId="2018" xr:uid="{527D42FE-3445-4628-AEF6-7331F54BE9C8}"/>
    <cellStyle name="Normal 8 2 2 4 2 4" xfId="2019" xr:uid="{9E8E4737-1F1F-45FB-A696-D43814C13FB1}"/>
    <cellStyle name="Normal 8 2 2 4 3" xfId="765" xr:uid="{6A0C0CC0-E575-4FFB-ACC7-1F70B5B2EDDE}"/>
    <cellStyle name="Normal 8 2 2 4 3 2" xfId="2020" xr:uid="{8EBF8F42-895C-435B-AE87-BAD505130829}"/>
    <cellStyle name="Normal 8 2 2 4 3 2 2" xfId="2021" xr:uid="{1341CD47-BE80-4017-BA5C-F131419E47F5}"/>
    <cellStyle name="Normal 8 2 2 4 3 3" xfId="2022" xr:uid="{2A424CBE-996E-4418-8B40-D75C38E8FEEC}"/>
    <cellStyle name="Normal 8 2 2 4 4" xfId="2023" xr:uid="{BCEAB998-656C-4727-B154-6E4B1519785C}"/>
    <cellStyle name="Normal 8 2 2 4 4 2" xfId="2024" xr:uid="{BE6726CA-8EAA-451D-B3CF-60AE3E60D938}"/>
    <cellStyle name="Normal 8 2 2 4 5" xfId="2025" xr:uid="{1CABC684-F547-47C8-9C65-1955338A0822}"/>
    <cellStyle name="Normal 8 2 2 5" xfId="378" xr:uid="{3A3D633A-451A-4EDB-9407-33B73B9DCCBF}"/>
    <cellStyle name="Normal 8 2 2 5 2" xfId="766" xr:uid="{4371C944-363A-4450-A0E2-C39B20FB003E}"/>
    <cellStyle name="Normal 8 2 2 5 2 2" xfId="2026" xr:uid="{7F61CCD6-BE2A-4D3B-A16B-6878C7F2D13F}"/>
    <cellStyle name="Normal 8 2 2 5 2 2 2" xfId="2027" xr:uid="{1AB9DD9A-A194-4BF0-90F0-51B3D155FA13}"/>
    <cellStyle name="Normal 8 2 2 5 2 3" xfId="2028" xr:uid="{361F1AC0-F4BF-4F95-A71B-FC449CE66797}"/>
    <cellStyle name="Normal 8 2 2 5 3" xfId="2029" xr:uid="{44C6BD51-6346-47DA-8AF3-EA0DC46E7DDF}"/>
    <cellStyle name="Normal 8 2 2 5 3 2" xfId="2030" xr:uid="{8705B956-A678-4D18-A91F-44683CDCCFFD}"/>
    <cellStyle name="Normal 8 2 2 5 4" xfId="2031" xr:uid="{3D834193-C455-4E7D-ACC6-F83586941CA6}"/>
    <cellStyle name="Normal 8 2 2 6" xfId="767" xr:uid="{C8794C2D-4723-43B8-8ADA-6AEB5AE34329}"/>
    <cellStyle name="Normal 8 2 2 6 2" xfId="2032" xr:uid="{F4A8B9AE-6498-4435-8CE5-49A138542FB4}"/>
    <cellStyle name="Normal 8 2 2 6 2 2" xfId="2033" xr:uid="{49AA7B54-9725-4F8E-803B-A9A7F702925C}"/>
    <cellStyle name="Normal 8 2 2 6 3" xfId="2034" xr:uid="{C2AE6FDE-5B7E-42A5-A79E-9B65561BB815}"/>
    <cellStyle name="Normal 8 2 2 6 4" xfId="3732" xr:uid="{7207B357-3ACF-4028-AFC1-6F51448998DC}"/>
    <cellStyle name="Normal 8 2 2 7" xfId="2035" xr:uid="{07BC4EAF-B057-4A21-800B-26825D3CAE54}"/>
    <cellStyle name="Normal 8 2 2 7 2" xfId="2036" xr:uid="{FF4889AF-E7A9-48F0-A223-0D55083182A9}"/>
    <cellStyle name="Normal 8 2 2 8" xfId="2037" xr:uid="{2C7B2815-0AC0-4543-A8F3-8AB0CC3444DE}"/>
    <cellStyle name="Normal 8 2 2 9" xfId="3733" xr:uid="{629EDEA5-F9EB-4FEE-B0DA-C1413BBAAA1F}"/>
    <cellStyle name="Normal 8 2 3" xfId="150" xr:uid="{301A4A35-2E48-4CC8-94A5-D64D0CA35D73}"/>
    <cellStyle name="Normal 8 2 3 2" xfId="151" xr:uid="{71406620-17B1-462B-B373-50925F08E493}"/>
    <cellStyle name="Normal 8 2 3 2 2" xfId="768" xr:uid="{E1958C1F-F784-425D-9AFB-1732D6859535}"/>
    <cellStyle name="Normal 8 2 3 2 2 2" xfId="769" xr:uid="{5C669CF1-C11F-4C30-AD52-BA86D379BFC7}"/>
    <cellStyle name="Normal 8 2 3 2 2 2 2" xfId="2038" xr:uid="{95883055-D6C0-4073-B342-C59798EE61B1}"/>
    <cellStyle name="Normal 8 2 3 2 2 2 2 2" xfId="2039" xr:uid="{E9CC1F3E-16CC-4D9B-BAAE-06ECF4C2B18D}"/>
    <cellStyle name="Normal 8 2 3 2 2 2 3" xfId="2040" xr:uid="{E2176F07-B45C-4105-832D-CFB3CC372F76}"/>
    <cellStyle name="Normal 8 2 3 2 2 3" xfId="2041" xr:uid="{C6760B44-A2DB-4B88-A75B-59728B6F894F}"/>
    <cellStyle name="Normal 8 2 3 2 2 3 2" xfId="2042" xr:uid="{BF6AE0BA-B637-47BA-B5FE-879CCEDA8E49}"/>
    <cellStyle name="Normal 8 2 3 2 2 4" xfId="2043" xr:uid="{3406D197-998B-4677-A522-43A43AEDACE8}"/>
    <cellStyle name="Normal 8 2 3 2 3" xfId="770" xr:uid="{8C7BEBEC-C5FA-410E-8C61-FEF25EEC7094}"/>
    <cellStyle name="Normal 8 2 3 2 3 2" xfId="2044" xr:uid="{422935DE-9565-460E-9591-1EC6A5FFDBA7}"/>
    <cellStyle name="Normal 8 2 3 2 3 2 2" xfId="2045" xr:uid="{31C54EDC-934B-45F7-87A2-D582F94112CC}"/>
    <cellStyle name="Normal 8 2 3 2 3 3" xfId="2046" xr:uid="{5172B5DE-062C-4C09-96FB-03F6ECE35F06}"/>
    <cellStyle name="Normal 8 2 3 2 3 4" xfId="3734" xr:uid="{5065A0B7-12B8-450F-A9C4-4FA041E8E325}"/>
    <cellStyle name="Normal 8 2 3 2 4" xfId="2047" xr:uid="{3B8EDA9A-185B-4FC3-9D94-759CB1549CDE}"/>
    <cellStyle name="Normal 8 2 3 2 4 2" xfId="2048" xr:uid="{925CAAC2-B043-4CED-9764-85634FE101DF}"/>
    <cellStyle name="Normal 8 2 3 2 5" xfId="2049" xr:uid="{157B7FB4-08B5-4A25-8627-46324620DD87}"/>
    <cellStyle name="Normal 8 2 3 2 6" xfId="3735" xr:uid="{621B700D-9282-45EB-B457-EE7FD5642AD7}"/>
    <cellStyle name="Normal 8 2 3 3" xfId="379" xr:uid="{3943BF1A-8A5D-4139-864A-E498E2B55A2A}"/>
    <cellStyle name="Normal 8 2 3 3 2" xfId="771" xr:uid="{CF27E99A-510E-454C-AE1E-AB8CBE25F8AD}"/>
    <cellStyle name="Normal 8 2 3 3 2 2" xfId="772" xr:uid="{3975BEA8-E7EA-4973-801A-33FDBE3A9E91}"/>
    <cellStyle name="Normal 8 2 3 3 2 2 2" xfId="2050" xr:uid="{63F04CA2-6FA0-4218-8270-83A925477036}"/>
    <cellStyle name="Normal 8 2 3 3 2 2 2 2" xfId="2051" xr:uid="{5A15B8B7-DB4B-48E9-BE23-81588DE98C9A}"/>
    <cellStyle name="Normal 8 2 3 3 2 2 3" xfId="2052" xr:uid="{45C3A420-EB1C-40CD-88E6-42665EA8C716}"/>
    <cellStyle name="Normal 8 2 3 3 2 3" xfId="2053" xr:uid="{E941E4E7-76B2-4661-81E5-44C674763374}"/>
    <cellStyle name="Normal 8 2 3 3 2 3 2" xfId="2054" xr:uid="{45A97BE2-4F6E-4768-83B2-D85A2D00656C}"/>
    <cellStyle name="Normal 8 2 3 3 2 4" xfId="2055" xr:uid="{0DC1752D-7625-4E09-BD35-96DA61F9B0E3}"/>
    <cellStyle name="Normal 8 2 3 3 3" xfId="773" xr:uid="{29882B84-69B1-45EE-8ED7-AD8E91025E0F}"/>
    <cellStyle name="Normal 8 2 3 3 3 2" xfId="2056" xr:uid="{ABA9F492-F5DD-4A85-93F9-8D9E231737AB}"/>
    <cellStyle name="Normal 8 2 3 3 3 2 2" xfId="2057" xr:uid="{8B1F2AD6-9068-4DF5-A063-83BA7D240747}"/>
    <cellStyle name="Normal 8 2 3 3 3 3" xfId="2058" xr:uid="{12DA63AB-FEC7-43D8-A5E0-B00BECBBBBAA}"/>
    <cellStyle name="Normal 8 2 3 3 4" xfId="2059" xr:uid="{4AAE2FEC-741A-47FC-80D6-41027E4E8BF7}"/>
    <cellStyle name="Normal 8 2 3 3 4 2" xfId="2060" xr:uid="{92563E44-4218-49FA-A9E5-AB0357BDDFC3}"/>
    <cellStyle name="Normal 8 2 3 3 5" xfId="2061" xr:uid="{34F3110D-4B55-473B-8AF0-2A17E885FE09}"/>
    <cellStyle name="Normal 8 2 3 4" xfId="380" xr:uid="{694E6343-79DF-48B8-8FF8-41AE14BD3A99}"/>
    <cellStyle name="Normal 8 2 3 4 2" xfId="774" xr:uid="{82AEBD3C-E717-45B8-A82A-D062B740A83D}"/>
    <cellStyle name="Normal 8 2 3 4 2 2" xfId="2062" xr:uid="{27E40349-5E67-49CC-B69B-D253E7B82687}"/>
    <cellStyle name="Normal 8 2 3 4 2 2 2" xfId="2063" xr:uid="{D22B2C51-16EA-4653-AA9C-39A57E3B890A}"/>
    <cellStyle name="Normal 8 2 3 4 2 3" xfId="2064" xr:uid="{F67745F0-C4C2-4FE9-B4D2-8DA239D8896B}"/>
    <cellStyle name="Normal 8 2 3 4 3" xfId="2065" xr:uid="{90AA38D7-1E2B-40FF-B8C0-541C5650AB74}"/>
    <cellStyle name="Normal 8 2 3 4 3 2" xfId="2066" xr:uid="{2967A095-2F1F-41E4-9BE3-A982BABAA231}"/>
    <cellStyle name="Normal 8 2 3 4 4" xfId="2067" xr:uid="{939D2894-FC6C-4C16-9551-10ECE7157BA5}"/>
    <cellStyle name="Normal 8 2 3 5" xfId="775" xr:uid="{8ABA6345-0EF0-4F10-A568-E99C126D578D}"/>
    <cellStyle name="Normal 8 2 3 5 2" xfId="2068" xr:uid="{BA08B20E-5792-4AD8-8441-73E8B92890FF}"/>
    <cellStyle name="Normal 8 2 3 5 2 2" xfId="2069" xr:uid="{8A5B2AB8-9F2E-447E-8BB2-79355FB4D7CD}"/>
    <cellStyle name="Normal 8 2 3 5 3" xfId="2070" xr:uid="{B54FE321-18A3-44C1-A383-E91E19A431A0}"/>
    <cellStyle name="Normal 8 2 3 5 4" xfId="3736" xr:uid="{B4B6EA0F-A5B8-4B25-8022-8FCBCA465117}"/>
    <cellStyle name="Normal 8 2 3 6" xfId="2071" xr:uid="{4817C6E5-AD44-4757-8AA0-F08E5F71D416}"/>
    <cellStyle name="Normal 8 2 3 6 2" xfId="2072" xr:uid="{074567DB-19DD-44F4-858D-9180E91657F0}"/>
    <cellStyle name="Normal 8 2 3 7" xfId="2073" xr:uid="{47BA05BF-C02E-4A6F-95A0-DE1CF2A0CF2F}"/>
    <cellStyle name="Normal 8 2 3 8" xfId="3737" xr:uid="{311D77EA-4A03-4B13-83CC-9D1621C5FDF2}"/>
    <cellStyle name="Normal 8 2 4" xfId="152" xr:uid="{98221BA4-9442-4520-9EEE-0121D176B0F6}"/>
    <cellStyle name="Normal 8 2 4 2" xfId="449" xr:uid="{F591F8B9-DC0F-4BD4-9590-ADFC6682179A}"/>
    <cellStyle name="Normal 8 2 4 2 2" xfId="776" xr:uid="{F4DC56DD-500F-4BB0-887E-74460C65978A}"/>
    <cellStyle name="Normal 8 2 4 2 2 2" xfId="2074" xr:uid="{37862E53-9F5F-4655-A4C6-F998F3DF4F93}"/>
    <cellStyle name="Normal 8 2 4 2 2 2 2" xfId="2075" xr:uid="{17ED8082-F3B0-424D-9309-86D7FD8072F4}"/>
    <cellStyle name="Normal 8 2 4 2 2 3" xfId="2076" xr:uid="{A0070B64-B595-4293-8A39-1780DE7AC8F7}"/>
    <cellStyle name="Normal 8 2 4 2 2 4" xfId="3738" xr:uid="{EF535B81-318E-4B03-A65E-ABC54C6E3D35}"/>
    <cellStyle name="Normal 8 2 4 2 3" xfId="2077" xr:uid="{2EFF94AB-8ED7-4FFC-AFA1-458F74CF3FFD}"/>
    <cellStyle name="Normal 8 2 4 2 3 2" xfId="2078" xr:uid="{ABAC6261-4BB0-4D0A-8C3E-18806AFD4396}"/>
    <cellStyle name="Normal 8 2 4 2 4" xfId="2079" xr:uid="{6443237F-EACD-456F-A65F-9B4AD7127E4D}"/>
    <cellStyle name="Normal 8 2 4 2 5" xfId="3739" xr:uid="{73470D66-74B3-4F23-BF5D-50D17930DA1B}"/>
    <cellStyle name="Normal 8 2 4 3" xfId="777" xr:uid="{068351AC-919B-4823-8756-66C560BEE82F}"/>
    <cellStyle name="Normal 8 2 4 3 2" xfId="2080" xr:uid="{B25C9A4A-DB59-478C-96F2-7AFD3F07E9A6}"/>
    <cellStyle name="Normal 8 2 4 3 2 2" xfId="2081" xr:uid="{B0847BFD-CAD2-47A2-9A8A-8530E4D13679}"/>
    <cellStyle name="Normal 8 2 4 3 3" xfId="2082" xr:uid="{8522CE60-9361-4A7C-8E5A-6C955407EC8B}"/>
    <cellStyle name="Normal 8 2 4 3 4" xfId="3740" xr:uid="{02CC5EC6-BC81-48D1-A1F2-C1D88BEB205A}"/>
    <cellStyle name="Normal 8 2 4 4" xfId="2083" xr:uid="{EC13747F-E294-47C7-BAD0-B08502203BD6}"/>
    <cellStyle name="Normal 8 2 4 4 2" xfId="2084" xr:uid="{544D8BCB-73C5-473B-A7B8-05993003CFE9}"/>
    <cellStyle name="Normal 8 2 4 4 3" xfId="3741" xr:uid="{C83B60EC-3BC0-46D1-996D-008840F05A81}"/>
    <cellStyle name="Normal 8 2 4 4 4" xfId="3742" xr:uid="{C687E7CA-BA46-42D3-88F2-87E03A940765}"/>
    <cellStyle name="Normal 8 2 4 5" xfId="2085" xr:uid="{ED1F1479-8C4D-4729-B8CC-3CE713FDE09E}"/>
    <cellStyle name="Normal 8 2 4 6" xfId="3743" xr:uid="{97DCF189-D4A3-4971-9808-D65262421DDF}"/>
    <cellStyle name="Normal 8 2 4 7" xfId="3744" xr:uid="{5EE7140C-A74B-4AE3-8BE5-DDBAD7C2E6DE}"/>
    <cellStyle name="Normal 8 2 5" xfId="381" xr:uid="{4A61F535-4A40-4DA8-B8F2-FF8CC4F7F5C2}"/>
    <cellStyle name="Normal 8 2 5 2" xfId="778" xr:uid="{A3489D66-2EB4-4063-A275-2AD15490D259}"/>
    <cellStyle name="Normal 8 2 5 2 2" xfId="779" xr:uid="{A0FD1554-CE86-4DA3-88F2-9F194D068AB3}"/>
    <cellStyle name="Normal 8 2 5 2 2 2" xfId="2086" xr:uid="{FD294807-654A-4105-B685-1D472F2DA88A}"/>
    <cellStyle name="Normal 8 2 5 2 2 2 2" xfId="2087" xr:uid="{5BD471DD-CF5C-4EF8-9782-E0E4C7815951}"/>
    <cellStyle name="Normal 8 2 5 2 2 3" xfId="2088" xr:uid="{D95696C9-E332-4CD6-8A43-977B35D1EEE6}"/>
    <cellStyle name="Normal 8 2 5 2 3" xfId="2089" xr:uid="{7D26EB6F-70AD-4262-95C3-320CD672C1D4}"/>
    <cellStyle name="Normal 8 2 5 2 3 2" xfId="2090" xr:uid="{52CC47AF-596A-4BE8-8864-72740F750732}"/>
    <cellStyle name="Normal 8 2 5 2 4" xfId="2091" xr:uid="{B10BAE1D-1136-4E58-85E1-89DB744EEE0C}"/>
    <cellStyle name="Normal 8 2 5 3" xfId="780" xr:uid="{133D5007-2556-4D96-A6B8-488215240C09}"/>
    <cellStyle name="Normal 8 2 5 3 2" xfId="2092" xr:uid="{2876ABC5-A38D-4BC8-BE24-3EF250051D51}"/>
    <cellStyle name="Normal 8 2 5 3 2 2" xfId="2093" xr:uid="{31CAAB1E-7E42-475E-9009-3B824A3F5D12}"/>
    <cellStyle name="Normal 8 2 5 3 3" xfId="2094" xr:uid="{CE83C658-4D6B-440A-BDC3-91E61ED72F43}"/>
    <cellStyle name="Normal 8 2 5 3 4" xfId="3745" xr:uid="{CC419659-D19C-4E48-BBBA-8C1FC6953FD0}"/>
    <cellStyle name="Normal 8 2 5 4" xfId="2095" xr:uid="{6C9A8A17-4837-4817-ABA9-0CEA443D6831}"/>
    <cellStyle name="Normal 8 2 5 4 2" xfId="2096" xr:uid="{7D48531C-3436-461B-A424-C6DBB684076E}"/>
    <cellStyle name="Normal 8 2 5 5" xfId="2097" xr:uid="{97D9C860-F902-4AF6-AC80-EFEFF4DA3BF2}"/>
    <cellStyle name="Normal 8 2 5 6" xfId="3746" xr:uid="{4E6B40C7-EEA3-4BE2-BF0A-49906ED6FE78}"/>
    <cellStyle name="Normal 8 2 6" xfId="382" xr:uid="{C1637640-D5F4-4E8F-890E-BF21D888D6C7}"/>
    <cellStyle name="Normal 8 2 6 2" xfId="781" xr:uid="{F6ADB476-82FD-4198-9EBC-7A5A461B10C9}"/>
    <cellStyle name="Normal 8 2 6 2 2" xfId="2098" xr:uid="{7B04C0B7-5E05-44F7-8862-6D49BBC759C9}"/>
    <cellStyle name="Normal 8 2 6 2 2 2" xfId="2099" xr:uid="{9E50456E-E5FD-485A-806F-AD8B7D1B0529}"/>
    <cellStyle name="Normal 8 2 6 2 3" xfId="2100" xr:uid="{A8A387F0-2141-4574-97C2-07B781516F1D}"/>
    <cellStyle name="Normal 8 2 6 2 4" xfId="3747" xr:uid="{B4BD5539-5E48-4768-9657-F81FB9C22636}"/>
    <cellStyle name="Normal 8 2 6 3" xfId="2101" xr:uid="{E5A7F0DD-B6E9-44B9-99A8-C1BD1EE7A7FA}"/>
    <cellStyle name="Normal 8 2 6 3 2" xfId="2102" xr:uid="{2273C267-2DFB-43DF-94E5-14E56EF03D99}"/>
    <cellStyle name="Normal 8 2 6 4" xfId="2103" xr:uid="{A76127FC-AFA6-4B4B-A6F1-C13A80E09193}"/>
    <cellStyle name="Normal 8 2 6 5" xfId="3748" xr:uid="{7E93C106-3B0C-4A30-A417-E35E62089919}"/>
    <cellStyle name="Normal 8 2 7" xfId="782" xr:uid="{77238E6D-20E7-4E24-9C9E-D772947DE33B}"/>
    <cellStyle name="Normal 8 2 7 2" xfId="2104" xr:uid="{E3AC1300-450C-48BE-B96B-AA1B1F22DD02}"/>
    <cellStyle name="Normal 8 2 7 2 2" xfId="2105" xr:uid="{04AA3253-189D-424C-921C-3239474F7E91}"/>
    <cellStyle name="Normal 8 2 7 3" xfId="2106" xr:uid="{E12FEA0B-7052-4B8C-AA3B-4532AF4791E8}"/>
    <cellStyle name="Normal 8 2 7 4" xfId="3749" xr:uid="{9B47EB71-C61D-49AF-B376-1F00A6806A70}"/>
    <cellStyle name="Normal 8 2 8" xfId="2107" xr:uid="{785CBF0D-F6AB-4DC6-B390-CFBBA391EF98}"/>
    <cellStyle name="Normal 8 2 8 2" xfId="2108" xr:uid="{425F19A1-C586-4877-BA06-7E2C4742A2B6}"/>
    <cellStyle name="Normal 8 2 8 3" xfId="3750" xr:uid="{4614CDFE-FFFD-4E47-B89C-A4AB490B5A8F}"/>
    <cellStyle name="Normal 8 2 8 4" xfId="3751" xr:uid="{E069C70A-29D6-4E68-9EF2-ABBBD50506E6}"/>
    <cellStyle name="Normal 8 2 9" xfId="2109" xr:uid="{DAF84EE2-8CF0-455B-BA33-97C427538524}"/>
    <cellStyle name="Normal 8 3" xfId="153" xr:uid="{829910F3-5931-42B3-82CA-7D02657F038D}"/>
    <cellStyle name="Normal 8 3 10" xfId="3752" xr:uid="{89B98BBF-1A36-4F0F-8CD6-5B156941A06C}"/>
    <cellStyle name="Normal 8 3 11" xfId="3753" xr:uid="{30DF38E0-0B4C-4155-89DB-5E2B252DF31F}"/>
    <cellStyle name="Normal 8 3 2" xfId="154" xr:uid="{4B11E148-156C-4995-AD4D-D8BEF8F41321}"/>
    <cellStyle name="Normal 8 3 2 2" xfId="155" xr:uid="{4214F6B4-B00F-4D83-AB6B-B5614CAE785C}"/>
    <cellStyle name="Normal 8 3 2 2 2" xfId="383" xr:uid="{A0D35235-7C6C-49E9-AE45-2EE3D01ABF5C}"/>
    <cellStyle name="Normal 8 3 2 2 2 2" xfId="783" xr:uid="{DE52CE74-F6F8-4516-94A4-04AE240B32BC}"/>
    <cellStyle name="Normal 8 3 2 2 2 2 2" xfId="2110" xr:uid="{D258E722-ABFB-452D-BE70-7D897E64346D}"/>
    <cellStyle name="Normal 8 3 2 2 2 2 2 2" xfId="2111" xr:uid="{66E6AC07-BA4A-494C-8C09-43D4D2234418}"/>
    <cellStyle name="Normal 8 3 2 2 2 2 3" xfId="2112" xr:uid="{1B88F68B-A1EF-4BF0-A95D-276879142B15}"/>
    <cellStyle name="Normal 8 3 2 2 2 2 4" xfId="3754" xr:uid="{31A91F35-D59A-49FF-930F-C264B43D3719}"/>
    <cellStyle name="Normal 8 3 2 2 2 3" xfId="2113" xr:uid="{09CBD385-D527-4F60-A35C-F842DB422B59}"/>
    <cellStyle name="Normal 8 3 2 2 2 3 2" xfId="2114" xr:uid="{C780D5BD-8B81-438B-B674-A24F044F846A}"/>
    <cellStyle name="Normal 8 3 2 2 2 3 3" xfId="3755" xr:uid="{D4CDA058-082E-4335-B6E4-85B8FF4235E6}"/>
    <cellStyle name="Normal 8 3 2 2 2 3 4" xfId="3756" xr:uid="{13AF042D-5F99-4A9E-8E47-D418FB658ADC}"/>
    <cellStyle name="Normal 8 3 2 2 2 4" xfId="2115" xr:uid="{D1DED046-0208-4A00-A1BB-C266DF9F35BB}"/>
    <cellStyle name="Normal 8 3 2 2 2 5" xfId="3757" xr:uid="{8FF59F57-396D-40BC-9826-7BA756AF4FC2}"/>
    <cellStyle name="Normal 8 3 2 2 2 6" xfId="3758" xr:uid="{7F183273-1B76-4A92-AAAD-E4702205A40F}"/>
    <cellStyle name="Normal 8 3 2 2 3" xfId="784" xr:uid="{BD6AC2B5-81CB-4ACE-9D06-2D82599DFAB3}"/>
    <cellStyle name="Normal 8 3 2 2 3 2" xfId="2116" xr:uid="{9146C000-DB2E-41B5-A67A-3DF54AE56302}"/>
    <cellStyle name="Normal 8 3 2 2 3 2 2" xfId="2117" xr:uid="{EC79192A-04AF-4BF6-A98F-EEFD4E0E2CC2}"/>
    <cellStyle name="Normal 8 3 2 2 3 2 3" xfId="3759" xr:uid="{557C0503-2556-4821-8177-5F41BBE357BA}"/>
    <cellStyle name="Normal 8 3 2 2 3 2 4" xfId="3760" xr:uid="{8DD5A308-FC66-4CB5-8E93-316AACA7DE54}"/>
    <cellStyle name="Normal 8 3 2 2 3 3" xfId="2118" xr:uid="{15ECCD0E-3A48-48FE-A3E5-740345B82565}"/>
    <cellStyle name="Normal 8 3 2 2 3 4" xfId="3761" xr:uid="{AB465955-B82D-45E7-81CC-193E4E89B23D}"/>
    <cellStyle name="Normal 8 3 2 2 3 5" xfId="3762" xr:uid="{5C6B3CE8-DEC9-4587-9296-3EC17282FF44}"/>
    <cellStyle name="Normal 8 3 2 2 4" xfId="2119" xr:uid="{6482C26B-401F-4B1E-82B0-D26B77BA4E40}"/>
    <cellStyle name="Normal 8 3 2 2 4 2" xfId="2120" xr:uid="{A327FBF1-9BBE-439A-AB74-5B94E64E830E}"/>
    <cellStyle name="Normal 8 3 2 2 4 3" xfId="3763" xr:uid="{86ADFE3D-CF51-46D4-BAD9-553A0663C7DE}"/>
    <cellStyle name="Normal 8 3 2 2 4 4" xfId="3764" xr:uid="{C9F52138-226C-474A-B7BD-AA406290DEAA}"/>
    <cellStyle name="Normal 8 3 2 2 5" xfId="2121" xr:uid="{128D7333-C7D0-468B-A5DE-9D72DF3F7EC0}"/>
    <cellStyle name="Normal 8 3 2 2 5 2" xfId="3765" xr:uid="{5EA2363A-DDDE-45FC-BB1A-7E2C9A58F2BD}"/>
    <cellStyle name="Normal 8 3 2 2 5 3" xfId="3766" xr:uid="{81917E77-2295-4E68-8788-D0B9EF8B6294}"/>
    <cellStyle name="Normal 8 3 2 2 5 4" xfId="3767" xr:uid="{FBB546F2-D632-4B10-9C6A-6A9D7968613D}"/>
    <cellStyle name="Normal 8 3 2 2 6" xfId="3768" xr:uid="{74E173FE-3613-4DB8-BE72-727AA207265A}"/>
    <cellStyle name="Normal 8 3 2 2 7" xfId="3769" xr:uid="{E9055227-146B-4F53-92AD-41679BF4405B}"/>
    <cellStyle name="Normal 8 3 2 2 8" xfId="3770" xr:uid="{9A0A7C24-472B-44A5-9332-EB9DFC27A0ED}"/>
    <cellStyle name="Normal 8 3 2 3" xfId="384" xr:uid="{D4FE64C6-0302-4C86-8D8A-014EC5D7713F}"/>
    <cellStyle name="Normal 8 3 2 3 2" xfId="785" xr:uid="{20198988-33BA-40D1-B805-4BAC47E24361}"/>
    <cellStyle name="Normal 8 3 2 3 2 2" xfId="786" xr:uid="{F52B4805-C06E-4952-B69D-4F650D964908}"/>
    <cellStyle name="Normal 8 3 2 3 2 2 2" xfId="2122" xr:uid="{9322601B-7071-4779-BA56-B24F2ECEDD8A}"/>
    <cellStyle name="Normal 8 3 2 3 2 2 2 2" xfId="2123" xr:uid="{BE12C760-725D-44AC-956F-75F6E1FB63F0}"/>
    <cellStyle name="Normal 8 3 2 3 2 2 3" xfId="2124" xr:uid="{3F388341-3F1D-4BC5-9D2D-53FCD948B0E2}"/>
    <cellStyle name="Normal 8 3 2 3 2 3" xfId="2125" xr:uid="{180275A7-FDEC-4893-B264-7FDB3FE45037}"/>
    <cellStyle name="Normal 8 3 2 3 2 3 2" xfId="2126" xr:uid="{BC2C504A-734D-4C2A-98B5-CBEBE1DB75A0}"/>
    <cellStyle name="Normal 8 3 2 3 2 4" xfId="2127" xr:uid="{7B03C15E-45A7-4ECB-AF83-8F2DDDD54F4B}"/>
    <cellStyle name="Normal 8 3 2 3 3" xfId="787" xr:uid="{B6FDEEFB-4529-4B4C-BAD3-8634074B6305}"/>
    <cellStyle name="Normal 8 3 2 3 3 2" xfId="2128" xr:uid="{29DB53CA-94C5-4B1F-A520-0A0857CCCF27}"/>
    <cellStyle name="Normal 8 3 2 3 3 2 2" xfId="2129" xr:uid="{02D339D6-5939-457D-BE5D-3E75DAF7F6B7}"/>
    <cellStyle name="Normal 8 3 2 3 3 3" xfId="2130" xr:uid="{CF696E5C-E64B-4DEC-92FA-283F7445A493}"/>
    <cellStyle name="Normal 8 3 2 3 3 4" xfId="3771" xr:uid="{A4577CFE-B27F-494A-BE1B-9F5F70A73E03}"/>
    <cellStyle name="Normal 8 3 2 3 4" xfId="2131" xr:uid="{844686B1-EF05-43CD-AFAB-6460F79DEDB6}"/>
    <cellStyle name="Normal 8 3 2 3 4 2" xfId="2132" xr:uid="{DF1993CD-9367-4032-8189-C203EBB67B18}"/>
    <cellStyle name="Normal 8 3 2 3 5" xfId="2133" xr:uid="{D50AB737-771B-4FBD-988A-0C0524A5A5CB}"/>
    <cellStyle name="Normal 8 3 2 3 6" xfId="3772" xr:uid="{7ABC6D85-2E06-4881-B196-E257A4277A2B}"/>
    <cellStyle name="Normal 8 3 2 4" xfId="385" xr:uid="{A8BA81B9-3D5B-4D38-A61C-C247FC5D472F}"/>
    <cellStyle name="Normal 8 3 2 4 2" xfId="788" xr:uid="{F3DE6ACA-2808-4F12-A57B-A43BF2FF6619}"/>
    <cellStyle name="Normal 8 3 2 4 2 2" xfId="2134" xr:uid="{8748C98F-CD01-49B9-B4A8-E5010E557AF1}"/>
    <cellStyle name="Normal 8 3 2 4 2 2 2" xfId="2135" xr:uid="{0EAED259-F88F-4984-8BB5-A7678E05FD6C}"/>
    <cellStyle name="Normal 8 3 2 4 2 3" xfId="2136" xr:uid="{CCB0111F-9617-4CAA-A6C6-808ADB9FD382}"/>
    <cellStyle name="Normal 8 3 2 4 2 4" xfId="3773" xr:uid="{7E3B0408-51BA-4A42-A2C5-6B07789331B1}"/>
    <cellStyle name="Normal 8 3 2 4 3" xfId="2137" xr:uid="{DFE773EC-FAA2-4F82-A964-9846E4292F6A}"/>
    <cellStyle name="Normal 8 3 2 4 3 2" xfId="2138" xr:uid="{F90D044F-E976-447A-A753-F1F866142A8A}"/>
    <cellStyle name="Normal 8 3 2 4 4" xfId="2139" xr:uid="{8D1C7A0E-8462-412F-9C65-9E10199CA44B}"/>
    <cellStyle name="Normal 8 3 2 4 5" xfId="3774" xr:uid="{DDEFFBA9-8F1F-445A-A18A-344720B29259}"/>
    <cellStyle name="Normal 8 3 2 5" xfId="386" xr:uid="{281CA4AA-FD0F-4EC1-8268-0A3F4F70B60B}"/>
    <cellStyle name="Normal 8 3 2 5 2" xfId="2140" xr:uid="{EA31E940-2A61-4F59-9456-4D249EC691E9}"/>
    <cellStyle name="Normal 8 3 2 5 2 2" xfId="2141" xr:uid="{497F2820-A5DA-459E-BBF8-4C00B6C3206A}"/>
    <cellStyle name="Normal 8 3 2 5 3" xfId="2142" xr:uid="{37C8A035-C386-40B7-BD3E-C7E3663DB6CD}"/>
    <cellStyle name="Normal 8 3 2 5 4" xfId="3775" xr:uid="{7F1D6810-6D85-4E1C-B8E9-ABE6D89A6D5D}"/>
    <cellStyle name="Normal 8 3 2 6" xfId="2143" xr:uid="{8A11B073-27DD-4952-9BA9-95955E8FA751}"/>
    <cellStyle name="Normal 8 3 2 6 2" xfId="2144" xr:uid="{784DA796-5D4D-4C35-91CA-2AE32DD34BF0}"/>
    <cellStyle name="Normal 8 3 2 6 3" xfId="3776" xr:uid="{2A65F997-BD27-47A2-9304-A45D7789B80E}"/>
    <cellStyle name="Normal 8 3 2 6 4" xfId="3777" xr:uid="{87770B55-8A86-4800-A444-EFBDE31BFFEE}"/>
    <cellStyle name="Normal 8 3 2 7" xfId="2145" xr:uid="{47A8CA8D-1C66-4927-9E12-6A71AC8F4FA4}"/>
    <cellStyle name="Normal 8 3 2 8" xfId="3778" xr:uid="{AB655345-204B-4E02-906C-792350F90879}"/>
    <cellStyle name="Normal 8 3 2 9" xfId="3779" xr:uid="{41720665-0411-4779-95B0-C4463B735160}"/>
    <cellStyle name="Normal 8 3 3" xfId="156" xr:uid="{93D0A261-DD08-4953-91D0-AD7A0ED99878}"/>
    <cellStyle name="Normal 8 3 3 2" xfId="157" xr:uid="{6584C60D-94BA-44B1-AF5D-FB8EA345129B}"/>
    <cellStyle name="Normal 8 3 3 2 2" xfId="789" xr:uid="{863C80D8-D4A0-4782-B7FF-B02D5594D286}"/>
    <cellStyle name="Normal 8 3 3 2 2 2" xfId="2146" xr:uid="{E9E6BEC7-8C3F-4F59-8319-55EA49A6C27B}"/>
    <cellStyle name="Normal 8 3 3 2 2 2 2" xfId="2147" xr:uid="{5B9889BC-35EA-4DB7-83F3-40CC277797BE}"/>
    <cellStyle name="Normal 8 3 3 2 2 2 2 2" xfId="4492" xr:uid="{CF9FCA78-CFB3-4BF9-B58C-9085DD6A32E5}"/>
    <cellStyle name="Normal 8 3 3 2 2 2 3" xfId="4493" xr:uid="{144D7B19-2907-49E8-B870-7CACD488A363}"/>
    <cellStyle name="Normal 8 3 3 2 2 3" xfId="2148" xr:uid="{08D0BC60-47E9-4037-94AE-59154D969DD2}"/>
    <cellStyle name="Normal 8 3 3 2 2 3 2" xfId="4494" xr:uid="{95A39E26-5DA5-436F-B8B0-6016C465B1EC}"/>
    <cellStyle name="Normal 8 3 3 2 2 4" xfId="3780" xr:uid="{3F7A14CE-ACF1-48A1-A241-803AE8BAAE0A}"/>
    <cellStyle name="Normal 8 3 3 2 3" xfId="2149" xr:uid="{58CA6629-75EF-4138-BD30-829D163F7CD2}"/>
    <cellStyle name="Normal 8 3 3 2 3 2" xfId="2150" xr:uid="{4614A6C5-3A6B-4E20-B247-630D51FCB142}"/>
    <cellStyle name="Normal 8 3 3 2 3 2 2" xfId="4495" xr:uid="{84D7F8CA-BBF8-41DA-A4A0-41715D6A8E61}"/>
    <cellStyle name="Normal 8 3 3 2 3 3" xfId="3781" xr:uid="{DC0EA356-CCB5-45C9-A7A4-83826BFB567F}"/>
    <cellStyle name="Normal 8 3 3 2 3 4" xfId="3782" xr:uid="{BE65FC3B-682B-4C6E-82C7-F9882A460A8A}"/>
    <cellStyle name="Normal 8 3 3 2 4" xfId="2151" xr:uid="{AA2372EA-DB10-45B4-907F-DEED311DFCD0}"/>
    <cellStyle name="Normal 8 3 3 2 4 2" xfId="4496" xr:uid="{6E540031-9824-4697-8850-3F28B2149CD3}"/>
    <cellStyle name="Normal 8 3 3 2 5" xfId="3783" xr:uid="{5020ACA2-CC26-4988-A7D9-6AEF9D33BE51}"/>
    <cellStyle name="Normal 8 3 3 2 6" xfId="3784" xr:uid="{57B62879-7F85-4DFF-B80C-05F0967833A4}"/>
    <cellStyle name="Normal 8 3 3 3" xfId="387" xr:uid="{F4EA146F-F654-4335-92F1-D3D43DDAD332}"/>
    <cellStyle name="Normal 8 3 3 3 2" xfId="2152" xr:uid="{AEBBC0EB-05CB-43E5-8764-58CBB4117D9A}"/>
    <cellStyle name="Normal 8 3 3 3 2 2" xfId="2153" xr:uid="{646AD8A7-2685-4615-9EDF-6EAB9D47C4D3}"/>
    <cellStyle name="Normal 8 3 3 3 2 2 2" xfId="4497" xr:uid="{0154BB4C-D0E6-4048-AE9D-398CCC3D7E1A}"/>
    <cellStyle name="Normal 8 3 3 3 2 3" xfId="3785" xr:uid="{8909B264-DD63-4805-AE42-4B93540D2A97}"/>
    <cellStyle name="Normal 8 3 3 3 2 4" xfId="3786" xr:uid="{35374DB8-ACBC-4DF5-8CA2-EADC2B463F64}"/>
    <cellStyle name="Normal 8 3 3 3 3" xfId="2154" xr:uid="{E5887FCA-3C16-4AA7-9484-175534669231}"/>
    <cellStyle name="Normal 8 3 3 3 3 2" xfId="4498" xr:uid="{F88034EB-242E-420B-BE40-05DDD361AAB6}"/>
    <cellStyle name="Normal 8 3 3 3 4" xfId="3787" xr:uid="{1E2227FE-9AA3-43D3-925A-D8444F128837}"/>
    <cellStyle name="Normal 8 3 3 3 5" xfId="3788" xr:uid="{2FE62968-DD0B-4691-8107-9DD9668D1FDF}"/>
    <cellStyle name="Normal 8 3 3 4" xfId="2155" xr:uid="{C62BD66A-2CC1-4FAC-B4DD-1A5B7418AE38}"/>
    <cellStyle name="Normal 8 3 3 4 2" xfId="2156" xr:uid="{495B6604-8F08-4EBC-8BB1-D9E6055CCBB6}"/>
    <cellStyle name="Normal 8 3 3 4 2 2" xfId="4499" xr:uid="{AB929D43-283B-4434-9695-F8963C0D39B6}"/>
    <cellStyle name="Normal 8 3 3 4 3" xfId="3789" xr:uid="{523F6A6E-7E24-41CA-8779-754E528BE386}"/>
    <cellStyle name="Normal 8 3 3 4 4" xfId="3790" xr:uid="{D5FE08BD-9AE8-4B15-A637-78737C7356E5}"/>
    <cellStyle name="Normal 8 3 3 5" xfId="2157" xr:uid="{F40178A5-EB52-4B89-853B-0B678CAFA21C}"/>
    <cellStyle name="Normal 8 3 3 5 2" xfId="3791" xr:uid="{9A4C2E3C-CAD0-40D7-9C3B-7FF4479F1284}"/>
    <cellStyle name="Normal 8 3 3 5 3" xfId="3792" xr:uid="{0E989AB7-3237-4FB9-9865-1B83B4F557B3}"/>
    <cellStyle name="Normal 8 3 3 5 4" xfId="3793" xr:uid="{DE336A36-A2D9-4D21-BD89-19C5BD23371C}"/>
    <cellStyle name="Normal 8 3 3 6" xfId="3794" xr:uid="{45333910-9BC5-4DFA-A4B1-769BDCC50480}"/>
    <cellStyle name="Normal 8 3 3 7" xfId="3795" xr:uid="{C9BFD92A-E3DA-4154-86D7-2B4AB13ED3FD}"/>
    <cellStyle name="Normal 8 3 3 8" xfId="3796" xr:uid="{21EA1B0B-968D-41E2-A226-64BE99122A63}"/>
    <cellStyle name="Normal 8 3 4" xfId="158" xr:uid="{7A5128C3-B841-4AF2-9472-BDE3B38B21F2}"/>
    <cellStyle name="Normal 8 3 4 2" xfId="790" xr:uid="{3A5D27BC-C1F8-4635-A8C8-AA497292CEAE}"/>
    <cellStyle name="Normal 8 3 4 2 2" xfId="791" xr:uid="{E76B8D73-BD5A-47D4-AF76-AA07F7753F8D}"/>
    <cellStyle name="Normal 8 3 4 2 2 2" xfId="2158" xr:uid="{74E8F08E-EB14-4FE5-9EE6-E6BAEED4A3A3}"/>
    <cellStyle name="Normal 8 3 4 2 2 2 2" xfId="2159" xr:uid="{FCC08AEC-046F-44A7-B404-CE68140CAADD}"/>
    <cellStyle name="Normal 8 3 4 2 2 3" xfId="2160" xr:uid="{E8BEBE72-60B5-4CF6-87DC-69A1F930EF0A}"/>
    <cellStyle name="Normal 8 3 4 2 2 4" xfId="3797" xr:uid="{34AD0D6B-8DB1-4067-9B22-0CAB6031FCE0}"/>
    <cellStyle name="Normal 8 3 4 2 3" xfId="2161" xr:uid="{702BC208-2DAA-4AEC-8E82-24CCD891DF88}"/>
    <cellStyle name="Normal 8 3 4 2 3 2" xfId="2162" xr:uid="{513264E1-040F-4E06-BCD3-98324EFA5EF3}"/>
    <cellStyle name="Normal 8 3 4 2 4" xfId="2163" xr:uid="{203825C7-BFA1-48C3-9B05-36914BC927AE}"/>
    <cellStyle name="Normal 8 3 4 2 5" xfId="3798" xr:uid="{CD3F2474-AB4A-40A9-8A48-DEE999978F63}"/>
    <cellStyle name="Normal 8 3 4 3" xfId="792" xr:uid="{619B200F-F2FE-440A-80B8-031BC7056AD6}"/>
    <cellStyle name="Normal 8 3 4 3 2" xfId="2164" xr:uid="{971FF2B2-E41E-4DE0-B118-DCF5EA9BA6BB}"/>
    <cellStyle name="Normal 8 3 4 3 2 2" xfId="2165" xr:uid="{9537F952-3C65-4696-968A-4832D786E3F2}"/>
    <cellStyle name="Normal 8 3 4 3 3" xfId="2166" xr:uid="{9446C547-A63B-473F-90BF-43C015D688F4}"/>
    <cellStyle name="Normal 8 3 4 3 4" xfId="3799" xr:uid="{92B75BAC-1746-4C8F-8E23-C35DD5DD69DF}"/>
    <cellStyle name="Normal 8 3 4 4" xfId="2167" xr:uid="{1D7D228A-AD3F-44F4-B549-06840F6A1C83}"/>
    <cellStyle name="Normal 8 3 4 4 2" xfId="2168" xr:uid="{39CF20BA-F764-4993-A38C-18A907297625}"/>
    <cellStyle name="Normal 8 3 4 4 3" xfId="3800" xr:uid="{19D13BF0-E778-4185-A370-77029E7BAC67}"/>
    <cellStyle name="Normal 8 3 4 4 4" xfId="3801" xr:uid="{233E0476-CB42-48F4-8871-73F73C0BCDD6}"/>
    <cellStyle name="Normal 8 3 4 5" xfId="2169" xr:uid="{8371EF9C-3DDD-4CF5-A090-B87F7036D3CA}"/>
    <cellStyle name="Normal 8 3 4 6" xfId="3802" xr:uid="{52099DEB-5D02-4D7E-8758-10FA886BD727}"/>
    <cellStyle name="Normal 8 3 4 7" xfId="3803" xr:uid="{C977BF88-48E1-4358-B2CB-9B9ABBC7B8E8}"/>
    <cellStyle name="Normal 8 3 5" xfId="388" xr:uid="{5427AD95-9E2B-4BF3-A18F-A923FBFC15BE}"/>
    <cellStyle name="Normal 8 3 5 2" xfId="793" xr:uid="{1DEAEB5D-E6DF-44DA-9124-6F9E7DC76105}"/>
    <cellStyle name="Normal 8 3 5 2 2" xfId="2170" xr:uid="{300AC3CE-51BD-4FF4-B8BA-2D714A0937B4}"/>
    <cellStyle name="Normal 8 3 5 2 2 2" xfId="2171" xr:uid="{28AD71E3-2BE5-4B67-B3C2-DECF46288ACA}"/>
    <cellStyle name="Normal 8 3 5 2 3" xfId="2172" xr:uid="{AE492BFB-73A6-4BA5-BC53-20486163B03B}"/>
    <cellStyle name="Normal 8 3 5 2 4" xfId="3804" xr:uid="{446D8232-A814-44C5-B572-40C2479FF218}"/>
    <cellStyle name="Normal 8 3 5 3" xfId="2173" xr:uid="{E1BA2B41-68C3-443D-95A7-7CBEF927D007}"/>
    <cellStyle name="Normal 8 3 5 3 2" xfId="2174" xr:uid="{9DBBCB70-DD75-4102-A41A-96400E6E90AA}"/>
    <cellStyle name="Normal 8 3 5 3 3" xfId="3805" xr:uid="{0BE41206-D13E-4D3C-9334-2DDDFE2EF0E6}"/>
    <cellStyle name="Normal 8 3 5 3 4" xfId="3806" xr:uid="{97C69AD8-8CB3-4737-A002-37C76503A487}"/>
    <cellStyle name="Normal 8 3 5 4" xfId="2175" xr:uid="{9F7A93D7-67A3-420F-88B7-B28029B750A0}"/>
    <cellStyle name="Normal 8 3 5 5" xfId="3807" xr:uid="{37CDCC41-B059-4A16-8A7C-75DACE924117}"/>
    <cellStyle name="Normal 8 3 5 6" xfId="3808" xr:uid="{A6EF7967-D212-4B2B-A12B-D11E40713502}"/>
    <cellStyle name="Normal 8 3 6" xfId="389" xr:uid="{CC261095-2EF9-41E4-BEF5-EA49EEB47E93}"/>
    <cellStyle name="Normal 8 3 6 2" xfId="2176" xr:uid="{3DFE3564-772A-4498-81C5-9DA80E335E59}"/>
    <cellStyle name="Normal 8 3 6 2 2" xfId="2177" xr:uid="{622CBF08-72A4-407F-97EE-3FDABD37E9AD}"/>
    <cellStyle name="Normal 8 3 6 2 3" xfId="3809" xr:uid="{F7A75CA3-E7A8-4888-818A-FDE68AD4DD3B}"/>
    <cellStyle name="Normal 8 3 6 2 4" xfId="3810" xr:uid="{E5D77A47-36AA-4DC3-A085-A3F3B7ABF4EB}"/>
    <cellStyle name="Normal 8 3 6 3" xfId="2178" xr:uid="{D09907D1-AAFA-412F-B612-6A06DAC7399C}"/>
    <cellStyle name="Normal 8 3 6 4" xfId="3811" xr:uid="{424AE460-E384-4420-BCB2-47ED6D6B5F75}"/>
    <cellStyle name="Normal 8 3 6 5" xfId="3812" xr:uid="{2678638A-CF50-425E-8A61-4907B3134178}"/>
    <cellStyle name="Normal 8 3 7" xfId="2179" xr:uid="{4545C3C2-3224-409E-B2B0-18276C8CD769}"/>
    <cellStyle name="Normal 8 3 7 2" xfId="2180" xr:uid="{97FBD35B-C5FA-4459-AAF1-3A914502F12D}"/>
    <cellStyle name="Normal 8 3 7 3" xfId="3813" xr:uid="{7EAAA981-96C4-4C3F-BF99-9023978E5436}"/>
    <cellStyle name="Normal 8 3 7 4" xfId="3814" xr:uid="{F6150DFD-90E5-444B-8DD3-E6AA9C90E73B}"/>
    <cellStyle name="Normal 8 3 8" xfId="2181" xr:uid="{D3725E68-8B06-467E-9DF9-E5DA032713EF}"/>
    <cellStyle name="Normal 8 3 8 2" xfId="3815" xr:uid="{77AB4FB2-E417-4E65-91D6-96637EE437C0}"/>
    <cellStyle name="Normal 8 3 8 3" xfId="3816" xr:uid="{39E5A9CC-C0B2-4E09-9F04-00CB7E2AF69E}"/>
    <cellStyle name="Normal 8 3 8 4" xfId="3817" xr:uid="{48EC234D-6B1B-48CC-8B47-0EE6FF94FD23}"/>
    <cellStyle name="Normal 8 3 9" xfId="3818" xr:uid="{EDABDBBA-1BF9-4BDA-A5A6-1207E0AA55FD}"/>
    <cellStyle name="Normal 8 4" xfId="159" xr:uid="{F809C2E3-554D-411B-969B-F752B8A5816C}"/>
    <cellStyle name="Normal 8 4 10" xfId="3819" xr:uid="{9755AD2A-1586-4683-9518-38A8AA22CBEE}"/>
    <cellStyle name="Normal 8 4 11" xfId="3820" xr:uid="{770B0C41-4819-4D3F-9236-15B1178F69FB}"/>
    <cellStyle name="Normal 8 4 2" xfId="160" xr:uid="{B1C046BA-696B-47FC-94C1-04847B10B8E7}"/>
    <cellStyle name="Normal 8 4 2 2" xfId="390" xr:uid="{ADE648D5-B25F-49BE-A331-59B13B11DA6B}"/>
    <cellStyle name="Normal 8 4 2 2 2" xfId="794" xr:uid="{3E86D93B-F12A-41C5-8E81-A7B280498D45}"/>
    <cellStyle name="Normal 8 4 2 2 2 2" xfId="795" xr:uid="{821F2213-3182-4151-A5CC-3B38F8CCEB27}"/>
    <cellStyle name="Normal 8 4 2 2 2 2 2" xfId="2182" xr:uid="{05565325-D2A7-4D46-A135-BE887ED8AAD2}"/>
    <cellStyle name="Normal 8 4 2 2 2 2 3" xfId="3821" xr:uid="{9783AFD4-1645-480E-88AC-C441969A8F95}"/>
    <cellStyle name="Normal 8 4 2 2 2 2 4" xfId="3822" xr:uid="{770DA4F3-8B60-4704-9660-E73A80286DFE}"/>
    <cellStyle name="Normal 8 4 2 2 2 3" xfId="2183" xr:uid="{179E60CB-DF34-4ABD-8085-BDA703AC11F6}"/>
    <cellStyle name="Normal 8 4 2 2 2 3 2" xfId="3823" xr:uid="{8B860503-1703-452E-B57D-3ECFA1AA4F84}"/>
    <cellStyle name="Normal 8 4 2 2 2 3 3" xfId="3824" xr:uid="{419ED859-1409-42D4-B199-57421DBF78C0}"/>
    <cellStyle name="Normal 8 4 2 2 2 3 4" xfId="3825" xr:uid="{DE8BA046-3CA9-4AA3-B931-AD8F5811DCAC}"/>
    <cellStyle name="Normal 8 4 2 2 2 4" xfId="3826" xr:uid="{D9056ACE-E56B-4C5F-A0AB-2B6BFF4BE7A4}"/>
    <cellStyle name="Normal 8 4 2 2 2 5" xfId="3827" xr:uid="{604F509E-C9D0-4A95-A4B5-00439633AE90}"/>
    <cellStyle name="Normal 8 4 2 2 2 6" xfId="3828" xr:uid="{28B578BD-55A7-4299-955E-50F13873D360}"/>
    <cellStyle name="Normal 8 4 2 2 3" xfId="796" xr:uid="{7FFBDF15-2175-4CF9-862E-8211E7933BB1}"/>
    <cellStyle name="Normal 8 4 2 2 3 2" xfId="2184" xr:uid="{BA28427B-4A81-4B67-B658-EC390648D67A}"/>
    <cellStyle name="Normal 8 4 2 2 3 2 2" xfId="3829" xr:uid="{0381E26F-B25B-48EA-9769-452CEF6262E6}"/>
    <cellStyle name="Normal 8 4 2 2 3 2 3" xfId="3830" xr:uid="{FA869121-F755-46D0-B2F9-A5493F76E9D9}"/>
    <cellStyle name="Normal 8 4 2 2 3 2 4" xfId="3831" xr:uid="{1E82C2A3-AF55-4BDD-94F0-CF046E172129}"/>
    <cellStyle name="Normal 8 4 2 2 3 3" xfId="3832" xr:uid="{1A539A3C-7E6C-4604-BD06-38556FE4FA6E}"/>
    <cellStyle name="Normal 8 4 2 2 3 4" xfId="3833" xr:uid="{71AF11DF-7CD0-4314-BDB5-9D1282AA3A40}"/>
    <cellStyle name="Normal 8 4 2 2 3 5" xfId="3834" xr:uid="{10607B50-2EDC-42C9-AC82-F054D52B1BCA}"/>
    <cellStyle name="Normal 8 4 2 2 4" xfId="2185" xr:uid="{B7DB2746-037D-472E-94B6-2D5ED165E1F7}"/>
    <cellStyle name="Normal 8 4 2 2 4 2" xfId="3835" xr:uid="{E0E922ED-CAA3-484D-B246-14961A9B622E}"/>
    <cellStyle name="Normal 8 4 2 2 4 3" xfId="3836" xr:uid="{09F9A3BF-39FF-4A70-B3C1-2F463F80528C}"/>
    <cellStyle name="Normal 8 4 2 2 4 4" xfId="3837" xr:uid="{798F175B-E031-41F5-BB70-19B5D9ED34CE}"/>
    <cellStyle name="Normal 8 4 2 2 5" xfId="3838" xr:uid="{172A8965-F03E-4087-840B-86BA1A810B4A}"/>
    <cellStyle name="Normal 8 4 2 2 5 2" xfId="3839" xr:uid="{0148AB5A-33FE-4E9D-A258-A88E88D7B48D}"/>
    <cellStyle name="Normal 8 4 2 2 5 3" xfId="3840" xr:uid="{A27F5A73-1422-4C7B-9A3B-70B67DEAE99F}"/>
    <cellStyle name="Normal 8 4 2 2 5 4" xfId="3841" xr:uid="{987F854D-9395-41EE-8844-0274E4CF8A37}"/>
    <cellStyle name="Normal 8 4 2 2 6" xfId="3842" xr:uid="{B8B5CC25-DFBA-4EAF-9DB9-8917E1D304CD}"/>
    <cellStyle name="Normal 8 4 2 2 7" xfId="3843" xr:uid="{14C1B43B-FAA9-4A0E-AB16-60BF5CDB2D1B}"/>
    <cellStyle name="Normal 8 4 2 2 8" xfId="3844" xr:uid="{BD88AE70-A976-48B5-A402-0733D698A2D3}"/>
    <cellStyle name="Normal 8 4 2 3" xfId="797" xr:uid="{C60BCBCD-4B7F-4F8F-8F32-90A9A820EB5E}"/>
    <cellStyle name="Normal 8 4 2 3 2" xfId="798" xr:uid="{44046102-D928-4133-A5AD-5A4FEBE2C551}"/>
    <cellStyle name="Normal 8 4 2 3 2 2" xfId="799" xr:uid="{D5FC4AEC-6325-4006-A0AF-07487AB917A6}"/>
    <cellStyle name="Normal 8 4 2 3 2 3" xfId="3845" xr:uid="{E4A1B057-E2B7-4F45-843C-9F6322166075}"/>
    <cellStyle name="Normal 8 4 2 3 2 4" xfId="3846" xr:uid="{247A9ED6-8531-4465-B628-776398E0CFED}"/>
    <cellStyle name="Normal 8 4 2 3 3" xfId="800" xr:uid="{8762AE7A-B767-4B95-BCC4-0C11ACF391C6}"/>
    <cellStyle name="Normal 8 4 2 3 3 2" xfId="3847" xr:uid="{4A94D1C3-2767-44E2-8A09-25E3DDDA1E36}"/>
    <cellStyle name="Normal 8 4 2 3 3 3" xfId="3848" xr:uid="{C7907B26-17B3-4F06-B564-9BA3CA985375}"/>
    <cellStyle name="Normal 8 4 2 3 3 4" xfId="3849" xr:uid="{F1BF16CE-DE58-419E-A454-255BAFAF2A62}"/>
    <cellStyle name="Normal 8 4 2 3 4" xfId="3850" xr:uid="{499155D1-9536-4ABD-9580-F06391FFC266}"/>
    <cellStyle name="Normal 8 4 2 3 5" xfId="3851" xr:uid="{2B57BB46-675D-474F-BF01-AC9B85AC7C2A}"/>
    <cellStyle name="Normal 8 4 2 3 6" xfId="3852" xr:uid="{60B60E9C-0C64-4F77-9104-F18374177677}"/>
    <cellStyle name="Normal 8 4 2 4" xfId="801" xr:uid="{3804F1D5-7586-43D1-A4DA-1BB20434109F}"/>
    <cellStyle name="Normal 8 4 2 4 2" xfId="802" xr:uid="{00C3761B-71A8-4195-BCC0-72D02DFFAAC7}"/>
    <cellStyle name="Normal 8 4 2 4 2 2" xfId="3853" xr:uid="{1A479450-A50F-4BA9-AFBA-063421F84336}"/>
    <cellStyle name="Normal 8 4 2 4 2 3" xfId="3854" xr:uid="{C1577FAA-FD49-42CE-BEF3-2170AD80E74F}"/>
    <cellStyle name="Normal 8 4 2 4 2 4" xfId="3855" xr:uid="{5D31F179-FF4B-439A-B90B-DC804BD2D650}"/>
    <cellStyle name="Normal 8 4 2 4 3" xfId="3856" xr:uid="{BBEBFA91-928A-44C7-A2F7-B8816E511403}"/>
    <cellStyle name="Normal 8 4 2 4 4" xfId="3857" xr:uid="{C5FE614E-E936-4CB3-B280-0E4576EF1167}"/>
    <cellStyle name="Normal 8 4 2 4 5" xfId="3858" xr:uid="{4F4D6D93-40CC-49CF-AA16-B7ED690D3ADD}"/>
    <cellStyle name="Normal 8 4 2 5" xfId="803" xr:uid="{48A0723E-CE8C-443E-B549-6CC98E653CD3}"/>
    <cellStyle name="Normal 8 4 2 5 2" xfId="3859" xr:uid="{CD5EB8EE-A3E2-4FDC-A2ED-18D406AF8B3D}"/>
    <cellStyle name="Normal 8 4 2 5 3" xfId="3860" xr:uid="{00D93B45-BB76-4F59-AFC0-B6E414B45EF5}"/>
    <cellStyle name="Normal 8 4 2 5 4" xfId="3861" xr:uid="{80E7C339-30A2-4EB3-9139-E5F181D169CD}"/>
    <cellStyle name="Normal 8 4 2 6" xfId="3862" xr:uid="{07516BA9-339F-44FF-8F7B-7A20FD28BE8A}"/>
    <cellStyle name="Normal 8 4 2 6 2" xfId="3863" xr:uid="{CFF545C5-FEAB-4757-A024-10788926A0E5}"/>
    <cellStyle name="Normal 8 4 2 6 3" xfId="3864" xr:uid="{9073B91A-E93D-4946-AA41-E42C7F94B82F}"/>
    <cellStyle name="Normal 8 4 2 6 4" xfId="3865" xr:uid="{B9C81897-D255-49B9-9763-921C0A9D05AA}"/>
    <cellStyle name="Normal 8 4 2 7" xfId="3866" xr:uid="{591A6FFD-2F15-4093-9B48-A06099BFCFC2}"/>
    <cellStyle name="Normal 8 4 2 8" xfId="3867" xr:uid="{F0105191-BEE7-4791-A254-D6F0CA4FE94F}"/>
    <cellStyle name="Normal 8 4 2 9" xfId="3868" xr:uid="{A9FEA458-5FAC-4604-AFAB-BDC0B489D00F}"/>
    <cellStyle name="Normal 8 4 3" xfId="391" xr:uid="{80D999EA-90B6-4B7A-ACF1-6BA16335D930}"/>
    <cellStyle name="Normal 8 4 3 2" xfId="804" xr:uid="{2F0A6984-8EF0-4D14-B781-2B342C8EA69F}"/>
    <cellStyle name="Normal 8 4 3 2 2" xfId="805" xr:uid="{E57576EE-7682-4BF0-B0FE-B8835D174B58}"/>
    <cellStyle name="Normal 8 4 3 2 2 2" xfId="2186" xr:uid="{AE690FE3-5554-4F10-9215-188EE88CD2FC}"/>
    <cellStyle name="Normal 8 4 3 2 2 2 2" xfId="2187" xr:uid="{8EA8AFF8-67EC-480B-BDBE-2F5D36C9FF66}"/>
    <cellStyle name="Normal 8 4 3 2 2 3" xfId="2188" xr:uid="{8AEE7B4B-DF2C-484E-95C9-81AA05C74D75}"/>
    <cellStyle name="Normal 8 4 3 2 2 4" xfId="3869" xr:uid="{3D7EA100-378F-4FF3-B117-1EFB0A910175}"/>
    <cellStyle name="Normal 8 4 3 2 3" xfId="2189" xr:uid="{943F389B-43D1-4D5E-AFE1-32224E20FD30}"/>
    <cellStyle name="Normal 8 4 3 2 3 2" xfId="2190" xr:uid="{0D1522DA-38D7-4672-A096-8BF082950C67}"/>
    <cellStyle name="Normal 8 4 3 2 3 3" xfId="3870" xr:uid="{DBAA187B-2A95-433E-9B29-6AAF45664FEB}"/>
    <cellStyle name="Normal 8 4 3 2 3 4" xfId="3871" xr:uid="{B3651243-A341-450D-B4ED-002A8FF85638}"/>
    <cellStyle name="Normal 8 4 3 2 4" xfId="2191" xr:uid="{2DAA452E-678D-4E59-A0F3-BDAE0DA6E45B}"/>
    <cellStyle name="Normal 8 4 3 2 5" xfId="3872" xr:uid="{EFBFEC46-32C6-4D46-B9FE-B0C60582B08B}"/>
    <cellStyle name="Normal 8 4 3 2 6" xfId="3873" xr:uid="{97090A8C-7A5C-41FF-B156-BE0B5A7A5659}"/>
    <cellStyle name="Normal 8 4 3 3" xfId="806" xr:uid="{B8A2FA6A-FDEE-4A3A-9254-94445E414A65}"/>
    <cellStyle name="Normal 8 4 3 3 2" xfId="2192" xr:uid="{86ED685A-020F-41C9-8DF0-9F4F044FFD16}"/>
    <cellStyle name="Normal 8 4 3 3 2 2" xfId="2193" xr:uid="{8F6CFAF8-D7AE-4375-A432-7F216CD0363D}"/>
    <cellStyle name="Normal 8 4 3 3 2 3" xfId="3874" xr:uid="{28495B68-11FD-4C44-9FDA-E6A5E6387AEF}"/>
    <cellStyle name="Normal 8 4 3 3 2 4" xfId="3875" xr:uid="{089A8E66-CAF0-4ED6-B35A-65C2D7DD5D5F}"/>
    <cellStyle name="Normal 8 4 3 3 3" xfId="2194" xr:uid="{08C9817A-F8E3-46A6-AE0B-F7F84B88AAAD}"/>
    <cellStyle name="Normal 8 4 3 3 4" xfId="3876" xr:uid="{4CC3ADF1-4B6A-4938-99B6-EC7F116250B3}"/>
    <cellStyle name="Normal 8 4 3 3 5" xfId="3877" xr:uid="{2352F992-66EE-4B30-9685-38AE7FC5E9B3}"/>
    <cellStyle name="Normal 8 4 3 4" xfId="2195" xr:uid="{E31A2BEF-4943-46F4-9546-75675CF2DA52}"/>
    <cellStyle name="Normal 8 4 3 4 2" xfId="2196" xr:uid="{1454E28D-B406-41BB-A845-6DCDEE7B12A2}"/>
    <cellStyle name="Normal 8 4 3 4 3" xfId="3878" xr:uid="{587211CA-95E7-4BD6-8BE6-5669EC8CED4A}"/>
    <cellStyle name="Normal 8 4 3 4 4" xfId="3879" xr:uid="{B533FD12-C2D3-4FB0-A0DD-45119C423C47}"/>
    <cellStyle name="Normal 8 4 3 5" xfId="2197" xr:uid="{65130391-9A8A-4739-AC4C-066A2BE9484F}"/>
    <cellStyle name="Normal 8 4 3 5 2" xfId="3880" xr:uid="{56D90984-4E12-41F2-A7FB-DF4A5AA8F2A5}"/>
    <cellStyle name="Normal 8 4 3 5 3" xfId="3881" xr:uid="{E68F04B1-1CD8-4198-BA81-0EE0D4D24F03}"/>
    <cellStyle name="Normal 8 4 3 5 4" xfId="3882" xr:uid="{7FC66161-534F-4F06-B5F0-08D6CC4FB58F}"/>
    <cellStyle name="Normal 8 4 3 6" xfId="3883" xr:uid="{130D699C-5C01-4125-AED2-E85FF94A3BB9}"/>
    <cellStyle name="Normal 8 4 3 7" xfId="3884" xr:uid="{FC158C07-4D18-4D3A-9A2A-7E39057B5131}"/>
    <cellStyle name="Normal 8 4 3 8" xfId="3885" xr:uid="{57EE2118-60BD-4DF1-A305-FA843D1ED2D6}"/>
    <cellStyle name="Normal 8 4 4" xfId="392" xr:uid="{98271AD6-121A-4C5E-B0D4-45340474DE5D}"/>
    <cellStyle name="Normal 8 4 4 2" xfId="807" xr:uid="{27A6A400-AA89-44C4-8D1B-8D2DEBBA0D5E}"/>
    <cellStyle name="Normal 8 4 4 2 2" xfId="808" xr:uid="{F2FFB730-FE29-4D4D-9F0A-337711C0D385}"/>
    <cellStyle name="Normal 8 4 4 2 2 2" xfId="2198" xr:uid="{69B9DE4B-8974-4D69-8AF8-1DFF0D767B57}"/>
    <cellStyle name="Normal 8 4 4 2 2 3" xfId="3886" xr:uid="{E87E46CC-2495-457B-8C2C-32CFD0D06643}"/>
    <cellStyle name="Normal 8 4 4 2 2 4" xfId="3887" xr:uid="{6CF812C6-3B94-48B1-A96A-86B637094895}"/>
    <cellStyle name="Normal 8 4 4 2 3" xfId="2199" xr:uid="{058ACEA2-55D5-41D6-AA24-407CD6C67B9B}"/>
    <cellStyle name="Normal 8 4 4 2 4" xfId="3888" xr:uid="{B26239EA-26BD-4CA7-ABF2-3F391E258953}"/>
    <cellStyle name="Normal 8 4 4 2 5" xfId="3889" xr:uid="{593C00D6-9D39-4C14-B325-2D0DC135FCA5}"/>
    <cellStyle name="Normal 8 4 4 3" xfId="809" xr:uid="{62560916-0671-4039-8BB0-24F3F7AAAA47}"/>
    <cellStyle name="Normal 8 4 4 3 2" xfId="2200" xr:uid="{67FD5978-6067-4789-9659-C6131DFCBD42}"/>
    <cellStyle name="Normal 8 4 4 3 3" xfId="3890" xr:uid="{737AF24E-6858-45FE-8E0B-3DDB74205712}"/>
    <cellStyle name="Normal 8 4 4 3 4" xfId="3891" xr:uid="{B176A9B8-1A06-40BF-B800-A6FE9AF6BA47}"/>
    <cellStyle name="Normal 8 4 4 4" xfId="2201" xr:uid="{533D86D7-E29D-4E94-83FC-F04590E2F3AF}"/>
    <cellStyle name="Normal 8 4 4 4 2" xfId="3892" xr:uid="{4071F554-CE44-4698-87E6-FE2A8155D931}"/>
    <cellStyle name="Normal 8 4 4 4 3" xfId="3893" xr:uid="{78546DF1-97D4-488A-B3AB-5C01AAEB26A7}"/>
    <cellStyle name="Normal 8 4 4 4 4" xfId="3894" xr:uid="{71F87A9C-9DF6-4A50-87B5-CDFD6CB3EF88}"/>
    <cellStyle name="Normal 8 4 4 5" xfId="3895" xr:uid="{9DECADD7-E56A-4160-A2A3-0C8D926858EA}"/>
    <cellStyle name="Normal 8 4 4 6" xfId="3896" xr:uid="{6F90631A-4FB4-4899-98BA-19B9A2667F5F}"/>
    <cellStyle name="Normal 8 4 4 7" xfId="3897" xr:uid="{8D7341F5-7F04-4674-B093-1712857D1A58}"/>
    <cellStyle name="Normal 8 4 5" xfId="393" xr:uid="{7B974416-111C-442E-8869-9FB9F8DD466A}"/>
    <cellStyle name="Normal 8 4 5 2" xfId="810" xr:uid="{DFC9718C-FF36-4EDB-94CE-2D42DCB3C7A9}"/>
    <cellStyle name="Normal 8 4 5 2 2" xfId="2202" xr:uid="{94D95297-DD99-455E-AA8E-8153C30B9949}"/>
    <cellStyle name="Normal 8 4 5 2 3" xfId="3898" xr:uid="{CA73DA67-8632-4B57-897D-DD0C0FAC9EE3}"/>
    <cellStyle name="Normal 8 4 5 2 4" xfId="3899" xr:uid="{2417A7C7-D152-4DFD-8CE7-C3AB0EB8107C}"/>
    <cellStyle name="Normal 8 4 5 3" xfId="2203" xr:uid="{FA04FCC1-B9E8-4BC3-9598-3566F254AD64}"/>
    <cellStyle name="Normal 8 4 5 3 2" xfId="3900" xr:uid="{19215A89-4B2E-42DA-842F-A2270601CCF1}"/>
    <cellStyle name="Normal 8 4 5 3 3" xfId="3901" xr:uid="{58837F9C-F30A-48DF-B80C-9418663B8810}"/>
    <cellStyle name="Normal 8 4 5 3 4" xfId="3902" xr:uid="{71F8BD6C-22F2-4BCD-9812-2A927D3DF1E6}"/>
    <cellStyle name="Normal 8 4 5 4" xfId="3903" xr:uid="{6A102CAF-8AB5-461A-9EEA-E48A8D8AA773}"/>
    <cellStyle name="Normal 8 4 5 5" xfId="3904" xr:uid="{02528DDD-6A2D-40D9-AC43-E785BD6E8D16}"/>
    <cellStyle name="Normal 8 4 5 6" xfId="3905" xr:uid="{6A393DFD-0C51-4ACB-AAF1-FF7E6660C1D4}"/>
    <cellStyle name="Normal 8 4 6" xfId="811" xr:uid="{0C355393-7356-4CB0-B2D8-E807FB760E60}"/>
    <cellStyle name="Normal 8 4 6 2" xfId="2204" xr:uid="{C8171B6C-E8F5-4223-8271-ACEEADAEAC92}"/>
    <cellStyle name="Normal 8 4 6 2 2" xfId="3906" xr:uid="{7232E95C-7960-4A56-BDC2-7E196E696B9F}"/>
    <cellStyle name="Normal 8 4 6 2 3" xfId="3907" xr:uid="{57258058-1CBD-4429-93B6-BB9B3F2057A1}"/>
    <cellStyle name="Normal 8 4 6 2 4" xfId="3908" xr:uid="{21DC8F78-957C-4217-889D-73C9C253E701}"/>
    <cellStyle name="Normal 8 4 6 3" xfId="3909" xr:uid="{61FEEA55-5000-49FB-8984-48BFE5F3B66F}"/>
    <cellStyle name="Normal 8 4 6 4" xfId="3910" xr:uid="{DD127329-C169-4237-A971-A46D7E8752F8}"/>
    <cellStyle name="Normal 8 4 6 5" xfId="3911" xr:uid="{FAC72E9E-FCB3-4415-BD39-B7FD251700FE}"/>
    <cellStyle name="Normal 8 4 7" xfId="2205" xr:uid="{ADB18EED-F032-4662-B731-7577F599B378}"/>
    <cellStyle name="Normal 8 4 7 2" xfId="3912" xr:uid="{FB259D86-4A6A-4E82-B506-6D817FE3BEB8}"/>
    <cellStyle name="Normal 8 4 7 3" xfId="3913" xr:uid="{82974D02-E3B0-4BB5-9035-A63A3B2C20FE}"/>
    <cellStyle name="Normal 8 4 7 4" xfId="3914" xr:uid="{543AA066-6DFD-498E-85DD-8D1F6CC5EC83}"/>
    <cellStyle name="Normal 8 4 8" xfId="3915" xr:uid="{C22A743B-A083-4613-AC53-6D4CA1FE1406}"/>
    <cellStyle name="Normal 8 4 8 2" xfId="3916" xr:uid="{7C4E1A1B-4E68-4C34-9FFF-99388918B0FD}"/>
    <cellStyle name="Normal 8 4 8 3" xfId="3917" xr:uid="{8D39782C-396A-4239-8456-FB3FBA6684A4}"/>
    <cellStyle name="Normal 8 4 8 4" xfId="3918" xr:uid="{42D9F712-EC66-4148-AEE9-F6AB9E914DE1}"/>
    <cellStyle name="Normal 8 4 9" xfId="3919" xr:uid="{0E29E325-BD47-4432-8EDC-1CA43751A300}"/>
    <cellStyle name="Normal 8 5" xfId="161" xr:uid="{F7E8F729-C5A2-4E37-842C-74A411D185B2}"/>
    <cellStyle name="Normal 8 5 2" xfId="162" xr:uid="{6B93C57D-9189-4B50-854E-A8F92BBEDC6A}"/>
    <cellStyle name="Normal 8 5 2 2" xfId="394" xr:uid="{79D1DCC3-3262-461D-B6CF-2B8A93885E23}"/>
    <cellStyle name="Normal 8 5 2 2 2" xfId="812" xr:uid="{27FEBA26-2E74-4082-AF0A-BB097C72CAA1}"/>
    <cellStyle name="Normal 8 5 2 2 2 2" xfId="2206" xr:uid="{326C61AC-4326-44DB-91C2-A6110BA4CBE7}"/>
    <cellStyle name="Normal 8 5 2 2 2 3" xfId="3920" xr:uid="{30AE4341-302D-4FE9-AAE8-4F3E673A70D0}"/>
    <cellStyle name="Normal 8 5 2 2 2 4" xfId="3921" xr:uid="{81F825C3-B2DC-4FE3-B3B5-852C347A73F4}"/>
    <cellStyle name="Normal 8 5 2 2 3" xfId="2207" xr:uid="{CD41A2B0-E23D-4BF5-82CB-1440D6B67ACA}"/>
    <cellStyle name="Normal 8 5 2 2 3 2" xfId="3922" xr:uid="{4DDB4203-8C46-4770-A414-4F82EACF375E}"/>
    <cellStyle name="Normal 8 5 2 2 3 3" xfId="3923" xr:uid="{13FE0E24-449B-40C3-937D-2350427CC9E3}"/>
    <cellStyle name="Normal 8 5 2 2 3 4" xfId="3924" xr:uid="{CB7933DE-DCF3-4DB1-A213-1721C8575A80}"/>
    <cellStyle name="Normal 8 5 2 2 4" xfId="3925" xr:uid="{441AE6BC-7AA9-4747-9292-CE8D86E83B34}"/>
    <cellStyle name="Normal 8 5 2 2 5" xfId="3926" xr:uid="{0993DE7F-C895-4DEC-9E7B-3840BD529CED}"/>
    <cellStyle name="Normal 8 5 2 2 6" xfId="3927" xr:uid="{9F3DB0B3-3117-469A-858C-ED391A1737B2}"/>
    <cellStyle name="Normal 8 5 2 3" xfId="813" xr:uid="{15F9920F-7B5B-495A-951A-01AB0417A956}"/>
    <cellStyle name="Normal 8 5 2 3 2" xfId="2208" xr:uid="{C7366245-C1FE-4AAC-BFE8-D9C27C0AF616}"/>
    <cellStyle name="Normal 8 5 2 3 2 2" xfId="3928" xr:uid="{97FEA846-2F1B-471E-B114-04570DB11C1B}"/>
    <cellStyle name="Normal 8 5 2 3 2 3" xfId="3929" xr:uid="{F2C25343-A002-4116-8683-8DFEA8385C76}"/>
    <cellStyle name="Normal 8 5 2 3 2 4" xfId="3930" xr:uid="{C3A4C9D8-5794-4E28-A525-F7A8FE6F72A0}"/>
    <cellStyle name="Normal 8 5 2 3 3" xfId="3931" xr:uid="{708AED88-9665-4D00-B260-8B89FF0271EF}"/>
    <cellStyle name="Normal 8 5 2 3 4" xfId="3932" xr:uid="{7108533A-5A4F-4007-8A5A-C62E011EB69C}"/>
    <cellStyle name="Normal 8 5 2 3 5" xfId="3933" xr:uid="{81B9F631-C859-423A-A1DB-320A3855D5CE}"/>
    <cellStyle name="Normal 8 5 2 4" xfId="2209" xr:uid="{D0356068-F9B8-46B4-82AE-BFAABE060133}"/>
    <cellStyle name="Normal 8 5 2 4 2" xfId="3934" xr:uid="{FDBA26A7-9E34-4602-B2D5-F0A1B2E3F4DC}"/>
    <cellStyle name="Normal 8 5 2 4 3" xfId="3935" xr:uid="{BAE18554-C3E6-464D-A45D-C05EDAFF4AB2}"/>
    <cellStyle name="Normal 8 5 2 4 4" xfId="3936" xr:uid="{5DDA24E3-7267-444A-900B-0A85B6DDF392}"/>
    <cellStyle name="Normal 8 5 2 5" xfId="3937" xr:uid="{0A809FAE-4414-419B-B9F6-41E97A5522EF}"/>
    <cellStyle name="Normal 8 5 2 5 2" xfId="3938" xr:uid="{A66E52BE-A6A4-4EB6-A66D-5B8DD62F9567}"/>
    <cellStyle name="Normal 8 5 2 5 3" xfId="3939" xr:uid="{84C01FA5-0757-4F10-9EC3-8000B3170FF3}"/>
    <cellStyle name="Normal 8 5 2 5 4" xfId="3940" xr:uid="{B86160B9-8DA0-47CD-93E1-D4BD4362C79C}"/>
    <cellStyle name="Normal 8 5 2 6" xfId="3941" xr:uid="{040F862B-F4FD-45F1-A12D-7AFC62DC2274}"/>
    <cellStyle name="Normal 8 5 2 7" xfId="3942" xr:uid="{D8705E75-F53A-4FBF-BF4B-5BD3B49D71B4}"/>
    <cellStyle name="Normal 8 5 2 8" xfId="3943" xr:uid="{1D619663-E734-4526-A221-C811CE2E6AFC}"/>
    <cellStyle name="Normal 8 5 3" xfId="395" xr:uid="{F7942654-15B7-4945-A8BE-C5DF71FDC4E3}"/>
    <cellStyle name="Normal 8 5 3 2" xfId="814" xr:uid="{9E3E4DDC-BF71-4DBE-B628-39EAC6618BB4}"/>
    <cellStyle name="Normal 8 5 3 2 2" xfId="815" xr:uid="{DCFC2F2A-4011-4B7A-AE64-95B84EA3B954}"/>
    <cellStyle name="Normal 8 5 3 2 3" xfId="3944" xr:uid="{B97C6871-9A09-4422-A5C6-2C0E86DCBAD7}"/>
    <cellStyle name="Normal 8 5 3 2 4" xfId="3945" xr:uid="{85BEF5CA-7BF7-47B2-A4FE-4963AF6BEF8A}"/>
    <cellStyle name="Normal 8 5 3 3" xfId="816" xr:uid="{F5FBD988-D69F-40DE-938A-8215965BF02F}"/>
    <cellStyle name="Normal 8 5 3 3 2" xfId="3946" xr:uid="{7CCDE6E4-3300-46C6-A064-B3793AF3BDB0}"/>
    <cellStyle name="Normal 8 5 3 3 3" xfId="3947" xr:uid="{877182C9-648C-4790-9BB4-0809EDB664DE}"/>
    <cellStyle name="Normal 8 5 3 3 4" xfId="3948" xr:uid="{5EAED75D-9B01-4304-884F-DDABC0FDBE0C}"/>
    <cellStyle name="Normal 8 5 3 4" xfId="3949" xr:uid="{1274CE2A-8246-4320-953C-9CE8C242D8A2}"/>
    <cellStyle name="Normal 8 5 3 5" xfId="3950" xr:uid="{549203ED-B4B8-4635-8C06-1E994ED42116}"/>
    <cellStyle name="Normal 8 5 3 6" xfId="3951" xr:uid="{73ABAD53-A2A9-4C42-8E90-CEBE093F3656}"/>
    <cellStyle name="Normal 8 5 4" xfId="396" xr:uid="{D126BA91-41B3-4018-A289-6E38D4094890}"/>
    <cellStyle name="Normal 8 5 4 2" xfId="817" xr:uid="{8158A98F-5318-442D-A563-678C11E8A6FD}"/>
    <cellStyle name="Normal 8 5 4 2 2" xfId="3952" xr:uid="{29E5A6E1-F852-40D0-98E0-6154206F2759}"/>
    <cellStyle name="Normal 8 5 4 2 3" xfId="3953" xr:uid="{432B497F-9D10-4546-A263-9B6C774D42F2}"/>
    <cellStyle name="Normal 8 5 4 2 4" xfId="3954" xr:uid="{203B5AD4-28CB-46E0-899E-23C8D22313D0}"/>
    <cellStyle name="Normal 8 5 4 3" xfId="3955" xr:uid="{B87F7AF3-5519-4BB2-BAA4-2A6819C2C597}"/>
    <cellStyle name="Normal 8 5 4 4" xfId="3956" xr:uid="{F52F86D8-59D2-4E60-BD35-2D815BE18E95}"/>
    <cellStyle name="Normal 8 5 4 5" xfId="3957" xr:uid="{48DC1BDE-7FB8-433C-AAAB-E6E7055F6DCF}"/>
    <cellStyle name="Normal 8 5 5" xfId="818" xr:uid="{88ED8187-F2CF-4AF7-A71D-0E821E36E61A}"/>
    <cellStyle name="Normal 8 5 5 2" xfId="3958" xr:uid="{D3144CBE-64F6-4F02-B65D-415864EA3717}"/>
    <cellStyle name="Normal 8 5 5 3" xfId="3959" xr:uid="{2962F708-4BAF-49B9-A48B-F210C25DA9B6}"/>
    <cellStyle name="Normal 8 5 5 4" xfId="3960" xr:uid="{90BDA686-723C-40BE-9115-CF587B50FE60}"/>
    <cellStyle name="Normal 8 5 6" xfId="3961" xr:uid="{2D69BC2D-CC50-4799-912F-0225149727F0}"/>
    <cellStyle name="Normal 8 5 6 2" xfId="3962" xr:uid="{6222B16F-5DAD-4EB3-B20A-44D0CE600E0F}"/>
    <cellStyle name="Normal 8 5 6 3" xfId="3963" xr:uid="{D922ED28-609D-4F99-A1A4-F6298CFC22AC}"/>
    <cellStyle name="Normal 8 5 6 4" xfId="3964" xr:uid="{DAFAC90A-5FDC-427C-A555-83B0D88F5AFD}"/>
    <cellStyle name="Normal 8 5 7" xfId="3965" xr:uid="{3E4C3279-E9CE-450C-ACC2-8532E797BAAD}"/>
    <cellStyle name="Normal 8 5 8" xfId="3966" xr:uid="{EC0B30CD-7C1D-4CF4-9935-D66EE99D83A9}"/>
    <cellStyle name="Normal 8 5 9" xfId="3967" xr:uid="{7D5BF510-89A4-4CD8-95A9-CAFECF8B39E2}"/>
    <cellStyle name="Normal 8 6" xfId="163" xr:uid="{CDE28036-7C28-45A7-8D3E-1E92C9790CE2}"/>
    <cellStyle name="Normal 8 6 2" xfId="397" xr:uid="{7FAA7B19-5D64-4165-92F1-87C227B6C09F}"/>
    <cellStyle name="Normal 8 6 2 2" xfId="819" xr:uid="{37CA2E81-3EC3-4EAB-9EC4-9C899983F918}"/>
    <cellStyle name="Normal 8 6 2 2 2" xfId="2210" xr:uid="{2342AB5B-F230-4AE1-AF3B-770D85F269F5}"/>
    <cellStyle name="Normal 8 6 2 2 2 2" xfId="2211" xr:uid="{E4876BA6-70C7-478F-BB5B-E4C144279A2F}"/>
    <cellStyle name="Normal 8 6 2 2 3" xfId="2212" xr:uid="{8E28D8A4-E882-4D9C-9F18-BFE2F14AEC3B}"/>
    <cellStyle name="Normal 8 6 2 2 4" xfId="3968" xr:uid="{DB77C280-740B-4D8B-BEA7-83C5F6CC4A31}"/>
    <cellStyle name="Normal 8 6 2 3" xfId="2213" xr:uid="{EAD0F847-9659-4BA7-9D40-B5DE16A2CBE4}"/>
    <cellStyle name="Normal 8 6 2 3 2" xfId="2214" xr:uid="{DFF35F6D-4DD5-4DE5-AF64-9C44361DAF20}"/>
    <cellStyle name="Normal 8 6 2 3 3" xfId="3969" xr:uid="{2CDD3CC5-5F03-4BF3-B251-09426B49A2F5}"/>
    <cellStyle name="Normal 8 6 2 3 4" xfId="3970" xr:uid="{774CD912-8BC5-4840-9115-37D915C2E32D}"/>
    <cellStyle name="Normal 8 6 2 4" xfId="2215" xr:uid="{1198AB49-FA0F-47EC-BD50-CBA49FBEA6E7}"/>
    <cellStyle name="Normal 8 6 2 5" xfId="3971" xr:uid="{7A3452A8-7BEA-41D3-BA61-8B1C77335290}"/>
    <cellStyle name="Normal 8 6 2 6" xfId="3972" xr:uid="{BF0BAB61-7E3B-4899-B2F4-660AE076E762}"/>
    <cellStyle name="Normal 8 6 3" xfId="820" xr:uid="{46538E92-A149-4A4A-BF45-F77D11899505}"/>
    <cellStyle name="Normal 8 6 3 2" xfId="2216" xr:uid="{E8A37840-7CEF-4163-A508-58D4E865E3A2}"/>
    <cellStyle name="Normal 8 6 3 2 2" xfId="2217" xr:uid="{F420EC69-AF70-4158-8F2E-2B4DD3EFD54D}"/>
    <cellStyle name="Normal 8 6 3 2 3" xfId="3973" xr:uid="{26C8492F-8F11-4D23-A3F4-1D310A280584}"/>
    <cellStyle name="Normal 8 6 3 2 4" xfId="3974" xr:uid="{DF87814D-88A2-4605-95BB-34F76832802F}"/>
    <cellStyle name="Normal 8 6 3 3" xfId="2218" xr:uid="{06305CA0-6EA0-46BE-B93C-625CB9B2BA78}"/>
    <cellStyle name="Normal 8 6 3 4" xfId="3975" xr:uid="{BA161A01-B34E-4B2E-8DBE-3108ED9D6A8E}"/>
    <cellStyle name="Normal 8 6 3 5" xfId="3976" xr:uid="{7C8A253D-E848-4ABA-89BA-AD4FA5FCF358}"/>
    <cellStyle name="Normal 8 6 4" xfId="2219" xr:uid="{546FC537-7970-45AC-8DD7-5BE81F9A762D}"/>
    <cellStyle name="Normal 8 6 4 2" xfId="2220" xr:uid="{271E36BB-6D4D-4174-81AA-48A7084011A4}"/>
    <cellStyle name="Normal 8 6 4 3" xfId="3977" xr:uid="{AE7E4187-DE7E-4304-A427-D1042BF69E0B}"/>
    <cellStyle name="Normal 8 6 4 4" xfId="3978" xr:uid="{606C8E32-DF10-4E0F-96AF-EDFB60536EEF}"/>
    <cellStyle name="Normal 8 6 5" xfId="2221" xr:uid="{0E4DDA17-C125-436A-9E22-627A08E7F57E}"/>
    <cellStyle name="Normal 8 6 5 2" xfId="3979" xr:uid="{F22E48C3-56C2-4CC3-86E9-E5C061AE4A92}"/>
    <cellStyle name="Normal 8 6 5 3" xfId="3980" xr:uid="{D3F17C82-1D17-4974-8854-F39862CAEEDC}"/>
    <cellStyle name="Normal 8 6 5 4" xfId="3981" xr:uid="{644F311F-3D16-464B-A95B-AAC83487A580}"/>
    <cellStyle name="Normal 8 6 6" xfId="3982" xr:uid="{5AF11A18-9EEB-4AF4-AC3B-BB18C03D3FBD}"/>
    <cellStyle name="Normal 8 6 7" xfId="3983" xr:uid="{602CF364-7E19-44E8-A8D3-B9E86D9C080A}"/>
    <cellStyle name="Normal 8 6 8" xfId="3984" xr:uid="{3F7EC6C3-7DC9-4AD6-A4B0-724FC77AB2A7}"/>
    <cellStyle name="Normal 8 7" xfId="398" xr:uid="{EF7CA2B3-3734-4E92-9906-630724659B77}"/>
    <cellStyle name="Normal 8 7 2" xfId="821" xr:uid="{43E62D0F-4106-435E-AAC4-680A8D92FB16}"/>
    <cellStyle name="Normal 8 7 2 2" xfId="822" xr:uid="{07B92EA9-7CEF-4458-8896-D3E70F6C518C}"/>
    <cellStyle name="Normal 8 7 2 2 2" xfId="2222" xr:uid="{DB10C0F3-D2B2-4AA1-B2D3-1410ABB39907}"/>
    <cellStyle name="Normal 8 7 2 2 3" xfId="3985" xr:uid="{DDC8C1F7-A949-4C71-B456-2C4F98F8D178}"/>
    <cellStyle name="Normal 8 7 2 2 4" xfId="3986" xr:uid="{A1500E28-1259-480B-8563-78CB87686406}"/>
    <cellStyle name="Normal 8 7 2 3" xfId="2223" xr:uid="{8F5C257C-F7B1-469D-A06D-5EA621C79E18}"/>
    <cellStyle name="Normal 8 7 2 4" xfId="3987" xr:uid="{3EFB35AD-4122-417D-AAF9-A8DEA20A66E3}"/>
    <cellStyle name="Normal 8 7 2 5" xfId="3988" xr:uid="{DD272FC4-D293-4E8E-B608-699446102DA0}"/>
    <cellStyle name="Normal 8 7 3" xfId="823" xr:uid="{6BA32ACF-DDDC-4C5D-981C-0DEF63EF0C06}"/>
    <cellStyle name="Normal 8 7 3 2" xfId="2224" xr:uid="{ADDEA0C8-1AE7-4BA0-B1ED-48F5D0D2F76C}"/>
    <cellStyle name="Normal 8 7 3 3" xfId="3989" xr:uid="{C4E8B841-86A2-4330-A348-F7AC5DB4CB88}"/>
    <cellStyle name="Normal 8 7 3 4" xfId="3990" xr:uid="{2D29D275-0172-4099-8149-BD0ED8A97242}"/>
    <cellStyle name="Normal 8 7 4" xfId="2225" xr:uid="{57E4F716-0678-4B6F-91F0-8ECA82564ED0}"/>
    <cellStyle name="Normal 8 7 4 2" xfId="3991" xr:uid="{2CAB4F27-2448-41B6-BA79-05B03E6A4750}"/>
    <cellStyle name="Normal 8 7 4 3" xfId="3992" xr:uid="{A501BD1B-781C-4B46-A2CC-A8BAFA48F647}"/>
    <cellStyle name="Normal 8 7 4 4" xfId="3993" xr:uid="{E4F1E76F-5E21-4B5F-B5CD-1319598D8734}"/>
    <cellStyle name="Normal 8 7 5" xfId="3994" xr:uid="{8802790D-EA97-4F95-B0FD-9A56065AA5C9}"/>
    <cellStyle name="Normal 8 7 6" xfId="3995" xr:uid="{948C2012-7EA4-4234-9604-58F98FCE9364}"/>
    <cellStyle name="Normal 8 7 7" xfId="3996" xr:uid="{182D47BF-B87D-4154-B905-C1696DF11E98}"/>
    <cellStyle name="Normal 8 8" xfId="399" xr:uid="{3C9369D2-E7A9-4197-A15E-F2144AD6433D}"/>
    <cellStyle name="Normal 8 8 2" xfId="824" xr:uid="{3A5AF165-818D-488A-BC26-79E715960DDE}"/>
    <cellStyle name="Normal 8 8 2 2" xfId="2226" xr:uid="{7392E536-8456-45DB-BF90-A567D63BB95A}"/>
    <cellStyle name="Normal 8 8 2 3" xfId="3997" xr:uid="{87A8E830-7374-4695-9DFD-87C8EF891E53}"/>
    <cellStyle name="Normal 8 8 2 4" xfId="3998" xr:uid="{0037245F-A41D-4405-AA5F-887207BBCBF8}"/>
    <cellStyle name="Normal 8 8 3" xfId="2227" xr:uid="{75936FFE-98F8-4C9F-A909-09BADBA0B2AE}"/>
    <cellStyle name="Normal 8 8 3 2" xfId="3999" xr:uid="{7A0BC335-FE21-4023-855B-1AF6EE63441B}"/>
    <cellStyle name="Normal 8 8 3 3" xfId="4000" xr:uid="{4AB196E7-CB20-4B58-AF8C-CAA5EE081886}"/>
    <cellStyle name="Normal 8 8 3 4" xfId="4001" xr:uid="{A6F93734-8BC1-4162-B76D-31F663D5C956}"/>
    <cellStyle name="Normal 8 8 4" xfId="4002" xr:uid="{D7E0D661-B245-48B1-B191-77CAE7CC78EE}"/>
    <cellStyle name="Normal 8 8 5" xfId="4003" xr:uid="{80BB97BA-F49A-4AB9-A019-71B3224A2A1F}"/>
    <cellStyle name="Normal 8 8 6" xfId="4004" xr:uid="{E1A8B541-4D94-4A16-A082-E7E64EBFF4B3}"/>
    <cellStyle name="Normal 8 9" xfId="400" xr:uid="{B946819C-8E84-4863-B76F-A33F184D413A}"/>
    <cellStyle name="Normal 8 9 2" xfId="2228" xr:uid="{A5A9EAEC-5E3E-4B74-89F3-8987BB6AE78E}"/>
    <cellStyle name="Normal 8 9 2 2" xfId="4005" xr:uid="{35C1DDEB-4266-49C4-AA9B-0CF8BC46F1BD}"/>
    <cellStyle name="Normal 8 9 2 2 2" xfId="4410" xr:uid="{64047C94-9FD2-4C61-9E80-A15368853C30}"/>
    <cellStyle name="Normal 8 9 2 2 3" xfId="4689" xr:uid="{46BA48E2-1D52-4BF9-834B-B45CEF6860ED}"/>
    <cellStyle name="Normal 8 9 2 3" xfId="4006" xr:uid="{E74F165F-549F-419B-92FC-25261DEC273D}"/>
    <cellStyle name="Normal 8 9 2 4" xfId="4007" xr:uid="{ED3A3E8B-5E25-4225-BE11-82CE0A482968}"/>
    <cellStyle name="Normal 8 9 3" xfId="4008" xr:uid="{D63693CC-4D24-44B8-84AA-311F4B2C105D}"/>
    <cellStyle name="Normal 8 9 4" xfId="4009" xr:uid="{4B2C4C1A-A9EB-46B8-8E26-DA1A99D2B3C9}"/>
    <cellStyle name="Normal 8 9 4 2" xfId="4580" xr:uid="{6438C9CC-226D-4FF3-B9A0-0675F045CEAF}"/>
    <cellStyle name="Normal 8 9 4 3" xfId="4690" xr:uid="{56C8C893-833D-4589-B001-DF582125630D}"/>
    <cellStyle name="Normal 8 9 4 4" xfId="4609" xr:uid="{91AE4A1A-D116-4DDA-ACD9-883C98EB944F}"/>
    <cellStyle name="Normal 8 9 5" xfId="4010" xr:uid="{D58A2C52-C337-456C-A21C-1464F1416ED0}"/>
    <cellStyle name="Normal 9" xfId="164" xr:uid="{395B7F07-A099-4635-AD3B-F822E33FB6E6}"/>
    <cellStyle name="Normal 9 10" xfId="401" xr:uid="{6A3D11DD-CEB1-4CD0-B8AD-74B05A533A58}"/>
    <cellStyle name="Normal 9 10 2" xfId="2229" xr:uid="{CE42D95E-D762-4ED6-99C4-2F027FB0F7D2}"/>
    <cellStyle name="Normal 9 10 2 2" xfId="4011" xr:uid="{644D2777-D62E-4196-AAFB-5391452ACE87}"/>
    <cellStyle name="Normal 9 10 2 3" xfId="4012" xr:uid="{100DB46F-02BE-49AE-979B-D651B6C4D9C7}"/>
    <cellStyle name="Normal 9 10 2 4" xfId="4013" xr:uid="{02F83AE1-C52D-4AE7-8213-82AFA15A751F}"/>
    <cellStyle name="Normal 9 10 3" xfId="4014" xr:uid="{C39371B4-BF3F-4AD7-9B7A-4FF1E3833DC0}"/>
    <cellStyle name="Normal 9 10 4" xfId="4015" xr:uid="{6A852ADD-5F63-47AC-81D5-956B1A19C217}"/>
    <cellStyle name="Normal 9 10 5" xfId="4016" xr:uid="{49CFD99E-7E74-4F22-BD17-E01096232FED}"/>
    <cellStyle name="Normal 9 11" xfId="2230" xr:uid="{EC8D3E0E-0E9E-4886-BF4A-42511398BCFD}"/>
    <cellStyle name="Normal 9 11 2" xfId="4017" xr:uid="{BF41311B-B992-447A-82CB-8ADBE831DC91}"/>
    <cellStyle name="Normal 9 11 3" xfId="4018" xr:uid="{4FBEB89A-FBF1-4FCE-9341-CAE88634A978}"/>
    <cellStyle name="Normal 9 11 4" xfId="4019" xr:uid="{15F06EC4-80DC-4DDD-B806-143E7D39A18E}"/>
    <cellStyle name="Normal 9 12" xfId="4020" xr:uid="{E82F6C19-84A0-4FD3-BBC9-17EF678CFA06}"/>
    <cellStyle name="Normal 9 12 2" xfId="4021" xr:uid="{5D637751-320A-4B2D-8A66-C45AC4BC18C7}"/>
    <cellStyle name="Normal 9 12 3" xfId="4022" xr:uid="{67B0EFBC-E03A-4BB3-AFD3-97CDE143BCC8}"/>
    <cellStyle name="Normal 9 12 4" xfId="4023" xr:uid="{1BF12465-9862-4445-A2CE-A2EB29B2BCA2}"/>
    <cellStyle name="Normal 9 13" xfId="4024" xr:uid="{439E6FB8-8144-427B-959D-0426F103ED7B}"/>
    <cellStyle name="Normal 9 13 2" xfId="4025" xr:uid="{5ECB3421-CECB-4612-AADF-E2FA64A57B37}"/>
    <cellStyle name="Normal 9 14" xfId="4026" xr:uid="{3BFE91CA-1F28-4477-AEEB-6596ED712F2F}"/>
    <cellStyle name="Normal 9 15" xfId="4027" xr:uid="{E160CAF5-1B40-4F90-87D0-24E71AD1CA33}"/>
    <cellStyle name="Normal 9 16" xfId="4028" xr:uid="{B1FCAF39-B3C1-456F-B7E1-05B9A5FE8EC7}"/>
    <cellStyle name="Normal 9 2" xfId="165" xr:uid="{21F8AEAE-283A-4B40-A5A2-92ED8D580BE9}"/>
    <cellStyle name="Normal 9 2 2" xfId="402" xr:uid="{1B6F233C-D2F4-48BE-AA6C-7042BC7ED4E1}"/>
    <cellStyle name="Normal 9 2 2 2" xfId="4672" xr:uid="{21F05EC5-0420-4082-9456-7805C86BEFCA}"/>
    <cellStyle name="Normal 9 2 3" xfId="4561" xr:uid="{1A27C543-0802-4B3F-9967-BE3A31ED3485}"/>
    <cellStyle name="Normal 9 3" xfId="166" xr:uid="{3A1E1318-3981-4C4E-A725-F76B7D3F8C31}"/>
    <cellStyle name="Normal 9 3 10" xfId="4029" xr:uid="{6680926F-8154-4424-920F-8E7299A10070}"/>
    <cellStyle name="Normal 9 3 11" xfId="4030" xr:uid="{21271DB3-2376-426C-A832-0B9139305B65}"/>
    <cellStyle name="Normal 9 3 2" xfId="167" xr:uid="{9ECF5635-5A7A-4C82-83B1-B0605522C69B}"/>
    <cellStyle name="Normal 9 3 2 2" xfId="168" xr:uid="{00BBD07C-709D-4E96-AE33-95DB00CB6970}"/>
    <cellStyle name="Normal 9 3 2 2 2" xfId="403" xr:uid="{3C0FB78F-66F0-4A74-9C39-B7BDB22298C6}"/>
    <cellStyle name="Normal 9 3 2 2 2 2" xfId="825" xr:uid="{855068F4-39A4-4490-BD58-B024BCB86DAE}"/>
    <cellStyle name="Normal 9 3 2 2 2 2 2" xfId="826" xr:uid="{E5664E6D-E0AF-44CB-BBF1-9BA677878AB4}"/>
    <cellStyle name="Normal 9 3 2 2 2 2 2 2" xfId="2231" xr:uid="{F48B353D-AE0D-4620-AD31-D369040FC4BC}"/>
    <cellStyle name="Normal 9 3 2 2 2 2 2 2 2" xfId="2232" xr:uid="{F0EA1360-A2BF-4977-82CC-0C1F691EB58D}"/>
    <cellStyle name="Normal 9 3 2 2 2 2 2 3" xfId="2233" xr:uid="{10DAA887-4F54-4B52-95D8-81D03AB48E19}"/>
    <cellStyle name="Normal 9 3 2 2 2 2 3" xfId="2234" xr:uid="{D2A1DBF2-24BD-4323-A696-4E2608A9B467}"/>
    <cellStyle name="Normal 9 3 2 2 2 2 3 2" xfId="2235" xr:uid="{61EC7D35-4B3E-4FC3-923A-9622B5E13A72}"/>
    <cellStyle name="Normal 9 3 2 2 2 2 4" xfId="2236" xr:uid="{95E1BAAC-FA47-400B-8E3C-80CF08D1B9F6}"/>
    <cellStyle name="Normal 9 3 2 2 2 3" xfId="827" xr:uid="{CDECE7B9-6D10-4020-AAFC-7CC16B9EBE0B}"/>
    <cellStyle name="Normal 9 3 2 2 2 3 2" xfId="2237" xr:uid="{7B5827CE-6599-4FCA-8257-CC86B63EC202}"/>
    <cellStyle name="Normal 9 3 2 2 2 3 2 2" xfId="2238" xr:uid="{3C3018DA-AA33-4F18-8A50-9914020B942C}"/>
    <cellStyle name="Normal 9 3 2 2 2 3 3" xfId="2239" xr:uid="{71FD4F70-A6BB-49CA-B022-5DE0F2DC3975}"/>
    <cellStyle name="Normal 9 3 2 2 2 3 4" xfId="4031" xr:uid="{27EF9CCF-256D-46DA-BCB0-709E63956CC7}"/>
    <cellStyle name="Normal 9 3 2 2 2 4" xfId="2240" xr:uid="{15FB3751-68CF-4A20-9B4B-357B4B879A14}"/>
    <cellStyle name="Normal 9 3 2 2 2 4 2" xfId="2241" xr:uid="{91F659A0-C68F-4985-940A-0FC07142B44A}"/>
    <cellStyle name="Normal 9 3 2 2 2 5" xfId="2242" xr:uid="{995DC696-888E-491C-9A37-94AF1395EDF9}"/>
    <cellStyle name="Normal 9 3 2 2 2 6" xfId="4032" xr:uid="{11D634E0-2979-49C5-A1F3-87096F7FEE8B}"/>
    <cellStyle name="Normal 9 3 2 2 3" xfId="404" xr:uid="{2E6389EC-7AF9-4AE8-B67D-CFDDEBFD4AA7}"/>
    <cellStyle name="Normal 9 3 2 2 3 2" xfId="828" xr:uid="{12B964C8-BB17-473F-BC01-C20487276FB9}"/>
    <cellStyle name="Normal 9 3 2 2 3 2 2" xfId="829" xr:uid="{130731CA-3DE2-4A7B-A41D-A5BAEFC5744D}"/>
    <cellStyle name="Normal 9 3 2 2 3 2 2 2" xfId="2243" xr:uid="{84D99F57-4E85-422B-B92D-9AE744CED97C}"/>
    <cellStyle name="Normal 9 3 2 2 3 2 2 2 2" xfId="2244" xr:uid="{61B9E6CB-6B92-4E08-9A8F-3458C512057E}"/>
    <cellStyle name="Normal 9 3 2 2 3 2 2 3" xfId="2245" xr:uid="{0D3D6CF0-7D8D-4677-A799-170AE9C9F3FC}"/>
    <cellStyle name="Normal 9 3 2 2 3 2 3" xfId="2246" xr:uid="{463813E0-9685-4CEB-A4C7-311CB367FAAB}"/>
    <cellStyle name="Normal 9 3 2 2 3 2 3 2" xfId="2247" xr:uid="{85C12307-1D1B-4B47-B2AD-38BEC569C1B2}"/>
    <cellStyle name="Normal 9 3 2 2 3 2 4" xfId="2248" xr:uid="{835A173F-0D29-4103-8F8B-8BB0DABE5370}"/>
    <cellStyle name="Normal 9 3 2 2 3 3" xfId="830" xr:uid="{B186A2EC-77B2-41C0-9C6F-B88A4BD27CDD}"/>
    <cellStyle name="Normal 9 3 2 2 3 3 2" xfId="2249" xr:uid="{BE03F008-BDB4-4C71-BD35-56746757536F}"/>
    <cellStyle name="Normal 9 3 2 2 3 3 2 2" xfId="2250" xr:uid="{51AAD545-5265-4D81-B0E9-8AA8C921C10E}"/>
    <cellStyle name="Normal 9 3 2 2 3 3 3" xfId="2251" xr:uid="{A4BE6392-3890-4475-A176-8F5AC99012C6}"/>
    <cellStyle name="Normal 9 3 2 2 3 4" xfId="2252" xr:uid="{8EA397F3-6504-4A86-ABF0-53962D7FBAED}"/>
    <cellStyle name="Normal 9 3 2 2 3 4 2" xfId="2253" xr:uid="{4ABCD1FE-7D35-4418-838C-50A8CA469242}"/>
    <cellStyle name="Normal 9 3 2 2 3 5" xfId="2254" xr:uid="{FF209EF8-CEEF-4CE2-BC55-3E59B58144F2}"/>
    <cellStyle name="Normal 9 3 2 2 4" xfId="831" xr:uid="{62288B53-13FD-4CA4-BADB-B07A0C7D816A}"/>
    <cellStyle name="Normal 9 3 2 2 4 2" xfId="832" xr:uid="{C5201AD5-9111-4566-B780-45C2BD4CFA56}"/>
    <cellStyle name="Normal 9 3 2 2 4 2 2" xfId="2255" xr:uid="{85A8AA92-B6ED-49A8-BEB9-D419DAB4705E}"/>
    <cellStyle name="Normal 9 3 2 2 4 2 2 2" xfId="2256" xr:uid="{4AF428CB-A384-4504-94AE-FA9C1AF1B985}"/>
    <cellStyle name="Normal 9 3 2 2 4 2 3" xfId="2257" xr:uid="{64ACE8A9-04E4-40ED-9113-E0D35EF9C171}"/>
    <cellStyle name="Normal 9 3 2 2 4 3" xfId="2258" xr:uid="{E8AFA828-5C29-41DE-8974-5B1360BDFCC6}"/>
    <cellStyle name="Normal 9 3 2 2 4 3 2" xfId="2259" xr:uid="{5BC1AD93-C8FD-49DE-9B5C-FCDB88C23FF3}"/>
    <cellStyle name="Normal 9 3 2 2 4 4" xfId="2260" xr:uid="{09B04901-4483-4AE8-A882-04346D3320B2}"/>
    <cellStyle name="Normal 9 3 2 2 5" xfId="833" xr:uid="{DDE38695-858B-489C-8FC7-DD9D5B9C5EE8}"/>
    <cellStyle name="Normal 9 3 2 2 5 2" xfId="2261" xr:uid="{59011041-32ED-4A77-B2D6-0D02F36BA284}"/>
    <cellStyle name="Normal 9 3 2 2 5 2 2" xfId="2262" xr:uid="{A9DA448C-AC34-407C-8979-7476C1FB2687}"/>
    <cellStyle name="Normal 9 3 2 2 5 3" xfId="2263" xr:uid="{3DE566DD-6E73-4170-B851-50F001E6BDDB}"/>
    <cellStyle name="Normal 9 3 2 2 5 4" xfId="4033" xr:uid="{1A32D3F3-41D5-4F0F-A7EE-431A5F6E0641}"/>
    <cellStyle name="Normal 9 3 2 2 6" xfId="2264" xr:uid="{EB91A921-A62D-4525-9C56-A03E6AAF0E8E}"/>
    <cellStyle name="Normal 9 3 2 2 6 2" xfId="2265" xr:uid="{BD5381C9-66EE-4358-9E67-815616B83673}"/>
    <cellStyle name="Normal 9 3 2 2 7" xfId="2266" xr:uid="{6AFA61D9-D041-4DE3-9E5C-2C675796C3EA}"/>
    <cellStyle name="Normal 9 3 2 2 8" xfId="4034" xr:uid="{187AAB3C-A063-42E0-851A-2D9FC3C7BC69}"/>
    <cellStyle name="Normal 9 3 2 3" xfId="405" xr:uid="{B2F5ACE7-6279-4AF7-823B-F8C33D0F76A6}"/>
    <cellStyle name="Normal 9 3 2 3 2" xfId="834" xr:uid="{485B2578-0617-458C-ADCF-66A37490EBEA}"/>
    <cellStyle name="Normal 9 3 2 3 2 2" xfId="835" xr:uid="{071A27FA-056E-460A-AC83-A3935E77E7F2}"/>
    <cellStyle name="Normal 9 3 2 3 2 2 2" xfId="2267" xr:uid="{A87F9493-C604-4072-B7F1-B6DE01FF4E86}"/>
    <cellStyle name="Normal 9 3 2 3 2 2 2 2" xfId="2268" xr:uid="{301B7348-695C-4EC1-B2AC-44762EBB3223}"/>
    <cellStyle name="Normal 9 3 2 3 2 2 3" xfId="2269" xr:uid="{EF37A808-0D07-42B0-9E94-3A4993CCAF41}"/>
    <cellStyle name="Normal 9 3 2 3 2 3" xfId="2270" xr:uid="{60787913-3D46-4F0F-81D7-72B9AF933D06}"/>
    <cellStyle name="Normal 9 3 2 3 2 3 2" xfId="2271" xr:uid="{9B95F0C5-ECA4-44B5-8E1E-3A2C56494011}"/>
    <cellStyle name="Normal 9 3 2 3 2 4" xfId="2272" xr:uid="{41642337-D0FA-4B89-997A-D2CE51B8C695}"/>
    <cellStyle name="Normal 9 3 2 3 3" xfId="836" xr:uid="{949D26F5-8C73-4BA9-8861-C86758319F80}"/>
    <cellStyle name="Normal 9 3 2 3 3 2" xfId="2273" xr:uid="{D1C17593-4571-40DB-BA06-BE6A7F8D4147}"/>
    <cellStyle name="Normal 9 3 2 3 3 2 2" xfId="2274" xr:uid="{CDAB5089-7BED-4E87-8330-42CB11843166}"/>
    <cellStyle name="Normal 9 3 2 3 3 3" xfId="2275" xr:uid="{7A4E13E5-8BB7-4D46-9CEA-984835C167F2}"/>
    <cellStyle name="Normal 9 3 2 3 3 4" xfId="4035" xr:uid="{5FE8349D-2C0A-4045-BC09-894BC97B87E1}"/>
    <cellStyle name="Normal 9 3 2 3 4" xfId="2276" xr:uid="{D8BECC21-96B0-4A5C-88A1-4FECA6C107DD}"/>
    <cellStyle name="Normal 9 3 2 3 4 2" xfId="2277" xr:uid="{D7D7EE7A-65B1-483E-B139-658C36E77DB4}"/>
    <cellStyle name="Normal 9 3 2 3 5" xfId="2278" xr:uid="{9E9E9762-59B7-40CE-A3D2-90F15203AB15}"/>
    <cellStyle name="Normal 9 3 2 3 6" xfId="4036" xr:uid="{CE4FCB42-5B3E-4278-A49C-0DD7FE8E614D}"/>
    <cellStyle name="Normal 9 3 2 4" xfId="406" xr:uid="{1009B320-1C00-41F7-BF1C-1DBC817C3396}"/>
    <cellStyle name="Normal 9 3 2 4 2" xfId="837" xr:uid="{35E08C59-3D68-401A-849E-D2AD09437702}"/>
    <cellStyle name="Normal 9 3 2 4 2 2" xfId="838" xr:uid="{CC87B3DA-399E-4DA8-8C2C-10EADA96A24E}"/>
    <cellStyle name="Normal 9 3 2 4 2 2 2" xfId="2279" xr:uid="{BCD1AABE-3B49-4D7B-8029-4DDABBC84EB5}"/>
    <cellStyle name="Normal 9 3 2 4 2 2 2 2" xfId="2280" xr:uid="{2A32738B-5A19-4867-A5FB-22E865A6AF21}"/>
    <cellStyle name="Normal 9 3 2 4 2 2 3" xfId="2281" xr:uid="{006DD927-394F-45EA-AAF9-1CDBEC741DD9}"/>
    <cellStyle name="Normal 9 3 2 4 2 3" xfId="2282" xr:uid="{ABE933CC-6465-4F32-AB50-6D5131C2E44D}"/>
    <cellStyle name="Normal 9 3 2 4 2 3 2" xfId="2283" xr:uid="{DD0A7E2B-AB6E-449E-9D78-EF6B6AFDE326}"/>
    <cellStyle name="Normal 9 3 2 4 2 4" xfId="2284" xr:uid="{37F5C594-489A-49BB-A237-5D8AE9C7B57F}"/>
    <cellStyle name="Normal 9 3 2 4 3" xfId="839" xr:uid="{7A6F9E45-1B5A-4416-928B-DDF11C091FAA}"/>
    <cellStyle name="Normal 9 3 2 4 3 2" xfId="2285" xr:uid="{98947246-A013-4A37-A850-16616D05659F}"/>
    <cellStyle name="Normal 9 3 2 4 3 2 2" xfId="2286" xr:uid="{5CE4B347-C853-49FA-9C6F-946200363C38}"/>
    <cellStyle name="Normal 9 3 2 4 3 3" xfId="2287" xr:uid="{51444B30-1653-4E67-A3CD-3D3A5D9117DC}"/>
    <cellStyle name="Normal 9 3 2 4 4" xfId="2288" xr:uid="{86348522-AF55-4888-8A43-585AE39F3C1C}"/>
    <cellStyle name="Normal 9 3 2 4 4 2" xfId="2289" xr:uid="{ADC5F3C8-89D0-4A27-BED0-2F694CF55C92}"/>
    <cellStyle name="Normal 9 3 2 4 5" xfId="2290" xr:uid="{8222BB08-D9FB-4277-8E94-D2481CE9E583}"/>
    <cellStyle name="Normal 9 3 2 5" xfId="407" xr:uid="{894CADFE-29FD-4406-B7AF-AC028D814EFD}"/>
    <cellStyle name="Normal 9 3 2 5 2" xfId="840" xr:uid="{2459442D-483F-4787-B465-B4A000F0D0BE}"/>
    <cellStyle name="Normal 9 3 2 5 2 2" xfId="2291" xr:uid="{53120137-822D-4747-A58E-5F5B31BAA841}"/>
    <cellStyle name="Normal 9 3 2 5 2 2 2" xfId="2292" xr:uid="{427D5548-A4CF-4F7E-901A-16588095CC88}"/>
    <cellStyle name="Normal 9 3 2 5 2 3" xfId="2293" xr:uid="{93470EE0-B5AF-4ED8-B151-D4ADF31F1FC7}"/>
    <cellStyle name="Normal 9 3 2 5 3" xfId="2294" xr:uid="{5CD9ED8E-CAF6-4CDD-8741-3BB29D74C4F1}"/>
    <cellStyle name="Normal 9 3 2 5 3 2" xfId="2295" xr:uid="{85D6F246-50F9-454B-A3B7-CEAA00C33106}"/>
    <cellStyle name="Normal 9 3 2 5 4" xfId="2296" xr:uid="{9304BE5C-1A0E-4444-9855-B3DCF5AC9D07}"/>
    <cellStyle name="Normal 9 3 2 6" xfId="841" xr:uid="{3EBE07CF-BB17-459B-A1B1-FD0317E9852E}"/>
    <cellStyle name="Normal 9 3 2 6 2" xfId="2297" xr:uid="{63C56E1E-23A7-4544-B614-33B19FCF8B65}"/>
    <cellStyle name="Normal 9 3 2 6 2 2" xfId="2298" xr:uid="{5E7B7E4A-0F8D-45E9-B7D8-7F2DA17409F2}"/>
    <cellStyle name="Normal 9 3 2 6 3" xfId="2299" xr:uid="{46ECC150-3690-4847-8734-ED0CFD98E18A}"/>
    <cellStyle name="Normal 9 3 2 6 4" xfId="4037" xr:uid="{15979168-AED6-4A27-BB21-5B23D6933069}"/>
    <cellStyle name="Normal 9 3 2 7" xfId="2300" xr:uid="{96BD5E19-0A1F-47F7-A2B2-E69A150D6ED6}"/>
    <cellStyle name="Normal 9 3 2 7 2" xfId="2301" xr:uid="{F4173471-35BE-4D6A-8A4B-8CC99FF7D657}"/>
    <cellStyle name="Normal 9 3 2 8" xfId="2302" xr:uid="{B24ADEF6-1597-43C4-BC64-010FA8CA373A}"/>
    <cellStyle name="Normal 9 3 2 9" xfId="4038" xr:uid="{00DD1D06-CA82-48DF-A1C5-C858604F6D3C}"/>
    <cellStyle name="Normal 9 3 3" xfId="169" xr:uid="{3DBB2325-1D65-49E3-B8D0-CF7C29CE15CD}"/>
    <cellStyle name="Normal 9 3 3 2" xfId="170" xr:uid="{ED5A18F1-03B2-40E8-9604-EA3F6CDF4537}"/>
    <cellStyle name="Normal 9 3 3 2 2" xfId="842" xr:uid="{4F340617-5C29-4A4C-8E98-6AA3E5A53729}"/>
    <cellStyle name="Normal 9 3 3 2 2 2" xfId="843" xr:uid="{18D9E9E9-8DEE-4E70-904E-D4700F08D146}"/>
    <cellStyle name="Normal 9 3 3 2 2 2 2" xfId="2303" xr:uid="{D3849C06-262C-4329-B2D7-0E4A4063B783}"/>
    <cellStyle name="Normal 9 3 3 2 2 2 2 2" xfId="2304" xr:uid="{C05CB3B6-09CF-41CC-810A-8655C29B16C8}"/>
    <cellStyle name="Normal 9 3 3 2 2 2 3" xfId="2305" xr:uid="{BAE41E89-6764-4557-A27D-88E5CAC4804E}"/>
    <cellStyle name="Normal 9 3 3 2 2 3" xfId="2306" xr:uid="{EEC112E7-119B-4E61-8DE3-A745590097FD}"/>
    <cellStyle name="Normal 9 3 3 2 2 3 2" xfId="2307" xr:uid="{EECEC208-8996-4A46-9504-20749A96D415}"/>
    <cellStyle name="Normal 9 3 3 2 2 4" xfId="2308" xr:uid="{4D5D424E-7616-41A3-A729-E861A2D7266D}"/>
    <cellStyle name="Normal 9 3 3 2 3" xfId="844" xr:uid="{F031C065-362A-48A2-85F2-197F17CD4D27}"/>
    <cellStyle name="Normal 9 3 3 2 3 2" xfId="2309" xr:uid="{0A0ABCA5-40F3-48E9-8ECB-38731F50AB72}"/>
    <cellStyle name="Normal 9 3 3 2 3 2 2" xfId="2310" xr:uid="{4CAB7A3E-7E16-4984-B532-3CC5DEA0326E}"/>
    <cellStyle name="Normal 9 3 3 2 3 3" xfId="2311" xr:uid="{C30D13EC-4EBC-4D5B-8B32-BA0A4AC9118D}"/>
    <cellStyle name="Normal 9 3 3 2 3 4" xfId="4039" xr:uid="{E65C6E8C-E734-451E-9DE2-EDEB08D8A27E}"/>
    <cellStyle name="Normal 9 3 3 2 4" xfId="2312" xr:uid="{57B15537-DB11-401D-86A1-C0CFB1EA71F0}"/>
    <cellStyle name="Normal 9 3 3 2 4 2" xfId="2313" xr:uid="{ACE030E3-95FD-473D-AB7C-9CB69E4B9588}"/>
    <cellStyle name="Normal 9 3 3 2 5" xfId="2314" xr:uid="{6B26E227-657B-4AAD-9C96-2361E338C452}"/>
    <cellStyle name="Normal 9 3 3 2 6" xfId="4040" xr:uid="{7A55BB96-18EB-44A9-9A08-0BF318948A6D}"/>
    <cellStyle name="Normal 9 3 3 3" xfId="408" xr:uid="{3C3589E2-9AAE-4DA4-869D-6990597B20E0}"/>
    <cellStyle name="Normal 9 3 3 3 2" xfId="845" xr:uid="{E664C4FC-ECE3-4A22-B229-8BAB6F3791AF}"/>
    <cellStyle name="Normal 9 3 3 3 2 2" xfId="846" xr:uid="{CEC5E85E-71A3-4FA5-A957-98C753816EC9}"/>
    <cellStyle name="Normal 9 3 3 3 2 2 2" xfId="2315" xr:uid="{194B4ABB-3BB9-4A58-80CE-24485A0D58D5}"/>
    <cellStyle name="Normal 9 3 3 3 2 2 2 2" xfId="2316" xr:uid="{0131107B-9D71-4F08-A403-D5B02252F17C}"/>
    <cellStyle name="Normal 9 3 3 3 2 2 2 2 2" xfId="4765" xr:uid="{1C584F78-EE22-4620-9ABC-EDF97410E4B0}"/>
    <cellStyle name="Normal 9 3 3 3 2 2 3" xfId="2317" xr:uid="{CAA32BA9-5FFA-488C-8522-33857D166FAB}"/>
    <cellStyle name="Normal 9 3 3 3 2 2 3 2" xfId="4766" xr:uid="{067A9630-9593-463D-8F06-C0E0F26ECEBE}"/>
    <cellStyle name="Normal 9 3 3 3 2 3" xfId="2318" xr:uid="{158EC97A-F7D9-4C89-A433-6BBAC254B572}"/>
    <cellStyle name="Normal 9 3 3 3 2 3 2" xfId="2319" xr:uid="{60E87E89-0F81-46DC-A109-986B77E4CA0D}"/>
    <cellStyle name="Normal 9 3 3 3 2 3 2 2" xfId="4768" xr:uid="{96B5C554-17AD-47D5-ABEC-72078C45E5F3}"/>
    <cellStyle name="Normal 9 3 3 3 2 3 3" xfId="4767" xr:uid="{140A6FF3-C786-49B8-8959-7F190DD48D71}"/>
    <cellStyle name="Normal 9 3 3 3 2 4" xfId="2320" xr:uid="{D416C8F6-4C83-49EC-9579-566E8F696274}"/>
    <cellStyle name="Normal 9 3 3 3 2 4 2" xfId="4769" xr:uid="{A06EDEE6-008A-4D6A-8331-658F142BEFFD}"/>
    <cellStyle name="Normal 9 3 3 3 3" xfId="847" xr:uid="{9C9C5568-0B0A-46D1-B0F4-23E80A60FE4B}"/>
    <cellStyle name="Normal 9 3 3 3 3 2" xfId="2321" xr:uid="{636D4BD6-1446-4719-9927-9F1B52FADD78}"/>
    <cellStyle name="Normal 9 3 3 3 3 2 2" xfId="2322" xr:uid="{AA9B8829-E273-4070-8BB0-6C43C30E5FFA}"/>
    <cellStyle name="Normal 9 3 3 3 3 2 2 2" xfId="4772" xr:uid="{31EA79BF-1839-4C95-A408-B20E15357D52}"/>
    <cellStyle name="Normal 9 3 3 3 3 2 3" xfId="4771" xr:uid="{ABA460B5-8F3E-4E5A-91B0-5C4BDBDE6002}"/>
    <cellStyle name="Normal 9 3 3 3 3 3" xfId="2323" xr:uid="{AF9100A1-2593-4096-A426-2E8D01DAE102}"/>
    <cellStyle name="Normal 9 3 3 3 3 3 2" xfId="4773" xr:uid="{B5C94F3E-7A32-436E-9C04-5EA5C32E8C14}"/>
    <cellStyle name="Normal 9 3 3 3 3 4" xfId="4770" xr:uid="{0BACBD10-37CD-4B61-8DE6-1C731EB56062}"/>
    <cellStyle name="Normal 9 3 3 3 4" xfId="2324" xr:uid="{3209D790-2A82-4B4C-9E4D-FAB7A9AE6FA4}"/>
    <cellStyle name="Normal 9 3 3 3 4 2" xfId="2325" xr:uid="{6CA55931-BA44-4097-8505-7E77CB94120E}"/>
    <cellStyle name="Normal 9 3 3 3 4 2 2" xfId="4775" xr:uid="{64428B61-52F1-4AF7-A112-98EAA7DB114B}"/>
    <cellStyle name="Normal 9 3 3 3 4 3" xfId="4774" xr:uid="{CFAFA0FC-FD41-4941-A83A-A2ECD4A89614}"/>
    <cellStyle name="Normal 9 3 3 3 5" xfId="2326" xr:uid="{8163D2EC-9D3C-47EF-B896-6BE740093C02}"/>
    <cellStyle name="Normal 9 3 3 3 5 2" xfId="4776" xr:uid="{5294A4B4-5746-4F7F-A368-270258A37F07}"/>
    <cellStyle name="Normal 9 3 3 4" xfId="409" xr:uid="{67C17ACE-BE16-4427-B224-7C948F50F4E6}"/>
    <cellStyle name="Normal 9 3 3 4 2" xfId="848" xr:uid="{48E3DB21-35D4-497E-BC67-120FB76D512E}"/>
    <cellStyle name="Normal 9 3 3 4 2 2" xfId="2327" xr:uid="{39115481-B2B4-498D-B2AF-70BE92B41DA1}"/>
    <cellStyle name="Normal 9 3 3 4 2 2 2" xfId="2328" xr:uid="{49B66E03-BB9C-4939-8E0E-AB06F7A9A260}"/>
    <cellStyle name="Normal 9 3 3 4 2 2 2 2" xfId="4780" xr:uid="{72CC2789-B66E-495E-A9F4-85AB85BDC55F}"/>
    <cellStyle name="Normal 9 3 3 4 2 2 3" xfId="4779" xr:uid="{53A40096-62DE-4CB4-BCDB-F1A4367449C5}"/>
    <cellStyle name="Normal 9 3 3 4 2 3" xfId="2329" xr:uid="{3C3180D8-47E5-44B4-B7E9-A7A265DBFC06}"/>
    <cellStyle name="Normal 9 3 3 4 2 3 2" xfId="4781" xr:uid="{FA50943B-8C53-48D0-828E-81679153BC3D}"/>
    <cellStyle name="Normal 9 3 3 4 2 4" xfId="4778" xr:uid="{2DB69291-3A56-46C7-8F49-47AB99B8FB34}"/>
    <cellStyle name="Normal 9 3 3 4 3" xfId="2330" xr:uid="{1A7BBF3B-8232-4B94-A5E9-AB5AD9E37931}"/>
    <cellStyle name="Normal 9 3 3 4 3 2" xfId="2331" xr:uid="{F4D2F87E-DDF6-44A9-970E-484FCC29FBC9}"/>
    <cellStyle name="Normal 9 3 3 4 3 2 2" xfId="4783" xr:uid="{7EE72C09-1AD1-496A-97FE-46160E0EE8B1}"/>
    <cellStyle name="Normal 9 3 3 4 3 3" xfId="4782" xr:uid="{DE450CCA-9E3C-4E40-81B9-7D5AC1800F40}"/>
    <cellStyle name="Normal 9 3 3 4 4" xfId="2332" xr:uid="{BF9D7D47-0570-4098-BEA0-CCF74C3EACF8}"/>
    <cellStyle name="Normal 9 3 3 4 4 2" xfId="4784" xr:uid="{ACF1D095-D849-4FA0-B705-469A58B639C7}"/>
    <cellStyle name="Normal 9 3 3 4 5" xfId="4777" xr:uid="{17BD11E6-5A72-47B7-919B-EFEF278A5062}"/>
    <cellStyle name="Normal 9 3 3 5" xfId="849" xr:uid="{6E41AA5E-7967-48B2-B358-0F4DAE0C8894}"/>
    <cellStyle name="Normal 9 3 3 5 2" xfId="2333" xr:uid="{6F54D05C-8663-4FBD-8C39-F06EC0C586B5}"/>
    <cellStyle name="Normal 9 3 3 5 2 2" xfId="2334" xr:uid="{15F5D9A0-709C-4C30-853E-EA98B6D4B696}"/>
    <cellStyle name="Normal 9 3 3 5 2 2 2" xfId="4787" xr:uid="{F9EE6CBD-A0CE-4AF3-91F6-AC76B7825912}"/>
    <cellStyle name="Normal 9 3 3 5 2 3" xfId="4786" xr:uid="{FD77A92D-351C-4D52-A735-B12AE5E32B3C}"/>
    <cellStyle name="Normal 9 3 3 5 3" xfId="2335" xr:uid="{52F1D052-CB5E-48A1-A073-76AD5C3E7915}"/>
    <cellStyle name="Normal 9 3 3 5 3 2" xfId="4788" xr:uid="{19EB1E1A-96F4-4145-8BCB-BBE97C2FAFD0}"/>
    <cellStyle name="Normal 9 3 3 5 4" xfId="4041" xr:uid="{5D288137-CB85-4FF0-BDD8-E11BF046E8FE}"/>
    <cellStyle name="Normal 9 3 3 5 4 2" xfId="4789" xr:uid="{49B97FD9-3E64-4C1E-980B-D814C4CCC9DB}"/>
    <cellStyle name="Normal 9 3 3 5 5" xfId="4785" xr:uid="{261979EB-EE5E-45AD-8B6C-5B8186FF9FA2}"/>
    <cellStyle name="Normal 9 3 3 6" xfId="2336" xr:uid="{CAC82152-4EDA-4CF7-88AB-2EBFE7BE348D}"/>
    <cellStyle name="Normal 9 3 3 6 2" xfId="2337" xr:uid="{1B81AA39-1A91-4458-A2E2-D2FB592B0F75}"/>
    <cellStyle name="Normal 9 3 3 6 2 2" xfId="4791" xr:uid="{09D53008-1131-46E3-BE8C-7A411AB5FA0E}"/>
    <cellStyle name="Normal 9 3 3 6 3" xfId="4790" xr:uid="{A10D85D8-87B8-43E5-9E43-5D65EFEF455B}"/>
    <cellStyle name="Normal 9 3 3 7" xfId="2338" xr:uid="{10EB1D7F-A43C-4683-A35D-9D4B043C6585}"/>
    <cellStyle name="Normal 9 3 3 7 2" xfId="4792" xr:uid="{FFFD8D7E-8454-49D4-AD37-09191CF47CCC}"/>
    <cellStyle name="Normal 9 3 3 8" xfId="4042" xr:uid="{23C8FA49-E62D-4CAE-BAFA-BA6F2BF5D8E8}"/>
    <cellStyle name="Normal 9 3 3 8 2" xfId="4793" xr:uid="{794E4A74-4A1F-4FF8-AD82-436892E93393}"/>
    <cellStyle name="Normal 9 3 4" xfId="171" xr:uid="{7B71E420-7E80-4149-AB79-2A0F5E2E9229}"/>
    <cellStyle name="Normal 9 3 4 2" xfId="450" xr:uid="{02E1A5CE-0F7D-4BB7-8C71-C863E4157A9A}"/>
    <cellStyle name="Normal 9 3 4 2 2" xfId="850" xr:uid="{65A948E5-A464-457E-8841-3CD65443B218}"/>
    <cellStyle name="Normal 9 3 4 2 2 2" xfId="2339" xr:uid="{C80AEC62-0CFB-4D93-BF56-54B2B562BC62}"/>
    <cellStyle name="Normal 9 3 4 2 2 2 2" xfId="2340" xr:uid="{C47CFBB7-3EC3-44FD-8928-9610B0839512}"/>
    <cellStyle name="Normal 9 3 4 2 2 2 2 2" xfId="4798" xr:uid="{1321DA6E-C604-4124-A214-ED6C40A9B5A9}"/>
    <cellStyle name="Normal 9 3 4 2 2 2 3" xfId="4797" xr:uid="{2A834697-B95F-453A-931F-1090A2A1975E}"/>
    <cellStyle name="Normal 9 3 4 2 2 3" xfId="2341" xr:uid="{B8DF0ED6-EFB8-4794-83D2-AF7BA5064CBE}"/>
    <cellStyle name="Normal 9 3 4 2 2 3 2" xfId="4799" xr:uid="{1C8B90F1-01F8-4977-A3A4-C1174DEC8046}"/>
    <cellStyle name="Normal 9 3 4 2 2 4" xfId="4043" xr:uid="{0E2CC621-A4CB-40BE-912C-6FA54BFB7B0F}"/>
    <cellStyle name="Normal 9 3 4 2 2 4 2" xfId="4800" xr:uid="{2313C5FF-3713-4C62-8E2E-F19E01585260}"/>
    <cellStyle name="Normal 9 3 4 2 2 5" xfId="4796" xr:uid="{4CCF1C29-B5D5-4A95-9EFC-20E21162EAC9}"/>
    <cellStyle name="Normal 9 3 4 2 3" xfId="2342" xr:uid="{1348D183-F7BC-4609-93BA-F1238203B056}"/>
    <cellStyle name="Normal 9 3 4 2 3 2" xfId="2343" xr:uid="{AC2712B7-5266-4D75-B0BB-9C51CC1E30AD}"/>
    <cellStyle name="Normal 9 3 4 2 3 2 2" xfId="4802" xr:uid="{D65303BF-B295-4977-9C76-E02841824F50}"/>
    <cellStyle name="Normal 9 3 4 2 3 3" xfId="4801" xr:uid="{2CF80D3A-8CA3-41D6-BCE9-3D2F11A6185C}"/>
    <cellStyle name="Normal 9 3 4 2 4" xfId="2344" xr:uid="{4DF4F98A-03E1-4BF9-ACF6-90E980611689}"/>
    <cellStyle name="Normal 9 3 4 2 4 2" xfId="4803" xr:uid="{C9520315-5CD2-4CFE-A72B-E500312658D7}"/>
    <cellStyle name="Normal 9 3 4 2 5" xfId="4044" xr:uid="{EA21C56A-D198-40FC-89FC-72B320BE3B12}"/>
    <cellStyle name="Normal 9 3 4 2 5 2" xfId="4804" xr:uid="{3C00F097-BEB5-48FF-A442-6BA59ABDDA9A}"/>
    <cellStyle name="Normal 9 3 4 2 6" xfId="4795" xr:uid="{DDB6EF39-4521-4377-B10C-2866677DAD92}"/>
    <cellStyle name="Normal 9 3 4 3" xfId="851" xr:uid="{452949F0-E3B6-48AB-BF12-B738D6096062}"/>
    <cellStyle name="Normal 9 3 4 3 2" xfId="2345" xr:uid="{37D88873-8298-43CC-BEEF-F9E2A7A6E7F9}"/>
    <cellStyle name="Normal 9 3 4 3 2 2" xfId="2346" xr:uid="{0D50FA01-174E-45B9-988C-F350B34B7349}"/>
    <cellStyle name="Normal 9 3 4 3 2 2 2" xfId="4807" xr:uid="{6F527758-353E-4A2F-A199-9379E4361992}"/>
    <cellStyle name="Normal 9 3 4 3 2 3" xfId="4806" xr:uid="{C492D1C2-BD2F-426C-A442-4FCDD23F1D49}"/>
    <cellStyle name="Normal 9 3 4 3 3" xfId="2347" xr:uid="{6EB9E321-C128-450A-98EE-CD8374CD5532}"/>
    <cellStyle name="Normal 9 3 4 3 3 2" xfId="4808" xr:uid="{96BCCAAE-7383-488E-97F4-1C2C56F0D9EB}"/>
    <cellStyle name="Normal 9 3 4 3 4" xfId="4045" xr:uid="{3B4EB2D7-8C86-4E49-A944-3AB20B3D5224}"/>
    <cellStyle name="Normal 9 3 4 3 4 2" xfId="4809" xr:uid="{FC36F456-A233-4EEA-AED6-D27665A22AD5}"/>
    <cellStyle name="Normal 9 3 4 3 5" xfId="4805" xr:uid="{245E380A-B014-45DC-B74C-D2558290EB27}"/>
    <cellStyle name="Normal 9 3 4 4" xfId="2348" xr:uid="{7568C3E5-04EE-4BA0-B32F-4B115504B913}"/>
    <cellStyle name="Normal 9 3 4 4 2" xfId="2349" xr:uid="{B358D5ED-7B2F-490F-9416-0768D0A83928}"/>
    <cellStyle name="Normal 9 3 4 4 2 2" xfId="4811" xr:uid="{9D1BA78D-1BA0-42D6-84AC-A2E7E3DBC4DB}"/>
    <cellStyle name="Normal 9 3 4 4 3" xfId="4046" xr:uid="{3C468887-A1B5-4483-91AE-A3173E24CCA0}"/>
    <cellStyle name="Normal 9 3 4 4 3 2" xfId="4812" xr:uid="{1AB390DE-26A7-4826-AC81-86C6F233C5EE}"/>
    <cellStyle name="Normal 9 3 4 4 4" xfId="4047" xr:uid="{604D9A0F-145A-4C99-961D-EA462A9F1370}"/>
    <cellStyle name="Normal 9 3 4 4 4 2" xfId="4813" xr:uid="{6B3E099D-386B-4189-9B20-0545A3D5DBF7}"/>
    <cellStyle name="Normal 9 3 4 4 5" xfId="4810" xr:uid="{493440FE-3EA2-477B-BE22-1165F5563451}"/>
    <cellStyle name="Normal 9 3 4 5" xfId="2350" xr:uid="{70C2B0AF-97E1-4432-8CE4-4C527F053368}"/>
    <cellStyle name="Normal 9 3 4 5 2" xfId="4814" xr:uid="{C902DE53-D13C-4AD3-A23C-89C41D0884AA}"/>
    <cellStyle name="Normal 9 3 4 6" xfId="4048" xr:uid="{A2D80FCE-ED6A-4E29-AB77-330475415F4B}"/>
    <cellStyle name="Normal 9 3 4 6 2" xfId="4815" xr:uid="{90145245-C82E-4371-A474-6BC73858BF94}"/>
    <cellStyle name="Normal 9 3 4 7" xfId="4049" xr:uid="{36BE230E-ADBB-4CA8-AA20-1410C6D795E2}"/>
    <cellStyle name="Normal 9 3 4 7 2" xfId="4816" xr:uid="{818DC28A-77F5-4235-A93D-3DB50D538F41}"/>
    <cellStyle name="Normal 9 3 4 8" xfId="4794" xr:uid="{7F1C8F01-5683-4F6E-A58B-67DF69960D8E}"/>
    <cellStyle name="Normal 9 3 5" xfId="410" xr:uid="{17F5F0A9-0170-472A-91EA-8F81EB532A63}"/>
    <cellStyle name="Normal 9 3 5 2" xfId="852" xr:uid="{7283EDAE-6038-44B2-88FD-80FCC59BACE0}"/>
    <cellStyle name="Normal 9 3 5 2 2" xfId="853" xr:uid="{A88C90E8-F90D-4883-AB50-ED7BBD71ADC8}"/>
    <cellStyle name="Normal 9 3 5 2 2 2" xfId="2351" xr:uid="{42E5FAA1-5B6A-430E-ADE3-4877F6D66C3F}"/>
    <cellStyle name="Normal 9 3 5 2 2 2 2" xfId="2352" xr:uid="{0C8D228C-E249-4116-B085-7072AFF4BD2E}"/>
    <cellStyle name="Normal 9 3 5 2 2 2 2 2" xfId="4821" xr:uid="{974EBB63-8FFB-4D63-8CC6-68847FC1B5D9}"/>
    <cellStyle name="Normal 9 3 5 2 2 2 3" xfId="4820" xr:uid="{4631048E-9E39-4B8C-ACD4-07AC1E534384}"/>
    <cellStyle name="Normal 9 3 5 2 2 3" xfId="2353" xr:uid="{39B66B40-F31A-4047-BA4B-2B629A171B98}"/>
    <cellStyle name="Normal 9 3 5 2 2 3 2" xfId="4822" xr:uid="{8174E6CF-9B54-43CA-8764-7FFAFE576E8C}"/>
    <cellStyle name="Normal 9 3 5 2 2 4" xfId="4819" xr:uid="{B3F3C1F1-F03D-4309-BB7C-38BE4F54C484}"/>
    <cellStyle name="Normal 9 3 5 2 3" xfId="2354" xr:uid="{3FA5862A-C065-475A-B6AF-63DB531CD05E}"/>
    <cellStyle name="Normal 9 3 5 2 3 2" xfId="2355" xr:uid="{61F68069-E739-4A01-9761-1F764E7A2A4C}"/>
    <cellStyle name="Normal 9 3 5 2 3 2 2" xfId="4824" xr:uid="{6A623B09-A1E0-4472-B53F-6C2B7310D322}"/>
    <cellStyle name="Normal 9 3 5 2 3 3" xfId="4823" xr:uid="{7F359DF6-23C4-4D42-923F-9327DD7B16C5}"/>
    <cellStyle name="Normal 9 3 5 2 4" xfId="2356" xr:uid="{899985C5-1BAC-4404-BB52-FB49A9F779B6}"/>
    <cellStyle name="Normal 9 3 5 2 4 2" xfId="4825" xr:uid="{FF4AE045-FF7C-4A64-BB03-B198D6390037}"/>
    <cellStyle name="Normal 9 3 5 2 5" xfId="4818" xr:uid="{1F8B8471-9254-449B-8A15-7F9C6403B555}"/>
    <cellStyle name="Normal 9 3 5 3" xfId="854" xr:uid="{01B1DC35-BE89-4EC9-904E-7BEDDA242E70}"/>
    <cellStyle name="Normal 9 3 5 3 2" xfId="2357" xr:uid="{4E5179CD-7DF3-474D-B939-32C0FF09409B}"/>
    <cellStyle name="Normal 9 3 5 3 2 2" xfId="2358" xr:uid="{B215FB6D-195F-4FA2-90A7-758EF057EE09}"/>
    <cellStyle name="Normal 9 3 5 3 2 2 2" xfId="4828" xr:uid="{C9863E1B-32ED-40C9-9542-C68C69E1A5C8}"/>
    <cellStyle name="Normal 9 3 5 3 2 3" xfId="4827" xr:uid="{CA5B958C-64F9-4243-A51D-5F8CDE21C68E}"/>
    <cellStyle name="Normal 9 3 5 3 3" xfId="2359" xr:uid="{DC9173CC-7922-4404-B367-432F151B18D4}"/>
    <cellStyle name="Normal 9 3 5 3 3 2" xfId="4829" xr:uid="{45452BFA-7CBD-4BB2-B73C-225F21F75FC6}"/>
    <cellStyle name="Normal 9 3 5 3 4" xfId="4050" xr:uid="{23D4DDB2-94C1-4413-A05E-177B37B88266}"/>
    <cellStyle name="Normal 9 3 5 3 4 2" xfId="4830" xr:uid="{856ECA61-0C96-4FBD-A8E4-29CD168F73D9}"/>
    <cellStyle name="Normal 9 3 5 3 5" xfId="4826" xr:uid="{FDC0DA31-1350-419A-A5B7-E9B40865A572}"/>
    <cellStyle name="Normal 9 3 5 4" xfId="2360" xr:uid="{61CC352A-128E-432E-BFA5-968BE679C6BF}"/>
    <cellStyle name="Normal 9 3 5 4 2" xfId="2361" xr:uid="{F50B7726-D8FA-4C38-A80E-AF49DD79A62C}"/>
    <cellStyle name="Normal 9 3 5 4 2 2" xfId="4832" xr:uid="{7ED73E4A-8CDB-4A63-BAC8-977E7FC6F76A}"/>
    <cellStyle name="Normal 9 3 5 4 3" xfId="4831" xr:uid="{08884547-A9C2-46B1-8CCC-7FEE55F06A15}"/>
    <cellStyle name="Normal 9 3 5 5" xfId="2362" xr:uid="{90661778-A781-47D9-A628-FA68D640E58B}"/>
    <cellStyle name="Normal 9 3 5 5 2" xfId="4833" xr:uid="{DEEF21E7-8961-4174-92F7-8620501F4532}"/>
    <cellStyle name="Normal 9 3 5 6" xfId="4051" xr:uid="{4D9853A0-8FED-441D-8097-3C27550951DB}"/>
    <cellStyle name="Normal 9 3 5 6 2" xfId="4834" xr:uid="{224011FF-640E-4CF6-B04C-783DA7B5A97F}"/>
    <cellStyle name="Normal 9 3 5 7" xfId="4817" xr:uid="{29006B1C-FAAB-48A5-9591-2E6323DCAD52}"/>
    <cellStyle name="Normal 9 3 6" xfId="411" xr:uid="{73CB4459-9308-49EC-B6F6-59D45F834F41}"/>
    <cellStyle name="Normal 9 3 6 2" xfId="855" xr:uid="{0472D49D-0828-4632-A055-815806373852}"/>
    <cellStyle name="Normal 9 3 6 2 2" xfId="2363" xr:uid="{FEFBA683-4AA7-4229-9A45-C959C72027FE}"/>
    <cellStyle name="Normal 9 3 6 2 2 2" xfId="2364" xr:uid="{4CCA0D2F-9312-4310-9047-632ADCF159FE}"/>
    <cellStyle name="Normal 9 3 6 2 2 2 2" xfId="4838" xr:uid="{4BDEF23A-0AE1-4267-984B-B919A2E21D7B}"/>
    <cellStyle name="Normal 9 3 6 2 2 3" xfId="4837" xr:uid="{8C4D993F-C0BA-42EF-BE45-33125484925E}"/>
    <cellStyle name="Normal 9 3 6 2 3" xfId="2365" xr:uid="{5EF0F528-BE5A-4678-88C6-31907B26381C}"/>
    <cellStyle name="Normal 9 3 6 2 3 2" xfId="4839" xr:uid="{E0AE3A16-6884-4304-A25A-4FB52753CBE5}"/>
    <cellStyle name="Normal 9 3 6 2 4" xfId="4052" xr:uid="{98B29342-61E4-49FC-A243-AD48F6F90ADA}"/>
    <cellStyle name="Normal 9 3 6 2 4 2" xfId="4840" xr:uid="{408B18D4-A9AA-4BD3-80DE-9402032B2954}"/>
    <cellStyle name="Normal 9 3 6 2 5" xfId="4836" xr:uid="{49741901-A7B6-4437-9FC7-2D2053389741}"/>
    <cellStyle name="Normal 9 3 6 3" xfId="2366" xr:uid="{8739D0CD-600D-42C4-925E-7F7CF2B6BB93}"/>
    <cellStyle name="Normal 9 3 6 3 2" xfId="2367" xr:uid="{32EE0784-7DB6-4A17-8F04-7A4DD9AB5DB5}"/>
    <cellStyle name="Normal 9 3 6 3 2 2" xfId="4842" xr:uid="{97F489DE-32F7-43B0-83BF-6C688C1D9C6B}"/>
    <cellStyle name="Normal 9 3 6 3 3" xfId="4841" xr:uid="{E2488FA9-B5DA-477B-9337-669FC39AF4F3}"/>
    <cellStyle name="Normal 9 3 6 4" xfId="2368" xr:uid="{84A80421-FA3D-4F05-B10F-067E5EFE2E6D}"/>
    <cellStyle name="Normal 9 3 6 4 2" xfId="4843" xr:uid="{199BDF61-B40D-4E7E-AF13-4FD87EA69A93}"/>
    <cellStyle name="Normal 9 3 6 5" xfId="4053" xr:uid="{37F8E040-F1BA-4918-94C4-6CAD835D9D52}"/>
    <cellStyle name="Normal 9 3 6 5 2" xfId="4844" xr:uid="{123359B0-850D-46FE-B575-2DAD35228214}"/>
    <cellStyle name="Normal 9 3 6 6" xfId="4835" xr:uid="{4B823484-129C-4338-BF87-89DE82B502D4}"/>
    <cellStyle name="Normal 9 3 7" xfId="856" xr:uid="{9B60447C-160F-41C8-A8B4-42F56B6D20C3}"/>
    <cellStyle name="Normal 9 3 7 2" xfId="2369" xr:uid="{4E844A12-DD1C-429D-B323-E377AF648A75}"/>
    <cellStyle name="Normal 9 3 7 2 2" xfId="2370" xr:uid="{BB4198CD-61EA-4C71-98BC-B65D0A62FC3A}"/>
    <cellStyle name="Normal 9 3 7 2 2 2" xfId="4847" xr:uid="{6D600475-A84A-4423-94DA-558AAEC4C789}"/>
    <cellStyle name="Normal 9 3 7 2 3" xfId="4846" xr:uid="{0E881F60-76D3-4BA9-AD08-991E5F6FFBC9}"/>
    <cellStyle name="Normal 9 3 7 3" xfId="2371" xr:uid="{A05B7543-3DE6-4F34-83D0-4FD660B5D437}"/>
    <cellStyle name="Normal 9 3 7 3 2" xfId="4848" xr:uid="{FCC8C720-7809-41BA-956D-F2C713E378F5}"/>
    <cellStyle name="Normal 9 3 7 4" xfId="4054" xr:uid="{E761CB27-FB27-4681-8688-85159F1146C9}"/>
    <cellStyle name="Normal 9 3 7 4 2" xfId="4849" xr:uid="{07E44312-F7A4-45FD-8FE3-46724204EAD5}"/>
    <cellStyle name="Normal 9 3 7 5" xfId="4845" xr:uid="{4DE9562B-390E-4330-83CF-9E7AB5A39BC1}"/>
    <cellStyle name="Normal 9 3 8" xfId="2372" xr:uid="{9D3B2657-0FEF-4AC0-8B30-29FC9A8F5C07}"/>
    <cellStyle name="Normal 9 3 8 2" xfId="2373" xr:uid="{3333B075-088E-4A8C-AA62-C5851DEFB097}"/>
    <cellStyle name="Normal 9 3 8 2 2" xfId="4851" xr:uid="{667FC1DD-D85A-436F-945A-AE3493382F1D}"/>
    <cellStyle name="Normal 9 3 8 3" xfId="4055" xr:uid="{71928FA5-716F-4008-AF05-4476A12B173B}"/>
    <cellStyle name="Normal 9 3 8 3 2" xfId="4852" xr:uid="{4915F8EE-B41D-4C2E-AE28-23A81FDE531F}"/>
    <cellStyle name="Normal 9 3 8 4" xfId="4056" xr:uid="{A5F9CD7B-49B8-4A26-8632-1C9AF19CBC24}"/>
    <cellStyle name="Normal 9 3 8 4 2" xfId="4853" xr:uid="{22F459CB-A167-480E-B82B-B76AB46B0B59}"/>
    <cellStyle name="Normal 9 3 8 5" xfId="4850" xr:uid="{83DFB414-232D-4E7E-8CAB-3DE2BA1F153C}"/>
    <cellStyle name="Normal 9 3 9" xfId="2374" xr:uid="{77D5C6B2-0367-40EF-B2C1-63CD0DB5E7EA}"/>
    <cellStyle name="Normal 9 3 9 2" xfId="4854" xr:uid="{DA6FD97A-22CB-4142-8AB6-407975FB9A0F}"/>
    <cellStyle name="Normal 9 4" xfId="172" xr:uid="{46C076E8-2108-4B83-AEF0-E87C2C022913}"/>
    <cellStyle name="Normal 9 4 10" xfId="4057" xr:uid="{19320680-F80E-4D06-94B4-E9C6ED517E95}"/>
    <cellStyle name="Normal 9 4 10 2" xfId="4856" xr:uid="{F6E1FA6B-AB1B-43B9-A011-121840CF00FC}"/>
    <cellStyle name="Normal 9 4 11" xfId="4058" xr:uid="{CF5E0E95-40B6-40CF-97F2-D79ECB8766FA}"/>
    <cellStyle name="Normal 9 4 11 2" xfId="4857" xr:uid="{EE34456B-9AC5-4512-8761-307457345DC8}"/>
    <cellStyle name="Normal 9 4 12" xfId="4855" xr:uid="{7397D770-9B3E-461B-AA3A-FE40F4437E5D}"/>
    <cellStyle name="Normal 9 4 2" xfId="173" xr:uid="{DE834FFB-6D64-4C7F-9948-9606306A6E32}"/>
    <cellStyle name="Normal 9 4 2 10" xfId="4858" xr:uid="{E775402B-B814-48CE-BDF3-53DC7BB6441E}"/>
    <cellStyle name="Normal 9 4 2 2" xfId="174" xr:uid="{658E0D8C-93F9-480E-B3F0-EB4552FAEA58}"/>
    <cellStyle name="Normal 9 4 2 2 2" xfId="412" xr:uid="{8F2C5411-2514-4988-9F73-D25C7A3F9A36}"/>
    <cellStyle name="Normal 9 4 2 2 2 2" xfId="857" xr:uid="{A6309CEF-3A65-4EC0-AE18-71C8FD2A7A3F}"/>
    <cellStyle name="Normal 9 4 2 2 2 2 2" xfId="2375" xr:uid="{4074B542-25D0-4AFB-AE17-2A5BECAC3E10}"/>
    <cellStyle name="Normal 9 4 2 2 2 2 2 2" xfId="2376" xr:uid="{3B864E53-78BD-4098-BB55-3D324C053D65}"/>
    <cellStyle name="Normal 9 4 2 2 2 2 2 2 2" xfId="4863" xr:uid="{B57BA1B4-E930-48E3-8542-5A130F728D33}"/>
    <cellStyle name="Normal 9 4 2 2 2 2 2 3" xfId="4862" xr:uid="{AE4744F9-8B13-4D78-806F-F2DF6CF002DC}"/>
    <cellStyle name="Normal 9 4 2 2 2 2 3" xfId="2377" xr:uid="{5761CF01-3E95-4D8E-A3FB-2A5CD34ACA5C}"/>
    <cellStyle name="Normal 9 4 2 2 2 2 3 2" xfId="4864" xr:uid="{FA6B77B3-D0DB-44A2-AA20-F6894C4C4485}"/>
    <cellStyle name="Normal 9 4 2 2 2 2 4" xfId="4059" xr:uid="{6DF875AF-D75F-410B-9B8D-6D5E495110A5}"/>
    <cellStyle name="Normal 9 4 2 2 2 2 4 2" xfId="4865" xr:uid="{F96D7D5F-5D7B-45D0-8FE5-F83AC5D0C042}"/>
    <cellStyle name="Normal 9 4 2 2 2 2 5" xfId="4861" xr:uid="{F215580B-578B-46CC-8A63-B9CA8CE3644E}"/>
    <cellStyle name="Normal 9 4 2 2 2 3" xfId="2378" xr:uid="{5C99F6E8-B9F0-494B-B9DD-1E5077D35B25}"/>
    <cellStyle name="Normal 9 4 2 2 2 3 2" xfId="2379" xr:uid="{61A44E72-7716-4481-8C03-18C19990047E}"/>
    <cellStyle name="Normal 9 4 2 2 2 3 2 2" xfId="4867" xr:uid="{FFEAC619-E3E6-46A0-93C7-47F10E34FF99}"/>
    <cellStyle name="Normal 9 4 2 2 2 3 3" xfId="4060" xr:uid="{FB1B08AF-202F-475E-B4F5-54B0258F3CE8}"/>
    <cellStyle name="Normal 9 4 2 2 2 3 3 2" xfId="4868" xr:uid="{3BA0F442-9C0C-4ADF-A8A5-94999E5A5B8C}"/>
    <cellStyle name="Normal 9 4 2 2 2 3 4" xfId="4061" xr:uid="{8E34C880-EE14-40D6-A13B-ECEA53FAD5EE}"/>
    <cellStyle name="Normal 9 4 2 2 2 3 4 2" xfId="4869" xr:uid="{19554CC0-0B36-420D-AA00-07F203E3664F}"/>
    <cellStyle name="Normal 9 4 2 2 2 3 5" xfId="4866" xr:uid="{08CCE1B4-7C6E-4BC8-BD6A-41F6C4EB2D10}"/>
    <cellStyle name="Normal 9 4 2 2 2 4" xfId="2380" xr:uid="{83C5F4A6-0354-434B-8AA7-34D6AD62B3FB}"/>
    <cellStyle name="Normal 9 4 2 2 2 4 2" xfId="4870" xr:uid="{2C5F2DC3-F26B-452D-8250-71350C1FE0A0}"/>
    <cellStyle name="Normal 9 4 2 2 2 5" xfId="4062" xr:uid="{B8F97401-E2C6-41C9-AD30-272F2A951445}"/>
    <cellStyle name="Normal 9 4 2 2 2 5 2" xfId="4871" xr:uid="{67044149-8272-4C6D-955B-8CABE008B832}"/>
    <cellStyle name="Normal 9 4 2 2 2 6" xfId="4063" xr:uid="{BF5EC9DF-38C3-4A86-88C9-0427A6226C49}"/>
    <cellStyle name="Normal 9 4 2 2 2 6 2" xfId="4872" xr:uid="{C78B68F2-7643-4237-8E94-27B69AC5BAB8}"/>
    <cellStyle name="Normal 9 4 2 2 2 7" xfId="4860" xr:uid="{A6816931-01FB-4D63-BF88-BC380376FDFA}"/>
    <cellStyle name="Normal 9 4 2 2 3" xfId="858" xr:uid="{16B94144-2E1A-4F71-9742-D23EB31C911C}"/>
    <cellStyle name="Normal 9 4 2 2 3 2" xfId="2381" xr:uid="{A28E6030-1510-4A2D-AF39-D81795AAE38B}"/>
    <cellStyle name="Normal 9 4 2 2 3 2 2" xfId="2382" xr:uid="{1DE38A5B-84F2-4558-80F4-955775896ACB}"/>
    <cellStyle name="Normal 9 4 2 2 3 2 2 2" xfId="4875" xr:uid="{8DEE281D-F5C4-4191-8DFB-31379499C5D0}"/>
    <cellStyle name="Normal 9 4 2 2 3 2 3" xfId="4064" xr:uid="{212BBF3A-BC89-4934-923F-4D16F4CBA01F}"/>
    <cellStyle name="Normal 9 4 2 2 3 2 3 2" xfId="4876" xr:uid="{FF408231-99AC-4A81-B383-8F1D94EA0503}"/>
    <cellStyle name="Normal 9 4 2 2 3 2 4" xfId="4065" xr:uid="{6E986EBE-E938-4D4A-93CA-4EF27355FAAD}"/>
    <cellStyle name="Normal 9 4 2 2 3 2 4 2" xfId="4877" xr:uid="{4AB8F491-0B3D-4151-AFBC-BF7859E76F35}"/>
    <cellStyle name="Normal 9 4 2 2 3 2 5" xfId="4874" xr:uid="{67FF10DC-8B33-48FE-9DDB-46ABA72F7DD9}"/>
    <cellStyle name="Normal 9 4 2 2 3 3" xfId="2383" xr:uid="{C84468BF-F4BD-4B3E-AEE2-C3C97654A2CF}"/>
    <cellStyle name="Normal 9 4 2 2 3 3 2" xfId="4878" xr:uid="{54E0B3AA-68A3-473F-9D61-2149617D2B17}"/>
    <cellStyle name="Normal 9 4 2 2 3 4" xfId="4066" xr:uid="{228DDF87-B4BF-4B2E-B4E9-AC3BA183FF1E}"/>
    <cellStyle name="Normal 9 4 2 2 3 4 2" xfId="4879" xr:uid="{25E0E43D-4775-4C61-984E-E25276A5F110}"/>
    <cellStyle name="Normal 9 4 2 2 3 5" xfId="4067" xr:uid="{08F4E6B5-8460-488C-8B78-F1822AFDA8AF}"/>
    <cellStyle name="Normal 9 4 2 2 3 5 2" xfId="4880" xr:uid="{CC176F2E-8400-4371-9728-10AEE834B80B}"/>
    <cellStyle name="Normal 9 4 2 2 3 6" xfId="4873" xr:uid="{C2C442C8-7200-4580-9449-51C8C2C3DE28}"/>
    <cellStyle name="Normal 9 4 2 2 4" xfId="2384" xr:uid="{FFCB5AD3-39C8-453A-943B-2E71A4B57D34}"/>
    <cellStyle name="Normal 9 4 2 2 4 2" xfId="2385" xr:uid="{274046DF-185C-4CFE-AECE-6F2324A59EB7}"/>
    <cellStyle name="Normal 9 4 2 2 4 2 2" xfId="4882" xr:uid="{2CF9A9FD-0DA9-4BED-87A1-0EAA986FE29E}"/>
    <cellStyle name="Normal 9 4 2 2 4 3" xfId="4068" xr:uid="{9B2D967E-32E9-423F-AF2B-7E9DDEED78C1}"/>
    <cellStyle name="Normal 9 4 2 2 4 3 2" xfId="4883" xr:uid="{9643AE08-6694-4DB4-B1BB-874059731324}"/>
    <cellStyle name="Normal 9 4 2 2 4 4" xfId="4069" xr:uid="{61D75708-46EB-48B8-AE94-21A4A1895E25}"/>
    <cellStyle name="Normal 9 4 2 2 4 4 2" xfId="4884" xr:uid="{6C65149B-ACE2-4F14-88FF-F2BB5D647023}"/>
    <cellStyle name="Normal 9 4 2 2 4 5" xfId="4881" xr:uid="{40E3A80F-9500-4E80-BE44-B5B2C292E871}"/>
    <cellStyle name="Normal 9 4 2 2 5" xfId="2386" xr:uid="{2980937F-E10F-42F2-86E6-856E12057A23}"/>
    <cellStyle name="Normal 9 4 2 2 5 2" xfId="4070" xr:uid="{E835A0F1-447F-4C3A-901D-D9809D35FC56}"/>
    <cellStyle name="Normal 9 4 2 2 5 2 2" xfId="4886" xr:uid="{5BC73E29-BE3F-4504-85B3-A1F10737D48C}"/>
    <cellStyle name="Normal 9 4 2 2 5 3" xfId="4071" xr:uid="{C5FC7E1A-C3A6-4314-AD54-CD28B772B11A}"/>
    <cellStyle name="Normal 9 4 2 2 5 3 2" xfId="4887" xr:uid="{5E7CE0DD-B29A-420B-9EEA-839E7152ECD8}"/>
    <cellStyle name="Normal 9 4 2 2 5 4" xfId="4072" xr:uid="{E9522775-0061-4264-A648-CC18991F2AB9}"/>
    <cellStyle name="Normal 9 4 2 2 5 4 2" xfId="4888" xr:uid="{33D43CB5-3AA0-4672-B8DD-CCB76E336DD7}"/>
    <cellStyle name="Normal 9 4 2 2 5 5" xfId="4885" xr:uid="{CF641BF2-27E4-4700-B139-4E0FA38A3254}"/>
    <cellStyle name="Normal 9 4 2 2 6" xfId="4073" xr:uid="{DA65D397-68CB-4243-8241-B37E14623B8C}"/>
    <cellStyle name="Normal 9 4 2 2 6 2" xfId="4889" xr:uid="{34AF8556-250F-4791-94A4-123006B9596C}"/>
    <cellStyle name="Normal 9 4 2 2 7" xfId="4074" xr:uid="{6732DFB1-1F40-42B4-9F3E-9B02A1B1D3FA}"/>
    <cellStyle name="Normal 9 4 2 2 7 2" xfId="4890" xr:uid="{C213B1F1-C2C6-428A-B627-B3EB5191A667}"/>
    <cellStyle name="Normal 9 4 2 2 8" xfId="4075" xr:uid="{7075D9C1-A0F3-48F9-A794-609E7E78E55A}"/>
    <cellStyle name="Normal 9 4 2 2 8 2" xfId="4891" xr:uid="{797050ED-B91B-4D61-B290-28C6523F9133}"/>
    <cellStyle name="Normal 9 4 2 2 9" xfId="4859" xr:uid="{93DFB73C-4F90-46DC-BF33-545EA078A721}"/>
    <cellStyle name="Normal 9 4 2 3" xfId="413" xr:uid="{03B447AB-3873-432D-BB24-9752CA06E701}"/>
    <cellStyle name="Normal 9 4 2 3 2" xfId="859" xr:uid="{C5F564AE-149E-4722-90BA-C26ABAABFFF0}"/>
    <cellStyle name="Normal 9 4 2 3 2 2" xfId="860" xr:uid="{16DB3101-F444-4E87-83D8-296E028D1286}"/>
    <cellStyle name="Normal 9 4 2 3 2 2 2" xfId="2387" xr:uid="{5FC89787-D424-46BC-801D-2FBF27E4C442}"/>
    <cellStyle name="Normal 9 4 2 3 2 2 2 2" xfId="2388" xr:uid="{079D248C-E62F-4388-873B-8FA36BAFEC2F}"/>
    <cellStyle name="Normal 9 4 2 3 2 2 2 2 2" xfId="4896" xr:uid="{0698AD87-9CBE-49D5-9317-FCAA212E49E6}"/>
    <cellStyle name="Normal 9 4 2 3 2 2 2 3" xfId="4895" xr:uid="{765E8CDF-18A3-4116-A48C-E973CA6EFC79}"/>
    <cellStyle name="Normal 9 4 2 3 2 2 3" xfId="2389" xr:uid="{2C379E61-E888-4111-B08B-CF49D7DED4FE}"/>
    <cellStyle name="Normal 9 4 2 3 2 2 3 2" xfId="4897" xr:uid="{64D6DB2A-A9CE-4DA2-84B5-17E9CFFC6D9D}"/>
    <cellStyle name="Normal 9 4 2 3 2 2 4" xfId="4894" xr:uid="{DB63FE0D-5926-4019-878C-DF645C6AC9D5}"/>
    <cellStyle name="Normal 9 4 2 3 2 3" xfId="2390" xr:uid="{58CF9B86-1B4D-46A3-B3B8-0E05FBB403A5}"/>
    <cellStyle name="Normal 9 4 2 3 2 3 2" xfId="2391" xr:uid="{AFD5C979-019C-420C-A79F-89BDF5C018C6}"/>
    <cellStyle name="Normal 9 4 2 3 2 3 2 2" xfId="4899" xr:uid="{65DB50BF-CFF3-4ACB-A391-B82844A857D5}"/>
    <cellStyle name="Normal 9 4 2 3 2 3 3" xfId="4898" xr:uid="{7B8BE8B5-39B6-4225-83E4-5759E2B6D78A}"/>
    <cellStyle name="Normal 9 4 2 3 2 4" xfId="2392" xr:uid="{41CAFB1E-6A51-4428-83AF-2F1422950DF3}"/>
    <cellStyle name="Normal 9 4 2 3 2 4 2" xfId="4900" xr:uid="{507DCF06-6ADA-4547-B6E2-49720E63CE4D}"/>
    <cellStyle name="Normal 9 4 2 3 2 5" xfId="4893" xr:uid="{15EE6406-2B5E-4B20-90A2-FC32D8C09272}"/>
    <cellStyle name="Normal 9 4 2 3 3" xfId="861" xr:uid="{BB9059FA-C180-4179-A7CB-6932DAAC0BD6}"/>
    <cellStyle name="Normal 9 4 2 3 3 2" xfId="2393" xr:uid="{2106F22A-12C3-4595-8501-E170969CE9AE}"/>
    <cellStyle name="Normal 9 4 2 3 3 2 2" xfId="2394" xr:uid="{49B32FAE-0B64-44CF-98CD-04A1C5E17E54}"/>
    <cellStyle name="Normal 9 4 2 3 3 2 2 2" xfId="4903" xr:uid="{029A7BAB-B6FA-42D1-AF61-658B88AE758D}"/>
    <cellStyle name="Normal 9 4 2 3 3 2 3" xfId="4902" xr:uid="{945523CF-F480-4BF6-B25C-B6E04E3CB356}"/>
    <cellStyle name="Normal 9 4 2 3 3 3" xfId="2395" xr:uid="{4C76BEB9-D90A-43C7-87C4-7CA1DB3275F1}"/>
    <cellStyle name="Normal 9 4 2 3 3 3 2" xfId="4904" xr:uid="{816E74FD-5D98-46A5-8861-1B213B619CCC}"/>
    <cellStyle name="Normal 9 4 2 3 3 4" xfId="4076" xr:uid="{77514CA6-F456-4BAE-8022-437593886C07}"/>
    <cellStyle name="Normal 9 4 2 3 3 4 2" xfId="4905" xr:uid="{2CF7FBF0-8D20-4F56-8D11-313210B48B22}"/>
    <cellStyle name="Normal 9 4 2 3 3 5" xfId="4901" xr:uid="{0F6E0FF7-BECE-4738-A1D8-4FB4DC48C852}"/>
    <cellStyle name="Normal 9 4 2 3 4" xfId="2396" xr:uid="{B8E46F13-972C-470C-AA15-52D2972DCC84}"/>
    <cellStyle name="Normal 9 4 2 3 4 2" xfId="2397" xr:uid="{E4CA7521-D249-4279-92BB-8FEF5ECD76FF}"/>
    <cellStyle name="Normal 9 4 2 3 4 2 2" xfId="4907" xr:uid="{8F3D1BCF-CCFF-4838-9ADA-0654DD8394EC}"/>
    <cellStyle name="Normal 9 4 2 3 4 3" xfId="4906" xr:uid="{32F10491-379C-4AC3-AF8B-643FE1C7752A}"/>
    <cellStyle name="Normal 9 4 2 3 5" xfId="2398" xr:uid="{01DDAED0-0E49-449D-85CB-D35476B73B9A}"/>
    <cellStyle name="Normal 9 4 2 3 5 2" xfId="4908" xr:uid="{3053A7FB-8C3E-407A-B9DA-89C5DCD2FD98}"/>
    <cellStyle name="Normal 9 4 2 3 6" xfId="4077" xr:uid="{889691EE-0A36-4C70-8478-2A2DAEA95E01}"/>
    <cellStyle name="Normal 9 4 2 3 6 2" xfId="4909" xr:uid="{30393F21-9533-48AB-A2D9-D4D4F619B57C}"/>
    <cellStyle name="Normal 9 4 2 3 7" xfId="4892" xr:uid="{7777BEEA-1A24-4207-B3CD-A94E1ED6B5C1}"/>
    <cellStyle name="Normal 9 4 2 4" xfId="414" xr:uid="{80648BB6-FF62-443A-B30F-4A88D934AA9B}"/>
    <cellStyle name="Normal 9 4 2 4 2" xfId="862" xr:uid="{648C4AFA-E17F-428B-97CE-C55DB7A61934}"/>
    <cellStyle name="Normal 9 4 2 4 2 2" xfId="2399" xr:uid="{4E5235A2-D077-4DFF-992D-EF6A94475A49}"/>
    <cellStyle name="Normal 9 4 2 4 2 2 2" xfId="2400" xr:uid="{7E972C3F-7200-4B90-94B8-657AF9E01F9E}"/>
    <cellStyle name="Normal 9 4 2 4 2 2 2 2" xfId="4913" xr:uid="{5EBE399C-F4F0-4C52-B192-FEDAD037BF81}"/>
    <cellStyle name="Normal 9 4 2 4 2 2 3" xfId="4912" xr:uid="{FE7371EC-D7BB-41E0-8C4E-33F7B037A0BF}"/>
    <cellStyle name="Normal 9 4 2 4 2 3" xfId="2401" xr:uid="{C9C33653-16D8-43DC-829C-9AEDF7DB24A3}"/>
    <cellStyle name="Normal 9 4 2 4 2 3 2" xfId="4914" xr:uid="{52619E64-8A15-43CE-B600-FDFD8AC988DC}"/>
    <cellStyle name="Normal 9 4 2 4 2 4" xfId="4078" xr:uid="{90F44CFA-C76A-4193-BC93-74E4C77C8A3D}"/>
    <cellStyle name="Normal 9 4 2 4 2 4 2" xfId="4915" xr:uid="{D6310B3C-237B-441C-898C-F77E9B290F2D}"/>
    <cellStyle name="Normal 9 4 2 4 2 5" xfId="4911" xr:uid="{686BAB7A-7D96-476E-9873-0253991EF00A}"/>
    <cellStyle name="Normal 9 4 2 4 3" xfId="2402" xr:uid="{964A5EE6-005A-467A-A0C1-AAA6C0F8ED92}"/>
    <cellStyle name="Normal 9 4 2 4 3 2" xfId="2403" xr:uid="{62682A1D-7BF8-4878-BB7C-538093AE2B4C}"/>
    <cellStyle name="Normal 9 4 2 4 3 2 2" xfId="4917" xr:uid="{BFAE5687-2376-4A50-B71E-4E2888A06EB8}"/>
    <cellStyle name="Normal 9 4 2 4 3 3" xfId="4916" xr:uid="{028AEE20-769A-4078-AB12-B153C976975A}"/>
    <cellStyle name="Normal 9 4 2 4 4" xfId="2404" xr:uid="{3E27925F-61FF-411A-A8F8-D73FE5EE2CD1}"/>
    <cellStyle name="Normal 9 4 2 4 4 2" xfId="4918" xr:uid="{995D2E1F-2058-48A4-8644-EE1E0EEED7C5}"/>
    <cellStyle name="Normal 9 4 2 4 5" xfId="4079" xr:uid="{EA4F45AB-F10E-49A0-BCFE-F280637A15FC}"/>
    <cellStyle name="Normal 9 4 2 4 5 2" xfId="4919" xr:uid="{CC3F5F6D-2514-4373-AE2A-B8B24DA5CB26}"/>
    <cellStyle name="Normal 9 4 2 4 6" xfId="4910" xr:uid="{2D7814FF-2BD2-436B-957B-791DF1BB184E}"/>
    <cellStyle name="Normal 9 4 2 5" xfId="415" xr:uid="{13813DD3-61B5-492E-B9EF-C15B1BC6EEAA}"/>
    <cellStyle name="Normal 9 4 2 5 2" xfId="2405" xr:uid="{EBBD4181-2E5D-4AA0-BB6A-A2AB4CE4C345}"/>
    <cellStyle name="Normal 9 4 2 5 2 2" xfId="2406" xr:uid="{D6D6DA4D-A6E6-4FB3-98CA-3920C552C23B}"/>
    <cellStyle name="Normal 9 4 2 5 2 2 2" xfId="4922" xr:uid="{9DC74A55-6740-4048-B223-5C194C96B81F}"/>
    <cellStyle name="Normal 9 4 2 5 2 3" xfId="4921" xr:uid="{15F3A736-319D-44C0-BF52-99C0B5E13071}"/>
    <cellStyle name="Normal 9 4 2 5 3" xfId="2407" xr:uid="{5826553F-6463-4F5E-9228-4974EA0C875B}"/>
    <cellStyle name="Normal 9 4 2 5 3 2" xfId="4923" xr:uid="{460BED27-BE2A-45A8-B60D-66B622D29129}"/>
    <cellStyle name="Normal 9 4 2 5 4" xfId="4080" xr:uid="{B2801845-0B48-4336-8F24-21703A32D6E5}"/>
    <cellStyle name="Normal 9 4 2 5 4 2" xfId="4924" xr:uid="{6139BC8D-2366-4F5B-8680-A1B776CC4FDC}"/>
    <cellStyle name="Normal 9 4 2 5 5" xfId="4920" xr:uid="{5FEC97D4-DB21-4C2D-9340-880F907448E1}"/>
    <cellStyle name="Normal 9 4 2 6" xfId="2408" xr:uid="{268297AE-C40A-4937-9045-1B8E55437625}"/>
    <cellStyle name="Normal 9 4 2 6 2" xfId="2409" xr:uid="{F31C22DE-AF06-4C42-B051-0D04B74F5776}"/>
    <cellStyle name="Normal 9 4 2 6 2 2" xfId="4926" xr:uid="{E70346AD-642D-412C-9C94-5A3685C7E612}"/>
    <cellStyle name="Normal 9 4 2 6 3" xfId="4081" xr:uid="{175F72A2-4656-4586-B208-B4B667F46BDF}"/>
    <cellStyle name="Normal 9 4 2 6 3 2" xfId="4927" xr:uid="{7992EF28-0D5B-4CF3-9298-6D12227BB169}"/>
    <cellStyle name="Normal 9 4 2 6 4" xfId="4082" xr:uid="{0BC43149-F28A-4D69-A39D-ED639AC3065A}"/>
    <cellStyle name="Normal 9 4 2 6 4 2" xfId="4928" xr:uid="{7D968B24-09C0-44C0-854C-8177E66AFEC7}"/>
    <cellStyle name="Normal 9 4 2 6 5" xfId="4925" xr:uid="{974EC909-79DE-467E-A6DD-9F3EC307965D}"/>
    <cellStyle name="Normal 9 4 2 7" xfId="2410" xr:uid="{BF370A11-1D62-4FF8-8E49-4ECF9CBE1456}"/>
    <cellStyle name="Normal 9 4 2 7 2" xfId="4929" xr:uid="{AE9E82EC-5D3A-4B0A-A2B6-A62E5A196105}"/>
    <cellStyle name="Normal 9 4 2 8" xfId="4083" xr:uid="{F9BFE01E-F597-48F7-90F4-DA539E622EEF}"/>
    <cellStyle name="Normal 9 4 2 8 2" xfId="4930" xr:uid="{F5476ABA-0403-4ED7-A696-453F99CBE903}"/>
    <cellStyle name="Normal 9 4 2 9" xfId="4084" xr:uid="{D8B3855D-1BDC-4405-820B-95B5C1C29525}"/>
    <cellStyle name="Normal 9 4 2 9 2" xfId="4931" xr:uid="{A0B67B39-0C58-4A35-9504-AEEEE5AB45DF}"/>
    <cellStyle name="Normal 9 4 3" xfId="175" xr:uid="{C01E7595-385C-45FA-926C-B3BD61B37E21}"/>
    <cellStyle name="Normal 9 4 3 2" xfId="176" xr:uid="{67B99507-EE0D-4927-8B18-355A6BE3EEC7}"/>
    <cellStyle name="Normal 9 4 3 2 2" xfId="863" xr:uid="{6E065A3B-5D55-4D2D-9F47-323527CE0F84}"/>
    <cellStyle name="Normal 9 4 3 2 2 2" xfId="2411" xr:uid="{C443E7E9-BBA8-4901-A0A2-F9CEBD42B9EA}"/>
    <cellStyle name="Normal 9 4 3 2 2 2 2" xfId="2412" xr:uid="{3B620009-BE43-428C-8203-5917B69D761F}"/>
    <cellStyle name="Normal 9 4 3 2 2 2 2 2" xfId="4500" xr:uid="{86ECB541-A081-431C-A7E2-91DEED7E2208}"/>
    <cellStyle name="Normal 9 4 3 2 2 2 2 2 2" xfId="5307" xr:uid="{95B2886C-50D3-432A-82BC-D3750852027B}"/>
    <cellStyle name="Normal 9 4 3 2 2 2 2 2 3" xfId="4936" xr:uid="{DF09F9BD-EFA0-46A6-892F-0F30968388C1}"/>
    <cellStyle name="Normal 9 4 3 2 2 2 3" xfId="4501" xr:uid="{F259EB81-9E53-4A89-8B7F-88E9B10D8EB3}"/>
    <cellStyle name="Normal 9 4 3 2 2 2 3 2" xfId="5308" xr:uid="{3322A7E4-C51A-44A8-9ECF-39B18F9801D7}"/>
    <cellStyle name="Normal 9 4 3 2 2 2 3 3" xfId="4935" xr:uid="{83485B21-2FCB-4DD6-82FC-AC47168A1650}"/>
    <cellStyle name="Normal 9 4 3 2 2 3" xfId="2413" xr:uid="{E7D7046F-5E81-441A-AF51-EAA6ECC43CE1}"/>
    <cellStyle name="Normal 9 4 3 2 2 3 2" xfId="4502" xr:uid="{075491D5-4D1E-4117-BFA8-BF1FFBBABE47}"/>
    <cellStyle name="Normal 9 4 3 2 2 3 2 2" xfId="5309" xr:uid="{7390B7D7-DB1C-4E5B-9BDC-EB04A10D4311}"/>
    <cellStyle name="Normal 9 4 3 2 2 3 2 3" xfId="4937" xr:uid="{CF771116-5DFC-4232-AF73-C89EF7D6581B}"/>
    <cellStyle name="Normal 9 4 3 2 2 4" xfId="4085" xr:uid="{9FD4B790-2528-4586-9FCE-3BF3E2990411}"/>
    <cellStyle name="Normal 9 4 3 2 2 4 2" xfId="4938" xr:uid="{789FB0E8-FDF4-4E5D-A556-F62AA5E28142}"/>
    <cellStyle name="Normal 9 4 3 2 2 5" xfId="4934" xr:uid="{27B0CC67-739B-47CD-AD40-7DCD6529420F}"/>
    <cellStyle name="Normal 9 4 3 2 3" xfId="2414" xr:uid="{292E30E7-3518-4D2C-B39F-A9F6FED14F09}"/>
    <cellStyle name="Normal 9 4 3 2 3 2" xfId="2415" xr:uid="{7C239090-6567-485D-8534-D010177F3C80}"/>
    <cellStyle name="Normal 9 4 3 2 3 2 2" xfId="4503" xr:uid="{6A83A828-64A9-4B01-A78E-7A4B4B2BEB5E}"/>
    <cellStyle name="Normal 9 4 3 2 3 2 2 2" xfId="5310" xr:uid="{B5C41ACB-B62D-4F41-92C3-8E1D050AD3B9}"/>
    <cellStyle name="Normal 9 4 3 2 3 2 2 3" xfId="4940" xr:uid="{707907BD-8C58-46A7-8A6D-26C1AF051F59}"/>
    <cellStyle name="Normal 9 4 3 2 3 3" xfId="4086" xr:uid="{08B7B192-4F75-43C0-8D2E-84006AD8C9B6}"/>
    <cellStyle name="Normal 9 4 3 2 3 3 2" xfId="4941" xr:uid="{6DAB4084-18CF-4871-B71C-38BADEF436A5}"/>
    <cellStyle name="Normal 9 4 3 2 3 4" xfId="4087" xr:uid="{6B064F35-6A3A-42B0-9EA1-7FF0C291BE60}"/>
    <cellStyle name="Normal 9 4 3 2 3 4 2" xfId="4942" xr:uid="{D453DA7A-7640-48C0-BF56-DF1538C311F3}"/>
    <cellStyle name="Normal 9 4 3 2 3 5" xfId="4939" xr:uid="{33FC24CB-C27F-4A8C-BB79-754F2482EF2A}"/>
    <cellStyle name="Normal 9 4 3 2 4" xfId="2416" xr:uid="{05911BD3-2E57-4A68-9053-AF4C48CD2463}"/>
    <cellStyle name="Normal 9 4 3 2 4 2" xfId="4504" xr:uid="{9EF3A526-4249-4E49-B179-059BD7AF4613}"/>
    <cellStyle name="Normal 9 4 3 2 4 2 2" xfId="5311" xr:uid="{0AD025A1-7A12-48BC-A483-46C37D81E0E5}"/>
    <cellStyle name="Normal 9 4 3 2 4 2 3" xfId="4943" xr:uid="{A2596A40-FF73-4BB9-A8EF-1E770A2C2FA7}"/>
    <cellStyle name="Normal 9 4 3 2 5" xfId="4088" xr:uid="{0E485F64-1588-4C93-A3C5-B9FF79BE4A95}"/>
    <cellStyle name="Normal 9 4 3 2 5 2" xfId="4944" xr:uid="{C0DEEC35-7D49-4842-8147-4C1C91FE9AF4}"/>
    <cellStyle name="Normal 9 4 3 2 6" xfId="4089" xr:uid="{06D10D4B-AC8F-4C6D-9006-1565A70E5415}"/>
    <cellStyle name="Normal 9 4 3 2 6 2" xfId="4945" xr:uid="{132DAD94-5010-439B-8E40-4745F2A4BFE8}"/>
    <cellStyle name="Normal 9 4 3 2 7" xfId="4933" xr:uid="{59166C19-1449-4969-998A-A4E560408F5A}"/>
    <cellStyle name="Normal 9 4 3 3" xfId="416" xr:uid="{7D1B805E-E081-464F-9CA8-A14773A4C25F}"/>
    <cellStyle name="Normal 9 4 3 3 2" xfId="2417" xr:uid="{8577A274-BC8F-4E99-8BAA-00E9DF9333F9}"/>
    <cellStyle name="Normal 9 4 3 3 2 2" xfId="2418" xr:uid="{FDB76A09-3BF0-40CE-B595-3BC352C92D5A}"/>
    <cellStyle name="Normal 9 4 3 3 2 2 2" xfId="4505" xr:uid="{95F2A9C0-86CF-483F-87F3-C50D7D4A179E}"/>
    <cellStyle name="Normal 9 4 3 3 2 2 2 2" xfId="5312" xr:uid="{7AD7121D-323B-4FCA-BE79-14F88C5F758E}"/>
    <cellStyle name="Normal 9 4 3 3 2 2 2 3" xfId="4948" xr:uid="{B8EA01B4-9537-451A-85A7-718EAE5E0CDB}"/>
    <cellStyle name="Normal 9 4 3 3 2 3" xfId="4090" xr:uid="{A3259946-58DD-4E90-8B6A-92112663BC62}"/>
    <cellStyle name="Normal 9 4 3 3 2 3 2" xfId="4949" xr:uid="{D141F2F0-E180-4522-8E48-27ADCFA2C4D9}"/>
    <cellStyle name="Normal 9 4 3 3 2 4" xfId="4091" xr:uid="{7DA8C2B9-3F4E-4228-B326-8DCB1D8E8E26}"/>
    <cellStyle name="Normal 9 4 3 3 2 4 2" xfId="4950" xr:uid="{0F4205DC-1A11-4542-A929-0F76DC4C87F1}"/>
    <cellStyle name="Normal 9 4 3 3 2 5" xfId="4947" xr:uid="{E663E404-7660-46A2-96A1-EC92E29FE723}"/>
    <cellStyle name="Normal 9 4 3 3 3" xfId="2419" xr:uid="{6F58E63D-3D1B-4FD0-92E2-D6336598D4E0}"/>
    <cellStyle name="Normal 9 4 3 3 3 2" xfId="4506" xr:uid="{33818A73-2779-4C6A-91DC-B178911F3B34}"/>
    <cellStyle name="Normal 9 4 3 3 3 2 2" xfId="5313" xr:uid="{40BB935E-54FE-4624-A997-86F476124180}"/>
    <cellStyle name="Normal 9 4 3 3 3 2 3" xfId="4951" xr:uid="{82CE2F15-473D-4305-9A07-DC65B65784AC}"/>
    <cellStyle name="Normal 9 4 3 3 4" xfId="4092" xr:uid="{DFE7E465-CC23-408E-A578-9C0AB56915DC}"/>
    <cellStyle name="Normal 9 4 3 3 4 2" xfId="4952" xr:uid="{22ECF274-29AA-4E82-BEE8-B8AC1DC4F4FA}"/>
    <cellStyle name="Normal 9 4 3 3 5" xfId="4093" xr:uid="{5712FEEE-C3FB-450C-81C4-C31E1958243A}"/>
    <cellStyle name="Normal 9 4 3 3 5 2" xfId="4953" xr:uid="{EA8D663A-81AF-4988-B932-51841152D85A}"/>
    <cellStyle name="Normal 9 4 3 3 6" xfId="4946" xr:uid="{E1244B56-0DD3-46EC-AD27-9410544505DD}"/>
    <cellStyle name="Normal 9 4 3 4" xfId="2420" xr:uid="{03732598-3835-47FB-ABF0-346480611922}"/>
    <cellStyle name="Normal 9 4 3 4 2" xfId="2421" xr:uid="{051A2E1F-E807-48AA-90A4-F02FDAC8574D}"/>
    <cellStyle name="Normal 9 4 3 4 2 2" xfId="4507" xr:uid="{96F20E5A-4812-4948-AE25-FD99833B803E}"/>
    <cellStyle name="Normal 9 4 3 4 2 2 2" xfId="5314" xr:uid="{D6DD2008-CAC0-420A-8572-40F25141F7F7}"/>
    <cellStyle name="Normal 9 4 3 4 2 2 3" xfId="4955" xr:uid="{E661EE7F-FE53-4778-A2C7-1115CEDF0EFD}"/>
    <cellStyle name="Normal 9 4 3 4 3" xfId="4094" xr:uid="{9DC0EAE6-A692-466A-A7E4-B9F06A8A1F52}"/>
    <cellStyle name="Normal 9 4 3 4 3 2" xfId="4956" xr:uid="{6C3E7994-7E07-4AA5-961D-9B00FC31015A}"/>
    <cellStyle name="Normal 9 4 3 4 4" xfId="4095" xr:uid="{0A3104E8-5DEC-487F-A133-95FB8E846B1C}"/>
    <cellStyle name="Normal 9 4 3 4 4 2" xfId="4957" xr:uid="{9DBD9306-73FC-4EEC-92F6-2F6D6B042B97}"/>
    <cellStyle name="Normal 9 4 3 4 5" xfId="4954" xr:uid="{CB7B0754-FE78-405F-A64E-0E671C16A841}"/>
    <cellStyle name="Normal 9 4 3 5" xfId="2422" xr:uid="{1936E3D5-2EFB-42BD-B455-B73513B458D0}"/>
    <cellStyle name="Normal 9 4 3 5 2" xfId="4096" xr:uid="{FCD35640-A09A-489E-8EF0-A5DDA0A07836}"/>
    <cellStyle name="Normal 9 4 3 5 2 2" xfId="4959" xr:uid="{05EA7F92-E6AD-4FE0-B113-657C737579C9}"/>
    <cellStyle name="Normal 9 4 3 5 3" xfId="4097" xr:uid="{FCCD1C7B-9F00-4AFE-8053-0A2C2195C490}"/>
    <cellStyle name="Normal 9 4 3 5 3 2" xfId="4960" xr:uid="{95F0C46C-66F4-433A-BDF7-ABD6838409E3}"/>
    <cellStyle name="Normal 9 4 3 5 4" xfId="4098" xr:uid="{E5D53B83-C880-4A7A-A69C-1A7E5A2418AC}"/>
    <cellStyle name="Normal 9 4 3 5 4 2" xfId="4961" xr:uid="{0B0D61E0-805B-49DE-AB6B-B8F89DF0F50C}"/>
    <cellStyle name="Normal 9 4 3 5 5" xfId="4958" xr:uid="{D30333A7-9575-458E-9CC8-8444C0F4D5A0}"/>
    <cellStyle name="Normal 9 4 3 6" xfId="4099" xr:uid="{DA8AF8A1-576A-4E54-B3FD-D02DD71C9D81}"/>
    <cellStyle name="Normal 9 4 3 6 2" xfId="4962" xr:uid="{950DB208-C961-43EC-AED4-99D16A0B4E23}"/>
    <cellStyle name="Normal 9 4 3 7" xfId="4100" xr:uid="{CDFE581D-7502-4070-B1DF-C048073719DD}"/>
    <cellStyle name="Normal 9 4 3 7 2" xfId="4963" xr:uid="{ABE5B19A-05FE-452E-9983-F5B1FC9C9551}"/>
    <cellStyle name="Normal 9 4 3 8" xfId="4101" xr:uid="{60DF7C98-9EB6-402C-96C1-087AE28EA417}"/>
    <cellStyle name="Normal 9 4 3 8 2" xfId="4964" xr:uid="{40FBD461-1649-4BE3-95F1-5AD6D02D6F50}"/>
    <cellStyle name="Normal 9 4 3 9" xfId="4932" xr:uid="{840035F6-345F-4E62-8F9C-AB0817267CEC}"/>
    <cellStyle name="Normal 9 4 4" xfId="177" xr:uid="{FF93FF0D-FF27-4348-B0C9-22693F581C93}"/>
    <cellStyle name="Normal 9 4 4 2" xfId="864" xr:uid="{DC420DDF-192C-41A2-B8C7-F41B073B9203}"/>
    <cellStyle name="Normal 9 4 4 2 2" xfId="865" xr:uid="{70E29649-B9E0-487E-8335-D43936E19A4E}"/>
    <cellStyle name="Normal 9 4 4 2 2 2" xfId="2423" xr:uid="{451AB0A6-7A10-4E59-9483-5B106F9ADBF5}"/>
    <cellStyle name="Normal 9 4 4 2 2 2 2" xfId="2424" xr:uid="{0940AB93-CCEB-49FF-ACD6-86F1E4AD3AAD}"/>
    <cellStyle name="Normal 9 4 4 2 2 2 2 2" xfId="4969" xr:uid="{960AACAD-3420-45BB-96B4-19AC7A441AA0}"/>
    <cellStyle name="Normal 9 4 4 2 2 2 3" xfId="4968" xr:uid="{6552CA1A-B1BD-4DDF-9312-D2953E994995}"/>
    <cellStyle name="Normal 9 4 4 2 2 3" xfId="2425" xr:uid="{1799AD95-44F4-4312-8BF7-3219F82FF669}"/>
    <cellStyle name="Normal 9 4 4 2 2 3 2" xfId="4970" xr:uid="{8455619F-5F64-41BF-95F3-FE4C2CA1EE30}"/>
    <cellStyle name="Normal 9 4 4 2 2 4" xfId="4102" xr:uid="{43670602-1046-4A29-AAD2-181A6880653B}"/>
    <cellStyle name="Normal 9 4 4 2 2 4 2" xfId="4971" xr:uid="{BF15CE22-0EF5-4869-AFDD-C2E06427715A}"/>
    <cellStyle name="Normal 9 4 4 2 2 5" xfId="4967" xr:uid="{E3A823C3-93F7-4540-9B5D-6F851F0F4F6B}"/>
    <cellStyle name="Normal 9 4 4 2 3" xfId="2426" xr:uid="{FE3AE904-A1CB-47CF-8392-3FA0324F35AB}"/>
    <cellStyle name="Normal 9 4 4 2 3 2" xfId="2427" xr:uid="{0A30A0A2-96E4-4A3A-803F-E38C2BC49B7A}"/>
    <cellStyle name="Normal 9 4 4 2 3 2 2" xfId="4973" xr:uid="{2FA7A33C-36B1-4BEF-B03B-45879B9CC706}"/>
    <cellStyle name="Normal 9 4 4 2 3 3" xfId="4972" xr:uid="{721676D4-0E04-48B9-B665-16019494B719}"/>
    <cellStyle name="Normal 9 4 4 2 4" xfId="2428" xr:uid="{6C141477-443E-4B2C-9D4D-10CC9C22F6FF}"/>
    <cellStyle name="Normal 9 4 4 2 4 2" xfId="4974" xr:uid="{4BCDC73B-F387-4D0C-BC17-29E4305BE539}"/>
    <cellStyle name="Normal 9 4 4 2 5" xfId="4103" xr:uid="{965BC576-1978-4099-885D-92D3659F66FC}"/>
    <cellStyle name="Normal 9 4 4 2 5 2" xfId="4975" xr:uid="{732B6871-5A24-494D-A7FE-47139CCBB837}"/>
    <cellStyle name="Normal 9 4 4 2 6" xfId="4966" xr:uid="{4A3A695C-46EC-460F-9239-E17A74A101F7}"/>
    <cellStyle name="Normal 9 4 4 3" xfId="866" xr:uid="{E0BD5D66-97AE-4A9B-B86B-F05A3627C6DB}"/>
    <cellStyle name="Normal 9 4 4 3 2" xfId="2429" xr:uid="{B9B4CEC3-E6A9-4EEE-A99F-B970ABFC7074}"/>
    <cellStyle name="Normal 9 4 4 3 2 2" xfId="2430" xr:uid="{F369A7F2-3020-44D4-AEFB-2A5B5368A2F9}"/>
    <cellStyle name="Normal 9 4 4 3 2 2 2" xfId="4978" xr:uid="{C0D9C1EB-BB06-4190-B107-D796DFDAB71C}"/>
    <cellStyle name="Normal 9 4 4 3 2 3" xfId="4977" xr:uid="{2095DEBE-93FE-40B2-AC4B-8CDC93207087}"/>
    <cellStyle name="Normal 9 4 4 3 3" xfId="2431" xr:uid="{81F3B2E0-174E-4E4D-A595-74062C6C2CA4}"/>
    <cellStyle name="Normal 9 4 4 3 3 2" xfId="4979" xr:uid="{48EB23C3-CF14-4CEB-95D8-C742A1A7B56B}"/>
    <cellStyle name="Normal 9 4 4 3 4" xfId="4104" xr:uid="{4C8390B5-B565-4311-967A-A0B27FD342F1}"/>
    <cellStyle name="Normal 9 4 4 3 4 2" xfId="4980" xr:uid="{4B1075AC-717F-45EC-ACA4-B89F1A22F1BD}"/>
    <cellStyle name="Normal 9 4 4 3 5" xfId="4976" xr:uid="{4E8DE663-A3B3-4A07-96A4-8D4B4EF4BB19}"/>
    <cellStyle name="Normal 9 4 4 4" xfId="2432" xr:uid="{658E0A6A-B5C3-4B30-A975-54508980C337}"/>
    <cellStyle name="Normal 9 4 4 4 2" xfId="2433" xr:uid="{3AF24152-88B3-407D-B2E5-130C8B333536}"/>
    <cellStyle name="Normal 9 4 4 4 2 2" xfId="4982" xr:uid="{0A9060A6-83F5-4E1E-BDC6-1439B7F6D579}"/>
    <cellStyle name="Normal 9 4 4 4 3" xfId="4105" xr:uid="{0D85EDD8-F602-494E-9CB8-6D01D9B3F7EA}"/>
    <cellStyle name="Normal 9 4 4 4 3 2" xfId="4983" xr:uid="{3172F9CD-BD33-459F-BFC0-0A63E7809AA5}"/>
    <cellStyle name="Normal 9 4 4 4 4" xfId="4106" xr:uid="{B811BF7F-CBFE-4CC8-9EBE-B009235123F6}"/>
    <cellStyle name="Normal 9 4 4 4 4 2" xfId="4984" xr:uid="{7971B62C-2A96-4ECF-8D03-C2AFF17E59E4}"/>
    <cellStyle name="Normal 9 4 4 4 5" xfId="4981" xr:uid="{A24D6F21-7997-42A8-ACD6-681D065E33F0}"/>
    <cellStyle name="Normal 9 4 4 5" xfId="2434" xr:uid="{C0904F1C-6341-4621-8904-FF59F3C4F9D9}"/>
    <cellStyle name="Normal 9 4 4 5 2" xfId="4985" xr:uid="{29A9A1B2-68BA-4C42-851C-F8479CBDF905}"/>
    <cellStyle name="Normal 9 4 4 6" xfId="4107" xr:uid="{DEF59D53-9EF0-4FC1-A2A5-9C5EDE503B26}"/>
    <cellStyle name="Normal 9 4 4 6 2" xfId="4986" xr:uid="{CCEDDF62-74B8-4787-928E-C2782A2A5221}"/>
    <cellStyle name="Normal 9 4 4 7" xfId="4108" xr:uid="{D886D868-2181-4F95-A3FA-1724FC2B464B}"/>
    <cellStyle name="Normal 9 4 4 7 2" xfId="4987" xr:uid="{D1B86B8C-2AC5-4149-A953-446A02168552}"/>
    <cellStyle name="Normal 9 4 4 8" xfId="4965" xr:uid="{AA562C46-3A78-4509-872C-180D9C735C80}"/>
    <cellStyle name="Normal 9 4 5" xfId="417" xr:uid="{877DDBF0-62CF-4099-9B19-D5C170E934D1}"/>
    <cellStyle name="Normal 9 4 5 2" xfId="867" xr:uid="{E4E1D25B-6FC5-4133-809E-E40416F06A39}"/>
    <cellStyle name="Normal 9 4 5 2 2" xfId="2435" xr:uid="{D1F04CB5-7611-406D-8CA5-89687C514B2F}"/>
    <cellStyle name="Normal 9 4 5 2 2 2" xfId="2436" xr:uid="{5684C79B-DE58-4597-A82C-093D02F43D43}"/>
    <cellStyle name="Normal 9 4 5 2 2 2 2" xfId="4991" xr:uid="{46E494A2-D39F-476D-A616-3E04C2585F5D}"/>
    <cellStyle name="Normal 9 4 5 2 2 3" xfId="4990" xr:uid="{A478BE85-922B-44B7-B342-A2F4A8930FC4}"/>
    <cellStyle name="Normal 9 4 5 2 3" xfId="2437" xr:uid="{575495E6-6C2E-4972-833B-BC60072E6688}"/>
    <cellStyle name="Normal 9 4 5 2 3 2" xfId="4992" xr:uid="{C74DC5CD-5EAF-4931-92EB-64A49688EBF8}"/>
    <cellStyle name="Normal 9 4 5 2 4" xfId="4109" xr:uid="{D2100939-3E44-4786-B1CD-55D89108C4C7}"/>
    <cellStyle name="Normal 9 4 5 2 4 2" xfId="4993" xr:uid="{F2F88D29-E348-4049-A506-D15AE816DBCC}"/>
    <cellStyle name="Normal 9 4 5 2 5" xfId="4989" xr:uid="{DC1D0CC2-BC3E-41AB-8517-A79F8043D2F2}"/>
    <cellStyle name="Normal 9 4 5 3" xfId="2438" xr:uid="{4851A9F6-D125-488E-9580-1D83BA080431}"/>
    <cellStyle name="Normal 9 4 5 3 2" xfId="2439" xr:uid="{8A27F664-9888-45A2-B2E4-52E15FD64694}"/>
    <cellStyle name="Normal 9 4 5 3 2 2" xfId="4995" xr:uid="{148609AB-6E1F-4191-954D-55330EDCB695}"/>
    <cellStyle name="Normal 9 4 5 3 3" xfId="4110" xr:uid="{3CB5F41E-8E07-4233-B62A-8C72D0D4AD84}"/>
    <cellStyle name="Normal 9 4 5 3 3 2" xfId="4996" xr:uid="{19A5FECD-C4CE-43E2-9D43-AE610F7A9C8E}"/>
    <cellStyle name="Normal 9 4 5 3 4" xfId="4111" xr:uid="{F6D5B8AE-1212-4C6B-8B75-DCE20CDC3874}"/>
    <cellStyle name="Normal 9 4 5 3 4 2" xfId="4997" xr:uid="{9C322A12-320D-4457-B6A8-A18758CC180C}"/>
    <cellStyle name="Normal 9 4 5 3 5" xfId="4994" xr:uid="{934BB1C8-B4EB-4AD5-86DF-7B8A49781D76}"/>
    <cellStyle name="Normal 9 4 5 4" xfId="2440" xr:uid="{40A0A1D7-766B-4E0E-919B-E831787C61D9}"/>
    <cellStyle name="Normal 9 4 5 4 2" xfId="4998" xr:uid="{03EDF49F-8279-492C-9AEA-E4FC5D41BAA3}"/>
    <cellStyle name="Normal 9 4 5 5" xfId="4112" xr:uid="{92892549-ED6D-40CF-A85E-B7ECBD9F463D}"/>
    <cellStyle name="Normal 9 4 5 5 2" xfId="4999" xr:uid="{FB46EA6B-6092-4DC8-80EA-D66DEECDE315}"/>
    <cellStyle name="Normal 9 4 5 6" xfId="4113" xr:uid="{D7E00583-1E08-43FC-BB4F-998F7F13B336}"/>
    <cellStyle name="Normal 9 4 5 6 2" xfId="5000" xr:uid="{EA3E3087-5AF7-4825-8BC3-33384746BEA2}"/>
    <cellStyle name="Normal 9 4 5 7" xfId="4988" xr:uid="{E5713A58-BC4C-44C1-AAD6-DED4DFD064A4}"/>
    <cellStyle name="Normal 9 4 6" xfId="418" xr:uid="{4185317B-E371-4B3E-983E-60B744D42C2D}"/>
    <cellStyle name="Normal 9 4 6 2" xfId="2441" xr:uid="{3704A5F6-0229-49B2-9AA1-B9CE982C9755}"/>
    <cellStyle name="Normal 9 4 6 2 2" xfId="2442" xr:uid="{5B2166BE-5F02-4373-AD70-25E1BDECBE49}"/>
    <cellStyle name="Normal 9 4 6 2 2 2" xfId="5003" xr:uid="{991C605D-834F-46FC-B867-E2384FAE0DBE}"/>
    <cellStyle name="Normal 9 4 6 2 3" xfId="4114" xr:uid="{E3B6C489-8681-474A-A77E-986B3CC6AD42}"/>
    <cellStyle name="Normal 9 4 6 2 3 2" xfId="5004" xr:uid="{A7496243-36FC-438A-A46A-533F94203483}"/>
    <cellStyle name="Normal 9 4 6 2 4" xfId="4115" xr:uid="{6BDDAAAA-5A5F-4258-8C75-110768FE6897}"/>
    <cellStyle name="Normal 9 4 6 2 4 2" xfId="5005" xr:uid="{1A179932-5B30-48B9-BFB5-FC49882DE874}"/>
    <cellStyle name="Normal 9 4 6 2 5" xfId="5002" xr:uid="{DD2E7830-7ADF-4D1D-90C7-545D48024B2D}"/>
    <cellStyle name="Normal 9 4 6 3" xfId="2443" xr:uid="{D158C411-0333-432D-84AA-F21A3E0A8B44}"/>
    <cellStyle name="Normal 9 4 6 3 2" xfId="5006" xr:uid="{F414E0DC-9B8B-4E7A-9EEC-82F2BA565F09}"/>
    <cellStyle name="Normal 9 4 6 4" xfId="4116" xr:uid="{878E786E-BEF3-4E76-B435-955E1896A0C0}"/>
    <cellStyle name="Normal 9 4 6 4 2" xfId="5007" xr:uid="{33646CC2-5E4E-4B84-960B-2C359219CE1C}"/>
    <cellStyle name="Normal 9 4 6 5" xfId="4117" xr:uid="{A2129DD6-AAA3-4BAB-BFE6-30D1DC94DE4E}"/>
    <cellStyle name="Normal 9 4 6 5 2" xfId="5008" xr:uid="{AD2AB1EE-CFD2-4AB7-B585-50B588C67945}"/>
    <cellStyle name="Normal 9 4 6 6" xfId="5001" xr:uid="{7507C98C-28C2-4169-A469-929911E0823C}"/>
    <cellStyle name="Normal 9 4 7" xfId="2444" xr:uid="{6BD465FE-C23A-411E-AB99-FFA341D8D313}"/>
    <cellStyle name="Normal 9 4 7 2" xfId="2445" xr:uid="{D923D23B-2851-45D8-BB1C-00B7BD3834D4}"/>
    <cellStyle name="Normal 9 4 7 2 2" xfId="5010" xr:uid="{AEF21E36-ADDE-4EE9-9FFF-E7FB8FBCDA15}"/>
    <cellStyle name="Normal 9 4 7 3" xfId="4118" xr:uid="{A2B5232C-D670-4A0A-A844-32138CC8984D}"/>
    <cellStyle name="Normal 9 4 7 3 2" xfId="5011" xr:uid="{249C41AA-D065-4B7F-997F-25946A4B7A76}"/>
    <cellStyle name="Normal 9 4 7 4" xfId="4119" xr:uid="{3FB435E9-153A-421E-AC6C-A0B526DC2478}"/>
    <cellStyle name="Normal 9 4 7 4 2" xfId="5012" xr:uid="{78A8BC51-E077-4F5A-B18B-691A5C9BE17C}"/>
    <cellStyle name="Normal 9 4 7 5" xfId="5009" xr:uid="{58EE4256-6F83-4764-9AD4-387F65888B13}"/>
    <cellStyle name="Normal 9 4 8" xfId="2446" xr:uid="{3F80C8B9-CB20-499C-914E-8939E09BFB0B}"/>
    <cellStyle name="Normal 9 4 8 2" xfId="4120" xr:uid="{D9923F5E-FE73-4F7F-95D9-D2ADC65F3315}"/>
    <cellStyle name="Normal 9 4 8 2 2" xfId="5014" xr:uid="{6352ABCE-E97E-428A-85AF-3F0BFD67174E}"/>
    <cellStyle name="Normal 9 4 8 3" xfId="4121" xr:uid="{E2AD0C9B-9C51-41EF-A0A3-18B7333DA614}"/>
    <cellStyle name="Normal 9 4 8 3 2" xfId="5015" xr:uid="{259E4FF3-58DB-4EF2-B568-EC02339CAE46}"/>
    <cellStyle name="Normal 9 4 8 4" xfId="4122" xr:uid="{76EA00EE-9108-4773-93E8-C9D22494601F}"/>
    <cellStyle name="Normal 9 4 8 4 2" xfId="5016" xr:uid="{38FCCC8E-B0ED-4C88-AE20-BDD2C602654F}"/>
    <cellStyle name="Normal 9 4 8 5" xfId="5013" xr:uid="{BEB7971C-8B92-435D-AED3-84564D484048}"/>
    <cellStyle name="Normal 9 4 9" xfId="4123" xr:uid="{8220A968-ACF3-4441-818F-D2C51F7B8E2D}"/>
    <cellStyle name="Normal 9 4 9 2" xfId="5017" xr:uid="{4EAD92F3-1DF9-4FB1-A3CE-FF5230441CA4}"/>
    <cellStyle name="Normal 9 5" xfId="178" xr:uid="{DA617BDD-32BF-421F-B380-4BA889978B2F}"/>
    <cellStyle name="Normal 9 5 10" xfId="4124" xr:uid="{49995639-2237-4F8D-96A5-15812B4B35DC}"/>
    <cellStyle name="Normal 9 5 10 2" xfId="5019" xr:uid="{2CDFC4F5-EC46-40D4-A93A-C1C2600940CC}"/>
    <cellStyle name="Normal 9 5 11" xfId="4125" xr:uid="{B3BDD85D-B9B1-4A73-95CE-E69DDC2DEB1A}"/>
    <cellStyle name="Normal 9 5 11 2" xfId="5020" xr:uid="{A2D0D7D1-0AE4-4AF7-8DB5-983534292071}"/>
    <cellStyle name="Normal 9 5 12" xfId="5018" xr:uid="{F76754C8-8F0B-423F-AC4B-6B51B9AD536F}"/>
    <cellStyle name="Normal 9 5 2" xfId="179" xr:uid="{BFC764EC-9930-4B95-AEF2-C4340DE423F3}"/>
    <cellStyle name="Normal 9 5 2 10" xfId="5021" xr:uid="{8B755433-AE2A-4EAC-89D2-900BAC93F16B}"/>
    <cellStyle name="Normal 9 5 2 2" xfId="419" xr:uid="{72860385-6CD4-4E83-8D70-68F5A48DB172}"/>
    <cellStyle name="Normal 9 5 2 2 2" xfId="868" xr:uid="{476ECB83-CFCA-40DE-8E31-9EDF03D4E380}"/>
    <cellStyle name="Normal 9 5 2 2 2 2" xfId="869" xr:uid="{4FF694C9-2719-476C-992D-3E1BBE54136D}"/>
    <cellStyle name="Normal 9 5 2 2 2 2 2" xfId="2447" xr:uid="{D27A15CD-CED0-4006-9196-DC40EF936929}"/>
    <cellStyle name="Normal 9 5 2 2 2 2 2 2" xfId="5025" xr:uid="{46399FA6-FFDD-4448-B5AB-34E85A60D0B4}"/>
    <cellStyle name="Normal 9 5 2 2 2 2 3" xfId="4126" xr:uid="{B2CB6662-CA6F-48F8-94FA-534C3C68207E}"/>
    <cellStyle name="Normal 9 5 2 2 2 2 3 2" xfId="5026" xr:uid="{EE5231A9-5B75-447A-B0C9-CB9C893AA921}"/>
    <cellStyle name="Normal 9 5 2 2 2 2 4" xfId="4127" xr:uid="{CDB1EA34-0A7A-4A45-811F-AF1A4E714B88}"/>
    <cellStyle name="Normal 9 5 2 2 2 2 4 2" xfId="5027" xr:uid="{1A5D8C3C-CAF2-4B95-A2A6-970093CEED51}"/>
    <cellStyle name="Normal 9 5 2 2 2 2 5" xfId="5024" xr:uid="{519B15E3-F9B3-4441-B115-812E7F1890BF}"/>
    <cellStyle name="Normal 9 5 2 2 2 3" xfId="2448" xr:uid="{A5A236D4-9BFF-4B9F-A6B9-D96421336D86}"/>
    <cellStyle name="Normal 9 5 2 2 2 3 2" xfId="4128" xr:uid="{F793A921-5998-4B75-B907-22C2FC6C6013}"/>
    <cellStyle name="Normal 9 5 2 2 2 3 2 2" xfId="5029" xr:uid="{04A12642-93B1-48FA-8A90-CAE4C0536CA5}"/>
    <cellStyle name="Normal 9 5 2 2 2 3 3" xfId="4129" xr:uid="{EDD25F74-8E55-470C-95B3-64DB6F21A742}"/>
    <cellStyle name="Normal 9 5 2 2 2 3 3 2" xfId="5030" xr:uid="{30A3E5BE-5149-4FFA-B4A3-9042D1E8492E}"/>
    <cellStyle name="Normal 9 5 2 2 2 3 4" xfId="4130" xr:uid="{E22B8BA6-67E6-4F78-9793-DF4CE3F73D93}"/>
    <cellStyle name="Normal 9 5 2 2 2 3 4 2" xfId="5031" xr:uid="{26F1417F-2DE2-43CC-AA95-BCA65ED057F1}"/>
    <cellStyle name="Normal 9 5 2 2 2 3 5" xfId="5028" xr:uid="{F38E7368-1B43-473D-8AB8-8C666F57DA00}"/>
    <cellStyle name="Normal 9 5 2 2 2 4" xfId="4131" xr:uid="{F37B494E-A900-49E1-83F4-2BAD16469EB0}"/>
    <cellStyle name="Normal 9 5 2 2 2 4 2" xfId="5032" xr:uid="{E4D866AD-5422-44D3-8C31-86CA6891035D}"/>
    <cellStyle name="Normal 9 5 2 2 2 5" xfId="4132" xr:uid="{DF3EFA3B-82F8-4E86-855D-864E9D6CBB66}"/>
    <cellStyle name="Normal 9 5 2 2 2 5 2" xfId="5033" xr:uid="{4A07E37B-1FFB-4C57-A166-075BBC1383A9}"/>
    <cellStyle name="Normal 9 5 2 2 2 6" xfId="4133" xr:uid="{051DA633-A9FB-4EC9-9108-59AC7BBF3E29}"/>
    <cellStyle name="Normal 9 5 2 2 2 6 2" xfId="5034" xr:uid="{04098EA0-DEAE-4071-8D3C-FBE5D23DE899}"/>
    <cellStyle name="Normal 9 5 2 2 2 7" xfId="5023" xr:uid="{2D0954C7-E065-4F1E-B9DB-6E714C1BBC72}"/>
    <cellStyle name="Normal 9 5 2 2 3" xfId="870" xr:uid="{485ABF2F-92DA-4A51-A7B4-75927C4406F4}"/>
    <cellStyle name="Normal 9 5 2 2 3 2" xfId="2449" xr:uid="{42314EC7-2005-4CA5-9773-C1CB31FBC619}"/>
    <cellStyle name="Normal 9 5 2 2 3 2 2" xfId="4134" xr:uid="{F0ACEBCF-94D7-4754-978C-B5F780D0D068}"/>
    <cellStyle name="Normal 9 5 2 2 3 2 2 2" xfId="5037" xr:uid="{8B680DB1-E894-400E-892F-8EB605A5FF8C}"/>
    <cellStyle name="Normal 9 5 2 2 3 2 3" xfId="4135" xr:uid="{920B067F-C94C-4F2E-9C41-222AF5DBDB80}"/>
    <cellStyle name="Normal 9 5 2 2 3 2 3 2" xfId="5038" xr:uid="{AA5A8EF6-292E-43BD-A3EE-6AD0C7CF7F45}"/>
    <cellStyle name="Normal 9 5 2 2 3 2 4" xfId="4136" xr:uid="{07DDE410-C940-4908-97DD-F176F31B3C99}"/>
    <cellStyle name="Normal 9 5 2 2 3 2 4 2" xfId="5039" xr:uid="{EF88F49C-41EC-4850-8B7A-970C2CF86384}"/>
    <cellStyle name="Normal 9 5 2 2 3 2 5" xfId="5036" xr:uid="{9DC475ED-BD0E-459C-9F2D-ADEAD4B712D6}"/>
    <cellStyle name="Normal 9 5 2 2 3 3" xfId="4137" xr:uid="{21C39FE6-8E0C-4EB0-9D3A-66F707C8EFC5}"/>
    <cellStyle name="Normal 9 5 2 2 3 3 2" xfId="5040" xr:uid="{5D822020-75D3-4C24-B3DF-5B0C45D58324}"/>
    <cellStyle name="Normal 9 5 2 2 3 4" xfId="4138" xr:uid="{43C16335-B569-4B93-8DD6-43F0444C552B}"/>
    <cellStyle name="Normal 9 5 2 2 3 4 2" xfId="5041" xr:uid="{6D055C7D-9B26-49B8-91A4-FEC4CC931259}"/>
    <cellStyle name="Normal 9 5 2 2 3 5" xfId="4139" xr:uid="{97ECE325-3FD0-4D06-8EE7-69949AC7CF40}"/>
    <cellStyle name="Normal 9 5 2 2 3 5 2" xfId="5042" xr:uid="{090FFE25-368B-4507-B3E8-8B4D7FC2F3C3}"/>
    <cellStyle name="Normal 9 5 2 2 3 6" xfId="5035" xr:uid="{02F1C362-0551-46B5-8B9C-1D8DB54285DE}"/>
    <cellStyle name="Normal 9 5 2 2 4" xfId="2450" xr:uid="{401FB973-D862-40A9-9308-990C5C94F3D3}"/>
    <cellStyle name="Normal 9 5 2 2 4 2" xfId="4140" xr:uid="{94B9E24F-8C2C-4653-B091-A820C41EF033}"/>
    <cellStyle name="Normal 9 5 2 2 4 2 2" xfId="5044" xr:uid="{AE228041-52DC-4B7D-8367-8E27B8E8B76D}"/>
    <cellStyle name="Normal 9 5 2 2 4 3" xfId="4141" xr:uid="{53442726-DC57-48D4-97AA-5EC14CF50ADA}"/>
    <cellStyle name="Normal 9 5 2 2 4 3 2" xfId="5045" xr:uid="{F5F57EBF-D8A6-4A47-B229-4ED838F417BF}"/>
    <cellStyle name="Normal 9 5 2 2 4 4" xfId="4142" xr:uid="{D83BB2C1-5080-4762-BEA9-4DA09B512766}"/>
    <cellStyle name="Normal 9 5 2 2 4 4 2" xfId="5046" xr:uid="{3E42D71E-0A5D-42C6-83B2-1DC72E11A293}"/>
    <cellStyle name="Normal 9 5 2 2 4 5" xfId="5043" xr:uid="{14A7E825-5CFE-4CA9-9640-03D8589948E2}"/>
    <cellStyle name="Normal 9 5 2 2 5" xfId="4143" xr:uid="{C75EB1FE-6C82-4546-9361-FF66E88CA456}"/>
    <cellStyle name="Normal 9 5 2 2 5 2" xfId="4144" xr:uid="{F045F06C-FDAF-4A04-B5BB-B7D1CE222247}"/>
    <cellStyle name="Normal 9 5 2 2 5 2 2" xfId="5048" xr:uid="{67F0971D-FAA8-4642-9C30-14001D8B94A9}"/>
    <cellStyle name="Normal 9 5 2 2 5 3" xfId="4145" xr:uid="{769B2F52-CA04-4DD1-BE6C-D27CAE0EDF20}"/>
    <cellStyle name="Normal 9 5 2 2 5 3 2" xfId="5049" xr:uid="{AD1E1648-4CFB-4AEB-BDA4-8553569DC34B}"/>
    <cellStyle name="Normal 9 5 2 2 5 4" xfId="4146" xr:uid="{A45A56DB-44E0-423C-B2F8-67C179F755AE}"/>
    <cellStyle name="Normal 9 5 2 2 5 4 2" xfId="5050" xr:uid="{0AAB12BC-B378-465F-8C48-E461ACAED557}"/>
    <cellStyle name="Normal 9 5 2 2 5 5" xfId="5047" xr:uid="{A58E38A5-5B1F-4DC1-BBF8-92D95C022211}"/>
    <cellStyle name="Normal 9 5 2 2 6" xfId="4147" xr:uid="{24308D43-8FF8-4D6A-A24B-2FC2A06EE361}"/>
    <cellStyle name="Normal 9 5 2 2 6 2" xfId="5051" xr:uid="{669DD732-BDE9-46B9-8E9D-3F13615944AC}"/>
    <cellStyle name="Normal 9 5 2 2 7" xfId="4148" xr:uid="{8CB6F958-FE9D-41DB-A23D-CF4590E1381E}"/>
    <cellStyle name="Normal 9 5 2 2 7 2" xfId="5052" xr:uid="{7421AF00-06EE-4712-B073-632698E7FBAA}"/>
    <cellStyle name="Normal 9 5 2 2 8" xfId="4149" xr:uid="{D5500D57-3026-4D9B-8D71-2C6300A4C871}"/>
    <cellStyle name="Normal 9 5 2 2 8 2" xfId="5053" xr:uid="{7732B4AE-2A9D-4D91-B383-960A5E16D149}"/>
    <cellStyle name="Normal 9 5 2 2 9" xfId="5022" xr:uid="{FCFA753A-E15E-4497-AB10-755D2596A892}"/>
    <cellStyle name="Normal 9 5 2 3" xfId="871" xr:uid="{088F2C34-0ACF-4B01-BC2B-BB32494DA0D0}"/>
    <cellStyle name="Normal 9 5 2 3 2" xfId="872" xr:uid="{0737BB38-6198-4CF9-B327-28752B8F87F7}"/>
    <cellStyle name="Normal 9 5 2 3 2 2" xfId="873" xr:uid="{5BF61945-0D8A-4F72-A6C6-3214531A11AC}"/>
    <cellStyle name="Normal 9 5 2 3 2 2 2" xfId="5056" xr:uid="{E4D1A7EE-A366-42BD-8072-5B517DAF07A9}"/>
    <cellStyle name="Normal 9 5 2 3 2 3" xfId="4150" xr:uid="{5363129D-FA31-49FD-948A-849BEC8AC117}"/>
    <cellStyle name="Normal 9 5 2 3 2 3 2" xfId="5057" xr:uid="{89D0A3AE-3E86-4F7F-9CCA-68919D435D5E}"/>
    <cellStyle name="Normal 9 5 2 3 2 4" xfId="4151" xr:uid="{0E4BAFA6-6ADB-4917-9630-2F57B0C920EF}"/>
    <cellStyle name="Normal 9 5 2 3 2 4 2" xfId="5058" xr:uid="{A66D5C97-40C2-4D46-ADD7-64D4AB4DD84E}"/>
    <cellStyle name="Normal 9 5 2 3 2 5" xfId="5055" xr:uid="{5CC6C6E8-9064-4BA4-AD50-2DB50D0BCA0C}"/>
    <cellStyle name="Normal 9 5 2 3 3" xfId="874" xr:uid="{68854C3A-47A1-449E-B8F9-2458A9999F3B}"/>
    <cellStyle name="Normal 9 5 2 3 3 2" xfId="4152" xr:uid="{0F181108-2AC5-49F9-96BD-800DCF001A55}"/>
    <cellStyle name="Normal 9 5 2 3 3 2 2" xfId="5060" xr:uid="{99CF0566-2AD0-4900-870F-C0A6F7F40E78}"/>
    <cellStyle name="Normal 9 5 2 3 3 3" xfId="4153" xr:uid="{53FD95C6-05A6-426E-8B08-24379C595229}"/>
    <cellStyle name="Normal 9 5 2 3 3 3 2" xfId="5061" xr:uid="{6F511904-6622-43C3-946E-D1A37E9915AB}"/>
    <cellStyle name="Normal 9 5 2 3 3 4" xfId="4154" xr:uid="{B88598DE-5B75-4EA6-9723-8BBA44BD4ECD}"/>
    <cellStyle name="Normal 9 5 2 3 3 4 2" xfId="5062" xr:uid="{C3DDC8AE-5F3F-441F-AD4F-0A6DF0EBC88B}"/>
    <cellStyle name="Normal 9 5 2 3 3 5" xfId="5059" xr:uid="{56309B9F-3762-47F7-A701-5F2671F82958}"/>
    <cellStyle name="Normal 9 5 2 3 4" xfId="4155" xr:uid="{C03452C5-31A3-4F6C-8CBC-B7CCCFEA06DC}"/>
    <cellStyle name="Normal 9 5 2 3 4 2" xfId="5063" xr:uid="{A5CB5375-4A60-45D5-8347-13680E260762}"/>
    <cellStyle name="Normal 9 5 2 3 5" xfId="4156" xr:uid="{0FFE552C-D7CA-4E65-A675-29593F979DDC}"/>
    <cellStyle name="Normal 9 5 2 3 5 2" xfId="5064" xr:uid="{09E883B8-68FA-42D5-AAD4-D770D1DF5D9F}"/>
    <cellStyle name="Normal 9 5 2 3 6" xfId="4157" xr:uid="{C6C62C6A-53E6-4D6F-BC18-DB5BCC25013D}"/>
    <cellStyle name="Normal 9 5 2 3 6 2" xfId="5065" xr:uid="{ADE40423-D45E-49AB-A9D6-499F94E241BC}"/>
    <cellStyle name="Normal 9 5 2 3 7" xfId="5054" xr:uid="{AFB2D1B8-1526-425D-BF7A-E8EEAA1087B4}"/>
    <cellStyle name="Normal 9 5 2 4" xfId="875" xr:uid="{1E5FD50B-9CC3-4142-B201-A85CAD9072C9}"/>
    <cellStyle name="Normal 9 5 2 4 2" xfId="876" xr:uid="{1CA97569-08AA-4C08-A417-78AFF6D57CE8}"/>
    <cellStyle name="Normal 9 5 2 4 2 2" xfId="4158" xr:uid="{498B3148-701D-4CD2-B2C7-881999FBBF6D}"/>
    <cellStyle name="Normal 9 5 2 4 2 2 2" xfId="5068" xr:uid="{CC2A33DD-D667-41A7-9858-0EF28C607085}"/>
    <cellStyle name="Normal 9 5 2 4 2 3" xfId="4159" xr:uid="{EF8E7D70-1A43-42A4-B934-00E9E4A728CE}"/>
    <cellStyle name="Normal 9 5 2 4 2 3 2" xfId="5069" xr:uid="{2F310AA3-4828-49CE-BC67-92B1EDF29651}"/>
    <cellStyle name="Normal 9 5 2 4 2 4" xfId="4160" xr:uid="{782AD767-625C-4702-9A35-E2B4AB2C7AB5}"/>
    <cellStyle name="Normal 9 5 2 4 2 4 2" xfId="5070" xr:uid="{3DB8A891-C23E-4F31-96F8-BD399412514B}"/>
    <cellStyle name="Normal 9 5 2 4 2 5" xfId="5067" xr:uid="{4A1A0302-F28D-4A15-8C42-022AE469C16E}"/>
    <cellStyle name="Normal 9 5 2 4 3" xfId="4161" xr:uid="{6A7CB72C-9DF5-41EE-B36C-64D373C4FF4C}"/>
    <cellStyle name="Normal 9 5 2 4 3 2" xfId="5071" xr:uid="{F98A1C62-D71D-479C-BE8F-30D475ADDC69}"/>
    <cellStyle name="Normal 9 5 2 4 4" xfId="4162" xr:uid="{702E7D8A-D060-46E0-A46D-A3754FE23C06}"/>
    <cellStyle name="Normal 9 5 2 4 4 2" xfId="5072" xr:uid="{CABA4DA4-7138-46A1-9640-450B0A4A7C74}"/>
    <cellStyle name="Normal 9 5 2 4 5" xfId="4163" xr:uid="{E9ADAC31-4BF5-4EFE-9AAC-735AD5576A22}"/>
    <cellStyle name="Normal 9 5 2 4 5 2" xfId="5073" xr:uid="{0FC878F8-8D60-4C5B-A856-822C8576D3AE}"/>
    <cellStyle name="Normal 9 5 2 4 6" xfId="5066" xr:uid="{2F0AC19B-3DCB-41F1-A94B-B64E72986E61}"/>
    <cellStyle name="Normal 9 5 2 5" xfId="877" xr:uid="{5C8BA69F-2FE5-48DC-A8DE-B4FE0F611F9A}"/>
    <cellStyle name="Normal 9 5 2 5 2" xfId="4164" xr:uid="{A94C5B61-C025-4CE3-A7F2-9B0223C819F9}"/>
    <cellStyle name="Normal 9 5 2 5 2 2" xfId="5075" xr:uid="{30A8FF17-8EF2-4D30-84EB-F16B94B3DDA0}"/>
    <cellStyle name="Normal 9 5 2 5 3" xfId="4165" xr:uid="{155BA988-7C92-4FAE-8269-BF0617BBC56E}"/>
    <cellStyle name="Normal 9 5 2 5 3 2" xfId="5076" xr:uid="{0EA7B196-122B-461B-9706-8B6491C10A6C}"/>
    <cellStyle name="Normal 9 5 2 5 4" xfId="4166" xr:uid="{30CB2ADA-9F66-46CA-8D9D-ED37014539C1}"/>
    <cellStyle name="Normal 9 5 2 5 4 2" xfId="5077" xr:uid="{5537C02C-858F-47B9-904C-227ED86FBA1F}"/>
    <cellStyle name="Normal 9 5 2 5 5" xfId="5074" xr:uid="{29C57787-E1D4-4EDB-8B98-188A0F761946}"/>
    <cellStyle name="Normal 9 5 2 6" xfId="4167" xr:uid="{39250E86-3D4F-4888-A4AE-B8FAD4EFE150}"/>
    <cellStyle name="Normal 9 5 2 6 2" xfId="4168" xr:uid="{A672907D-BF55-4314-A6B1-6C8FE97C789F}"/>
    <cellStyle name="Normal 9 5 2 6 2 2" xfId="5079" xr:uid="{E6556E54-3FD3-4D04-9A78-CC53CA850515}"/>
    <cellStyle name="Normal 9 5 2 6 3" xfId="4169" xr:uid="{3AD3CBEA-9032-4FC4-AC6D-AE82B38FF2EB}"/>
    <cellStyle name="Normal 9 5 2 6 3 2" xfId="5080" xr:uid="{0D2F5FE3-676D-41B4-B0F7-E698C89CE813}"/>
    <cellStyle name="Normal 9 5 2 6 4" xfId="4170" xr:uid="{39D46965-3FFE-4C1C-97A9-165B9F0B37B2}"/>
    <cellStyle name="Normal 9 5 2 6 4 2" xfId="5081" xr:uid="{B0F9BE9A-83EA-4F17-8D9F-8A91DFC6A914}"/>
    <cellStyle name="Normal 9 5 2 6 5" xfId="5078" xr:uid="{F8363D0F-2B86-4A34-873C-0E0950BD2746}"/>
    <cellStyle name="Normal 9 5 2 7" xfId="4171" xr:uid="{5CA114B2-F620-41E4-A624-6072F6C35134}"/>
    <cellStyle name="Normal 9 5 2 7 2" xfId="5082" xr:uid="{64277173-1999-4BB6-B73E-3C4911210298}"/>
    <cellStyle name="Normal 9 5 2 8" xfId="4172" xr:uid="{2F1F4F80-2AF7-47A5-B452-8038E7F06361}"/>
    <cellStyle name="Normal 9 5 2 8 2" xfId="5083" xr:uid="{80DC97C3-2E6D-443A-A710-F00D9243F488}"/>
    <cellStyle name="Normal 9 5 2 9" xfId="4173" xr:uid="{7B1001BC-6AA8-47BB-B8AE-84F1A5F2E700}"/>
    <cellStyle name="Normal 9 5 2 9 2" xfId="5084" xr:uid="{F9B21FBC-197F-460E-9132-89497AD2B668}"/>
    <cellStyle name="Normal 9 5 3" xfId="420" xr:uid="{AC775630-197D-467E-814A-8A19A6F9DE82}"/>
    <cellStyle name="Normal 9 5 3 2" xfId="878" xr:uid="{2D2B8A59-55FC-49DE-835A-ADEDFDF629EC}"/>
    <cellStyle name="Normal 9 5 3 2 2" xfId="879" xr:uid="{8DD0029B-78F5-4B29-A389-BA80D67B583C}"/>
    <cellStyle name="Normal 9 5 3 2 2 2" xfId="2451" xr:uid="{F42080E3-3AE8-4F69-AEFC-3155D7472FFE}"/>
    <cellStyle name="Normal 9 5 3 2 2 2 2" xfId="2452" xr:uid="{C23B66E5-7198-45B9-8564-EF186C8945E8}"/>
    <cellStyle name="Normal 9 5 3 2 2 2 2 2" xfId="5089" xr:uid="{CE927FEC-2D53-4ED1-8E56-08A03DCE72B4}"/>
    <cellStyle name="Normal 9 5 3 2 2 2 3" xfId="5088" xr:uid="{A776284D-B073-4E0A-89F4-C68D50433214}"/>
    <cellStyle name="Normal 9 5 3 2 2 3" xfId="2453" xr:uid="{07BA2D88-6CDB-44C7-8E28-C1BFC90E6EBD}"/>
    <cellStyle name="Normal 9 5 3 2 2 3 2" xfId="5090" xr:uid="{C8A6C07E-CEC6-411A-A41E-45161D68B2EE}"/>
    <cellStyle name="Normal 9 5 3 2 2 4" xfId="4174" xr:uid="{3D54F54C-2204-4828-90D3-D39F7F5E72FA}"/>
    <cellStyle name="Normal 9 5 3 2 2 4 2" xfId="5091" xr:uid="{B88CF315-8230-4F57-894A-29E9F78B26A2}"/>
    <cellStyle name="Normal 9 5 3 2 2 5" xfId="5087" xr:uid="{696BFFC9-39AF-401E-809F-2E426919D003}"/>
    <cellStyle name="Normal 9 5 3 2 3" xfId="2454" xr:uid="{87448897-453E-45D3-BD28-D0036096EB30}"/>
    <cellStyle name="Normal 9 5 3 2 3 2" xfId="2455" xr:uid="{3056A301-F55E-4544-B067-43419E1B8AF9}"/>
    <cellStyle name="Normal 9 5 3 2 3 2 2" xfId="5093" xr:uid="{AE09B5A5-8A8B-4864-85B5-08FF4B690CE4}"/>
    <cellStyle name="Normal 9 5 3 2 3 3" xfId="4175" xr:uid="{A964F30C-90E8-475C-A765-6E73E7726CC1}"/>
    <cellStyle name="Normal 9 5 3 2 3 3 2" xfId="5094" xr:uid="{549B14AE-1AC2-4529-8140-40B94E413746}"/>
    <cellStyle name="Normal 9 5 3 2 3 4" xfId="4176" xr:uid="{011FD081-189D-4F1F-B073-ECF2E4E0A4A9}"/>
    <cellStyle name="Normal 9 5 3 2 3 4 2" xfId="5095" xr:uid="{A725EB7C-F3C3-4A1D-800D-B1AF4ACD23C3}"/>
    <cellStyle name="Normal 9 5 3 2 3 5" xfId="5092" xr:uid="{B4443806-54E3-4642-83E2-1878AB9A0B50}"/>
    <cellStyle name="Normal 9 5 3 2 4" xfId="2456" xr:uid="{8DD04D01-259A-45AC-A77F-154B3BDDD746}"/>
    <cellStyle name="Normal 9 5 3 2 4 2" xfId="5096" xr:uid="{7A5215AB-F862-4A5F-B52D-915471D0B849}"/>
    <cellStyle name="Normal 9 5 3 2 5" xfId="4177" xr:uid="{B702B027-6A90-4D3F-8476-F540291B706A}"/>
    <cellStyle name="Normal 9 5 3 2 5 2" xfId="5097" xr:uid="{4D4F53AD-48EF-475B-8DBE-1C06CCA37CF0}"/>
    <cellStyle name="Normal 9 5 3 2 6" xfId="4178" xr:uid="{D3ED0471-A820-4B77-8972-5E441E9912C2}"/>
    <cellStyle name="Normal 9 5 3 2 6 2" xfId="5098" xr:uid="{9625428E-C39F-4BF7-B468-7FE08FC56578}"/>
    <cellStyle name="Normal 9 5 3 2 7" xfId="5086" xr:uid="{85EF2457-9869-465D-93B4-C842C826739F}"/>
    <cellStyle name="Normal 9 5 3 3" xfId="880" xr:uid="{B64E8DE4-D177-4558-A708-F87210BDDE09}"/>
    <cellStyle name="Normal 9 5 3 3 2" xfId="2457" xr:uid="{DD07F0E8-488C-46F2-8D78-B035ED0A2D7A}"/>
    <cellStyle name="Normal 9 5 3 3 2 2" xfId="2458" xr:uid="{DA9B550C-7F88-43F5-9D11-6AF552CD16EC}"/>
    <cellStyle name="Normal 9 5 3 3 2 2 2" xfId="5101" xr:uid="{6747C14F-724A-4C26-A311-4D78BBE582CA}"/>
    <cellStyle name="Normal 9 5 3 3 2 3" xfId="4179" xr:uid="{550EB6A6-7B99-4629-8977-05B8E0F3D958}"/>
    <cellStyle name="Normal 9 5 3 3 2 3 2" xfId="5102" xr:uid="{3A375A9C-9D79-4524-92A1-F9BABB4D2806}"/>
    <cellStyle name="Normal 9 5 3 3 2 4" xfId="4180" xr:uid="{00D8AB59-0E9D-4147-9B6E-28CA00351F59}"/>
    <cellStyle name="Normal 9 5 3 3 2 4 2" xfId="5103" xr:uid="{5A17C11C-5300-4054-A1AF-500850BF3432}"/>
    <cellStyle name="Normal 9 5 3 3 2 5" xfId="5100" xr:uid="{167627CE-B4EC-4B07-8D0D-861BCBF884E5}"/>
    <cellStyle name="Normal 9 5 3 3 3" xfId="2459" xr:uid="{EAE34408-8058-4CEE-9EBC-6E2A1750FA7D}"/>
    <cellStyle name="Normal 9 5 3 3 3 2" xfId="5104" xr:uid="{6CCB85BA-3F34-44CA-8D43-FB44EBE62C99}"/>
    <cellStyle name="Normal 9 5 3 3 4" xfId="4181" xr:uid="{E8D8ACCE-4151-4B1E-83BF-C6AB0AAFFC95}"/>
    <cellStyle name="Normal 9 5 3 3 4 2" xfId="5105" xr:uid="{BF7A3065-FBAF-458D-A03B-2B094365C842}"/>
    <cellStyle name="Normal 9 5 3 3 5" xfId="4182" xr:uid="{CB5DBE43-7277-4730-B927-C9B819ADCBD8}"/>
    <cellStyle name="Normal 9 5 3 3 5 2" xfId="5106" xr:uid="{07203C48-3E1D-4B34-9964-D01C8ED944A8}"/>
    <cellStyle name="Normal 9 5 3 3 6" xfId="5099" xr:uid="{27F72141-11FE-42F3-B80A-CF3AE462CAA2}"/>
    <cellStyle name="Normal 9 5 3 4" xfId="2460" xr:uid="{9AE82F11-0B36-4B0A-86D1-1108DD7E2808}"/>
    <cellStyle name="Normal 9 5 3 4 2" xfId="2461" xr:uid="{E9870434-48BD-431E-842E-E4763D07F3DF}"/>
    <cellStyle name="Normal 9 5 3 4 2 2" xfId="5108" xr:uid="{A6E9846B-229E-4989-B17D-350633CCBB13}"/>
    <cellStyle name="Normal 9 5 3 4 3" xfId="4183" xr:uid="{FA8395A1-54A3-4265-98DD-C5870BB91692}"/>
    <cellStyle name="Normal 9 5 3 4 3 2" xfId="5109" xr:uid="{AA0E6766-7B9E-4499-8C36-93A355929732}"/>
    <cellStyle name="Normal 9 5 3 4 4" xfId="4184" xr:uid="{BF87AC6D-74D8-4986-A910-ADD389EFAEE3}"/>
    <cellStyle name="Normal 9 5 3 4 4 2" xfId="5110" xr:uid="{27864F12-F362-470E-9832-0E2BB8636CC9}"/>
    <cellStyle name="Normal 9 5 3 4 5" xfId="5107" xr:uid="{B26180AE-4534-4B96-9311-36C41B2DAED5}"/>
    <cellStyle name="Normal 9 5 3 5" xfId="2462" xr:uid="{2DA7D20E-63F5-4C28-BB12-F611C469FF5D}"/>
    <cellStyle name="Normal 9 5 3 5 2" xfId="4185" xr:uid="{BA9C8453-9F3F-477A-89B5-5FF0382117FC}"/>
    <cellStyle name="Normal 9 5 3 5 2 2" xfId="5112" xr:uid="{31F30E15-BC85-48C1-B2FD-08F6FDAF56C0}"/>
    <cellStyle name="Normal 9 5 3 5 3" xfId="4186" xr:uid="{18FB17BD-548F-4EBD-BFF1-C4F934580D3B}"/>
    <cellStyle name="Normal 9 5 3 5 3 2" xfId="5113" xr:uid="{FFEBF267-841F-4DB3-BB3A-4AB71588853A}"/>
    <cellStyle name="Normal 9 5 3 5 4" xfId="4187" xr:uid="{C02678C6-22ED-4A12-9D9E-638024FDDC96}"/>
    <cellStyle name="Normal 9 5 3 5 4 2" xfId="5114" xr:uid="{5E82FB2C-220F-49E6-8D41-20F6B9643C76}"/>
    <cellStyle name="Normal 9 5 3 5 5" xfId="5111" xr:uid="{C9EBD5FE-610E-45A3-A516-222CEFC84578}"/>
    <cellStyle name="Normal 9 5 3 6" xfId="4188" xr:uid="{11B58AED-020C-472F-AD38-5F27915E2A4A}"/>
    <cellStyle name="Normal 9 5 3 6 2" xfId="5115" xr:uid="{E3BB4069-6BDE-4EF2-8437-ED43B6728254}"/>
    <cellStyle name="Normal 9 5 3 7" xfId="4189" xr:uid="{90F754CE-47B2-4AE7-AEA3-CB11F46157D7}"/>
    <cellStyle name="Normal 9 5 3 7 2" xfId="5116" xr:uid="{9D89583D-B818-413A-BB85-94FCFB32BE71}"/>
    <cellStyle name="Normal 9 5 3 8" xfId="4190" xr:uid="{A8F8ED05-ECE6-47E6-84E6-5C65119344A2}"/>
    <cellStyle name="Normal 9 5 3 8 2" xfId="5117" xr:uid="{F07ED8F4-455C-4585-9737-C40D8D43DF04}"/>
    <cellStyle name="Normal 9 5 3 9" xfId="5085" xr:uid="{1252BF9B-6716-449B-907E-B29583D46A07}"/>
    <cellStyle name="Normal 9 5 4" xfId="421" xr:uid="{1449F32C-1196-4D71-AD93-35978B283C20}"/>
    <cellStyle name="Normal 9 5 4 2" xfId="881" xr:uid="{56F0A07B-21B8-4603-9610-61771624A5CC}"/>
    <cellStyle name="Normal 9 5 4 2 2" xfId="882" xr:uid="{5A2E0000-1CC4-4C91-8F4B-CFCC9F794E4E}"/>
    <cellStyle name="Normal 9 5 4 2 2 2" xfId="2463" xr:uid="{BD7DB9FF-9CB6-4D5C-B7CB-CF0C2694CE7E}"/>
    <cellStyle name="Normal 9 5 4 2 2 2 2" xfId="5121" xr:uid="{D202971C-4EED-4A0B-97E4-EB9EF4C35285}"/>
    <cellStyle name="Normal 9 5 4 2 2 3" xfId="4191" xr:uid="{C715D678-9F0D-4305-806D-195943A2B19C}"/>
    <cellStyle name="Normal 9 5 4 2 2 3 2" xfId="5122" xr:uid="{5A599622-A5B1-43AA-B174-0755DFD49D1D}"/>
    <cellStyle name="Normal 9 5 4 2 2 4" xfId="4192" xr:uid="{EFEE95DD-47A0-483F-B773-28BD50BFB525}"/>
    <cellStyle name="Normal 9 5 4 2 2 4 2" xfId="5123" xr:uid="{81E2CB80-BCFF-42F5-A90C-C64176E4160F}"/>
    <cellStyle name="Normal 9 5 4 2 2 5" xfId="5120" xr:uid="{F857C056-E70E-4409-A77B-3664611E4E3D}"/>
    <cellStyle name="Normal 9 5 4 2 3" xfId="2464" xr:uid="{68307013-7E4D-41B1-88FD-8B6F206DB120}"/>
    <cellStyle name="Normal 9 5 4 2 3 2" xfId="5124" xr:uid="{E62AA09C-EB52-4D80-8FF6-F8F95B900698}"/>
    <cellStyle name="Normal 9 5 4 2 4" xfId="4193" xr:uid="{8BF8FEFA-6610-4F05-9696-F203CB3EE7C5}"/>
    <cellStyle name="Normal 9 5 4 2 4 2" xfId="5125" xr:uid="{F3D8FBD4-4F1B-41AC-B0A8-03D7FCC40CB2}"/>
    <cellStyle name="Normal 9 5 4 2 5" xfId="4194" xr:uid="{930A9161-C944-49BE-ADEB-BE6A02FFF8B9}"/>
    <cellStyle name="Normal 9 5 4 2 5 2" xfId="5126" xr:uid="{F7A13270-ADA9-414E-92B7-6C9CDE6AE968}"/>
    <cellStyle name="Normal 9 5 4 2 6" xfId="5119" xr:uid="{B27DFED5-D76C-4091-935B-F070C7FAB4ED}"/>
    <cellStyle name="Normal 9 5 4 3" xfId="883" xr:uid="{7E0FD7D7-1A57-434E-BA50-0294BA814489}"/>
    <cellStyle name="Normal 9 5 4 3 2" xfId="2465" xr:uid="{695842DD-4D0F-4628-BD71-ABF13E28AC3F}"/>
    <cellStyle name="Normal 9 5 4 3 2 2" xfId="5128" xr:uid="{F3A362DE-53B7-405B-9E1F-28E13C5167C4}"/>
    <cellStyle name="Normal 9 5 4 3 3" xfId="4195" xr:uid="{99138E59-904B-4315-8B9E-2F0FDE37C947}"/>
    <cellStyle name="Normal 9 5 4 3 3 2" xfId="5129" xr:uid="{35856527-B206-4B94-A61E-1DECA6FDB1AC}"/>
    <cellStyle name="Normal 9 5 4 3 4" xfId="4196" xr:uid="{966A345C-5820-441A-98A7-4B61996341D0}"/>
    <cellStyle name="Normal 9 5 4 3 4 2" xfId="5130" xr:uid="{11DA110A-339B-427D-B97A-D08D8A777C14}"/>
    <cellStyle name="Normal 9 5 4 3 5" xfId="5127" xr:uid="{EA1B2B71-3781-4D0E-8E2C-121C32EFD224}"/>
    <cellStyle name="Normal 9 5 4 4" xfId="2466" xr:uid="{E47062B2-8870-415F-95E1-8C664DE5B3FC}"/>
    <cellStyle name="Normal 9 5 4 4 2" xfId="4197" xr:uid="{412013F5-754D-40E4-B169-2E2AEBA7A4C0}"/>
    <cellStyle name="Normal 9 5 4 4 2 2" xfId="5132" xr:uid="{548E6A0D-4487-422A-8741-F603D38BBE35}"/>
    <cellStyle name="Normal 9 5 4 4 3" xfId="4198" xr:uid="{DB30D341-DE14-4AA2-9827-0C9E7D1F22F6}"/>
    <cellStyle name="Normal 9 5 4 4 3 2" xfId="5133" xr:uid="{FF4E1CCB-4772-4302-B0F7-23D02B7282AE}"/>
    <cellStyle name="Normal 9 5 4 4 4" xfId="4199" xr:uid="{3CED24AA-99A3-4E6C-BFC4-C7485BACA5C1}"/>
    <cellStyle name="Normal 9 5 4 4 4 2" xfId="5134" xr:uid="{8D94E3C4-C200-4EA1-B981-7B5DD7FC87FF}"/>
    <cellStyle name="Normal 9 5 4 4 5" xfId="5131" xr:uid="{6F7D5307-975C-4438-B2E4-F295265F2692}"/>
    <cellStyle name="Normal 9 5 4 5" xfId="4200" xr:uid="{7B0ACDC1-B7EC-4219-9E71-3ACFFC7B5176}"/>
    <cellStyle name="Normal 9 5 4 5 2" xfId="5135" xr:uid="{ABF80E4C-5760-4783-8814-A4F79E2E51B0}"/>
    <cellStyle name="Normal 9 5 4 6" xfId="4201" xr:uid="{8AA58FEA-6F19-4CAB-A448-79FBDB6DAA1B}"/>
    <cellStyle name="Normal 9 5 4 6 2" xfId="5136" xr:uid="{F0FA347C-F0EE-4781-9DE9-39AC2E66C473}"/>
    <cellStyle name="Normal 9 5 4 7" xfId="4202" xr:uid="{AFA93006-367E-4115-A244-D11F31A64F1C}"/>
    <cellStyle name="Normal 9 5 4 7 2" xfId="5137" xr:uid="{07B78919-679E-4E16-AC83-2AD49498BAB4}"/>
    <cellStyle name="Normal 9 5 4 8" xfId="5118" xr:uid="{A96AB44A-C925-41F1-9060-A44107DAE3BA}"/>
    <cellStyle name="Normal 9 5 5" xfId="422" xr:uid="{6F2732C6-6306-4EFC-81EF-A6B4B803CA31}"/>
    <cellStyle name="Normal 9 5 5 2" xfId="884" xr:uid="{A1983EFC-E0DB-4A9D-AB53-2968FAD894A0}"/>
    <cellStyle name="Normal 9 5 5 2 2" xfId="2467" xr:uid="{658D6747-3DED-4EA6-833E-306D329A78BB}"/>
    <cellStyle name="Normal 9 5 5 2 2 2" xfId="5140" xr:uid="{4F83C692-4CA8-474C-BC3A-FBCF1E72E24D}"/>
    <cellStyle name="Normal 9 5 5 2 3" xfId="4203" xr:uid="{B56C8BAD-9BBD-459C-96F2-770BB18A0359}"/>
    <cellStyle name="Normal 9 5 5 2 3 2" xfId="5141" xr:uid="{68C3E7DD-FBE2-4F7A-BF52-4EC30834DF12}"/>
    <cellStyle name="Normal 9 5 5 2 4" xfId="4204" xr:uid="{999E7561-BA3E-4752-97A5-1E64338F6524}"/>
    <cellStyle name="Normal 9 5 5 2 4 2" xfId="5142" xr:uid="{EE395ABB-D1AE-4F50-A0C7-551968057DCC}"/>
    <cellStyle name="Normal 9 5 5 2 5" xfId="5139" xr:uid="{A62E39AD-5C4C-4BFB-A8CE-3B042E2D1F29}"/>
    <cellStyle name="Normal 9 5 5 3" xfId="2468" xr:uid="{9381F038-D732-454E-BE68-BDB0D3A392EC}"/>
    <cellStyle name="Normal 9 5 5 3 2" xfId="4205" xr:uid="{EB99721C-AB24-458D-9154-C141DBF5C6DE}"/>
    <cellStyle name="Normal 9 5 5 3 2 2" xfId="5144" xr:uid="{21B2D225-6F49-4A2B-955D-BE4763D44C26}"/>
    <cellStyle name="Normal 9 5 5 3 3" xfId="4206" xr:uid="{4ACA3FC7-9B8B-4F9D-A6A1-D0CF149883C9}"/>
    <cellStyle name="Normal 9 5 5 3 3 2" xfId="5145" xr:uid="{EF763249-1EFE-4953-BC49-403EC3F42AAE}"/>
    <cellStyle name="Normal 9 5 5 3 4" xfId="4207" xr:uid="{D2E62A8E-D2CC-4C1B-87BB-01F3B7DC913C}"/>
    <cellStyle name="Normal 9 5 5 3 4 2" xfId="5146" xr:uid="{F4053A28-F25C-416B-A25F-C218C26183D3}"/>
    <cellStyle name="Normal 9 5 5 3 5" xfId="5143" xr:uid="{2408EFB9-AFD8-4DEB-A46E-C3A1EFA667C6}"/>
    <cellStyle name="Normal 9 5 5 4" xfId="4208" xr:uid="{CDE6491D-1450-4C2E-A42E-BE11609C8851}"/>
    <cellStyle name="Normal 9 5 5 4 2" xfId="5147" xr:uid="{5ED64B4E-9BD1-4A79-9CC2-43E5660F29BD}"/>
    <cellStyle name="Normal 9 5 5 5" xfId="4209" xr:uid="{101791FA-9764-40B9-BC4D-90A06BD8757A}"/>
    <cellStyle name="Normal 9 5 5 5 2" xfId="5148" xr:uid="{E6D37588-B0F8-4192-AFC3-91DA61987236}"/>
    <cellStyle name="Normal 9 5 5 6" xfId="4210" xr:uid="{10BEB45D-9AF2-4DD1-88C1-83A90019B96E}"/>
    <cellStyle name="Normal 9 5 5 6 2" xfId="5149" xr:uid="{AEFDAAA4-1576-4088-A844-7DA06D17C93D}"/>
    <cellStyle name="Normal 9 5 5 7" xfId="5138" xr:uid="{81AB2F30-45A7-47E6-990B-02F1E0FFE648}"/>
    <cellStyle name="Normal 9 5 6" xfId="885" xr:uid="{3D965DC5-4BA9-4B68-B003-D37A1AE08F25}"/>
    <cellStyle name="Normal 9 5 6 2" xfId="2469" xr:uid="{E9326F0A-6B8B-49A6-92F7-8EDB1807E437}"/>
    <cellStyle name="Normal 9 5 6 2 2" xfId="4211" xr:uid="{87C866EB-9CEC-4D49-9878-53E8CB707246}"/>
    <cellStyle name="Normal 9 5 6 2 2 2" xfId="5152" xr:uid="{2E572D6F-56D0-4103-8E5D-5391CA4F78FB}"/>
    <cellStyle name="Normal 9 5 6 2 3" xfId="4212" xr:uid="{6C3F39A3-2A99-42B7-90E5-6AB81454A003}"/>
    <cellStyle name="Normal 9 5 6 2 3 2" xfId="5153" xr:uid="{6FDE7549-9C6F-4EE3-858A-FC59A603988F}"/>
    <cellStyle name="Normal 9 5 6 2 4" xfId="4213" xr:uid="{2EBD51E9-3B53-40B8-B0FD-6D9769348FF4}"/>
    <cellStyle name="Normal 9 5 6 2 4 2" xfId="5154" xr:uid="{B0C4827F-6925-4D86-807E-B2E38D157230}"/>
    <cellStyle name="Normal 9 5 6 2 5" xfId="5151" xr:uid="{07ED2144-3225-48DE-B4B1-D9C0C1F67DBF}"/>
    <cellStyle name="Normal 9 5 6 3" xfId="4214" xr:uid="{6F9988B3-8532-4CE0-9638-A5A8A0ABEFEF}"/>
    <cellStyle name="Normal 9 5 6 3 2" xfId="5155" xr:uid="{F5346EEA-9348-4495-A6DE-A8AE84887BA6}"/>
    <cellStyle name="Normal 9 5 6 4" xfId="4215" xr:uid="{1B0F1BC3-DFA0-4DF9-A0CE-42BD4C6E6CE2}"/>
    <cellStyle name="Normal 9 5 6 4 2" xfId="5156" xr:uid="{A956B1DD-F28A-44FF-8CD6-307E019AAB98}"/>
    <cellStyle name="Normal 9 5 6 5" xfId="4216" xr:uid="{A2107FB1-BD39-4214-9889-58FAF4955DB4}"/>
    <cellStyle name="Normal 9 5 6 5 2" xfId="5157" xr:uid="{2329C8DF-3A88-4DC4-8769-BC44000E5434}"/>
    <cellStyle name="Normal 9 5 6 6" xfId="5150" xr:uid="{AAC6B517-C596-4E62-A143-57B88C2AC613}"/>
    <cellStyle name="Normal 9 5 7" xfId="2470" xr:uid="{B590829C-9F66-4F23-9C5D-D921EB7FAE7E}"/>
    <cellStyle name="Normal 9 5 7 2" xfId="4217" xr:uid="{350F3226-0E2E-4F06-88FF-289258914941}"/>
    <cellStyle name="Normal 9 5 7 2 2" xfId="5159" xr:uid="{FDC7556C-8A3A-47BC-A269-16D0342C8F62}"/>
    <cellStyle name="Normal 9 5 7 3" xfId="4218" xr:uid="{76EAFA39-7B8A-4032-B901-0027650D428E}"/>
    <cellStyle name="Normal 9 5 7 3 2" xfId="5160" xr:uid="{44725286-6BF2-48B7-AC9D-FDC87CA43C73}"/>
    <cellStyle name="Normal 9 5 7 4" xfId="4219" xr:uid="{BB640B1C-9242-4F7F-BD1D-CDC78AE5B84C}"/>
    <cellStyle name="Normal 9 5 7 4 2" xfId="5161" xr:uid="{0B0E7CCC-A693-404D-8E13-B6175539FE09}"/>
    <cellStyle name="Normal 9 5 7 5" xfId="5158" xr:uid="{B5A7B015-1150-4C9B-822E-5E7178DAD34C}"/>
    <cellStyle name="Normal 9 5 8" xfId="4220" xr:uid="{39B882B6-1F17-4CB8-A7EB-B0ACA8E21189}"/>
    <cellStyle name="Normal 9 5 8 2" xfId="4221" xr:uid="{988F86B2-6C1A-47E8-8DE7-77BE871F1A9D}"/>
    <cellStyle name="Normal 9 5 8 2 2" xfId="5163" xr:uid="{AED2E5F9-78B7-4D89-A971-7B29CFDEDEBA}"/>
    <cellStyle name="Normal 9 5 8 3" xfId="4222" xr:uid="{BC1EA9F8-9919-4414-9593-2E26E42D5003}"/>
    <cellStyle name="Normal 9 5 8 3 2" xfId="5164" xr:uid="{785B0AA2-134C-4D0A-A050-F7B8A6D69EB3}"/>
    <cellStyle name="Normal 9 5 8 4" xfId="4223" xr:uid="{66A2600A-ACA4-4911-8CB2-1903A4376026}"/>
    <cellStyle name="Normal 9 5 8 4 2" xfId="5165" xr:uid="{8DE44D37-A926-4172-BAC8-6C89862FB90B}"/>
    <cellStyle name="Normal 9 5 8 5" xfId="5162" xr:uid="{420AC497-3A8C-4F21-B9C8-F22957308B82}"/>
    <cellStyle name="Normal 9 5 9" xfId="4224" xr:uid="{C3F8A29D-7E01-44AB-B7B0-1DC93A946B16}"/>
    <cellStyle name="Normal 9 5 9 2" xfId="5166" xr:uid="{AFB85AC3-D3B1-4DF5-9A21-0FA4A3BDF94B}"/>
    <cellStyle name="Normal 9 6" xfId="180" xr:uid="{7424638C-312A-4F12-AAC9-918699C396C1}"/>
    <cellStyle name="Normal 9 6 10" xfId="5167" xr:uid="{A311EFA1-70BE-4196-ADFE-A19E7972C23C}"/>
    <cellStyle name="Normal 9 6 2" xfId="181" xr:uid="{84D9FD1C-7A2B-4F0B-8B5D-B68A2A7F346C}"/>
    <cellStyle name="Normal 9 6 2 2" xfId="423" xr:uid="{FA11AB6C-0C16-4361-BEA1-D5EC5C448D2C}"/>
    <cellStyle name="Normal 9 6 2 2 2" xfId="886" xr:uid="{D80887DF-0F3A-4131-9EC7-A7EC407C4020}"/>
    <cellStyle name="Normal 9 6 2 2 2 2" xfId="2471" xr:uid="{5AA93AAC-14E3-4831-82C1-85B8FD2994AC}"/>
    <cellStyle name="Normal 9 6 2 2 2 2 2" xfId="5171" xr:uid="{47A1E43D-FA4D-4014-9F5D-98BB092241E4}"/>
    <cellStyle name="Normal 9 6 2 2 2 3" xfId="4225" xr:uid="{AE1BE859-1CF1-4B61-82EA-40A082C9F852}"/>
    <cellStyle name="Normal 9 6 2 2 2 3 2" xfId="5172" xr:uid="{21E2E30F-7443-40BC-8813-79F61CE91231}"/>
    <cellStyle name="Normal 9 6 2 2 2 4" xfId="4226" xr:uid="{2B15D5AF-CEA9-4BA6-BF90-83ECB1A6DA99}"/>
    <cellStyle name="Normal 9 6 2 2 2 4 2" xfId="5173" xr:uid="{0D5001ED-282D-465E-B5F6-1B1F6189DD35}"/>
    <cellStyle name="Normal 9 6 2 2 2 5" xfId="5170" xr:uid="{19FF1AE4-E05A-490E-A808-FEF83F1425DC}"/>
    <cellStyle name="Normal 9 6 2 2 3" xfId="2472" xr:uid="{5EBAD89B-90DA-42F2-A655-3E0674039AEE}"/>
    <cellStyle name="Normal 9 6 2 2 3 2" xfId="4227" xr:uid="{1719F381-DC33-4DA1-8276-3EF34B1BFB4B}"/>
    <cellStyle name="Normal 9 6 2 2 3 2 2" xfId="5175" xr:uid="{0F0F2E4D-15DC-4524-BBF4-A51AD907B7D9}"/>
    <cellStyle name="Normal 9 6 2 2 3 3" xfId="4228" xr:uid="{CD122B1A-4F8E-44E1-9713-B4C7F07B9115}"/>
    <cellStyle name="Normal 9 6 2 2 3 3 2" xfId="5176" xr:uid="{0D1089C5-CED1-474C-90B4-2E9D9D0E3A8E}"/>
    <cellStyle name="Normal 9 6 2 2 3 4" xfId="4229" xr:uid="{608B8AFF-9AED-4D56-B082-22C3884848CF}"/>
    <cellStyle name="Normal 9 6 2 2 3 4 2" xfId="5177" xr:uid="{74479B75-5352-4B34-8D8D-D99B26F5C856}"/>
    <cellStyle name="Normal 9 6 2 2 3 5" xfId="5174" xr:uid="{CBBCDC2F-70A7-496B-BA90-3D9ED3E73A3B}"/>
    <cellStyle name="Normal 9 6 2 2 4" xfId="4230" xr:uid="{F273131F-23C8-40D6-B87A-A7A590AAFFAA}"/>
    <cellStyle name="Normal 9 6 2 2 4 2" xfId="5178" xr:uid="{4D3F1608-FF27-4178-8BAF-7C8A7B531787}"/>
    <cellStyle name="Normal 9 6 2 2 5" xfId="4231" xr:uid="{4DA75FB3-9B59-4C42-821A-44F56C0C3553}"/>
    <cellStyle name="Normal 9 6 2 2 5 2" xfId="5179" xr:uid="{11AC1672-2E59-437B-9EF2-85BA6FF21648}"/>
    <cellStyle name="Normal 9 6 2 2 6" xfId="4232" xr:uid="{52DC41F3-6A71-418B-B22A-4DA32C84763B}"/>
    <cellStyle name="Normal 9 6 2 2 6 2" xfId="5180" xr:uid="{57F28490-7BD7-4F96-9E4B-3694E673A452}"/>
    <cellStyle name="Normal 9 6 2 2 7" xfId="5169" xr:uid="{6ADFCBFA-4637-4177-9B78-FE80A2191FEF}"/>
    <cellStyle name="Normal 9 6 2 3" xfId="887" xr:uid="{64606B02-C54D-41D7-8F80-54707BA11B39}"/>
    <cellStyle name="Normal 9 6 2 3 2" xfId="2473" xr:uid="{64BF1F57-E424-436A-9868-52785DCB1B66}"/>
    <cellStyle name="Normal 9 6 2 3 2 2" xfId="4233" xr:uid="{73D99962-95B3-4BF2-B6E0-613DBFB25A24}"/>
    <cellStyle name="Normal 9 6 2 3 2 2 2" xfId="5183" xr:uid="{B5106887-7067-4DE3-BA3C-3232FBDAC3AE}"/>
    <cellStyle name="Normal 9 6 2 3 2 3" xfId="4234" xr:uid="{DC514890-AC81-4F03-A3D8-13EF71E8A89B}"/>
    <cellStyle name="Normal 9 6 2 3 2 3 2" xfId="5184" xr:uid="{9EB96C20-69A1-47BC-BEC6-F4879EF9A695}"/>
    <cellStyle name="Normal 9 6 2 3 2 4" xfId="4235" xr:uid="{8D7DEBF6-79AF-40FB-883D-13B0D6125C61}"/>
    <cellStyle name="Normal 9 6 2 3 2 4 2" xfId="5185" xr:uid="{2181FC63-43FD-4DA8-BE53-2ED085BAF944}"/>
    <cellStyle name="Normal 9 6 2 3 2 5" xfId="5182" xr:uid="{DEDC18C0-6BE2-4240-9FD4-7AF01C11A1D5}"/>
    <cellStyle name="Normal 9 6 2 3 3" xfId="4236" xr:uid="{DBA4B29D-9046-42DB-AF1F-2F5998641402}"/>
    <cellStyle name="Normal 9 6 2 3 3 2" xfId="5186" xr:uid="{B2B44DF9-6205-4759-AA13-052212FD00F6}"/>
    <cellStyle name="Normal 9 6 2 3 4" xfId="4237" xr:uid="{837BC118-447E-4662-B965-C1CC630B75FD}"/>
    <cellStyle name="Normal 9 6 2 3 4 2" xfId="5187" xr:uid="{51263E04-120E-4FA3-A306-8D32A6A70C96}"/>
    <cellStyle name="Normal 9 6 2 3 5" xfId="4238" xr:uid="{9E6F597D-024B-4CB0-A381-ED1F105E7C44}"/>
    <cellStyle name="Normal 9 6 2 3 5 2" xfId="5188" xr:uid="{1EB6CA6A-42F6-405D-A56A-3BD0089F06F2}"/>
    <cellStyle name="Normal 9 6 2 3 6" xfId="5181" xr:uid="{5AEC2D29-1F4D-4C16-9463-D70946BF7D10}"/>
    <cellStyle name="Normal 9 6 2 4" xfId="2474" xr:uid="{90DEF4AC-F615-4DA5-B114-C5F5882BE851}"/>
    <cellStyle name="Normal 9 6 2 4 2" xfId="4239" xr:uid="{44771200-B504-4161-983C-D20A70EC5A0A}"/>
    <cellStyle name="Normal 9 6 2 4 2 2" xfId="5190" xr:uid="{60FF39F5-A539-4D6C-847A-A7B9F2CD1E4D}"/>
    <cellStyle name="Normal 9 6 2 4 3" xfId="4240" xr:uid="{DEB51D8A-8694-480B-8ECB-1CA5C403A58B}"/>
    <cellStyle name="Normal 9 6 2 4 3 2" xfId="5191" xr:uid="{AF00E24A-08AD-4B43-814B-B81828AE7741}"/>
    <cellStyle name="Normal 9 6 2 4 4" xfId="4241" xr:uid="{31FA1DCF-0367-44F0-8631-E7CF2C147774}"/>
    <cellStyle name="Normal 9 6 2 4 4 2" xfId="5192" xr:uid="{CD05A11E-8F9F-4CFB-8DEB-E63D0CC493A7}"/>
    <cellStyle name="Normal 9 6 2 4 5" xfId="5189" xr:uid="{EF578CAD-E783-4829-A992-0B0B23DC531C}"/>
    <cellStyle name="Normal 9 6 2 5" xfId="4242" xr:uid="{BAA066D2-B4BB-4718-AF6D-0679112A2504}"/>
    <cellStyle name="Normal 9 6 2 5 2" xfId="4243" xr:uid="{55AFCD8E-F444-4A99-A697-5C32D1374339}"/>
    <cellStyle name="Normal 9 6 2 5 2 2" xfId="5194" xr:uid="{7F4BC594-7E0D-4D89-8F61-6DBAC3A1139C}"/>
    <cellStyle name="Normal 9 6 2 5 3" xfId="4244" xr:uid="{DA16CB6B-ECE7-4C3D-AE34-B7256778DE5D}"/>
    <cellStyle name="Normal 9 6 2 5 3 2" xfId="5195" xr:uid="{241E6906-85EC-4570-89C2-168AF6330342}"/>
    <cellStyle name="Normal 9 6 2 5 4" xfId="4245" xr:uid="{8D9B8728-8461-4514-9408-843496DF02DB}"/>
    <cellStyle name="Normal 9 6 2 5 4 2" xfId="5196" xr:uid="{63B959BC-B298-4D73-B036-BEF2BF8393BF}"/>
    <cellStyle name="Normal 9 6 2 5 5" xfId="5193" xr:uid="{32791649-C018-4D16-9E9E-BE4A6C1C876B}"/>
    <cellStyle name="Normal 9 6 2 6" xfId="4246" xr:uid="{8BDD7E35-51F2-4CFD-906B-2C9219F6BC2F}"/>
    <cellStyle name="Normal 9 6 2 6 2" xfId="5197" xr:uid="{6B878002-ABF2-4C5C-94E5-A360BA1BE973}"/>
    <cellStyle name="Normal 9 6 2 7" xfId="4247" xr:uid="{875972C2-4955-4F3A-B1EB-A53FE01F7D87}"/>
    <cellStyle name="Normal 9 6 2 7 2" xfId="5198" xr:uid="{A5B38D6B-C500-4825-9529-810CE24EEF1A}"/>
    <cellStyle name="Normal 9 6 2 8" xfId="4248" xr:uid="{13B9E601-2EBE-4CCE-9925-D94F1E109AEA}"/>
    <cellStyle name="Normal 9 6 2 8 2" xfId="5199" xr:uid="{DDF3F948-7370-429F-8C10-61C53D12C763}"/>
    <cellStyle name="Normal 9 6 2 9" xfId="5168" xr:uid="{FABE8BD2-A015-4E78-AA06-A75605379BA8}"/>
    <cellStyle name="Normal 9 6 3" xfId="424" xr:uid="{530CCEEE-7944-4BA1-9AA2-3366638B79EA}"/>
    <cellStyle name="Normal 9 6 3 2" xfId="888" xr:uid="{DA3382C4-40B9-4BCF-A6F4-912ACF0C0398}"/>
    <cellStyle name="Normal 9 6 3 2 2" xfId="889" xr:uid="{0BB80C2E-D128-4019-AB2A-5CC26A5552DD}"/>
    <cellStyle name="Normal 9 6 3 2 2 2" xfId="5202" xr:uid="{D501E1BD-6FAA-43BF-A935-EC9E897C49A0}"/>
    <cellStyle name="Normal 9 6 3 2 3" xfId="4249" xr:uid="{C62A9BBA-BFC9-4063-8EFE-236F9CD716FE}"/>
    <cellStyle name="Normal 9 6 3 2 3 2" xfId="5203" xr:uid="{F09592A9-F490-4350-8B42-196D62DF313F}"/>
    <cellStyle name="Normal 9 6 3 2 4" xfId="4250" xr:uid="{5F06CC29-BD78-46E0-8953-54961C068335}"/>
    <cellStyle name="Normal 9 6 3 2 4 2" xfId="5204" xr:uid="{379B9BE4-A4EA-413E-A407-CE61D7EC7111}"/>
    <cellStyle name="Normal 9 6 3 2 5" xfId="5201" xr:uid="{148441B9-5645-4E90-BA4B-BFED0CC1CC53}"/>
    <cellStyle name="Normal 9 6 3 3" xfId="890" xr:uid="{C9517C14-E3C7-45DC-A103-AE7753C000B6}"/>
    <cellStyle name="Normal 9 6 3 3 2" xfId="4251" xr:uid="{2962A0B0-1C23-4AF9-9AC9-025D3DEC353D}"/>
    <cellStyle name="Normal 9 6 3 3 2 2" xfId="5206" xr:uid="{F068DBC6-C706-404E-B1FB-F949E4E9CFA3}"/>
    <cellStyle name="Normal 9 6 3 3 3" xfId="4252" xr:uid="{C2EA88E2-E5C8-47D9-A767-894EBD5A5B36}"/>
    <cellStyle name="Normal 9 6 3 3 3 2" xfId="5207" xr:uid="{0FA66153-D4D9-4BAC-9205-1C9AABCB636F}"/>
    <cellStyle name="Normal 9 6 3 3 4" xfId="4253" xr:uid="{DC3E1A42-3355-403E-A856-7DF8A29F78E9}"/>
    <cellStyle name="Normal 9 6 3 3 4 2" xfId="5208" xr:uid="{35E7069D-1AF5-4F85-85FB-A58B2AFF15BD}"/>
    <cellStyle name="Normal 9 6 3 3 5" xfId="5205" xr:uid="{D2F84FDC-9E91-4B71-94C5-73C24DF3F902}"/>
    <cellStyle name="Normal 9 6 3 4" xfId="4254" xr:uid="{5D97BF18-5FF6-4BF1-885C-B6CA63EDF39C}"/>
    <cellStyle name="Normal 9 6 3 4 2" xfId="5209" xr:uid="{2F011B1D-4831-4C84-9BAA-685E536C4ECD}"/>
    <cellStyle name="Normal 9 6 3 5" xfId="4255" xr:uid="{3D1F59F5-0039-4E26-8DC8-0572C88EB551}"/>
    <cellStyle name="Normal 9 6 3 5 2" xfId="5210" xr:uid="{B610B150-3C72-44AA-A947-8ABD95EFA686}"/>
    <cellStyle name="Normal 9 6 3 6" xfId="4256" xr:uid="{41149385-D705-484D-B8EE-F34B44ACA05B}"/>
    <cellStyle name="Normal 9 6 3 6 2" xfId="5211" xr:uid="{5418820F-A7D6-4632-BE35-0AAB8B96DC54}"/>
    <cellStyle name="Normal 9 6 3 7" xfId="5200" xr:uid="{C89E4848-B0E5-4788-AA24-69955001E141}"/>
    <cellStyle name="Normal 9 6 4" xfId="425" xr:uid="{C95FFF03-0657-45C3-A4BD-38334DBBC5DE}"/>
    <cellStyle name="Normal 9 6 4 2" xfId="891" xr:uid="{3F854C55-57B9-4572-B796-A78CF68836F1}"/>
    <cellStyle name="Normal 9 6 4 2 2" xfId="4257" xr:uid="{977233AB-6DD9-4680-83AF-2D6911AE74CF}"/>
    <cellStyle name="Normal 9 6 4 2 2 2" xfId="5214" xr:uid="{D5E18D82-517A-4277-9740-E26D44F07023}"/>
    <cellStyle name="Normal 9 6 4 2 3" xfId="4258" xr:uid="{187BBDAC-8CD8-456F-8E57-AB81885404EF}"/>
    <cellStyle name="Normal 9 6 4 2 3 2" xfId="5215" xr:uid="{2D13583C-B694-4CD6-8579-B71317D0EA4B}"/>
    <cellStyle name="Normal 9 6 4 2 4" xfId="4259" xr:uid="{8B41CA69-EB92-4DAA-9667-110724DE141F}"/>
    <cellStyle name="Normal 9 6 4 2 4 2" xfId="5216" xr:uid="{6C0B27E4-72F8-4887-88C6-A51200BB4B70}"/>
    <cellStyle name="Normal 9 6 4 2 5" xfId="5213" xr:uid="{E29C2A20-5BAE-41C6-9570-15C77AB5E6F8}"/>
    <cellStyle name="Normal 9 6 4 3" xfId="4260" xr:uid="{346DDE35-887B-4911-B499-F9CAD0ED06B9}"/>
    <cellStyle name="Normal 9 6 4 3 2" xfId="5217" xr:uid="{436A63D3-110D-47A0-8BCE-4C1B5C34B84F}"/>
    <cellStyle name="Normal 9 6 4 4" xfId="4261" xr:uid="{919CDA46-54E1-4DD8-9DE7-D204B1C497DA}"/>
    <cellStyle name="Normal 9 6 4 4 2" xfId="5218" xr:uid="{B0FEB5E8-BCD4-4FDC-A894-6CA5BFE1CED2}"/>
    <cellStyle name="Normal 9 6 4 5" xfId="4262" xr:uid="{9ECCBE43-5918-4D23-847C-C82877D614B9}"/>
    <cellStyle name="Normal 9 6 4 5 2" xfId="5219" xr:uid="{E58E4219-0B66-4270-9830-6482B1CBF4AB}"/>
    <cellStyle name="Normal 9 6 4 6" xfId="5212" xr:uid="{831C2424-0042-4DDD-AC47-F03720B26A18}"/>
    <cellStyle name="Normal 9 6 5" xfId="892" xr:uid="{844B20DF-F0AF-4907-AE8A-0EE3BCAB5D9F}"/>
    <cellStyle name="Normal 9 6 5 2" xfId="4263" xr:uid="{1B61B87F-8143-4803-A392-FE686679C0F0}"/>
    <cellStyle name="Normal 9 6 5 2 2" xfId="5221" xr:uid="{E25463EA-7925-47B7-BC16-81E9632037A2}"/>
    <cellStyle name="Normal 9 6 5 3" xfId="4264" xr:uid="{495823BD-0337-40A4-8DC7-12923846D1A4}"/>
    <cellStyle name="Normal 9 6 5 3 2" xfId="5222" xr:uid="{BB01F1CB-4371-43C1-828B-40757102D2A5}"/>
    <cellStyle name="Normal 9 6 5 4" xfId="4265" xr:uid="{31C9E3A9-76BA-4264-9799-8F656E4EB184}"/>
    <cellStyle name="Normal 9 6 5 4 2" xfId="5223" xr:uid="{6788DA1D-177E-4D5A-90AF-315C591D0451}"/>
    <cellStyle name="Normal 9 6 5 5" xfId="5220" xr:uid="{D095D64E-1FD1-48D1-9F28-376A42E2C5B6}"/>
    <cellStyle name="Normal 9 6 6" xfId="4266" xr:uid="{5DEF3990-1CA4-4C14-8E73-E0427E824441}"/>
    <cellStyle name="Normal 9 6 6 2" xfId="4267" xr:uid="{4119C2C1-BD78-48DB-B6CE-24C84CE8B8F4}"/>
    <cellStyle name="Normal 9 6 6 2 2" xfId="5225" xr:uid="{ED97C7D5-1392-4B2B-B1BC-781558CFCF7D}"/>
    <cellStyle name="Normal 9 6 6 3" xfId="4268" xr:uid="{DEF258F4-C264-40B2-B3F2-B16900C6A75B}"/>
    <cellStyle name="Normal 9 6 6 3 2" xfId="5226" xr:uid="{A3132DDA-41FB-468C-A850-8F552B79C995}"/>
    <cellStyle name="Normal 9 6 6 4" xfId="4269" xr:uid="{BBFB6DC0-AEDD-4165-8089-53D789BBB7A3}"/>
    <cellStyle name="Normal 9 6 6 4 2" xfId="5227" xr:uid="{070F2E73-AA0F-44A2-A5EB-89B622F169F4}"/>
    <cellStyle name="Normal 9 6 6 5" xfId="5224" xr:uid="{3412AD4A-8F2E-46CF-B29C-616D613D858A}"/>
    <cellStyle name="Normal 9 6 7" xfId="4270" xr:uid="{BEB2C0C1-0441-43A2-A9D0-3E6F6A289287}"/>
    <cellStyle name="Normal 9 6 7 2" xfId="5228" xr:uid="{0CE02002-B9DB-4707-842D-2CFFF85FDB84}"/>
    <cellStyle name="Normal 9 6 8" xfId="4271" xr:uid="{337CCF24-F25F-48DA-8319-39E40F694422}"/>
    <cellStyle name="Normal 9 6 8 2" xfId="5229" xr:uid="{28BD392B-965B-4FBB-82AA-51DAABD9ED34}"/>
    <cellStyle name="Normal 9 6 9" xfId="4272" xr:uid="{FB95BF5E-E634-42E1-BFD0-3D70457E4CD6}"/>
    <cellStyle name="Normal 9 6 9 2" xfId="5230" xr:uid="{DBB36AC5-452D-4ECE-910A-D9DDBB0A5DC8}"/>
    <cellStyle name="Normal 9 7" xfId="182" xr:uid="{610BAABF-CD07-4F40-B32B-125A69DBF20C}"/>
    <cellStyle name="Normal 9 7 2" xfId="426" xr:uid="{9EE6C4E0-66AD-4C86-AFC1-AD6D9C5D836A}"/>
    <cellStyle name="Normal 9 7 2 2" xfId="893" xr:uid="{C9DD774B-0E63-49D9-9FDB-B578283C3A8F}"/>
    <cellStyle name="Normal 9 7 2 2 2" xfId="2475" xr:uid="{AA8F98AE-3039-4307-9EA7-09C874E2CBFC}"/>
    <cellStyle name="Normal 9 7 2 2 2 2" xfId="2476" xr:uid="{68E31653-8CC7-4617-9626-AA17312F5EB6}"/>
    <cellStyle name="Normal 9 7 2 2 2 2 2" xfId="5235" xr:uid="{CC775B07-2E14-412C-91ED-25D30743BCE0}"/>
    <cellStyle name="Normal 9 7 2 2 2 3" xfId="5234" xr:uid="{A9EB4459-2849-4374-B0A2-771AF37AA7AB}"/>
    <cellStyle name="Normal 9 7 2 2 3" xfId="2477" xr:uid="{B1D05AF1-9EC1-47D1-8C8E-8E6AAE47BEC9}"/>
    <cellStyle name="Normal 9 7 2 2 3 2" xfId="5236" xr:uid="{6100D307-B73C-4006-8FF7-2BA938D68946}"/>
    <cellStyle name="Normal 9 7 2 2 4" xfId="4273" xr:uid="{9720BB05-E6A3-47E0-8851-798AAA092177}"/>
    <cellStyle name="Normal 9 7 2 2 4 2" xfId="5237" xr:uid="{C1CA6D3F-8F02-41D7-95D3-DED0A2AF1519}"/>
    <cellStyle name="Normal 9 7 2 2 5" xfId="5233" xr:uid="{D5EEFFA1-C00B-461E-B250-0FBED4FB94E7}"/>
    <cellStyle name="Normal 9 7 2 3" xfId="2478" xr:uid="{8EF4F6CC-4869-4ABA-9715-F44C5EB912CC}"/>
    <cellStyle name="Normal 9 7 2 3 2" xfId="2479" xr:uid="{D8B5B3F1-EE08-49E5-8E9A-4D5F67943F38}"/>
    <cellStyle name="Normal 9 7 2 3 2 2" xfId="5239" xr:uid="{EAF6BC6E-02F9-4A0D-AE50-A945267F690D}"/>
    <cellStyle name="Normal 9 7 2 3 3" xfId="4274" xr:uid="{6E4AC903-1430-44BD-AB97-6B2A09AB60CB}"/>
    <cellStyle name="Normal 9 7 2 3 3 2" xfId="5240" xr:uid="{45DFC157-5CBC-4743-8D5D-B272E60733C1}"/>
    <cellStyle name="Normal 9 7 2 3 4" xfId="4275" xr:uid="{6F228F19-1ED3-4A18-B341-9E641055A24F}"/>
    <cellStyle name="Normal 9 7 2 3 4 2" xfId="5241" xr:uid="{64C4A5C3-3FAB-4E8A-940F-A780D56E32A7}"/>
    <cellStyle name="Normal 9 7 2 3 5" xfId="5238" xr:uid="{0F9D9310-0D47-4E09-8EC1-FC9FC85539BF}"/>
    <cellStyle name="Normal 9 7 2 4" xfId="2480" xr:uid="{B31DD120-4E9D-4176-AAC0-7BDF4A36E897}"/>
    <cellStyle name="Normal 9 7 2 4 2" xfId="5242" xr:uid="{E63BB3BF-2ABD-4FA4-9645-AA95477D9372}"/>
    <cellStyle name="Normal 9 7 2 5" xfId="4276" xr:uid="{D1AC5B66-BE88-4B1A-AD59-115355F02AC6}"/>
    <cellStyle name="Normal 9 7 2 5 2" xfId="5243" xr:uid="{50441B15-A00D-4E61-92DD-700A3F18A8B9}"/>
    <cellStyle name="Normal 9 7 2 6" xfId="4277" xr:uid="{F4405D78-A1D9-4C2C-B7E4-E9925D82D741}"/>
    <cellStyle name="Normal 9 7 2 6 2" xfId="5244" xr:uid="{964BCF35-39B4-492C-B48D-3CD151379E3D}"/>
    <cellStyle name="Normal 9 7 2 7" xfId="5232" xr:uid="{06B2EABF-CE98-4A58-B08F-366E5750C736}"/>
    <cellStyle name="Normal 9 7 3" xfId="894" xr:uid="{77603538-5557-4914-939B-CB665A40CB0A}"/>
    <cellStyle name="Normal 9 7 3 2" xfId="2481" xr:uid="{8690C8AD-FBBF-4465-A663-021C12B79DD2}"/>
    <cellStyle name="Normal 9 7 3 2 2" xfId="2482" xr:uid="{AA65F12C-C694-40FA-9D06-95D4F04314BF}"/>
    <cellStyle name="Normal 9 7 3 2 2 2" xfId="5247" xr:uid="{A2BDA7F4-FB80-4633-B8A3-9C709FBB90B2}"/>
    <cellStyle name="Normal 9 7 3 2 3" xfId="4278" xr:uid="{B6C14AD3-62FC-4546-BDF3-264485C4AD5C}"/>
    <cellStyle name="Normal 9 7 3 2 3 2" xfId="5248" xr:uid="{B55830CE-6BC9-47E8-A5AC-C814959526D7}"/>
    <cellStyle name="Normal 9 7 3 2 4" xfId="4279" xr:uid="{078873AC-4D00-4BFC-8FEE-CEC44CA16EFB}"/>
    <cellStyle name="Normal 9 7 3 2 4 2" xfId="5249" xr:uid="{B0483401-0E97-4E08-B6BE-9BD45E13E2F1}"/>
    <cellStyle name="Normal 9 7 3 2 5" xfId="5246" xr:uid="{50AEB5ED-4728-4051-AF56-ED048C0257C7}"/>
    <cellStyle name="Normal 9 7 3 3" xfId="2483" xr:uid="{8F974DA0-4A2A-4C65-BAE3-8F43C86BC3CD}"/>
    <cellStyle name="Normal 9 7 3 3 2" xfId="5250" xr:uid="{99BC76D5-6036-434E-8262-1BF537DD0EC4}"/>
    <cellStyle name="Normal 9 7 3 4" xfId="4280" xr:uid="{677CF76B-2C76-4AC2-8C36-5689B6F46569}"/>
    <cellStyle name="Normal 9 7 3 4 2" xfId="5251" xr:uid="{27DD7620-A939-4A21-A539-080CDE2BE677}"/>
    <cellStyle name="Normal 9 7 3 5" xfId="4281" xr:uid="{63E22304-1B3F-42BE-B794-91632CDB272B}"/>
    <cellStyle name="Normal 9 7 3 5 2" xfId="5252" xr:uid="{69A2CF08-DE85-4ADA-B4A5-0A6EDA568399}"/>
    <cellStyle name="Normal 9 7 3 6" xfId="5245" xr:uid="{950B7F9D-7673-47C0-A749-0DE773EA5C01}"/>
    <cellStyle name="Normal 9 7 4" xfId="2484" xr:uid="{C069CB20-F587-4CEC-BDF1-4B19F9F06FFA}"/>
    <cellStyle name="Normal 9 7 4 2" xfId="2485" xr:uid="{564170E2-80D0-4F16-B974-ED7ED77DCC5C}"/>
    <cellStyle name="Normal 9 7 4 2 2" xfId="5254" xr:uid="{521534CE-03BF-45C7-8686-5B2B3B0D329E}"/>
    <cellStyle name="Normal 9 7 4 3" xfId="4282" xr:uid="{E131CE85-AA25-4313-A8C5-99873F045742}"/>
    <cellStyle name="Normal 9 7 4 3 2" xfId="5255" xr:uid="{92350624-71BA-4267-AA8E-BADE43DB6A7C}"/>
    <cellStyle name="Normal 9 7 4 4" xfId="4283" xr:uid="{D5F977D9-CE05-46B2-9793-B217EF579CAA}"/>
    <cellStyle name="Normal 9 7 4 4 2" xfId="5256" xr:uid="{248507AA-9AE5-451D-B002-CBC16AD06927}"/>
    <cellStyle name="Normal 9 7 4 5" xfId="5253" xr:uid="{7B46C395-AC54-46E5-8D70-FB142816606C}"/>
    <cellStyle name="Normal 9 7 5" xfId="2486" xr:uid="{5F9A6C49-3CC2-4053-BA8F-36B15AA2C4FD}"/>
    <cellStyle name="Normal 9 7 5 2" xfId="4284" xr:uid="{C17C1A21-DC60-4412-951F-506039EEF7EE}"/>
    <cellStyle name="Normal 9 7 5 2 2" xfId="5258" xr:uid="{9077EAD5-10F0-4929-AFA5-A428C37ECB86}"/>
    <cellStyle name="Normal 9 7 5 3" xfId="4285" xr:uid="{829FA2E2-53DF-4442-AB8A-293F00DF4A0B}"/>
    <cellStyle name="Normal 9 7 5 3 2" xfId="5259" xr:uid="{51FDD073-2AC2-4772-93F5-1DFBDF968133}"/>
    <cellStyle name="Normal 9 7 5 4" xfId="4286" xr:uid="{740E52B3-7C76-4536-BF82-9EDB92FF93CA}"/>
    <cellStyle name="Normal 9 7 5 4 2" xfId="5260" xr:uid="{B7E3C10D-79F1-431E-A537-11A1B402498D}"/>
    <cellStyle name="Normal 9 7 5 5" xfId="5257" xr:uid="{893D2D00-A8F7-414D-91C6-88E3C4D7C7F0}"/>
    <cellStyle name="Normal 9 7 6" xfId="4287" xr:uid="{1438AEBF-8B85-4EB6-B7D6-4F191EF28C6A}"/>
    <cellStyle name="Normal 9 7 6 2" xfId="5261" xr:uid="{EE32C03B-E96F-4C9D-8619-0806F8F65CD9}"/>
    <cellStyle name="Normal 9 7 7" xfId="4288" xr:uid="{0D2F8EAE-0E2A-4F84-BE77-B5F85CF8221A}"/>
    <cellStyle name="Normal 9 7 7 2" xfId="5262" xr:uid="{DC722B7E-C409-4597-9956-319DED85C9A8}"/>
    <cellStyle name="Normal 9 7 8" xfId="4289" xr:uid="{A5253924-9AD9-44FF-8690-DBC0DBE877BA}"/>
    <cellStyle name="Normal 9 7 8 2" xfId="5263" xr:uid="{DFB6492A-80C4-4A93-BF6A-B877B0833828}"/>
    <cellStyle name="Normal 9 7 9" xfId="5231" xr:uid="{5E143717-1F9D-4D92-A429-F802E7356DF4}"/>
    <cellStyle name="Normal 9 8" xfId="427" xr:uid="{198662CE-0A23-4F52-A84A-47294D64F658}"/>
    <cellStyle name="Normal 9 8 2" xfId="895" xr:uid="{2003A5C7-5131-4BCD-841B-FF93B1302A84}"/>
    <cellStyle name="Normal 9 8 2 2" xfId="896" xr:uid="{0428E5BB-2646-481C-A36A-EF6540E5779B}"/>
    <cellStyle name="Normal 9 8 2 2 2" xfId="2487" xr:uid="{201EE112-5338-420D-9EBA-E3D33148F09A}"/>
    <cellStyle name="Normal 9 8 2 2 2 2" xfId="5267" xr:uid="{FEDBE7EF-6657-41F8-9767-A0CBFBEDCF7A}"/>
    <cellStyle name="Normal 9 8 2 2 3" xfId="4290" xr:uid="{CFE2E1E3-7F43-498B-A1F6-5671D44BD128}"/>
    <cellStyle name="Normal 9 8 2 2 3 2" xfId="5268" xr:uid="{6B0A8879-FCA9-4DAE-80ED-6F636EC0492B}"/>
    <cellStyle name="Normal 9 8 2 2 4" xfId="4291" xr:uid="{5A695574-BDF5-48C1-B570-92AD9D4DA92A}"/>
    <cellStyle name="Normal 9 8 2 2 4 2" xfId="5269" xr:uid="{4AA8F58B-7A16-4277-A567-D6F2ED2A21AC}"/>
    <cellStyle name="Normal 9 8 2 2 5" xfId="5266" xr:uid="{1080835B-1F8E-4B39-B6A8-4452303D0C6D}"/>
    <cellStyle name="Normal 9 8 2 3" xfId="2488" xr:uid="{E306EF4D-01C6-4C90-BB63-DBF66FF7B18F}"/>
    <cellStyle name="Normal 9 8 2 3 2" xfId="5270" xr:uid="{7B08010F-C065-4B32-89C6-73E885DACD3F}"/>
    <cellStyle name="Normal 9 8 2 4" xfId="4292" xr:uid="{BF2CF0AA-8376-4671-8031-451FEF766FD0}"/>
    <cellStyle name="Normal 9 8 2 4 2" xfId="5271" xr:uid="{2B86667E-3353-4AE5-B201-DD6D40FAE2EC}"/>
    <cellStyle name="Normal 9 8 2 5" xfId="4293" xr:uid="{7D0D3D92-0D9C-47D3-9055-514E108F763E}"/>
    <cellStyle name="Normal 9 8 2 5 2" xfId="5272" xr:uid="{4465649C-0719-4B97-A295-3351F6EF6D70}"/>
    <cellStyle name="Normal 9 8 2 6" xfId="5265" xr:uid="{55398AB4-5675-4A2E-8BDE-DB842E946CA9}"/>
    <cellStyle name="Normal 9 8 3" xfId="897" xr:uid="{3DC52BCE-E0FE-40E2-82A9-2FFCE9E0E04B}"/>
    <cellStyle name="Normal 9 8 3 2" xfId="2489" xr:uid="{1334A686-1C8C-4F6E-94CE-078A1A47C6F5}"/>
    <cellStyle name="Normal 9 8 3 2 2" xfId="5274" xr:uid="{C5F800AC-5F1A-4298-8514-18F54A7A6E7B}"/>
    <cellStyle name="Normal 9 8 3 3" xfId="4294" xr:uid="{9D0B1702-C575-4840-A46B-9096597CABD9}"/>
    <cellStyle name="Normal 9 8 3 3 2" xfId="5275" xr:uid="{C4DA51E0-9AAD-4985-8A37-3BD9055D880B}"/>
    <cellStyle name="Normal 9 8 3 4" xfId="4295" xr:uid="{EA53CDD8-B3F1-4478-B38B-5153EBEDC42F}"/>
    <cellStyle name="Normal 9 8 3 4 2" xfId="5276" xr:uid="{12BC1D47-7BD7-4962-B1A6-5F26753287EA}"/>
    <cellStyle name="Normal 9 8 3 5" xfId="5273" xr:uid="{8BFF6CFB-8A91-44AE-9514-E4141733824B}"/>
    <cellStyle name="Normal 9 8 4" xfId="2490" xr:uid="{9438E58E-8093-4C69-8EE9-769D60B83BC1}"/>
    <cellStyle name="Normal 9 8 4 2" xfId="4296" xr:uid="{1D090493-14DC-4048-B703-FADB7A255FC8}"/>
    <cellStyle name="Normal 9 8 4 2 2" xfId="5278" xr:uid="{58895F4E-086C-4999-ACE3-B7B0A3C95EF5}"/>
    <cellStyle name="Normal 9 8 4 3" xfId="4297" xr:uid="{9084B60E-5D04-4BFE-A8CD-D845D4C22835}"/>
    <cellStyle name="Normal 9 8 4 3 2" xfId="5279" xr:uid="{75C5295F-680C-4711-BF78-D53A76577376}"/>
    <cellStyle name="Normal 9 8 4 4" xfId="4298" xr:uid="{BA890DE4-FA3B-4A59-AD07-EC00517DDB95}"/>
    <cellStyle name="Normal 9 8 4 4 2" xfId="5280" xr:uid="{FF89E813-EC6A-4E4D-8BD7-93AA19FB11EF}"/>
    <cellStyle name="Normal 9 8 4 5" xfId="5277" xr:uid="{3D2471D4-C3A4-49C7-A3F7-F4CC2380694C}"/>
    <cellStyle name="Normal 9 8 5" xfId="4299" xr:uid="{CB3048F9-419B-41B5-863D-C1B816A78F80}"/>
    <cellStyle name="Normal 9 8 5 2" xfId="5281" xr:uid="{7FFF5BFC-2697-4EBB-BAD5-74D1C681F789}"/>
    <cellStyle name="Normal 9 8 6" xfId="4300" xr:uid="{EE6F831C-1F9A-4A13-A54B-28E5284DF905}"/>
    <cellStyle name="Normal 9 8 6 2" xfId="5282" xr:uid="{821B4D10-3856-42E9-81EF-0EA31FCDFD2A}"/>
    <cellStyle name="Normal 9 8 7" xfId="4301" xr:uid="{8BF02949-8C7E-4E74-BFAD-4BC08C5D95CD}"/>
    <cellStyle name="Normal 9 8 7 2" xfId="5283" xr:uid="{D7D45A80-257B-4194-B741-FF61484BC9DB}"/>
    <cellStyle name="Normal 9 8 8" xfId="5264" xr:uid="{9BE6E16E-9149-4BC7-9A03-6ECEAB031050}"/>
    <cellStyle name="Normal 9 9" xfId="428" xr:uid="{02C99C82-81F4-4588-8B3B-5EB09FD1CF10}"/>
    <cellStyle name="Normal 9 9 2" xfId="898" xr:uid="{71BDD3C1-82ED-4100-96A9-02E5A74D979E}"/>
    <cellStyle name="Normal 9 9 2 2" xfId="2491" xr:uid="{8E560D34-1CA7-4F06-8F0C-1DB3610F3411}"/>
    <cellStyle name="Normal 9 9 2 2 2" xfId="5286" xr:uid="{9A6EDC31-FDFD-4A45-AF6B-79C2492134B0}"/>
    <cellStyle name="Normal 9 9 2 3" xfId="4302" xr:uid="{BD766228-FCBD-48D4-B6EB-1364C460E4BF}"/>
    <cellStyle name="Normal 9 9 2 3 2" xfId="5287" xr:uid="{D92CE963-CD28-4D60-A6D1-A49FF41B97CA}"/>
    <cellStyle name="Normal 9 9 2 4" xfId="4303" xr:uid="{5D1C05AC-AE5E-41E2-80DF-9CCA61B910D1}"/>
    <cellStyle name="Normal 9 9 2 4 2" xfId="5288" xr:uid="{77B1350C-D04E-4640-BD65-3E9CF1361764}"/>
    <cellStyle name="Normal 9 9 2 5" xfId="5285" xr:uid="{0D790C1A-6A4E-4A72-8EA1-64F2C4ADCF9F}"/>
    <cellStyle name="Normal 9 9 3" xfId="2492" xr:uid="{D98F0D91-F1AD-4FA5-A312-A0A7558415B2}"/>
    <cellStyle name="Normal 9 9 3 2" xfId="4304" xr:uid="{714C0D96-7D1F-4780-9B66-22CCF8AAE7D0}"/>
    <cellStyle name="Normal 9 9 3 2 2" xfId="5290" xr:uid="{D4BD8F0F-6B42-4C8C-AF35-B87E6C1172E2}"/>
    <cellStyle name="Normal 9 9 3 3" xfId="4305" xr:uid="{127F289D-6BD4-4171-9B4B-CDC294160E2B}"/>
    <cellStyle name="Normal 9 9 3 3 2" xfId="5291" xr:uid="{E0876708-C81D-4D64-BEB7-2AEB7FA56B61}"/>
    <cellStyle name="Normal 9 9 3 4" xfId="4306" xr:uid="{F55A6ED4-6FFD-412C-94B7-A160FF701584}"/>
    <cellStyle name="Normal 9 9 3 4 2" xfId="5292" xr:uid="{D9B38B08-5823-42E8-892A-B388C9833050}"/>
    <cellStyle name="Normal 9 9 3 5" xfId="5289" xr:uid="{5BCB9F95-F066-4F3C-8774-0874711499DF}"/>
    <cellStyle name="Normal 9 9 4" xfId="4307" xr:uid="{ACDD5343-4228-457A-B399-2D85A4EC6991}"/>
    <cellStyle name="Normal 9 9 4 2" xfId="5293" xr:uid="{2E6F2D95-0740-4EE8-92FE-9730ABA56ABD}"/>
    <cellStyle name="Normal 9 9 5" xfId="4308" xr:uid="{DF2BE548-BD53-4183-8DA4-67EC7DE8534A}"/>
    <cellStyle name="Normal 9 9 5 2" xfId="5294" xr:uid="{1885EE3D-E1E9-41AC-B176-42663C687EC9}"/>
    <cellStyle name="Normal 9 9 6" xfId="4309" xr:uid="{7297A8C9-0CB9-4443-A1C4-DC5375B2A702}"/>
    <cellStyle name="Normal 9 9 6 2" xfId="5295" xr:uid="{A57BD299-23FA-46C3-810F-F0C24E065FA4}"/>
    <cellStyle name="Normal 9 9 7" xfId="5284" xr:uid="{EFAD7E3F-C444-43E0-A4C6-BCDCD1ED3342}"/>
    <cellStyle name="Percent 2" xfId="183" xr:uid="{89AA6547-A5E5-4260-9CE0-F77438D384DE}"/>
    <cellStyle name="Percent 2 2" xfId="5296" xr:uid="{5B6400FC-403C-48F2-9449-082AF76E0502}"/>
    <cellStyle name="Гиперссылка 2" xfId="4" xr:uid="{49BAA0F8-B3D3-41B5-87DD-435502328B29}"/>
    <cellStyle name="Гиперссылка 2 2" xfId="5297" xr:uid="{07E3613C-30BA-42D1-81E7-51CE01B3B8EE}"/>
    <cellStyle name="Обычный 2" xfId="1" xr:uid="{A3CD5D5E-4502-4158-8112-08CDD679ACF5}"/>
    <cellStyle name="Обычный 2 2" xfId="5" xr:uid="{D19F253E-EE9B-4476-9D91-2EE3A6D7A3DC}"/>
    <cellStyle name="Обычный 2 2 2" xfId="5299" xr:uid="{53307176-133D-4086-A530-C10708111B87}"/>
    <cellStyle name="Обычный 2 3" xfId="5298" xr:uid="{219FE0B3-F083-41E9-B359-1DDC85184FFB}"/>
    <cellStyle name="常规_Sheet1_1" xfId="4411" xr:uid="{CB608C8B-C8B5-4907-9A1D-BEE5283BFE76}"/>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7" sqref="E7"/>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8" t="s">
        <v>2</v>
      </c>
      <c r="C8" s="94"/>
      <c r="D8" s="94"/>
      <c r="E8" s="94"/>
      <c r="F8" s="94"/>
      <c r="G8" s="95"/>
    </row>
    <row r="9" spans="2:7" ht="14.25">
      <c r="B9" s="148"/>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85"/>
  <sheetViews>
    <sheetView tabSelected="1" zoomScale="90" zoomScaleNormal="90" workbookViewId="0">
      <selection activeCell="G6" sqref="G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715</v>
      </c>
      <c r="C10" s="132"/>
      <c r="D10" s="132"/>
      <c r="E10" s="132"/>
      <c r="F10" s="127"/>
      <c r="G10" s="128"/>
      <c r="H10" s="128" t="s">
        <v>715</v>
      </c>
      <c r="I10" s="132"/>
      <c r="J10" s="149">
        <v>51327</v>
      </c>
      <c r="K10" s="127"/>
    </row>
    <row r="11" spans="1:11">
      <c r="A11" s="126"/>
      <c r="B11" s="126" t="s">
        <v>772</v>
      </c>
      <c r="C11" s="132"/>
      <c r="D11" s="132"/>
      <c r="E11" s="132"/>
      <c r="F11" s="127"/>
      <c r="G11" s="128"/>
      <c r="H11" s="128" t="s">
        <v>716</v>
      </c>
      <c r="I11" s="132"/>
      <c r="J11" s="150"/>
      <c r="K11" s="127"/>
    </row>
    <row r="12" spans="1:11">
      <c r="A12" s="126"/>
      <c r="B12" s="126" t="s">
        <v>773</v>
      </c>
      <c r="C12" s="132"/>
      <c r="D12" s="132"/>
      <c r="E12" s="132"/>
      <c r="F12" s="127"/>
      <c r="G12" s="128"/>
      <c r="H12" s="128" t="s">
        <v>717</v>
      </c>
      <c r="I12" s="132"/>
      <c r="J12" s="132"/>
      <c r="K12" s="127"/>
    </row>
    <row r="13" spans="1:11">
      <c r="A13" s="126"/>
      <c r="B13" s="126" t="s">
        <v>774</v>
      </c>
      <c r="C13" s="132"/>
      <c r="D13" s="132"/>
      <c r="E13" s="132"/>
      <c r="F13" s="127"/>
      <c r="G13" s="128"/>
      <c r="H13" s="128" t="s">
        <v>775</v>
      </c>
      <c r="I13" s="132"/>
      <c r="J13" s="111" t="s">
        <v>16</v>
      </c>
      <c r="K13" s="127"/>
    </row>
    <row r="14" spans="1:11" ht="15" customHeight="1">
      <c r="A14" s="126"/>
      <c r="B14" s="126" t="s">
        <v>719</v>
      </c>
      <c r="C14" s="132"/>
      <c r="D14" s="132"/>
      <c r="E14" s="132"/>
      <c r="F14" s="127"/>
      <c r="G14" s="128"/>
      <c r="H14" s="128" t="s">
        <v>719</v>
      </c>
      <c r="I14" s="132"/>
      <c r="J14" s="151">
        <v>45176</v>
      </c>
      <c r="K14" s="127"/>
    </row>
    <row r="15" spans="1:11" ht="15" customHeight="1">
      <c r="A15" s="126"/>
      <c r="B15" s="142" t="s">
        <v>776</v>
      </c>
      <c r="C15" s="7"/>
      <c r="D15" s="7"/>
      <c r="E15" s="7"/>
      <c r="F15" s="8"/>
      <c r="G15" s="128"/>
      <c r="H15" s="143" t="s">
        <v>776</v>
      </c>
      <c r="I15" s="132"/>
      <c r="J15" s="152"/>
      <c r="K15" s="127"/>
    </row>
    <row r="16" spans="1:11" ht="15" customHeight="1">
      <c r="A16" s="126"/>
      <c r="B16" s="132"/>
      <c r="C16" s="132"/>
      <c r="D16" s="132"/>
      <c r="E16" s="132"/>
      <c r="F16" s="132"/>
      <c r="G16" s="132"/>
      <c r="H16" s="132"/>
      <c r="I16" s="135" t="s">
        <v>147</v>
      </c>
      <c r="J16" s="141">
        <v>39891</v>
      </c>
      <c r="K16" s="127"/>
    </row>
    <row r="17" spans="1:11">
      <c r="A17" s="126"/>
      <c r="B17" s="132" t="s">
        <v>720</v>
      </c>
      <c r="C17" s="132"/>
      <c r="D17" s="132"/>
      <c r="E17" s="132"/>
      <c r="F17" s="132"/>
      <c r="G17" s="132"/>
      <c r="H17" s="132"/>
      <c r="I17" s="135" t="s">
        <v>148</v>
      </c>
      <c r="J17" s="141" t="s">
        <v>771</v>
      </c>
      <c r="K17" s="127"/>
    </row>
    <row r="18" spans="1:11" ht="18">
      <c r="A18" s="126"/>
      <c r="B18" s="132" t="s">
        <v>721</v>
      </c>
      <c r="C18" s="132"/>
      <c r="D18" s="132"/>
      <c r="E18" s="132"/>
      <c r="F18" s="132"/>
      <c r="G18" s="132"/>
      <c r="H18" s="132"/>
      <c r="I18" s="134" t="s">
        <v>264</v>
      </c>
      <c r="J18" s="116" t="s">
        <v>164</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3" t="s">
        <v>207</v>
      </c>
      <c r="G20" s="154"/>
      <c r="H20" s="112" t="s">
        <v>174</v>
      </c>
      <c r="I20" s="112" t="s">
        <v>208</v>
      </c>
      <c r="J20" s="112" t="s">
        <v>26</v>
      </c>
      <c r="K20" s="127"/>
    </row>
    <row r="21" spans="1:11">
      <c r="A21" s="126"/>
      <c r="B21" s="117"/>
      <c r="C21" s="117"/>
      <c r="D21" s="118"/>
      <c r="E21" s="118"/>
      <c r="F21" s="155"/>
      <c r="G21" s="156"/>
      <c r="H21" s="117" t="s">
        <v>146</v>
      </c>
      <c r="I21" s="117"/>
      <c r="J21" s="117"/>
      <c r="K21" s="127"/>
    </row>
    <row r="22" spans="1:11">
      <c r="A22" s="126"/>
      <c r="B22" s="119">
        <v>15</v>
      </c>
      <c r="C22" s="10" t="s">
        <v>722</v>
      </c>
      <c r="D22" s="130" t="s">
        <v>765</v>
      </c>
      <c r="E22" s="130" t="s">
        <v>320</v>
      </c>
      <c r="F22" s="157"/>
      <c r="G22" s="158"/>
      <c r="H22" s="11" t="s">
        <v>723</v>
      </c>
      <c r="I22" s="14">
        <v>1.2</v>
      </c>
      <c r="J22" s="121">
        <f t="shared" ref="J22:J53" si="0">I22*B22</f>
        <v>18</v>
      </c>
      <c r="K22" s="127"/>
    </row>
    <row r="23" spans="1:11" ht="24">
      <c r="A23" s="126"/>
      <c r="B23" s="119">
        <v>5</v>
      </c>
      <c r="C23" s="10" t="s">
        <v>724</v>
      </c>
      <c r="D23" s="130" t="s">
        <v>766</v>
      </c>
      <c r="E23" s="130" t="s">
        <v>236</v>
      </c>
      <c r="F23" s="157" t="s">
        <v>219</v>
      </c>
      <c r="G23" s="158"/>
      <c r="H23" s="11" t="s">
        <v>725</v>
      </c>
      <c r="I23" s="14">
        <v>0.89</v>
      </c>
      <c r="J23" s="121">
        <f t="shared" si="0"/>
        <v>4.45</v>
      </c>
      <c r="K23" s="127"/>
    </row>
    <row r="24" spans="1:11" ht="24">
      <c r="A24" s="126"/>
      <c r="B24" s="119">
        <v>5</v>
      </c>
      <c r="C24" s="10" t="s">
        <v>724</v>
      </c>
      <c r="D24" s="130" t="s">
        <v>766</v>
      </c>
      <c r="E24" s="130" t="s">
        <v>236</v>
      </c>
      <c r="F24" s="157" t="s">
        <v>269</v>
      </c>
      <c r="G24" s="158"/>
      <c r="H24" s="11" t="s">
        <v>725</v>
      </c>
      <c r="I24" s="14">
        <v>0.89</v>
      </c>
      <c r="J24" s="121">
        <f t="shared" si="0"/>
        <v>4.45</v>
      </c>
      <c r="K24" s="127"/>
    </row>
    <row r="25" spans="1:11" ht="24">
      <c r="A25" s="126"/>
      <c r="B25" s="119">
        <v>15</v>
      </c>
      <c r="C25" s="10" t="s">
        <v>724</v>
      </c>
      <c r="D25" s="130" t="s">
        <v>766</v>
      </c>
      <c r="E25" s="130" t="s">
        <v>237</v>
      </c>
      <c r="F25" s="157" t="s">
        <v>216</v>
      </c>
      <c r="G25" s="158"/>
      <c r="H25" s="11" t="s">
        <v>725</v>
      </c>
      <c r="I25" s="14">
        <v>0.89</v>
      </c>
      <c r="J25" s="121">
        <f t="shared" si="0"/>
        <v>13.35</v>
      </c>
      <c r="K25" s="127"/>
    </row>
    <row r="26" spans="1:11" ht="24">
      <c r="A26" s="126"/>
      <c r="B26" s="119">
        <v>5</v>
      </c>
      <c r="C26" s="10" t="s">
        <v>724</v>
      </c>
      <c r="D26" s="130" t="s">
        <v>766</v>
      </c>
      <c r="E26" s="130" t="s">
        <v>237</v>
      </c>
      <c r="F26" s="157" t="s">
        <v>219</v>
      </c>
      <c r="G26" s="158"/>
      <c r="H26" s="11" t="s">
        <v>725</v>
      </c>
      <c r="I26" s="14">
        <v>0.89</v>
      </c>
      <c r="J26" s="121">
        <f t="shared" si="0"/>
        <v>4.45</v>
      </c>
      <c r="K26" s="127"/>
    </row>
    <row r="27" spans="1:11" ht="24">
      <c r="A27" s="126"/>
      <c r="B27" s="119">
        <v>5</v>
      </c>
      <c r="C27" s="10" t="s">
        <v>724</v>
      </c>
      <c r="D27" s="130" t="s">
        <v>766</v>
      </c>
      <c r="E27" s="130" t="s">
        <v>237</v>
      </c>
      <c r="F27" s="157" t="s">
        <v>269</v>
      </c>
      <c r="G27" s="158"/>
      <c r="H27" s="11" t="s">
        <v>725</v>
      </c>
      <c r="I27" s="14">
        <v>0.89</v>
      </c>
      <c r="J27" s="121">
        <f t="shared" si="0"/>
        <v>4.45</v>
      </c>
      <c r="K27" s="127"/>
    </row>
    <row r="28" spans="1:11" ht="24">
      <c r="A28" s="126"/>
      <c r="B28" s="119">
        <v>10</v>
      </c>
      <c r="C28" s="10" t="s">
        <v>724</v>
      </c>
      <c r="D28" s="130" t="s">
        <v>767</v>
      </c>
      <c r="E28" s="130" t="s">
        <v>239</v>
      </c>
      <c r="F28" s="157" t="s">
        <v>216</v>
      </c>
      <c r="G28" s="158"/>
      <c r="H28" s="11" t="s">
        <v>725</v>
      </c>
      <c r="I28" s="14">
        <v>0.94</v>
      </c>
      <c r="J28" s="121">
        <f t="shared" si="0"/>
        <v>9.3999999999999986</v>
      </c>
      <c r="K28" s="127"/>
    </row>
    <row r="29" spans="1:11" ht="24">
      <c r="A29" s="126"/>
      <c r="B29" s="119">
        <v>5</v>
      </c>
      <c r="C29" s="10" t="s">
        <v>724</v>
      </c>
      <c r="D29" s="130" t="s">
        <v>767</v>
      </c>
      <c r="E29" s="130" t="s">
        <v>239</v>
      </c>
      <c r="F29" s="157" t="s">
        <v>219</v>
      </c>
      <c r="G29" s="158"/>
      <c r="H29" s="11" t="s">
        <v>725</v>
      </c>
      <c r="I29" s="14">
        <v>0.94</v>
      </c>
      <c r="J29" s="121">
        <f t="shared" si="0"/>
        <v>4.6999999999999993</v>
      </c>
      <c r="K29" s="127"/>
    </row>
    <row r="30" spans="1:11" ht="24">
      <c r="A30" s="126"/>
      <c r="B30" s="119">
        <v>5</v>
      </c>
      <c r="C30" s="10" t="s">
        <v>724</v>
      </c>
      <c r="D30" s="130" t="s">
        <v>767</v>
      </c>
      <c r="E30" s="130" t="s">
        <v>239</v>
      </c>
      <c r="F30" s="157" t="s">
        <v>269</v>
      </c>
      <c r="G30" s="158"/>
      <c r="H30" s="11" t="s">
        <v>725</v>
      </c>
      <c r="I30" s="14">
        <v>0.94</v>
      </c>
      <c r="J30" s="121">
        <f t="shared" si="0"/>
        <v>4.6999999999999993</v>
      </c>
      <c r="K30" s="127"/>
    </row>
    <row r="31" spans="1:11" ht="24">
      <c r="A31" s="126"/>
      <c r="B31" s="119">
        <v>20</v>
      </c>
      <c r="C31" s="10" t="s">
        <v>724</v>
      </c>
      <c r="D31" s="130" t="s">
        <v>767</v>
      </c>
      <c r="E31" s="130" t="s">
        <v>240</v>
      </c>
      <c r="F31" s="157" t="s">
        <v>112</v>
      </c>
      <c r="G31" s="158"/>
      <c r="H31" s="11" t="s">
        <v>725</v>
      </c>
      <c r="I31" s="14">
        <v>0.94</v>
      </c>
      <c r="J31" s="121">
        <f t="shared" si="0"/>
        <v>18.799999999999997</v>
      </c>
      <c r="K31" s="127"/>
    </row>
    <row r="32" spans="1:11" ht="24">
      <c r="A32" s="126"/>
      <c r="B32" s="119">
        <v>5</v>
      </c>
      <c r="C32" s="10" t="s">
        <v>724</v>
      </c>
      <c r="D32" s="130" t="s">
        <v>767</v>
      </c>
      <c r="E32" s="130" t="s">
        <v>240</v>
      </c>
      <c r="F32" s="157" t="s">
        <v>219</v>
      </c>
      <c r="G32" s="158"/>
      <c r="H32" s="11" t="s">
        <v>725</v>
      </c>
      <c r="I32" s="14">
        <v>0.94</v>
      </c>
      <c r="J32" s="121">
        <f t="shared" si="0"/>
        <v>4.6999999999999993</v>
      </c>
      <c r="K32" s="127"/>
    </row>
    <row r="33" spans="1:11" ht="24">
      <c r="A33" s="126"/>
      <c r="B33" s="119">
        <v>5</v>
      </c>
      <c r="C33" s="10" t="s">
        <v>724</v>
      </c>
      <c r="D33" s="130" t="s">
        <v>767</v>
      </c>
      <c r="E33" s="130" t="s">
        <v>240</v>
      </c>
      <c r="F33" s="157" t="s">
        <v>269</v>
      </c>
      <c r="G33" s="158"/>
      <c r="H33" s="11" t="s">
        <v>725</v>
      </c>
      <c r="I33" s="14">
        <v>0.94</v>
      </c>
      <c r="J33" s="121">
        <f t="shared" si="0"/>
        <v>4.6999999999999993</v>
      </c>
      <c r="K33" s="127"/>
    </row>
    <row r="34" spans="1:11" ht="24">
      <c r="A34" s="126"/>
      <c r="B34" s="119">
        <v>5</v>
      </c>
      <c r="C34" s="10" t="s">
        <v>724</v>
      </c>
      <c r="D34" s="130" t="s">
        <v>768</v>
      </c>
      <c r="E34" s="130" t="s">
        <v>726</v>
      </c>
      <c r="F34" s="157" t="s">
        <v>219</v>
      </c>
      <c r="G34" s="158"/>
      <c r="H34" s="11" t="s">
        <v>725</v>
      </c>
      <c r="I34" s="14">
        <v>0.99</v>
      </c>
      <c r="J34" s="121">
        <f t="shared" si="0"/>
        <v>4.95</v>
      </c>
      <c r="K34" s="127"/>
    </row>
    <row r="35" spans="1:11" ht="24">
      <c r="A35" s="126"/>
      <c r="B35" s="119">
        <v>5</v>
      </c>
      <c r="C35" s="10" t="s">
        <v>724</v>
      </c>
      <c r="D35" s="130" t="s">
        <v>768</v>
      </c>
      <c r="E35" s="130" t="s">
        <v>726</v>
      </c>
      <c r="F35" s="157" t="s">
        <v>269</v>
      </c>
      <c r="G35" s="158"/>
      <c r="H35" s="11" t="s">
        <v>725</v>
      </c>
      <c r="I35" s="14">
        <v>0.99</v>
      </c>
      <c r="J35" s="121">
        <f t="shared" si="0"/>
        <v>4.95</v>
      </c>
      <c r="K35" s="127"/>
    </row>
    <row r="36" spans="1:11" ht="24">
      <c r="A36" s="126"/>
      <c r="B36" s="119">
        <v>10</v>
      </c>
      <c r="C36" s="10" t="s">
        <v>724</v>
      </c>
      <c r="D36" s="130" t="s">
        <v>768</v>
      </c>
      <c r="E36" s="130" t="s">
        <v>727</v>
      </c>
      <c r="F36" s="157" t="s">
        <v>220</v>
      </c>
      <c r="G36" s="158"/>
      <c r="H36" s="11" t="s">
        <v>725</v>
      </c>
      <c r="I36" s="14">
        <v>0.99</v>
      </c>
      <c r="J36" s="121">
        <f t="shared" si="0"/>
        <v>9.9</v>
      </c>
      <c r="K36" s="127"/>
    </row>
    <row r="37" spans="1:11" ht="24">
      <c r="A37" s="126"/>
      <c r="B37" s="119">
        <v>15</v>
      </c>
      <c r="C37" s="10" t="s">
        <v>728</v>
      </c>
      <c r="D37" s="130" t="s">
        <v>728</v>
      </c>
      <c r="E37" s="130" t="s">
        <v>34</v>
      </c>
      <c r="F37" s="157"/>
      <c r="G37" s="158"/>
      <c r="H37" s="11" t="s">
        <v>729</v>
      </c>
      <c r="I37" s="14">
        <v>0.69</v>
      </c>
      <c r="J37" s="121">
        <f t="shared" si="0"/>
        <v>10.35</v>
      </c>
      <c r="K37" s="127"/>
    </row>
    <row r="38" spans="1:11" ht="24">
      <c r="A38" s="126"/>
      <c r="B38" s="119">
        <v>20</v>
      </c>
      <c r="C38" s="10" t="s">
        <v>730</v>
      </c>
      <c r="D38" s="130" t="s">
        <v>730</v>
      </c>
      <c r="E38" s="130" t="s">
        <v>30</v>
      </c>
      <c r="F38" s="157" t="s">
        <v>279</v>
      </c>
      <c r="G38" s="158"/>
      <c r="H38" s="11" t="s">
        <v>731</v>
      </c>
      <c r="I38" s="14">
        <v>0.59</v>
      </c>
      <c r="J38" s="121">
        <f t="shared" si="0"/>
        <v>11.799999999999999</v>
      </c>
      <c r="K38" s="127"/>
    </row>
    <row r="39" spans="1:11" ht="24">
      <c r="A39" s="126"/>
      <c r="B39" s="119">
        <v>5</v>
      </c>
      <c r="C39" s="10" t="s">
        <v>732</v>
      </c>
      <c r="D39" s="130" t="s">
        <v>732</v>
      </c>
      <c r="E39" s="130" t="s">
        <v>30</v>
      </c>
      <c r="F39" s="157"/>
      <c r="G39" s="158"/>
      <c r="H39" s="11" t="s">
        <v>733</v>
      </c>
      <c r="I39" s="14">
        <v>1.1399999999999999</v>
      </c>
      <c r="J39" s="121">
        <f t="shared" si="0"/>
        <v>5.6999999999999993</v>
      </c>
      <c r="K39" s="127"/>
    </row>
    <row r="40" spans="1:11" ht="24">
      <c r="A40" s="126"/>
      <c r="B40" s="119">
        <v>5</v>
      </c>
      <c r="C40" s="10" t="s">
        <v>732</v>
      </c>
      <c r="D40" s="130" t="s">
        <v>732</v>
      </c>
      <c r="E40" s="130" t="s">
        <v>31</v>
      </c>
      <c r="F40" s="157"/>
      <c r="G40" s="158"/>
      <c r="H40" s="11" t="s">
        <v>733</v>
      </c>
      <c r="I40" s="14">
        <v>1.1399999999999999</v>
      </c>
      <c r="J40" s="121">
        <f t="shared" si="0"/>
        <v>5.6999999999999993</v>
      </c>
      <c r="K40" s="127"/>
    </row>
    <row r="41" spans="1:11" ht="24">
      <c r="A41" s="126"/>
      <c r="B41" s="119">
        <v>5</v>
      </c>
      <c r="C41" s="10" t="s">
        <v>734</v>
      </c>
      <c r="D41" s="130" t="s">
        <v>734</v>
      </c>
      <c r="E41" s="130" t="s">
        <v>40</v>
      </c>
      <c r="F41" s="157"/>
      <c r="G41" s="158"/>
      <c r="H41" s="11" t="s">
        <v>735</v>
      </c>
      <c r="I41" s="14">
        <v>0.62</v>
      </c>
      <c r="J41" s="121">
        <f t="shared" si="0"/>
        <v>3.1</v>
      </c>
      <c r="K41" s="127"/>
    </row>
    <row r="42" spans="1:11" ht="24">
      <c r="A42" s="126"/>
      <c r="B42" s="119">
        <v>10</v>
      </c>
      <c r="C42" s="10" t="s">
        <v>736</v>
      </c>
      <c r="D42" s="130" t="s">
        <v>736</v>
      </c>
      <c r="E42" s="130" t="s">
        <v>31</v>
      </c>
      <c r="F42" s="157" t="s">
        <v>245</v>
      </c>
      <c r="G42" s="158"/>
      <c r="H42" s="11" t="s">
        <v>737</v>
      </c>
      <c r="I42" s="14">
        <v>1.3</v>
      </c>
      <c r="J42" s="121">
        <f t="shared" si="0"/>
        <v>13</v>
      </c>
      <c r="K42" s="127"/>
    </row>
    <row r="43" spans="1:11" ht="24">
      <c r="A43" s="126"/>
      <c r="B43" s="119">
        <v>5</v>
      </c>
      <c r="C43" s="10" t="s">
        <v>738</v>
      </c>
      <c r="D43" s="130" t="s">
        <v>738</v>
      </c>
      <c r="E43" s="130" t="s">
        <v>279</v>
      </c>
      <c r="F43" s="157"/>
      <c r="G43" s="158"/>
      <c r="H43" s="11" t="s">
        <v>739</v>
      </c>
      <c r="I43" s="14">
        <v>1.22</v>
      </c>
      <c r="J43" s="121">
        <f t="shared" si="0"/>
        <v>6.1</v>
      </c>
      <c r="K43" s="127"/>
    </row>
    <row r="44" spans="1:11" ht="24">
      <c r="A44" s="126"/>
      <c r="B44" s="119">
        <v>5</v>
      </c>
      <c r="C44" s="10" t="s">
        <v>738</v>
      </c>
      <c r="D44" s="130" t="s">
        <v>738</v>
      </c>
      <c r="E44" s="130" t="s">
        <v>115</v>
      </c>
      <c r="F44" s="157"/>
      <c r="G44" s="158"/>
      <c r="H44" s="11" t="s">
        <v>739</v>
      </c>
      <c r="I44" s="14">
        <v>1.22</v>
      </c>
      <c r="J44" s="121">
        <f t="shared" si="0"/>
        <v>6.1</v>
      </c>
      <c r="K44" s="127"/>
    </row>
    <row r="45" spans="1:11">
      <c r="A45" s="126"/>
      <c r="B45" s="119">
        <v>1</v>
      </c>
      <c r="C45" s="10" t="s">
        <v>740</v>
      </c>
      <c r="D45" s="130" t="s">
        <v>769</v>
      </c>
      <c r="E45" s="130" t="s">
        <v>714</v>
      </c>
      <c r="F45" s="157"/>
      <c r="G45" s="158"/>
      <c r="H45" s="11" t="s">
        <v>741</v>
      </c>
      <c r="I45" s="14">
        <v>1.04</v>
      </c>
      <c r="J45" s="121">
        <f t="shared" si="0"/>
        <v>1.04</v>
      </c>
      <c r="K45" s="127"/>
    </row>
    <row r="46" spans="1:11">
      <c r="A46" s="126"/>
      <c r="B46" s="119">
        <v>50</v>
      </c>
      <c r="C46" s="10" t="s">
        <v>742</v>
      </c>
      <c r="D46" s="130" t="s">
        <v>742</v>
      </c>
      <c r="E46" s="130" t="s">
        <v>28</v>
      </c>
      <c r="F46" s="157"/>
      <c r="G46" s="158"/>
      <c r="H46" s="11" t="s">
        <v>743</v>
      </c>
      <c r="I46" s="14">
        <v>0.19</v>
      </c>
      <c r="J46" s="121">
        <f t="shared" si="0"/>
        <v>9.5</v>
      </c>
      <c r="K46" s="127"/>
    </row>
    <row r="47" spans="1:11">
      <c r="A47" s="126"/>
      <c r="B47" s="119">
        <v>350</v>
      </c>
      <c r="C47" s="10" t="s">
        <v>742</v>
      </c>
      <c r="D47" s="130" t="s">
        <v>742</v>
      </c>
      <c r="E47" s="130" t="s">
        <v>30</v>
      </c>
      <c r="F47" s="157"/>
      <c r="G47" s="158"/>
      <c r="H47" s="11" t="s">
        <v>743</v>
      </c>
      <c r="I47" s="14">
        <v>0.19</v>
      </c>
      <c r="J47" s="121">
        <f t="shared" si="0"/>
        <v>66.5</v>
      </c>
      <c r="K47" s="127"/>
    </row>
    <row r="48" spans="1:11" ht="24">
      <c r="A48" s="126"/>
      <c r="B48" s="119">
        <v>10</v>
      </c>
      <c r="C48" s="10" t="s">
        <v>744</v>
      </c>
      <c r="D48" s="130" t="s">
        <v>744</v>
      </c>
      <c r="E48" s="130" t="s">
        <v>28</v>
      </c>
      <c r="F48" s="157" t="s">
        <v>216</v>
      </c>
      <c r="G48" s="158"/>
      <c r="H48" s="11" t="s">
        <v>745</v>
      </c>
      <c r="I48" s="14">
        <v>0.45</v>
      </c>
      <c r="J48" s="121">
        <f t="shared" si="0"/>
        <v>4.5</v>
      </c>
      <c r="K48" s="127"/>
    </row>
    <row r="49" spans="1:11" ht="24">
      <c r="A49" s="126"/>
      <c r="B49" s="119">
        <v>30</v>
      </c>
      <c r="C49" s="10" t="s">
        <v>744</v>
      </c>
      <c r="D49" s="130" t="s">
        <v>744</v>
      </c>
      <c r="E49" s="130" t="s">
        <v>30</v>
      </c>
      <c r="F49" s="157" t="s">
        <v>112</v>
      </c>
      <c r="G49" s="158"/>
      <c r="H49" s="11" t="s">
        <v>745</v>
      </c>
      <c r="I49" s="14">
        <v>0.45</v>
      </c>
      <c r="J49" s="121">
        <f t="shared" si="0"/>
        <v>13.5</v>
      </c>
      <c r="K49" s="127"/>
    </row>
    <row r="50" spans="1:11" ht="24">
      <c r="A50" s="126"/>
      <c r="B50" s="119">
        <v>10</v>
      </c>
      <c r="C50" s="10" t="s">
        <v>744</v>
      </c>
      <c r="D50" s="130" t="s">
        <v>744</v>
      </c>
      <c r="E50" s="130" t="s">
        <v>33</v>
      </c>
      <c r="F50" s="157" t="s">
        <v>216</v>
      </c>
      <c r="G50" s="158"/>
      <c r="H50" s="11" t="s">
        <v>745</v>
      </c>
      <c r="I50" s="14">
        <v>0.45</v>
      </c>
      <c r="J50" s="121">
        <f t="shared" si="0"/>
        <v>4.5</v>
      </c>
      <c r="K50" s="127"/>
    </row>
    <row r="51" spans="1:11" ht="24">
      <c r="A51" s="126"/>
      <c r="B51" s="119">
        <v>20</v>
      </c>
      <c r="C51" s="10" t="s">
        <v>746</v>
      </c>
      <c r="D51" s="130" t="s">
        <v>746</v>
      </c>
      <c r="E51" s="130" t="s">
        <v>30</v>
      </c>
      <c r="F51" s="157"/>
      <c r="G51" s="158"/>
      <c r="H51" s="11" t="s">
        <v>747</v>
      </c>
      <c r="I51" s="14">
        <v>0.59</v>
      </c>
      <c r="J51" s="121">
        <f t="shared" si="0"/>
        <v>11.799999999999999</v>
      </c>
      <c r="K51" s="127"/>
    </row>
    <row r="52" spans="1:11" ht="24">
      <c r="A52" s="126"/>
      <c r="B52" s="119">
        <v>40</v>
      </c>
      <c r="C52" s="10" t="s">
        <v>748</v>
      </c>
      <c r="D52" s="130" t="s">
        <v>748</v>
      </c>
      <c r="E52" s="130" t="s">
        <v>28</v>
      </c>
      <c r="F52" s="157"/>
      <c r="G52" s="158"/>
      <c r="H52" s="11" t="s">
        <v>749</v>
      </c>
      <c r="I52" s="14">
        <v>0.8</v>
      </c>
      <c r="J52" s="121">
        <f t="shared" si="0"/>
        <v>32</v>
      </c>
      <c r="K52" s="127"/>
    </row>
    <row r="53" spans="1:11" ht="24">
      <c r="A53" s="126"/>
      <c r="B53" s="119">
        <v>50</v>
      </c>
      <c r="C53" s="10" t="s">
        <v>748</v>
      </c>
      <c r="D53" s="130" t="s">
        <v>748</v>
      </c>
      <c r="E53" s="130" t="s">
        <v>30</v>
      </c>
      <c r="F53" s="157"/>
      <c r="G53" s="158"/>
      <c r="H53" s="11" t="s">
        <v>749</v>
      </c>
      <c r="I53" s="14">
        <v>0.8</v>
      </c>
      <c r="J53" s="121">
        <f t="shared" si="0"/>
        <v>40</v>
      </c>
      <c r="K53" s="127"/>
    </row>
    <row r="54" spans="1:11" ht="24">
      <c r="A54" s="126"/>
      <c r="B54" s="119">
        <v>5</v>
      </c>
      <c r="C54" s="10" t="s">
        <v>750</v>
      </c>
      <c r="D54" s="130" t="s">
        <v>750</v>
      </c>
      <c r="E54" s="130" t="s">
        <v>31</v>
      </c>
      <c r="F54" s="157" t="s">
        <v>112</v>
      </c>
      <c r="G54" s="158"/>
      <c r="H54" s="11" t="s">
        <v>751</v>
      </c>
      <c r="I54" s="14">
        <v>1.47</v>
      </c>
      <c r="J54" s="121">
        <f t="shared" ref="J54:J85" si="1">I54*B54</f>
        <v>7.35</v>
      </c>
      <c r="K54" s="127"/>
    </row>
    <row r="55" spans="1:11" ht="24">
      <c r="A55" s="126"/>
      <c r="B55" s="119">
        <v>5</v>
      </c>
      <c r="C55" s="10" t="s">
        <v>750</v>
      </c>
      <c r="D55" s="130" t="s">
        <v>750</v>
      </c>
      <c r="E55" s="130" t="s">
        <v>31</v>
      </c>
      <c r="F55" s="157" t="s">
        <v>218</v>
      </c>
      <c r="G55" s="158"/>
      <c r="H55" s="11" t="s">
        <v>751</v>
      </c>
      <c r="I55" s="14">
        <v>1.47</v>
      </c>
      <c r="J55" s="121">
        <f t="shared" si="1"/>
        <v>7.35</v>
      </c>
      <c r="K55" s="127"/>
    </row>
    <row r="56" spans="1:11" ht="24">
      <c r="A56" s="126"/>
      <c r="B56" s="119">
        <v>300</v>
      </c>
      <c r="C56" s="10" t="s">
        <v>752</v>
      </c>
      <c r="D56" s="130" t="s">
        <v>752</v>
      </c>
      <c r="E56" s="130" t="s">
        <v>112</v>
      </c>
      <c r="F56" s="157"/>
      <c r="G56" s="158"/>
      <c r="H56" s="11" t="s">
        <v>753</v>
      </c>
      <c r="I56" s="14">
        <v>0.24</v>
      </c>
      <c r="J56" s="121">
        <f t="shared" si="1"/>
        <v>72</v>
      </c>
      <c r="K56" s="127"/>
    </row>
    <row r="57" spans="1:11" ht="24">
      <c r="A57" s="126"/>
      <c r="B57" s="119">
        <v>300</v>
      </c>
      <c r="C57" s="10" t="s">
        <v>752</v>
      </c>
      <c r="D57" s="130" t="s">
        <v>752</v>
      </c>
      <c r="E57" s="130" t="s">
        <v>216</v>
      </c>
      <c r="F57" s="157"/>
      <c r="G57" s="158"/>
      <c r="H57" s="11" t="s">
        <v>753</v>
      </c>
      <c r="I57" s="14">
        <v>0.24</v>
      </c>
      <c r="J57" s="121">
        <f t="shared" si="1"/>
        <v>72</v>
      </c>
      <c r="K57" s="127"/>
    </row>
    <row r="58" spans="1:11" ht="24">
      <c r="A58" s="126"/>
      <c r="B58" s="119">
        <v>30</v>
      </c>
      <c r="C58" s="10" t="s">
        <v>752</v>
      </c>
      <c r="D58" s="130" t="s">
        <v>752</v>
      </c>
      <c r="E58" s="130" t="s">
        <v>218</v>
      </c>
      <c r="F58" s="157"/>
      <c r="G58" s="158"/>
      <c r="H58" s="11" t="s">
        <v>753</v>
      </c>
      <c r="I58" s="14">
        <v>0.24</v>
      </c>
      <c r="J58" s="121">
        <f t="shared" si="1"/>
        <v>7.1999999999999993</v>
      </c>
      <c r="K58" s="127"/>
    </row>
    <row r="59" spans="1:11">
      <c r="A59" s="126"/>
      <c r="B59" s="119">
        <v>20</v>
      </c>
      <c r="C59" s="10" t="s">
        <v>754</v>
      </c>
      <c r="D59" s="130" t="s">
        <v>754</v>
      </c>
      <c r="E59" s="130" t="s">
        <v>30</v>
      </c>
      <c r="F59" s="157"/>
      <c r="G59" s="158"/>
      <c r="H59" s="11" t="s">
        <v>755</v>
      </c>
      <c r="I59" s="14">
        <v>0.69</v>
      </c>
      <c r="J59" s="121">
        <f t="shared" si="1"/>
        <v>13.799999999999999</v>
      </c>
      <c r="K59" s="127"/>
    </row>
    <row r="60" spans="1:11" ht="24">
      <c r="A60" s="126"/>
      <c r="B60" s="119">
        <v>20</v>
      </c>
      <c r="C60" s="10" t="s">
        <v>70</v>
      </c>
      <c r="D60" s="130" t="s">
        <v>70</v>
      </c>
      <c r="E60" s="130" t="s">
        <v>28</v>
      </c>
      <c r="F60" s="157"/>
      <c r="G60" s="158"/>
      <c r="H60" s="11" t="s">
        <v>756</v>
      </c>
      <c r="I60" s="14">
        <v>1.59</v>
      </c>
      <c r="J60" s="121">
        <f t="shared" si="1"/>
        <v>31.8</v>
      </c>
      <c r="K60" s="127"/>
    </row>
    <row r="61" spans="1:11" ht="24">
      <c r="A61" s="126"/>
      <c r="B61" s="119">
        <v>30</v>
      </c>
      <c r="C61" s="10" t="s">
        <v>757</v>
      </c>
      <c r="D61" s="130" t="s">
        <v>757</v>
      </c>
      <c r="E61" s="130" t="s">
        <v>28</v>
      </c>
      <c r="F61" s="157"/>
      <c r="G61" s="158"/>
      <c r="H61" s="11" t="s">
        <v>758</v>
      </c>
      <c r="I61" s="14">
        <v>1.69</v>
      </c>
      <c r="J61" s="121">
        <f t="shared" si="1"/>
        <v>50.699999999999996</v>
      </c>
      <c r="K61" s="127"/>
    </row>
    <row r="62" spans="1:11" ht="24">
      <c r="A62" s="126"/>
      <c r="B62" s="119">
        <v>260</v>
      </c>
      <c r="C62" s="10" t="s">
        <v>757</v>
      </c>
      <c r="D62" s="130" t="s">
        <v>757</v>
      </c>
      <c r="E62" s="130" t="s">
        <v>30</v>
      </c>
      <c r="F62" s="157"/>
      <c r="G62" s="158"/>
      <c r="H62" s="11" t="s">
        <v>758</v>
      </c>
      <c r="I62" s="14">
        <v>1.69</v>
      </c>
      <c r="J62" s="121">
        <f t="shared" si="1"/>
        <v>439.4</v>
      </c>
      <c r="K62" s="127"/>
    </row>
    <row r="63" spans="1:11" ht="24">
      <c r="A63" s="126"/>
      <c r="B63" s="119">
        <v>50</v>
      </c>
      <c r="C63" s="10" t="s">
        <v>757</v>
      </c>
      <c r="D63" s="130" t="s">
        <v>757</v>
      </c>
      <c r="E63" s="130" t="s">
        <v>31</v>
      </c>
      <c r="F63" s="157"/>
      <c r="G63" s="158"/>
      <c r="H63" s="11" t="s">
        <v>758</v>
      </c>
      <c r="I63" s="14">
        <v>1.69</v>
      </c>
      <c r="J63" s="121">
        <f t="shared" si="1"/>
        <v>84.5</v>
      </c>
      <c r="K63" s="127"/>
    </row>
    <row r="64" spans="1:11">
      <c r="A64" s="126"/>
      <c r="B64" s="119">
        <v>10</v>
      </c>
      <c r="C64" s="10" t="s">
        <v>73</v>
      </c>
      <c r="D64" s="130" t="s">
        <v>73</v>
      </c>
      <c r="E64" s="130" t="s">
        <v>657</v>
      </c>
      <c r="F64" s="157" t="s">
        <v>759</v>
      </c>
      <c r="G64" s="158"/>
      <c r="H64" s="11" t="s">
        <v>760</v>
      </c>
      <c r="I64" s="14">
        <v>1.94</v>
      </c>
      <c r="J64" s="121">
        <f t="shared" si="1"/>
        <v>19.399999999999999</v>
      </c>
      <c r="K64" s="127"/>
    </row>
    <row r="65" spans="1:11">
      <c r="A65" s="126"/>
      <c r="B65" s="119">
        <v>30</v>
      </c>
      <c r="C65" s="10" t="s">
        <v>73</v>
      </c>
      <c r="D65" s="130" t="s">
        <v>73</v>
      </c>
      <c r="E65" s="130" t="s">
        <v>30</v>
      </c>
      <c r="F65" s="157" t="s">
        <v>279</v>
      </c>
      <c r="G65" s="158"/>
      <c r="H65" s="11" t="s">
        <v>760</v>
      </c>
      <c r="I65" s="14">
        <v>1.94</v>
      </c>
      <c r="J65" s="121">
        <f t="shared" si="1"/>
        <v>58.199999999999996</v>
      </c>
      <c r="K65" s="127"/>
    </row>
    <row r="66" spans="1:11">
      <c r="A66" s="126"/>
      <c r="B66" s="119">
        <v>10</v>
      </c>
      <c r="C66" s="10" t="s">
        <v>73</v>
      </c>
      <c r="D66" s="130" t="s">
        <v>73</v>
      </c>
      <c r="E66" s="130" t="s">
        <v>30</v>
      </c>
      <c r="F66" s="157" t="s">
        <v>278</v>
      </c>
      <c r="G66" s="158"/>
      <c r="H66" s="11" t="s">
        <v>760</v>
      </c>
      <c r="I66" s="14">
        <v>1.94</v>
      </c>
      <c r="J66" s="121">
        <f t="shared" si="1"/>
        <v>19.399999999999999</v>
      </c>
      <c r="K66" s="127"/>
    </row>
    <row r="67" spans="1:11">
      <c r="A67" s="126"/>
      <c r="B67" s="119">
        <v>30</v>
      </c>
      <c r="C67" s="10" t="s">
        <v>73</v>
      </c>
      <c r="D67" s="130" t="s">
        <v>73</v>
      </c>
      <c r="E67" s="130" t="s">
        <v>31</v>
      </c>
      <c r="F67" s="157" t="s">
        <v>279</v>
      </c>
      <c r="G67" s="158"/>
      <c r="H67" s="11" t="s">
        <v>760</v>
      </c>
      <c r="I67" s="14">
        <v>1.94</v>
      </c>
      <c r="J67" s="121">
        <f t="shared" si="1"/>
        <v>58.199999999999996</v>
      </c>
      <c r="K67" s="127"/>
    </row>
    <row r="68" spans="1:11">
      <c r="A68" s="126"/>
      <c r="B68" s="119">
        <v>15</v>
      </c>
      <c r="C68" s="10" t="s">
        <v>73</v>
      </c>
      <c r="D68" s="130" t="s">
        <v>73</v>
      </c>
      <c r="E68" s="130" t="s">
        <v>31</v>
      </c>
      <c r="F68" s="157" t="s">
        <v>278</v>
      </c>
      <c r="G68" s="158"/>
      <c r="H68" s="11" t="s">
        <v>760</v>
      </c>
      <c r="I68" s="14">
        <v>1.94</v>
      </c>
      <c r="J68" s="121">
        <f t="shared" si="1"/>
        <v>29.099999999999998</v>
      </c>
      <c r="K68" s="127"/>
    </row>
    <row r="69" spans="1:11">
      <c r="A69" s="126"/>
      <c r="B69" s="119">
        <v>20</v>
      </c>
      <c r="C69" s="10" t="s">
        <v>761</v>
      </c>
      <c r="D69" s="130" t="s">
        <v>761</v>
      </c>
      <c r="E69" s="130" t="s">
        <v>30</v>
      </c>
      <c r="F69" s="157" t="s">
        <v>279</v>
      </c>
      <c r="G69" s="158"/>
      <c r="H69" s="11" t="s">
        <v>762</v>
      </c>
      <c r="I69" s="14">
        <v>2.09</v>
      </c>
      <c r="J69" s="121">
        <f t="shared" si="1"/>
        <v>41.8</v>
      </c>
      <c r="K69" s="127"/>
    </row>
    <row r="70" spans="1:11">
      <c r="A70" s="126"/>
      <c r="B70" s="119">
        <v>15</v>
      </c>
      <c r="C70" s="10" t="s">
        <v>761</v>
      </c>
      <c r="D70" s="130" t="s">
        <v>761</v>
      </c>
      <c r="E70" s="130" t="s">
        <v>31</v>
      </c>
      <c r="F70" s="157" t="s">
        <v>279</v>
      </c>
      <c r="G70" s="158"/>
      <c r="H70" s="11" t="s">
        <v>762</v>
      </c>
      <c r="I70" s="14">
        <v>2.09</v>
      </c>
      <c r="J70" s="121">
        <f t="shared" si="1"/>
        <v>31.349999999999998</v>
      </c>
      <c r="K70" s="127"/>
    </row>
    <row r="71" spans="1:11" ht="24">
      <c r="A71" s="126"/>
      <c r="B71" s="120">
        <v>50</v>
      </c>
      <c r="C71" s="12" t="s">
        <v>763</v>
      </c>
      <c r="D71" s="131" t="s">
        <v>763</v>
      </c>
      <c r="E71" s="131" t="s">
        <v>31</v>
      </c>
      <c r="F71" s="159"/>
      <c r="G71" s="160"/>
      <c r="H71" s="13" t="s">
        <v>764</v>
      </c>
      <c r="I71" s="15">
        <v>0.24</v>
      </c>
      <c r="J71" s="122">
        <f t="shared" si="1"/>
        <v>12</v>
      </c>
      <c r="K71" s="127"/>
    </row>
    <row r="72" spans="1:11">
      <c r="A72" s="126"/>
      <c r="B72" s="138"/>
      <c r="C72" s="138"/>
      <c r="D72" s="138"/>
      <c r="E72" s="138"/>
      <c r="F72" s="138"/>
      <c r="G72" s="138"/>
      <c r="H72" s="138"/>
      <c r="I72" s="139" t="s">
        <v>261</v>
      </c>
      <c r="J72" s="140">
        <f>SUM(J22:J71)</f>
        <v>1416.69</v>
      </c>
      <c r="K72" s="127"/>
    </row>
    <row r="73" spans="1:11">
      <c r="A73" s="126"/>
      <c r="B73" s="138"/>
      <c r="C73" s="138"/>
      <c r="D73" s="138"/>
      <c r="E73" s="138"/>
      <c r="F73" s="138"/>
      <c r="G73" s="138"/>
      <c r="H73" s="138"/>
      <c r="I73" s="139" t="s">
        <v>777</v>
      </c>
      <c r="J73" s="140">
        <f>J72*-0.05</f>
        <v>-70.834500000000006</v>
      </c>
      <c r="K73" s="127"/>
    </row>
    <row r="74" spans="1:11">
      <c r="A74" s="126"/>
      <c r="B74" s="138"/>
      <c r="C74" s="138"/>
      <c r="D74" s="138"/>
      <c r="E74" s="138"/>
      <c r="F74" s="138"/>
      <c r="G74" s="138"/>
      <c r="H74" s="138"/>
      <c r="I74" s="139" t="s">
        <v>779</v>
      </c>
      <c r="J74" s="140">
        <v>-26.97</v>
      </c>
      <c r="K74" s="127"/>
    </row>
    <row r="75" spans="1:11" outlineLevel="1">
      <c r="A75" s="126"/>
      <c r="B75" s="138"/>
      <c r="C75" s="138"/>
      <c r="D75" s="138"/>
      <c r="E75" s="138"/>
      <c r="F75" s="138"/>
      <c r="G75" s="138"/>
      <c r="H75" s="138"/>
      <c r="I75" s="139" t="s">
        <v>778</v>
      </c>
      <c r="J75" s="140">
        <v>0</v>
      </c>
      <c r="K75" s="127"/>
    </row>
    <row r="76" spans="1:11">
      <c r="A76" s="126"/>
      <c r="B76" s="138"/>
      <c r="C76" s="138"/>
      <c r="D76" s="138"/>
      <c r="E76" s="138"/>
      <c r="F76" s="138"/>
      <c r="G76" s="138"/>
      <c r="H76" s="138"/>
      <c r="I76" s="139" t="s">
        <v>263</v>
      </c>
      <c r="J76" s="140">
        <f>SUM(J72:J75)</f>
        <v>1318.8855000000001</v>
      </c>
      <c r="K76" s="127"/>
    </row>
    <row r="77" spans="1:11">
      <c r="A77" s="6"/>
      <c r="B77" s="7"/>
      <c r="C77" s="7"/>
      <c r="D77" s="7"/>
      <c r="E77" s="7"/>
      <c r="F77" s="7"/>
      <c r="G77" s="7"/>
      <c r="H77" s="144" t="s">
        <v>782</v>
      </c>
      <c r="I77" s="7"/>
      <c r="J77" s="7"/>
      <c r="K77" s="8"/>
    </row>
    <row r="80" spans="1:11">
      <c r="H80" s="1" t="s">
        <v>711</v>
      </c>
      <c r="I80" s="103">
        <v>35.39</v>
      </c>
    </row>
    <row r="81" spans="8:9">
      <c r="H81" s="1" t="s">
        <v>712</v>
      </c>
      <c r="I81" s="103">
        <f>I80*J72</f>
        <v>50136.659100000004</v>
      </c>
    </row>
    <row r="82" spans="8:9">
      <c r="H82" s="1" t="s">
        <v>713</v>
      </c>
      <c r="I82" s="103">
        <f>I80*J76</f>
        <v>46675.357845000006</v>
      </c>
    </row>
    <row r="83" spans="8:9">
      <c r="H83" s="1"/>
      <c r="I83" s="103"/>
    </row>
    <row r="84" spans="8:9">
      <c r="H84" s="1" t="s">
        <v>780</v>
      </c>
      <c r="I84" s="103">
        <v>1345.86</v>
      </c>
    </row>
    <row r="85" spans="8:9">
      <c r="H85" s="1" t="s">
        <v>781</v>
      </c>
      <c r="I85" s="103">
        <f>I84-J76</f>
        <v>26.974499999999807</v>
      </c>
    </row>
  </sheetData>
  <mergeCells count="54">
    <mergeCell ref="F33:G33"/>
    <mergeCell ref="F34:G34"/>
    <mergeCell ref="F35:G35"/>
    <mergeCell ref="F36:G36"/>
    <mergeCell ref="F37:G37"/>
    <mergeCell ref="F23:G23"/>
    <mergeCell ref="F24:G24"/>
    <mergeCell ref="F25:G25"/>
    <mergeCell ref="F26:G26"/>
    <mergeCell ref="F27:G27"/>
    <mergeCell ref="F28:G28"/>
    <mergeCell ref="F29:G29"/>
    <mergeCell ref="F30:G30"/>
    <mergeCell ref="F31:G31"/>
    <mergeCell ref="F32:G32"/>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8:G68"/>
    <mergeCell ref="F69:G69"/>
    <mergeCell ref="F70:G70"/>
    <mergeCell ref="F71:G71"/>
    <mergeCell ref="F63:G63"/>
    <mergeCell ref="F64:G64"/>
    <mergeCell ref="F65:G65"/>
    <mergeCell ref="F66:G66"/>
    <mergeCell ref="F67:G67"/>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1951</v>
      </c>
      <c r="O1" t="s">
        <v>149</v>
      </c>
      <c r="T1" t="s">
        <v>261</v>
      </c>
      <c r="U1">
        <v>1416.69</v>
      </c>
    </row>
    <row r="2" spans="1:21" ht="15.75">
      <c r="A2" s="126"/>
      <c r="B2" s="136" t="s">
        <v>139</v>
      </c>
      <c r="C2" s="132"/>
      <c r="D2" s="132"/>
      <c r="E2" s="132"/>
      <c r="F2" s="132"/>
      <c r="G2" s="132"/>
      <c r="H2" s="132"/>
      <c r="I2" s="137" t="s">
        <v>145</v>
      </c>
      <c r="J2" s="127"/>
      <c r="T2" t="s">
        <v>190</v>
      </c>
      <c r="U2">
        <v>70.83</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1487.52</v>
      </c>
    </row>
    <row r="5" spans="1:21">
      <c r="A5" s="126"/>
      <c r="B5" s="133" t="s">
        <v>142</v>
      </c>
      <c r="C5" s="132"/>
      <c r="D5" s="132"/>
      <c r="E5" s="132"/>
      <c r="F5" s="132"/>
      <c r="G5" s="132"/>
      <c r="H5" s="132"/>
      <c r="I5" s="132"/>
      <c r="J5" s="127"/>
      <c r="S5" t="s">
        <v>770</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715</v>
      </c>
      <c r="C10" s="132"/>
      <c r="D10" s="132"/>
      <c r="E10" s="127"/>
      <c r="F10" s="128"/>
      <c r="G10" s="128" t="s">
        <v>715</v>
      </c>
      <c r="H10" s="132"/>
      <c r="I10" s="149"/>
      <c r="J10" s="127"/>
    </row>
    <row r="11" spans="1:21">
      <c r="A11" s="126"/>
      <c r="B11" s="126" t="s">
        <v>716</v>
      </c>
      <c r="C11" s="132"/>
      <c r="D11" s="132"/>
      <c r="E11" s="127"/>
      <c r="F11" s="128"/>
      <c r="G11" s="128" t="s">
        <v>716</v>
      </c>
      <c r="H11" s="132"/>
      <c r="I11" s="150"/>
      <c r="J11" s="127"/>
    </row>
    <row r="12" spans="1:21">
      <c r="A12" s="126"/>
      <c r="B12" s="126" t="s">
        <v>717</v>
      </c>
      <c r="C12" s="132"/>
      <c r="D12" s="132"/>
      <c r="E12" s="127"/>
      <c r="F12" s="128"/>
      <c r="G12" s="128" t="s">
        <v>717</v>
      </c>
      <c r="H12" s="132"/>
      <c r="I12" s="132"/>
      <c r="J12" s="127"/>
    </row>
    <row r="13" spans="1:21">
      <c r="A13" s="126"/>
      <c r="B13" s="126" t="s">
        <v>718</v>
      </c>
      <c r="C13" s="132"/>
      <c r="D13" s="132"/>
      <c r="E13" s="127"/>
      <c r="F13" s="128"/>
      <c r="G13" s="128" t="s">
        <v>718</v>
      </c>
      <c r="H13" s="132"/>
      <c r="I13" s="111" t="s">
        <v>16</v>
      </c>
      <c r="J13" s="127"/>
    </row>
    <row r="14" spans="1:21">
      <c r="A14" s="126"/>
      <c r="B14" s="126" t="s">
        <v>719</v>
      </c>
      <c r="C14" s="132"/>
      <c r="D14" s="132"/>
      <c r="E14" s="127"/>
      <c r="F14" s="128"/>
      <c r="G14" s="128" t="s">
        <v>719</v>
      </c>
      <c r="H14" s="132"/>
      <c r="I14" s="151">
        <v>45175</v>
      </c>
      <c r="J14" s="127"/>
    </row>
    <row r="15" spans="1:21">
      <c r="A15" s="126"/>
      <c r="B15" s="6" t="s">
        <v>11</v>
      </c>
      <c r="C15" s="7"/>
      <c r="D15" s="7"/>
      <c r="E15" s="8"/>
      <c r="F15" s="128"/>
      <c r="G15" s="9" t="s">
        <v>11</v>
      </c>
      <c r="H15" s="132"/>
      <c r="I15" s="152"/>
      <c r="J15" s="127"/>
    </row>
    <row r="16" spans="1:21">
      <c r="A16" s="126"/>
      <c r="B16" s="132"/>
      <c r="C16" s="132"/>
      <c r="D16" s="132"/>
      <c r="E16" s="132"/>
      <c r="F16" s="132"/>
      <c r="G16" s="132"/>
      <c r="H16" s="135" t="s">
        <v>147</v>
      </c>
      <c r="I16" s="141">
        <v>39891</v>
      </c>
      <c r="J16" s="127"/>
    </row>
    <row r="17" spans="1:16">
      <c r="A17" s="126"/>
      <c r="B17" s="132" t="s">
        <v>720</v>
      </c>
      <c r="C17" s="132"/>
      <c r="D17" s="132"/>
      <c r="E17" s="132"/>
      <c r="F17" s="132"/>
      <c r="G17" s="132"/>
      <c r="H17" s="135" t="s">
        <v>148</v>
      </c>
      <c r="I17" s="141"/>
      <c r="J17" s="127"/>
    </row>
    <row r="18" spans="1:16" ht="18">
      <c r="A18" s="126"/>
      <c r="B18" s="132" t="s">
        <v>721</v>
      </c>
      <c r="C18" s="132"/>
      <c r="D18" s="132"/>
      <c r="E18" s="132"/>
      <c r="F18" s="132"/>
      <c r="G18" s="132"/>
      <c r="H18" s="134" t="s">
        <v>264</v>
      </c>
      <c r="I18" s="116" t="s">
        <v>164</v>
      </c>
      <c r="J18" s="127"/>
    </row>
    <row r="19" spans="1:16">
      <c r="A19" s="126"/>
      <c r="B19" s="132"/>
      <c r="C19" s="132"/>
      <c r="D19" s="132"/>
      <c r="E19" s="132"/>
      <c r="F19" s="132"/>
      <c r="G19" s="132"/>
      <c r="H19" s="132"/>
      <c r="I19" s="132"/>
      <c r="J19" s="127"/>
      <c r="P19">
        <v>45175</v>
      </c>
    </row>
    <row r="20" spans="1:16">
      <c r="A20" s="126"/>
      <c r="B20" s="112" t="s">
        <v>204</v>
      </c>
      <c r="C20" s="112" t="s">
        <v>205</v>
      </c>
      <c r="D20" s="129" t="s">
        <v>206</v>
      </c>
      <c r="E20" s="153" t="s">
        <v>207</v>
      </c>
      <c r="F20" s="154"/>
      <c r="G20" s="112" t="s">
        <v>174</v>
      </c>
      <c r="H20" s="112" t="s">
        <v>208</v>
      </c>
      <c r="I20" s="112" t="s">
        <v>26</v>
      </c>
      <c r="J20" s="127"/>
    </row>
    <row r="21" spans="1:16">
      <c r="A21" s="126"/>
      <c r="B21" s="117"/>
      <c r="C21" s="117"/>
      <c r="D21" s="118"/>
      <c r="E21" s="155"/>
      <c r="F21" s="156"/>
      <c r="G21" s="117" t="s">
        <v>146</v>
      </c>
      <c r="H21" s="117"/>
      <c r="I21" s="117"/>
      <c r="J21" s="127"/>
    </row>
    <row r="22" spans="1:16" ht="72">
      <c r="A22" s="126"/>
      <c r="B22" s="119">
        <v>15</v>
      </c>
      <c r="C22" s="10" t="s">
        <v>722</v>
      </c>
      <c r="D22" s="130" t="s">
        <v>320</v>
      </c>
      <c r="E22" s="157"/>
      <c r="F22" s="158"/>
      <c r="G22" s="11" t="s">
        <v>723</v>
      </c>
      <c r="H22" s="14">
        <v>1.2</v>
      </c>
      <c r="I22" s="121">
        <f t="shared" ref="I22:I53" si="0">H22*B22</f>
        <v>18</v>
      </c>
      <c r="J22" s="127"/>
    </row>
    <row r="23" spans="1:16" ht="168">
      <c r="A23" s="126"/>
      <c r="B23" s="119">
        <v>5</v>
      </c>
      <c r="C23" s="10" t="s">
        <v>724</v>
      </c>
      <c r="D23" s="130" t="s">
        <v>236</v>
      </c>
      <c r="E23" s="157" t="s">
        <v>219</v>
      </c>
      <c r="F23" s="158"/>
      <c r="G23" s="11" t="s">
        <v>725</v>
      </c>
      <c r="H23" s="14">
        <v>0.89</v>
      </c>
      <c r="I23" s="121">
        <f t="shared" si="0"/>
        <v>4.45</v>
      </c>
      <c r="J23" s="127"/>
    </row>
    <row r="24" spans="1:16" ht="168">
      <c r="A24" s="126"/>
      <c r="B24" s="119">
        <v>5</v>
      </c>
      <c r="C24" s="10" t="s">
        <v>724</v>
      </c>
      <c r="D24" s="130" t="s">
        <v>236</v>
      </c>
      <c r="E24" s="157" t="s">
        <v>269</v>
      </c>
      <c r="F24" s="158"/>
      <c r="G24" s="11" t="s">
        <v>725</v>
      </c>
      <c r="H24" s="14">
        <v>0.89</v>
      </c>
      <c r="I24" s="121">
        <f t="shared" si="0"/>
        <v>4.45</v>
      </c>
      <c r="J24" s="127"/>
    </row>
    <row r="25" spans="1:16" ht="168">
      <c r="A25" s="126"/>
      <c r="B25" s="119">
        <v>15</v>
      </c>
      <c r="C25" s="10" t="s">
        <v>724</v>
      </c>
      <c r="D25" s="130" t="s">
        <v>237</v>
      </c>
      <c r="E25" s="157" t="s">
        <v>216</v>
      </c>
      <c r="F25" s="158"/>
      <c r="G25" s="11" t="s">
        <v>725</v>
      </c>
      <c r="H25" s="14">
        <v>0.89</v>
      </c>
      <c r="I25" s="121">
        <f t="shared" si="0"/>
        <v>13.35</v>
      </c>
      <c r="J25" s="127"/>
    </row>
    <row r="26" spans="1:16" ht="168">
      <c r="A26" s="126"/>
      <c r="B26" s="119">
        <v>5</v>
      </c>
      <c r="C26" s="10" t="s">
        <v>724</v>
      </c>
      <c r="D26" s="130" t="s">
        <v>237</v>
      </c>
      <c r="E26" s="157" t="s">
        <v>219</v>
      </c>
      <c r="F26" s="158"/>
      <c r="G26" s="11" t="s">
        <v>725</v>
      </c>
      <c r="H26" s="14">
        <v>0.89</v>
      </c>
      <c r="I26" s="121">
        <f t="shared" si="0"/>
        <v>4.45</v>
      </c>
      <c r="J26" s="127"/>
    </row>
    <row r="27" spans="1:16" ht="168">
      <c r="A27" s="126"/>
      <c r="B27" s="119">
        <v>5</v>
      </c>
      <c r="C27" s="10" t="s">
        <v>724</v>
      </c>
      <c r="D27" s="130" t="s">
        <v>237</v>
      </c>
      <c r="E27" s="157" t="s">
        <v>269</v>
      </c>
      <c r="F27" s="158"/>
      <c r="G27" s="11" t="s">
        <v>725</v>
      </c>
      <c r="H27" s="14">
        <v>0.89</v>
      </c>
      <c r="I27" s="121">
        <f t="shared" si="0"/>
        <v>4.45</v>
      </c>
      <c r="J27" s="127"/>
    </row>
    <row r="28" spans="1:16" ht="168">
      <c r="A28" s="126"/>
      <c r="B28" s="119">
        <v>10</v>
      </c>
      <c r="C28" s="10" t="s">
        <v>724</v>
      </c>
      <c r="D28" s="130" t="s">
        <v>239</v>
      </c>
      <c r="E28" s="157" t="s">
        <v>216</v>
      </c>
      <c r="F28" s="158"/>
      <c r="G28" s="11" t="s">
        <v>725</v>
      </c>
      <c r="H28" s="14">
        <v>0.94</v>
      </c>
      <c r="I28" s="121">
        <f t="shared" si="0"/>
        <v>9.3999999999999986</v>
      </c>
      <c r="J28" s="127"/>
    </row>
    <row r="29" spans="1:16" ht="168">
      <c r="A29" s="126"/>
      <c r="B29" s="119">
        <v>5</v>
      </c>
      <c r="C29" s="10" t="s">
        <v>724</v>
      </c>
      <c r="D29" s="130" t="s">
        <v>239</v>
      </c>
      <c r="E29" s="157" t="s">
        <v>219</v>
      </c>
      <c r="F29" s="158"/>
      <c r="G29" s="11" t="s">
        <v>725</v>
      </c>
      <c r="H29" s="14">
        <v>0.94</v>
      </c>
      <c r="I29" s="121">
        <f t="shared" si="0"/>
        <v>4.6999999999999993</v>
      </c>
      <c r="J29" s="127"/>
    </row>
    <row r="30" spans="1:16" ht="168">
      <c r="A30" s="126"/>
      <c r="B30" s="119">
        <v>5</v>
      </c>
      <c r="C30" s="10" t="s">
        <v>724</v>
      </c>
      <c r="D30" s="130" t="s">
        <v>239</v>
      </c>
      <c r="E30" s="157" t="s">
        <v>269</v>
      </c>
      <c r="F30" s="158"/>
      <c r="G30" s="11" t="s">
        <v>725</v>
      </c>
      <c r="H30" s="14">
        <v>0.94</v>
      </c>
      <c r="I30" s="121">
        <f t="shared" si="0"/>
        <v>4.6999999999999993</v>
      </c>
      <c r="J30" s="127"/>
    </row>
    <row r="31" spans="1:16" ht="168">
      <c r="A31" s="126"/>
      <c r="B31" s="119">
        <v>20</v>
      </c>
      <c r="C31" s="10" t="s">
        <v>724</v>
      </c>
      <c r="D31" s="130" t="s">
        <v>240</v>
      </c>
      <c r="E31" s="157" t="s">
        <v>112</v>
      </c>
      <c r="F31" s="158"/>
      <c r="G31" s="11" t="s">
        <v>725</v>
      </c>
      <c r="H31" s="14">
        <v>0.94</v>
      </c>
      <c r="I31" s="121">
        <f t="shared" si="0"/>
        <v>18.799999999999997</v>
      </c>
      <c r="J31" s="127"/>
    </row>
    <row r="32" spans="1:16" ht="168">
      <c r="A32" s="126"/>
      <c r="B32" s="119">
        <v>5</v>
      </c>
      <c r="C32" s="10" t="s">
        <v>724</v>
      </c>
      <c r="D32" s="130" t="s">
        <v>240</v>
      </c>
      <c r="E32" s="157" t="s">
        <v>219</v>
      </c>
      <c r="F32" s="158"/>
      <c r="G32" s="11" t="s">
        <v>725</v>
      </c>
      <c r="H32" s="14">
        <v>0.94</v>
      </c>
      <c r="I32" s="121">
        <f t="shared" si="0"/>
        <v>4.6999999999999993</v>
      </c>
      <c r="J32" s="127"/>
    </row>
    <row r="33" spans="1:10" ht="168">
      <c r="A33" s="126"/>
      <c r="B33" s="119">
        <v>5</v>
      </c>
      <c r="C33" s="10" t="s">
        <v>724</v>
      </c>
      <c r="D33" s="130" t="s">
        <v>240</v>
      </c>
      <c r="E33" s="157" t="s">
        <v>269</v>
      </c>
      <c r="F33" s="158"/>
      <c r="G33" s="11" t="s">
        <v>725</v>
      </c>
      <c r="H33" s="14">
        <v>0.94</v>
      </c>
      <c r="I33" s="121">
        <f t="shared" si="0"/>
        <v>4.6999999999999993</v>
      </c>
      <c r="J33" s="127"/>
    </row>
    <row r="34" spans="1:10" ht="168">
      <c r="A34" s="126"/>
      <c r="B34" s="119">
        <v>5</v>
      </c>
      <c r="C34" s="10" t="s">
        <v>724</v>
      </c>
      <c r="D34" s="130" t="s">
        <v>726</v>
      </c>
      <c r="E34" s="157" t="s">
        <v>219</v>
      </c>
      <c r="F34" s="158"/>
      <c r="G34" s="11" t="s">
        <v>725</v>
      </c>
      <c r="H34" s="14">
        <v>0.99</v>
      </c>
      <c r="I34" s="121">
        <f t="shared" si="0"/>
        <v>4.95</v>
      </c>
      <c r="J34" s="127"/>
    </row>
    <row r="35" spans="1:10" ht="168">
      <c r="A35" s="126"/>
      <c r="B35" s="119">
        <v>5</v>
      </c>
      <c r="C35" s="10" t="s">
        <v>724</v>
      </c>
      <c r="D35" s="130" t="s">
        <v>726</v>
      </c>
      <c r="E35" s="157" t="s">
        <v>269</v>
      </c>
      <c r="F35" s="158"/>
      <c r="G35" s="11" t="s">
        <v>725</v>
      </c>
      <c r="H35" s="14">
        <v>0.99</v>
      </c>
      <c r="I35" s="121">
        <f t="shared" si="0"/>
        <v>4.95</v>
      </c>
      <c r="J35" s="127"/>
    </row>
    <row r="36" spans="1:10" ht="168">
      <c r="A36" s="126"/>
      <c r="B36" s="119">
        <v>10</v>
      </c>
      <c r="C36" s="10" t="s">
        <v>724</v>
      </c>
      <c r="D36" s="130" t="s">
        <v>727</v>
      </c>
      <c r="E36" s="157" t="s">
        <v>220</v>
      </c>
      <c r="F36" s="158"/>
      <c r="G36" s="11" t="s">
        <v>725</v>
      </c>
      <c r="H36" s="14">
        <v>0.99</v>
      </c>
      <c r="I36" s="121">
        <f t="shared" si="0"/>
        <v>9.9</v>
      </c>
      <c r="J36" s="127"/>
    </row>
    <row r="37" spans="1:10" ht="144">
      <c r="A37" s="126"/>
      <c r="B37" s="119">
        <v>15</v>
      </c>
      <c r="C37" s="10" t="s">
        <v>728</v>
      </c>
      <c r="D37" s="130" t="s">
        <v>34</v>
      </c>
      <c r="E37" s="157"/>
      <c r="F37" s="158"/>
      <c r="G37" s="11" t="s">
        <v>729</v>
      </c>
      <c r="H37" s="14">
        <v>0.69</v>
      </c>
      <c r="I37" s="121">
        <f t="shared" si="0"/>
        <v>10.35</v>
      </c>
      <c r="J37" s="127"/>
    </row>
    <row r="38" spans="1:10" ht="108">
      <c r="A38" s="126"/>
      <c r="B38" s="119">
        <v>20</v>
      </c>
      <c r="C38" s="10" t="s">
        <v>730</v>
      </c>
      <c r="D38" s="130" t="s">
        <v>30</v>
      </c>
      <c r="E38" s="157" t="s">
        <v>279</v>
      </c>
      <c r="F38" s="158"/>
      <c r="G38" s="11" t="s">
        <v>731</v>
      </c>
      <c r="H38" s="14">
        <v>0.59</v>
      </c>
      <c r="I38" s="121">
        <f t="shared" si="0"/>
        <v>11.799999999999999</v>
      </c>
      <c r="J38" s="127"/>
    </row>
    <row r="39" spans="1:10" ht="120">
      <c r="A39" s="126"/>
      <c r="B39" s="119">
        <v>5</v>
      </c>
      <c r="C39" s="10" t="s">
        <v>732</v>
      </c>
      <c r="D39" s="130" t="s">
        <v>30</v>
      </c>
      <c r="E39" s="157"/>
      <c r="F39" s="158"/>
      <c r="G39" s="11" t="s">
        <v>733</v>
      </c>
      <c r="H39" s="14">
        <v>1.1399999999999999</v>
      </c>
      <c r="I39" s="121">
        <f t="shared" si="0"/>
        <v>5.6999999999999993</v>
      </c>
      <c r="J39" s="127"/>
    </row>
    <row r="40" spans="1:10" ht="120">
      <c r="A40" s="126"/>
      <c r="B40" s="119">
        <v>5</v>
      </c>
      <c r="C40" s="10" t="s">
        <v>732</v>
      </c>
      <c r="D40" s="130" t="s">
        <v>31</v>
      </c>
      <c r="E40" s="157"/>
      <c r="F40" s="158"/>
      <c r="G40" s="11" t="s">
        <v>733</v>
      </c>
      <c r="H40" s="14">
        <v>1.1399999999999999</v>
      </c>
      <c r="I40" s="121">
        <f t="shared" si="0"/>
        <v>5.6999999999999993</v>
      </c>
      <c r="J40" s="127"/>
    </row>
    <row r="41" spans="1:10" ht="120">
      <c r="A41" s="126"/>
      <c r="B41" s="119">
        <v>5</v>
      </c>
      <c r="C41" s="10" t="s">
        <v>734</v>
      </c>
      <c r="D41" s="130" t="s">
        <v>40</v>
      </c>
      <c r="E41" s="157"/>
      <c r="F41" s="158"/>
      <c r="G41" s="11" t="s">
        <v>735</v>
      </c>
      <c r="H41" s="14">
        <v>0.62</v>
      </c>
      <c r="I41" s="121">
        <f t="shared" si="0"/>
        <v>3.1</v>
      </c>
      <c r="J41" s="127"/>
    </row>
    <row r="42" spans="1:10" ht="180">
      <c r="A42" s="126"/>
      <c r="B42" s="119">
        <v>10</v>
      </c>
      <c r="C42" s="10" t="s">
        <v>736</v>
      </c>
      <c r="D42" s="130" t="s">
        <v>31</v>
      </c>
      <c r="E42" s="157" t="s">
        <v>245</v>
      </c>
      <c r="F42" s="158"/>
      <c r="G42" s="11" t="s">
        <v>737</v>
      </c>
      <c r="H42" s="14">
        <v>1.3</v>
      </c>
      <c r="I42" s="121">
        <f t="shared" si="0"/>
        <v>13</v>
      </c>
      <c r="J42" s="127"/>
    </row>
    <row r="43" spans="1:10" ht="168">
      <c r="A43" s="126"/>
      <c r="B43" s="119">
        <v>5</v>
      </c>
      <c r="C43" s="10" t="s">
        <v>738</v>
      </c>
      <c r="D43" s="130" t="s">
        <v>279</v>
      </c>
      <c r="E43" s="157"/>
      <c r="F43" s="158"/>
      <c r="G43" s="11" t="s">
        <v>739</v>
      </c>
      <c r="H43" s="14">
        <v>1.22</v>
      </c>
      <c r="I43" s="121">
        <f t="shared" si="0"/>
        <v>6.1</v>
      </c>
      <c r="J43" s="127"/>
    </row>
    <row r="44" spans="1:10" ht="168">
      <c r="A44" s="126"/>
      <c r="B44" s="119">
        <v>5</v>
      </c>
      <c r="C44" s="10" t="s">
        <v>738</v>
      </c>
      <c r="D44" s="130" t="s">
        <v>115</v>
      </c>
      <c r="E44" s="157"/>
      <c r="F44" s="158"/>
      <c r="G44" s="11" t="s">
        <v>739</v>
      </c>
      <c r="H44" s="14">
        <v>1.22</v>
      </c>
      <c r="I44" s="121">
        <f t="shared" si="0"/>
        <v>6.1</v>
      </c>
      <c r="J44" s="127"/>
    </row>
    <row r="45" spans="1:10" ht="72">
      <c r="A45" s="126"/>
      <c r="B45" s="119">
        <v>1</v>
      </c>
      <c r="C45" s="10" t="s">
        <v>740</v>
      </c>
      <c r="D45" s="130" t="s">
        <v>714</v>
      </c>
      <c r="E45" s="157"/>
      <c r="F45" s="158"/>
      <c r="G45" s="11" t="s">
        <v>741</v>
      </c>
      <c r="H45" s="14">
        <v>1.04</v>
      </c>
      <c r="I45" s="121">
        <f t="shared" si="0"/>
        <v>1.04</v>
      </c>
      <c r="J45" s="127"/>
    </row>
    <row r="46" spans="1:10" ht="96">
      <c r="A46" s="126"/>
      <c r="B46" s="119">
        <v>50</v>
      </c>
      <c r="C46" s="10" t="s">
        <v>742</v>
      </c>
      <c r="D46" s="130" t="s">
        <v>28</v>
      </c>
      <c r="E46" s="157"/>
      <c r="F46" s="158"/>
      <c r="G46" s="11" t="s">
        <v>743</v>
      </c>
      <c r="H46" s="14">
        <v>0.19</v>
      </c>
      <c r="I46" s="121">
        <f t="shared" si="0"/>
        <v>9.5</v>
      </c>
      <c r="J46" s="127"/>
    </row>
    <row r="47" spans="1:10" ht="96">
      <c r="A47" s="126"/>
      <c r="B47" s="119">
        <v>350</v>
      </c>
      <c r="C47" s="10" t="s">
        <v>742</v>
      </c>
      <c r="D47" s="130" t="s">
        <v>30</v>
      </c>
      <c r="E47" s="157"/>
      <c r="F47" s="158"/>
      <c r="G47" s="11" t="s">
        <v>743</v>
      </c>
      <c r="H47" s="14">
        <v>0.19</v>
      </c>
      <c r="I47" s="121">
        <f t="shared" si="0"/>
        <v>66.5</v>
      </c>
      <c r="J47" s="127"/>
    </row>
    <row r="48" spans="1:10" ht="108">
      <c r="A48" s="126"/>
      <c r="B48" s="119">
        <v>10</v>
      </c>
      <c r="C48" s="10" t="s">
        <v>744</v>
      </c>
      <c r="D48" s="130" t="s">
        <v>28</v>
      </c>
      <c r="E48" s="157" t="s">
        <v>216</v>
      </c>
      <c r="F48" s="158"/>
      <c r="G48" s="11" t="s">
        <v>745</v>
      </c>
      <c r="H48" s="14">
        <v>0.45</v>
      </c>
      <c r="I48" s="121">
        <f t="shared" si="0"/>
        <v>4.5</v>
      </c>
      <c r="J48" s="127"/>
    </row>
    <row r="49" spans="1:10" ht="108">
      <c r="A49" s="126"/>
      <c r="B49" s="119">
        <v>30</v>
      </c>
      <c r="C49" s="10" t="s">
        <v>744</v>
      </c>
      <c r="D49" s="130" t="s">
        <v>30</v>
      </c>
      <c r="E49" s="157" t="s">
        <v>112</v>
      </c>
      <c r="F49" s="158"/>
      <c r="G49" s="11" t="s">
        <v>745</v>
      </c>
      <c r="H49" s="14">
        <v>0.45</v>
      </c>
      <c r="I49" s="121">
        <f t="shared" si="0"/>
        <v>13.5</v>
      </c>
      <c r="J49" s="127"/>
    </row>
    <row r="50" spans="1:10" ht="108">
      <c r="A50" s="126"/>
      <c r="B50" s="119">
        <v>10</v>
      </c>
      <c r="C50" s="10" t="s">
        <v>744</v>
      </c>
      <c r="D50" s="130" t="s">
        <v>33</v>
      </c>
      <c r="E50" s="157" t="s">
        <v>216</v>
      </c>
      <c r="F50" s="158"/>
      <c r="G50" s="11" t="s">
        <v>745</v>
      </c>
      <c r="H50" s="14">
        <v>0.45</v>
      </c>
      <c r="I50" s="121">
        <f t="shared" si="0"/>
        <v>4.5</v>
      </c>
      <c r="J50" s="127"/>
    </row>
    <row r="51" spans="1:10" ht="120">
      <c r="A51" s="126"/>
      <c r="B51" s="119">
        <v>20</v>
      </c>
      <c r="C51" s="10" t="s">
        <v>746</v>
      </c>
      <c r="D51" s="130" t="s">
        <v>30</v>
      </c>
      <c r="E51" s="157"/>
      <c r="F51" s="158"/>
      <c r="G51" s="11" t="s">
        <v>747</v>
      </c>
      <c r="H51" s="14">
        <v>0.59</v>
      </c>
      <c r="I51" s="121">
        <f t="shared" si="0"/>
        <v>11.799999999999999</v>
      </c>
      <c r="J51" s="127"/>
    </row>
    <row r="52" spans="1:10" ht="144">
      <c r="A52" s="126"/>
      <c r="B52" s="119">
        <v>40</v>
      </c>
      <c r="C52" s="10" t="s">
        <v>748</v>
      </c>
      <c r="D52" s="130" t="s">
        <v>28</v>
      </c>
      <c r="E52" s="157"/>
      <c r="F52" s="158"/>
      <c r="G52" s="11" t="s">
        <v>749</v>
      </c>
      <c r="H52" s="14">
        <v>0.8</v>
      </c>
      <c r="I52" s="121">
        <f t="shared" si="0"/>
        <v>32</v>
      </c>
      <c r="J52" s="127"/>
    </row>
    <row r="53" spans="1:10" ht="144">
      <c r="A53" s="126"/>
      <c r="B53" s="119">
        <v>50</v>
      </c>
      <c r="C53" s="10" t="s">
        <v>748</v>
      </c>
      <c r="D53" s="130" t="s">
        <v>30</v>
      </c>
      <c r="E53" s="157"/>
      <c r="F53" s="158"/>
      <c r="G53" s="11" t="s">
        <v>749</v>
      </c>
      <c r="H53" s="14">
        <v>0.8</v>
      </c>
      <c r="I53" s="121">
        <f t="shared" si="0"/>
        <v>40</v>
      </c>
      <c r="J53" s="127"/>
    </row>
    <row r="54" spans="1:10" ht="120">
      <c r="A54" s="126"/>
      <c r="B54" s="119">
        <v>5</v>
      </c>
      <c r="C54" s="10" t="s">
        <v>750</v>
      </c>
      <c r="D54" s="130" t="s">
        <v>31</v>
      </c>
      <c r="E54" s="157" t="s">
        <v>112</v>
      </c>
      <c r="F54" s="158"/>
      <c r="G54" s="11" t="s">
        <v>751</v>
      </c>
      <c r="H54" s="14">
        <v>1.47</v>
      </c>
      <c r="I54" s="121">
        <f t="shared" ref="I54:I85" si="1">H54*B54</f>
        <v>7.35</v>
      </c>
      <c r="J54" s="127"/>
    </row>
    <row r="55" spans="1:10" ht="120">
      <c r="A55" s="126"/>
      <c r="B55" s="119">
        <v>5</v>
      </c>
      <c r="C55" s="10" t="s">
        <v>750</v>
      </c>
      <c r="D55" s="130" t="s">
        <v>31</v>
      </c>
      <c r="E55" s="157" t="s">
        <v>218</v>
      </c>
      <c r="F55" s="158"/>
      <c r="G55" s="11" t="s">
        <v>751</v>
      </c>
      <c r="H55" s="14">
        <v>1.47</v>
      </c>
      <c r="I55" s="121">
        <f t="shared" si="1"/>
        <v>7.35</v>
      </c>
      <c r="J55" s="127"/>
    </row>
    <row r="56" spans="1:10" ht="120">
      <c r="A56" s="126"/>
      <c r="B56" s="119">
        <v>300</v>
      </c>
      <c r="C56" s="10" t="s">
        <v>752</v>
      </c>
      <c r="D56" s="130" t="s">
        <v>112</v>
      </c>
      <c r="E56" s="157"/>
      <c r="F56" s="158"/>
      <c r="G56" s="11" t="s">
        <v>753</v>
      </c>
      <c r="H56" s="14">
        <v>0.24</v>
      </c>
      <c r="I56" s="121">
        <f t="shared" si="1"/>
        <v>72</v>
      </c>
      <c r="J56" s="127"/>
    </row>
    <row r="57" spans="1:10" ht="120">
      <c r="A57" s="126"/>
      <c r="B57" s="119">
        <v>300</v>
      </c>
      <c r="C57" s="10" t="s">
        <v>752</v>
      </c>
      <c r="D57" s="130" t="s">
        <v>216</v>
      </c>
      <c r="E57" s="157"/>
      <c r="F57" s="158"/>
      <c r="G57" s="11" t="s">
        <v>753</v>
      </c>
      <c r="H57" s="14">
        <v>0.24</v>
      </c>
      <c r="I57" s="121">
        <f t="shared" si="1"/>
        <v>72</v>
      </c>
      <c r="J57" s="127"/>
    </row>
    <row r="58" spans="1:10" ht="120">
      <c r="A58" s="126"/>
      <c r="B58" s="119">
        <v>30</v>
      </c>
      <c r="C58" s="10" t="s">
        <v>752</v>
      </c>
      <c r="D58" s="130" t="s">
        <v>218</v>
      </c>
      <c r="E58" s="157"/>
      <c r="F58" s="158"/>
      <c r="G58" s="11" t="s">
        <v>753</v>
      </c>
      <c r="H58" s="14">
        <v>0.24</v>
      </c>
      <c r="I58" s="121">
        <f t="shared" si="1"/>
        <v>7.1999999999999993</v>
      </c>
      <c r="J58" s="127"/>
    </row>
    <row r="59" spans="1:10" ht="84">
      <c r="A59" s="126"/>
      <c r="B59" s="119">
        <v>20</v>
      </c>
      <c r="C59" s="10" t="s">
        <v>754</v>
      </c>
      <c r="D59" s="130" t="s">
        <v>30</v>
      </c>
      <c r="E59" s="157"/>
      <c r="F59" s="158"/>
      <c r="G59" s="11" t="s">
        <v>755</v>
      </c>
      <c r="H59" s="14">
        <v>0.69</v>
      </c>
      <c r="I59" s="121">
        <f t="shared" si="1"/>
        <v>13.799999999999999</v>
      </c>
      <c r="J59" s="127"/>
    </row>
    <row r="60" spans="1:10" ht="96">
      <c r="A60" s="126"/>
      <c r="B60" s="119">
        <v>20</v>
      </c>
      <c r="C60" s="10" t="s">
        <v>70</v>
      </c>
      <c r="D60" s="130" t="s">
        <v>28</v>
      </c>
      <c r="E60" s="157"/>
      <c r="F60" s="158"/>
      <c r="G60" s="11" t="s">
        <v>756</v>
      </c>
      <c r="H60" s="14">
        <v>1.59</v>
      </c>
      <c r="I60" s="121">
        <f t="shared" si="1"/>
        <v>31.8</v>
      </c>
      <c r="J60" s="127"/>
    </row>
    <row r="61" spans="1:10" ht="96">
      <c r="A61" s="126"/>
      <c r="B61" s="119">
        <v>30</v>
      </c>
      <c r="C61" s="10" t="s">
        <v>757</v>
      </c>
      <c r="D61" s="130" t="s">
        <v>28</v>
      </c>
      <c r="E61" s="157"/>
      <c r="F61" s="158"/>
      <c r="G61" s="11" t="s">
        <v>758</v>
      </c>
      <c r="H61" s="14">
        <v>1.69</v>
      </c>
      <c r="I61" s="121">
        <f t="shared" si="1"/>
        <v>50.699999999999996</v>
      </c>
      <c r="J61" s="127"/>
    </row>
    <row r="62" spans="1:10" ht="96">
      <c r="A62" s="126"/>
      <c r="B62" s="119">
        <v>260</v>
      </c>
      <c r="C62" s="10" t="s">
        <v>757</v>
      </c>
      <c r="D62" s="130" t="s">
        <v>30</v>
      </c>
      <c r="E62" s="157"/>
      <c r="F62" s="158"/>
      <c r="G62" s="11" t="s">
        <v>758</v>
      </c>
      <c r="H62" s="14">
        <v>1.69</v>
      </c>
      <c r="I62" s="121">
        <f t="shared" si="1"/>
        <v>439.4</v>
      </c>
      <c r="J62" s="127"/>
    </row>
    <row r="63" spans="1:10" ht="96">
      <c r="A63" s="126"/>
      <c r="B63" s="119">
        <v>50</v>
      </c>
      <c r="C63" s="10" t="s">
        <v>757</v>
      </c>
      <c r="D63" s="130" t="s">
        <v>31</v>
      </c>
      <c r="E63" s="157"/>
      <c r="F63" s="158"/>
      <c r="G63" s="11" t="s">
        <v>758</v>
      </c>
      <c r="H63" s="14">
        <v>1.69</v>
      </c>
      <c r="I63" s="121">
        <f t="shared" si="1"/>
        <v>84.5</v>
      </c>
      <c r="J63" s="127"/>
    </row>
    <row r="64" spans="1:10" ht="96">
      <c r="A64" s="126"/>
      <c r="B64" s="119">
        <v>10</v>
      </c>
      <c r="C64" s="10" t="s">
        <v>73</v>
      </c>
      <c r="D64" s="130" t="s">
        <v>657</v>
      </c>
      <c r="E64" s="157" t="s">
        <v>759</v>
      </c>
      <c r="F64" s="158"/>
      <c r="G64" s="11" t="s">
        <v>760</v>
      </c>
      <c r="H64" s="14">
        <v>1.94</v>
      </c>
      <c r="I64" s="121">
        <f t="shared" si="1"/>
        <v>19.399999999999999</v>
      </c>
      <c r="J64" s="127"/>
    </row>
    <row r="65" spans="1:10" ht="96">
      <c r="A65" s="126"/>
      <c r="B65" s="119">
        <v>30</v>
      </c>
      <c r="C65" s="10" t="s">
        <v>73</v>
      </c>
      <c r="D65" s="130" t="s">
        <v>30</v>
      </c>
      <c r="E65" s="157" t="s">
        <v>279</v>
      </c>
      <c r="F65" s="158"/>
      <c r="G65" s="11" t="s">
        <v>760</v>
      </c>
      <c r="H65" s="14">
        <v>1.94</v>
      </c>
      <c r="I65" s="121">
        <f t="shared" si="1"/>
        <v>58.199999999999996</v>
      </c>
      <c r="J65" s="127"/>
    </row>
    <row r="66" spans="1:10" ht="96">
      <c r="A66" s="126"/>
      <c r="B66" s="119">
        <v>10</v>
      </c>
      <c r="C66" s="10" t="s">
        <v>73</v>
      </c>
      <c r="D66" s="130" t="s">
        <v>30</v>
      </c>
      <c r="E66" s="157" t="s">
        <v>278</v>
      </c>
      <c r="F66" s="158"/>
      <c r="G66" s="11" t="s">
        <v>760</v>
      </c>
      <c r="H66" s="14">
        <v>1.94</v>
      </c>
      <c r="I66" s="121">
        <f t="shared" si="1"/>
        <v>19.399999999999999</v>
      </c>
      <c r="J66" s="127"/>
    </row>
    <row r="67" spans="1:10" ht="96">
      <c r="A67" s="126"/>
      <c r="B67" s="119">
        <v>30</v>
      </c>
      <c r="C67" s="10" t="s">
        <v>73</v>
      </c>
      <c r="D67" s="130" t="s">
        <v>31</v>
      </c>
      <c r="E67" s="157" t="s">
        <v>279</v>
      </c>
      <c r="F67" s="158"/>
      <c r="G67" s="11" t="s">
        <v>760</v>
      </c>
      <c r="H67" s="14">
        <v>1.94</v>
      </c>
      <c r="I67" s="121">
        <f t="shared" si="1"/>
        <v>58.199999999999996</v>
      </c>
      <c r="J67" s="127"/>
    </row>
    <row r="68" spans="1:10" ht="96">
      <c r="A68" s="126"/>
      <c r="B68" s="119">
        <v>15</v>
      </c>
      <c r="C68" s="10" t="s">
        <v>73</v>
      </c>
      <c r="D68" s="130" t="s">
        <v>31</v>
      </c>
      <c r="E68" s="157" t="s">
        <v>278</v>
      </c>
      <c r="F68" s="158"/>
      <c r="G68" s="11" t="s">
        <v>760</v>
      </c>
      <c r="H68" s="14">
        <v>1.94</v>
      </c>
      <c r="I68" s="121">
        <f t="shared" si="1"/>
        <v>29.099999999999998</v>
      </c>
      <c r="J68" s="127"/>
    </row>
    <row r="69" spans="1:10" ht="96">
      <c r="A69" s="126"/>
      <c r="B69" s="119">
        <v>20</v>
      </c>
      <c r="C69" s="10" t="s">
        <v>761</v>
      </c>
      <c r="D69" s="130" t="s">
        <v>30</v>
      </c>
      <c r="E69" s="157" t="s">
        <v>279</v>
      </c>
      <c r="F69" s="158"/>
      <c r="G69" s="11" t="s">
        <v>762</v>
      </c>
      <c r="H69" s="14">
        <v>2.09</v>
      </c>
      <c r="I69" s="121">
        <f t="shared" si="1"/>
        <v>41.8</v>
      </c>
      <c r="J69" s="127"/>
    </row>
    <row r="70" spans="1:10" ht="96">
      <c r="A70" s="126"/>
      <c r="B70" s="119">
        <v>15</v>
      </c>
      <c r="C70" s="10" t="s">
        <v>761</v>
      </c>
      <c r="D70" s="130" t="s">
        <v>31</v>
      </c>
      <c r="E70" s="157" t="s">
        <v>279</v>
      </c>
      <c r="F70" s="158"/>
      <c r="G70" s="11" t="s">
        <v>762</v>
      </c>
      <c r="H70" s="14">
        <v>2.09</v>
      </c>
      <c r="I70" s="121">
        <f t="shared" si="1"/>
        <v>31.349999999999998</v>
      </c>
      <c r="J70" s="127"/>
    </row>
    <row r="71" spans="1:10" ht="108">
      <c r="A71" s="126"/>
      <c r="B71" s="120">
        <v>50</v>
      </c>
      <c r="C71" s="12" t="s">
        <v>763</v>
      </c>
      <c r="D71" s="131" t="s">
        <v>31</v>
      </c>
      <c r="E71" s="159"/>
      <c r="F71" s="160"/>
      <c r="G71" s="13" t="s">
        <v>764</v>
      </c>
      <c r="H71" s="15">
        <v>0.24</v>
      </c>
      <c r="I71" s="122">
        <f t="shared" si="1"/>
        <v>12</v>
      </c>
      <c r="J71" s="127"/>
    </row>
  </sheetData>
  <mergeCells count="54">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70:F70"/>
    <mergeCell ref="E71:F71"/>
    <mergeCell ref="E65:F65"/>
    <mergeCell ref="E66:F66"/>
    <mergeCell ref="E67:F67"/>
    <mergeCell ref="E68:F68"/>
    <mergeCell ref="E69:F6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96"/>
  <sheetViews>
    <sheetView topLeftCell="A70" zoomScale="90" zoomScaleNormal="90" workbookViewId="0">
      <selection activeCell="R21" sqref="R2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1416.69</v>
      </c>
      <c r="O2" t="s">
        <v>188</v>
      </c>
    </row>
    <row r="3" spans="1:15" ht="12.75" customHeight="1">
      <c r="A3" s="126"/>
      <c r="B3" s="133" t="s">
        <v>140</v>
      </c>
      <c r="C3" s="132"/>
      <c r="D3" s="132"/>
      <c r="E3" s="132"/>
      <c r="F3" s="132"/>
      <c r="G3" s="132"/>
      <c r="H3" s="132"/>
      <c r="I3" s="132"/>
      <c r="J3" s="132"/>
      <c r="K3" s="132"/>
      <c r="L3" s="127"/>
      <c r="N3">
        <v>1416.69</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715</v>
      </c>
      <c r="C10" s="132"/>
      <c r="D10" s="132"/>
      <c r="E10" s="132"/>
      <c r="F10" s="127"/>
      <c r="G10" s="128"/>
      <c r="H10" s="128" t="s">
        <v>715</v>
      </c>
      <c r="I10" s="132"/>
      <c r="J10" s="132"/>
      <c r="K10" s="149">
        <f>IF(Invoice!J10&lt;&gt;"",Invoice!J10,"")</f>
        <v>51327</v>
      </c>
      <c r="L10" s="127"/>
    </row>
    <row r="11" spans="1:15" ht="12.75" customHeight="1">
      <c r="A11" s="126"/>
      <c r="B11" s="126" t="s">
        <v>772</v>
      </c>
      <c r="C11" s="132"/>
      <c r="D11" s="132"/>
      <c r="E11" s="132"/>
      <c r="F11" s="127"/>
      <c r="G11" s="128"/>
      <c r="H11" s="128" t="s">
        <v>716</v>
      </c>
      <c r="I11" s="132"/>
      <c r="J11" s="132"/>
      <c r="K11" s="150"/>
      <c r="L11" s="127"/>
    </row>
    <row r="12" spans="1:15" ht="12.75" customHeight="1">
      <c r="A12" s="126"/>
      <c r="B12" s="126" t="s">
        <v>773</v>
      </c>
      <c r="C12" s="132"/>
      <c r="D12" s="132"/>
      <c r="E12" s="132"/>
      <c r="F12" s="127"/>
      <c r="G12" s="128"/>
      <c r="H12" s="128" t="s">
        <v>717</v>
      </c>
      <c r="I12" s="132"/>
      <c r="J12" s="132"/>
      <c r="K12" s="132"/>
      <c r="L12" s="127"/>
    </row>
    <row r="13" spans="1:15" ht="12.75" customHeight="1">
      <c r="A13" s="126"/>
      <c r="B13" s="126" t="s">
        <v>774</v>
      </c>
      <c r="C13" s="132"/>
      <c r="D13" s="132"/>
      <c r="E13" s="132"/>
      <c r="F13" s="127"/>
      <c r="G13" s="128"/>
      <c r="H13" s="128" t="s">
        <v>775</v>
      </c>
      <c r="I13" s="132"/>
      <c r="J13" s="132"/>
      <c r="K13" s="111" t="s">
        <v>16</v>
      </c>
      <c r="L13" s="127"/>
    </row>
    <row r="14" spans="1:15" ht="15" customHeight="1">
      <c r="A14" s="126"/>
      <c r="B14" s="126" t="s">
        <v>719</v>
      </c>
      <c r="C14" s="132"/>
      <c r="D14" s="132"/>
      <c r="E14" s="132"/>
      <c r="F14" s="127"/>
      <c r="G14" s="128"/>
      <c r="H14" s="128" t="s">
        <v>719</v>
      </c>
      <c r="I14" s="132"/>
      <c r="J14" s="132"/>
      <c r="K14" s="151">
        <f>Invoice!J14</f>
        <v>45176</v>
      </c>
      <c r="L14" s="127"/>
    </row>
    <row r="15" spans="1:15" ht="15" customHeight="1">
      <c r="A15" s="126"/>
      <c r="B15" s="142" t="s">
        <v>776</v>
      </c>
      <c r="C15" s="7"/>
      <c r="D15" s="7"/>
      <c r="E15" s="7"/>
      <c r="F15" s="8"/>
      <c r="G15" s="128"/>
      <c r="H15" s="143" t="s">
        <v>776</v>
      </c>
      <c r="I15" s="132"/>
      <c r="J15" s="132"/>
      <c r="K15" s="152"/>
      <c r="L15" s="127"/>
    </row>
    <row r="16" spans="1:15" ht="15" customHeight="1">
      <c r="A16" s="126"/>
      <c r="B16" s="132"/>
      <c r="C16" s="132"/>
      <c r="D16" s="132"/>
      <c r="E16" s="132"/>
      <c r="F16" s="132"/>
      <c r="G16" s="132"/>
      <c r="H16" s="132"/>
      <c r="I16" s="135" t="s">
        <v>147</v>
      </c>
      <c r="J16" s="135" t="s">
        <v>147</v>
      </c>
      <c r="K16" s="141">
        <v>39891</v>
      </c>
      <c r="L16" s="127"/>
    </row>
    <row r="17" spans="1:12" ht="12.75" customHeight="1">
      <c r="A17" s="126"/>
      <c r="B17" s="132" t="s">
        <v>720</v>
      </c>
      <c r="C17" s="132"/>
      <c r="D17" s="132"/>
      <c r="E17" s="132"/>
      <c r="F17" s="132"/>
      <c r="G17" s="132"/>
      <c r="H17" s="132"/>
      <c r="I17" s="135" t="s">
        <v>148</v>
      </c>
      <c r="J17" s="135" t="s">
        <v>148</v>
      </c>
      <c r="K17" s="141" t="str">
        <f>IF(Invoice!J17&lt;&gt;"",Invoice!J17,"")</f>
        <v>Sunny</v>
      </c>
      <c r="L17" s="127"/>
    </row>
    <row r="18" spans="1:12" ht="18" customHeight="1">
      <c r="A18" s="126"/>
      <c r="B18" s="132" t="s">
        <v>721</v>
      </c>
      <c r="C18" s="132"/>
      <c r="D18" s="132"/>
      <c r="E18" s="132"/>
      <c r="F18" s="132"/>
      <c r="G18" s="132"/>
      <c r="H18" s="146" t="s">
        <v>784</v>
      </c>
      <c r="I18" s="134" t="s">
        <v>264</v>
      </c>
      <c r="J18" s="134" t="s">
        <v>264</v>
      </c>
      <c r="K18" s="116" t="s">
        <v>164</v>
      </c>
      <c r="L18" s="127"/>
    </row>
    <row r="19" spans="1:12" ht="12.75" customHeight="1">
      <c r="A19" s="126"/>
      <c r="B19" s="132"/>
      <c r="C19" s="132"/>
      <c r="D19" s="132"/>
      <c r="E19" s="132"/>
      <c r="F19" s="132"/>
      <c r="G19" s="132"/>
      <c r="H19" s="147" t="s">
        <v>785</v>
      </c>
      <c r="I19" s="132"/>
      <c r="J19" s="132"/>
      <c r="K19" s="132"/>
      <c r="L19" s="127"/>
    </row>
    <row r="20" spans="1:12" ht="12.75" customHeight="1">
      <c r="A20" s="126"/>
      <c r="B20" s="112" t="s">
        <v>204</v>
      </c>
      <c r="C20" s="112" t="s">
        <v>205</v>
      </c>
      <c r="D20" s="112" t="s">
        <v>290</v>
      </c>
      <c r="E20" s="129" t="s">
        <v>206</v>
      </c>
      <c r="F20" s="153" t="s">
        <v>207</v>
      </c>
      <c r="G20" s="154"/>
      <c r="H20" s="112" t="s">
        <v>174</v>
      </c>
      <c r="I20" s="112" t="s">
        <v>208</v>
      </c>
      <c r="J20" s="112" t="s">
        <v>208</v>
      </c>
      <c r="K20" s="112" t="s">
        <v>26</v>
      </c>
      <c r="L20" s="127"/>
    </row>
    <row r="21" spans="1:12" ht="42" customHeight="1">
      <c r="A21" s="126"/>
      <c r="B21" s="117"/>
      <c r="C21" s="117"/>
      <c r="D21" s="117"/>
      <c r="E21" s="118"/>
      <c r="F21" s="155"/>
      <c r="G21" s="156"/>
      <c r="H21" s="145" t="s">
        <v>786</v>
      </c>
      <c r="I21" s="117"/>
      <c r="J21" s="117"/>
      <c r="K21" s="117"/>
      <c r="L21" s="127"/>
    </row>
    <row r="22" spans="1:12" ht="12.75" customHeight="1">
      <c r="A22" s="126"/>
      <c r="B22" s="119">
        <f>'Tax Invoice'!D18</f>
        <v>15</v>
      </c>
      <c r="C22" s="10" t="s">
        <v>722</v>
      </c>
      <c r="D22" s="10" t="s">
        <v>765</v>
      </c>
      <c r="E22" s="130" t="s">
        <v>320</v>
      </c>
      <c r="F22" s="157"/>
      <c r="G22" s="158"/>
      <c r="H22" s="11" t="s">
        <v>787</v>
      </c>
      <c r="I22" s="14">
        <f t="shared" ref="I22:I53" si="0">ROUNDUP(J22*$N$1,2)</f>
        <v>1.2</v>
      </c>
      <c r="J22" s="14">
        <v>1.2</v>
      </c>
      <c r="K22" s="121">
        <f t="shared" ref="K22:K53" si="1">I22*B22</f>
        <v>18</v>
      </c>
      <c r="L22" s="127"/>
    </row>
    <row r="23" spans="1:12" ht="24" customHeight="1">
      <c r="A23" s="126"/>
      <c r="B23" s="119">
        <f>'Tax Invoice'!D19</f>
        <v>5</v>
      </c>
      <c r="C23" s="10" t="s">
        <v>724</v>
      </c>
      <c r="D23" s="10" t="s">
        <v>766</v>
      </c>
      <c r="E23" s="130" t="s">
        <v>236</v>
      </c>
      <c r="F23" s="157" t="s">
        <v>219</v>
      </c>
      <c r="G23" s="158"/>
      <c r="H23" s="11" t="s">
        <v>725</v>
      </c>
      <c r="I23" s="14">
        <f t="shared" si="0"/>
        <v>0.89</v>
      </c>
      <c r="J23" s="14">
        <v>0.89</v>
      </c>
      <c r="K23" s="121">
        <f t="shared" si="1"/>
        <v>4.45</v>
      </c>
      <c r="L23" s="127"/>
    </row>
    <row r="24" spans="1:12" ht="24" customHeight="1">
      <c r="A24" s="126"/>
      <c r="B24" s="119">
        <f>'Tax Invoice'!D20</f>
        <v>5</v>
      </c>
      <c r="C24" s="10" t="s">
        <v>724</v>
      </c>
      <c r="D24" s="10" t="s">
        <v>766</v>
      </c>
      <c r="E24" s="130" t="s">
        <v>236</v>
      </c>
      <c r="F24" s="157" t="s">
        <v>269</v>
      </c>
      <c r="G24" s="158"/>
      <c r="H24" s="11" t="s">
        <v>725</v>
      </c>
      <c r="I24" s="14">
        <f t="shared" si="0"/>
        <v>0.89</v>
      </c>
      <c r="J24" s="14">
        <v>0.89</v>
      </c>
      <c r="K24" s="121">
        <f t="shared" si="1"/>
        <v>4.45</v>
      </c>
      <c r="L24" s="127"/>
    </row>
    <row r="25" spans="1:12" ht="24" customHeight="1">
      <c r="A25" s="126"/>
      <c r="B25" s="119">
        <f>'Tax Invoice'!D21</f>
        <v>15</v>
      </c>
      <c r="C25" s="10" t="s">
        <v>724</v>
      </c>
      <c r="D25" s="10" t="s">
        <v>766</v>
      </c>
      <c r="E25" s="130" t="s">
        <v>237</v>
      </c>
      <c r="F25" s="157" t="s">
        <v>216</v>
      </c>
      <c r="G25" s="158"/>
      <c r="H25" s="11" t="s">
        <v>725</v>
      </c>
      <c r="I25" s="14">
        <f t="shared" si="0"/>
        <v>0.89</v>
      </c>
      <c r="J25" s="14">
        <v>0.89</v>
      </c>
      <c r="K25" s="121">
        <f t="shared" si="1"/>
        <v>13.35</v>
      </c>
      <c r="L25" s="127"/>
    </row>
    <row r="26" spans="1:12" ht="24" customHeight="1">
      <c r="A26" s="126"/>
      <c r="B26" s="119">
        <f>'Tax Invoice'!D22</f>
        <v>5</v>
      </c>
      <c r="C26" s="10" t="s">
        <v>724</v>
      </c>
      <c r="D26" s="10" t="s">
        <v>766</v>
      </c>
      <c r="E26" s="130" t="s">
        <v>237</v>
      </c>
      <c r="F26" s="157" t="s">
        <v>219</v>
      </c>
      <c r="G26" s="158"/>
      <c r="H26" s="11" t="s">
        <v>725</v>
      </c>
      <c r="I26" s="14">
        <f t="shared" si="0"/>
        <v>0.89</v>
      </c>
      <c r="J26" s="14">
        <v>0.89</v>
      </c>
      <c r="K26" s="121">
        <f t="shared" si="1"/>
        <v>4.45</v>
      </c>
      <c r="L26" s="127"/>
    </row>
    <row r="27" spans="1:12" ht="24" customHeight="1">
      <c r="A27" s="126"/>
      <c r="B27" s="119">
        <f>'Tax Invoice'!D23</f>
        <v>5</v>
      </c>
      <c r="C27" s="10" t="s">
        <v>724</v>
      </c>
      <c r="D27" s="10" t="s">
        <v>766</v>
      </c>
      <c r="E27" s="130" t="s">
        <v>237</v>
      </c>
      <c r="F27" s="157" t="s">
        <v>269</v>
      </c>
      <c r="G27" s="158"/>
      <c r="H27" s="11" t="s">
        <v>725</v>
      </c>
      <c r="I27" s="14">
        <f t="shared" si="0"/>
        <v>0.89</v>
      </c>
      <c r="J27" s="14">
        <v>0.89</v>
      </c>
      <c r="K27" s="121">
        <f t="shared" si="1"/>
        <v>4.45</v>
      </c>
      <c r="L27" s="127"/>
    </row>
    <row r="28" spans="1:12" ht="24" customHeight="1">
      <c r="A28" s="126"/>
      <c r="B28" s="119">
        <f>'Tax Invoice'!D24</f>
        <v>10</v>
      </c>
      <c r="C28" s="10" t="s">
        <v>724</v>
      </c>
      <c r="D28" s="10" t="s">
        <v>767</v>
      </c>
      <c r="E28" s="130" t="s">
        <v>239</v>
      </c>
      <c r="F28" s="157" t="s">
        <v>216</v>
      </c>
      <c r="G28" s="158"/>
      <c r="H28" s="11" t="s">
        <v>725</v>
      </c>
      <c r="I28" s="14">
        <f t="shared" si="0"/>
        <v>0.94</v>
      </c>
      <c r="J28" s="14">
        <v>0.94</v>
      </c>
      <c r="K28" s="121">
        <f t="shared" si="1"/>
        <v>9.3999999999999986</v>
      </c>
      <c r="L28" s="127"/>
    </row>
    <row r="29" spans="1:12" ht="24" customHeight="1">
      <c r="A29" s="126"/>
      <c r="B29" s="119">
        <f>'Tax Invoice'!D25</f>
        <v>5</v>
      </c>
      <c r="C29" s="10" t="s">
        <v>724</v>
      </c>
      <c r="D29" s="10" t="s">
        <v>767</v>
      </c>
      <c r="E29" s="130" t="s">
        <v>239</v>
      </c>
      <c r="F29" s="157" t="s">
        <v>219</v>
      </c>
      <c r="G29" s="158"/>
      <c r="H29" s="11" t="s">
        <v>725</v>
      </c>
      <c r="I29" s="14">
        <f t="shared" si="0"/>
        <v>0.94</v>
      </c>
      <c r="J29" s="14">
        <v>0.94</v>
      </c>
      <c r="K29" s="121">
        <f t="shared" si="1"/>
        <v>4.6999999999999993</v>
      </c>
      <c r="L29" s="127"/>
    </row>
    <row r="30" spans="1:12" ht="24" customHeight="1">
      <c r="A30" s="126"/>
      <c r="B30" s="119">
        <f>'Tax Invoice'!D26</f>
        <v>5</v>
      </c>
      <c r="C30" s="10" t="s">
        <v>724</v>
      </c>
      <c r="D30" s="10" t="s">
        <v>767</v>
      </c>
      <c r="E30" s="130" t="s">
        <v>239</v>
      </c>
      <c r="F30" s="157" t="s">
        <v>269</v>
      </c>
      <c r="G30" s="158"/>
      <c r="H30" s="11" t="s">
        <v>725</v>
      </c>
      <c r="I30" s="14">
        <f t="shared" si="0"/>
        <v>0.94</v>
      </c>
      <c r="J30" s="14">
        <v>0.94</v>
      </c>
      <c r="K30" s="121">
        <f t="shared" si="1"/>
        <v>4.6999999999999993</v>
      </c>
      <c r="L30" s="127"/>
    </row>
    <row r="31" spans="1:12" ht="24" customHeight="1">
      <c r="A31" s="126"/>
      <c r="B31" s="119">
        <f>'Tax Invoice'!D27</f>
        <v>20</v>
      </c>
      <c r="C31" s="10" t="s">
        <v>724</v>
      </c>
      <c r="D31" s="10" t="s">
        <v>767</v>
      </c>
      <c r="E31" s="130" t="s">
        <v>240</v>
      </c>
      <c r="F31" s="157" t="s">
        <v>112</v>
      </c>
      <c r="G31" s="158"/>
      <c r="H31" s="11" t="s">
        <v>725</v>
      </c>
      <c r="I31" s="14">
        <f t="shared" si="0"/>
        <v>0.94</v>
      </c>
      <c r="J31" s="14">
        <v>0.94</v>
      </c>
      <c r="K31" s="121">
        <f t="shared" si="1"/>
        <v>18.799999999999997</v>
      </c>
      <c r="L31" s="127"/>
    </row>
    <row r="32" spans="1:12" ht="24" customHeight="1">
      <c r="A32" s="126"/>
      <c r="B32" s="119">
        <f>'Tax Invoice'!D28</f>
        <v>5</v>
      </c>
      <c r="C32" s="10" t="s">
        <v>724</v>
      </c>
      <c r="D32" s="10" t="s">
        <v>767</v>
      </c>
      <c r="E32" s="130" t="s">
        <v>240</v>
      </c>
      <c r="F32" s="157" t="s">
        <v>219</v>
      </c>
      <c r="G32" s="158"/>
      <c r="H32" s="11" t="s">
        <v>725</v>
      </c>
      <c r="I32" s="14">
        <f t="shared" si="0"/>
        <v>0.94</v>
      </c>
      <c r="J32" s="14">
        <v>0.94</v>
      </c>
      <c r="K32" s="121">
        <f t="shared" si="1"/>
        <v>4.6999999999999993</v>
      </c>
      <c r="L32" s="127"/>
    </row>
    <row r="33" spans="1:12" ht="24" customHeight="1">
      <c r="A33" s="126"/>
      <c r="B33" s="119">
        <f>'Tax Invoice'!D29</f>
        <v>5</v>
      </c>
      <c r="C33" s="10" t="s">
        <v>724</v>
      </c>
      <c r="D33" s="10" t="s">
        <v>767</v>
      </c>
      <c r="E33" s="130" t="s">
        <v>240</v>
      </c>
      <c r="F33" s="157" t="s">
        <v>269</v>
      </c>
      <c r="G33" s="158"/>
      <c r="H33" s="11" t="s">
        <v>725</v>
      </c>
      <c r="I33" s="14">
        <f t="shared" si="0"/>
        <v>0.94</v>
      </c>
      <c r="J33" s="14">
        <v>0.94</v>
      </c>
      <c r="K33" s="121">
        <f t="shared" si="1"/>
        <v>4.6999999999999993</v>
      </c>
      <c r="L33" s="127"/>
    </row>
    <row r="34" spans="1:12" ht="24" customHeight="1">
      <c r="A34" s="126"/>
      <c r="B34" s="119">
        <f>'Tax Invoice'!D30</f>
        <v>5</v>
      </c>
      <c r="C34" s="10" t="s">
        <v>724</v>
      </c>
      <c r="D34" s="10" t="s">
        <v>768</v>
      </c>
      <c r="E34" s="130" t="s">
        <v>726</v>
      </c>
      <c r="F34" s="157" t="s">
        <v>219</v>
      </c>
      <c r="G34" s="158"/>
      <c r="H34" s="11" t="s">
        <v>725</v>
      </c>
      <c r="I34" s="14">
        <f t="shared" si="0"/>
        <v>0.99</v>
      </c>
      <c r="J34" s="14">
        <v>0.99</v>
      </c>
      <c r="K34" s="121">
        <f t="shared" si="1"/>
        <v>4.95</v>
      </c>
      <c r="L34" s="127"/>
    </row>
    <row r="35" spans="1:12" ht="24" customHeight="1">
      <c r="A35" s="126"/>
      <c r="B35" s="119">
        <f>'Tax Invoice'!D31</f>
        <v>5</v>
      </c>
      <c r="C35" s="10" t="s">
        <v>724</v>
      </c>
      <c r="D35" s="10" t="s">
        <v>768</v>
      </c>
      <c r="E35" s="130" t="s">
        <v>726</v>
      </c>
      <c r="F35" s="157" t="s">
        <v>269</v>
      </c>
      <c r="G35" s="158"/>
      <c r="H35" s="11" t="s">
        <v>725</v>
      </c>
      <c r="I35" s="14">
        <f t="shared" si="0"/>
        <v>0.99</v>
      </c>
      <c r="J35" s="14">
        <v>0.99</v>
      </c>
      <c r="K35" s="121">
        <f t="shared" si="1"/>
        <v>4.95</v>
      </c>
      <c r="L35" s="127"/>
    </row>
    <row r="36" spans="1:12" ht="24" customHeight="1">
      <c r="A36" s="126"/>
      <c r="B36" s="119">
        <f>'Tax Invoice'!D32</f>
        <v>10</v>
      </c>
      <c r="C36" s="10" t="s">
        <v>724</v>
      </c>
      <c r="D36" s="10" t="s">
        <v>768</v>
      </c>
      <c r="E36" s="130" t="s">
        <v>727</v>
      </c>
      <c r="F36" s="157" t="s">
        <v>220</v>
      </c>
      <c r="G36" s="158"/>
      <c r="H36" s="11" t="s">
        <v>725</v>
      </c>
      <c r="I36" s="14">
        <f t="shared" si="0"/>
        <v>0.99</v>
      </c>
      <c r="J36" s="14">
        <v>0.99</v>
      </c>
      <c r="K36" s="121">
        <f t="shared" si="1"/>
        <v>9.9</v>
      </c>
      <c r="L36" s="127"/>
    </row>
    <row r="37" spans="1:12" ht="24" customHeight="1">
      <c r="A37" s="126"/>
      <c r="B37" s="119">
        <f>'Tax Invoice'!D33</f>
        <v>15</v>
      </c>
      <c r="C37" s="10" t="s">
        <v>728</v>
      </c>
      <c r="D37" s="10" t="s">
        <v>728</v>
      </c>
      <c r="E37" s="130" t="s">
        <v>34</v>
      </c>
      <c r="F37" s="157"/>
      <c r="G37" s="158"/>
      <c r="H37" s="11" t="s">
        <v>729</v>
      </c>
      <c r="I37" s="14">
        <f t="shared" si="0"/>
        <v>0.69</v>
      </c>
      <c r="J37" s="14">
        <v>0.69</v>
      </c>
      <c r="K37" s="121">
        <f t="shared" si="1"/>
        <v>10.35</v>
      </c>
      <c r="L37" s="127"/>
    </row>
    <row r="38" spans="1:12" ht="24" customHeight="1">
      <c r="A38" s="126"/>
      <c r="B38" s="119">
        <f>'Tax Invoice'!D34</f>
        <v>20</v>
      </c>
      <c r="C38" s="10" t="s">
        <v>730</v>
      </c>
      <c r="D38" s="10" t="s">
        <v>730</v>
      </c>
      <c r="E38" s="130" t="s">
        <v>30</v>
      </c>
      <c r="F38" s="157" t="s">
        <v>279</v>
      </c>
      <c r="G38" s="158"/>
      <c r="H38" s="11" t="s">
        <v>731</v>
      </c>
      <c r="I38" s="14">
        <f t="shared" si="0"/>
        <v>0.59</v>
      </c>
      <c r="J38" s="14">
        <v>0.59</v>
      </c>
      <c r="K38" s="121">
        <f t="shared" si="1"/>
        <v>11.799999999999999</v>
      </c>
      <c r="L38" s="127"/>
    </row>
    <row r="39" spans="1:12" ht="24" customHeight="1">
      <c r="A39" s="126"/>
      <c r="B39" s="119">
        <f>'Tax Invoice'!D35</f>
        <v>5</v>
      </c>
      <c r="C39" s="10" t="s">
        <v>732</v>
      </c>
      <c r="D39" s="10" t="s">
        <v>732</v>
      </c>
      <c r="E39" s="130" t="s">
        <v>30</v>
      </c>
      <c r="F39" s="157"/>
      <c r="G39" s="158"/>
      <c r="H39" s="11" t="s">
        <v>733</v>
      </c>
      <c r="I39" s="14">
        <f t="shared" si="0"/>
        <v>1.1399999999999999</v>
      </c>
      <c r="J39" s="14">
        <v>1.1399999999999999</v>
      </c>
      <c r="K39" s="121">
        <f t="shared" si="1"/>
        <v>5.6999999999999993</v>
      </c>
      <c r="L39" s="127"/>
    </row>
    <row r="40" spans="1:12" ht="24" customHeight="1">
      <c r="A40" s="126"/>
      <c r="B40" s="119">
        <f>'Tax Invoice'!D36</f>
        <v>5</v>
      </c>
      <c r="C40" s="10" t="s">
        <v>732</v>
      </c>
      <c r="D40" s="10" t="s">
        <v>732</v>
      </c>
      <c r="E40" s="130" t="s">
        <v>31</v>
      </c>
      <c r="F40" s="157"/>
      <c r="G40" s="158"/>
      <c r="H40" s="11" t="s">
        <v>733</v>
      </c>
      <c r="I40" s="14">
        <f t="shared" si="0"/>
        <v>1.1399999999999999</v>
      </c>
      <c r="J40" s="14">
        <v>1.1399999999999999</v>
      </c>
      <c r="K40" s="121">
        <f t="shared" si="1"/>
        <v>5.6999999999999993</v>
      </c>
      <c r="L40" s="127"/>
    </row>
    <row r="41" spans="1:12" ht="24" customHeight="1">
      <c r="A41" s="126"/>
      <c r="B41" s="119">
        <f>'Tax Invoice'!D37</f>
        <v>5</v>
      </c>
      <c r="C41" s="10" t="s">
        <v>734</v>
      </c>
      <c r="D41" s="10" t="s">
        <v>734</v>
      </c>
      <c r="E41" s="130" t="s">
        <v>40</v>
      </c>
      <c r="F41" s="157"/>
      <c r="G41" s="158"/>
      <c r="H41" s="11" t="s">
        <v>735</v>
      </c>
      <c r="I41" s="14">
        <f t="shared" si="0"/>
        <v>0.62</v>
      </c>
      <c r="J41" s="14">
        <v>0.62</v>
      </c>
      <c r="K41" s="121">
        <f t="shared" si="1"/>
        <v>3.1</v>
      </c>
      <c r="L41" s="127"/>
    </row>
    <row r="42" spans="1:12" ht="24" customHeight="1">
      <c r="A42" s="126"/>
      <c r="B42" s="119">
        <f>'Tax Invoice'!D38</f>
        <v>10</v>
      </c>
      <c r="C42" s="10" t="s">
        <v>736</v>
      </c>
      <c r="D42" s="10" t="s">
        <v>736</v>
      </c>
      <c r="E42" s="130" t="s">
        <v>31</v>
      </c>
      <c r="F42" s="157" t="s">
        <v>245</v>
      </c>
      <c r="G42" s="158"/>
      <c r="H42" s="11" t="s">
        <v>788</v>
      </c>
      <c r="I42" s="14">
        <f t="shared" si="0"/>
        <v>1.3</v>
      </c>
      <c r="J42" s="14">
        <v>1.3</v>
      </c>
      <c r="K42" s="121">
        <f t="shared" si="1"/>
        <v>13</v>
      </c>
      <c r="L42" s="127"/>
    </row>
    <row r="43" spans="1:12" ht="24" customHeight="1">
      <c r="A43" s="126"/>
      <c r="B43" s="119">
        <f>'Tax Invoice'!D39</f>
        <v>5</v>
      </c>
      <c r="C43" s="10" t="s">
        <v>738</v>
      </c>
      <c r="D43" s="10" t="s">
        <v>738</v>
      </c>
      <c r="E43" s="130" t="s">
        <v>279</v>
      </c>
      <c r="F43" s="157"/>
      <c r="G43" s="158"/>
      <c r="H43" s="11" t="s">
        <v>739</v>
      </c>
      <c r="I43" s="14">
        <f t="shared" si="0"/>
        <v>1.22</v>
      </c>
      <c r="J43" s="14">
        <v>1.22</v>
      </c>
      <c r="K43" s="121">
        <f t="shared" si="1"/>
        <v>6.1</v>
      </c>
      <c r="L43" s="127"/>
    </row>
    <row r="44" spans="1:12" ht="24" customHeight="1">
      <c r="A44" s="126"/>
      <c r="B44" s="119">
        <f>'Tax Invoice'!D40</f>
        <v>5</v>
      </c>
      <c r="C44" s="10" t="s">
        <v>738</v>
      </c>
      <c r="D44" s="10" t="s">
        <v>738</v>
      </c>
      <c r="E44" s="130" t="s">
        <v>115</v>
      </c>
      <c r="F44" s="157"/>
      <c r="G44" s="158"/>
      <c r="H44" s="11" t="s">
        <v>739</v>
      </c>
      <c r="I44" s="14">
        <f t="shared" si="0"/>
        <v>1.22</v>
      </c>
      <c r="J44" s="14">
        <v>1.22</v>
      </c>
      <c r="K44" s="121">
        <f t="shared" si="1"/>
        <v>6.1</v>
      </c>
      <c r="L44" s="127"/>
    </row>
    <row r="45" spans="1:12" ht="12.75" customHeight="1">
      <c r="A45" s="126"/>
      <c r="B45" s="119">
        <f>'Tax Invoice'!D41</f>
        <v>1</v>
      </c>
      <c r="C45" s="10" t="s">
        <v>740</v>
      </c>
      <c r="D45" s="10" t="s">
        <v>769</v>
      </c>
      <c r="E45" s="130" t="s">
        <v>714</v>
      </c>
      <c r="F45" s="157"/>
      <c r="G45" s="158"/>
      <c r="H45" s="11" t="s">
        <v>741</v>
      </c>
      <c r="I45" s="14">
        <f t="shared" si="0"/>
        <v>1.04</v>
      </c>
      <c r="J45" s="14">
        <v>1.04</v>
      </c>
      <c r="K45" s="121">
        <f t="shared" si="1"/>
        <v>1.04</v>
      </c>
      <c r="L45" s="127"/>
    </row>
    <row r="46" spans="1:12" ht="12.75" customHeight="1">
      <c r="A46" s="126"/>
      <c r="B46" s="119">
        <f>'Tax Invoice'!D42</f>
        <v>50</v>
      </c>
      <c r="C46" s="10" t="s">
        <v>742</v>
      </c>
      <c r="D46" s="10" t="s">
        <v>742</v>
      </c>
      <c r="E46" s="130" t="s">
        <v>28</v>
      </c>
      <c r="F46" s="157"/>
      <c r="G46" s="158"/>
      <c r="H46" s="11" t="s">
        <v>743</v>
      </c>
      <c r="I46" s="14">
        <f t="shared" si="0"/>
        <v>0.19</v>
      </c>
      <c r="J46" s="14">
        <v>0.19</v>
      </c>
      <c r="K46" s="121">
        <f t="shared" si="1"/>
        <v>9.5</v>
      </c>
      <c r="L46" s="127"/>
    </row>
    <row r="47" spans="1:12" ht="12.75" customHeight="1">
      <c r="A47" s="126"/>
      <c r="B47" s="119">
        <f>'Tax Invoice'!D43</f>
        <v>350</v>
      </c>
      <c r="C47" s="10" t="s">
        <v>742</v>
      </c>
      <c r="D47" s="10" t="s">
        <v>742</v>
      </c>
      <c r="E47" s="130" t="s">
        <v>30</v>
      </c>
      <c r="F47" s="157"/>
      <c r="G47" s="158"/>
      <c r="H47" s="11" t="s">
        <v>743</v>
      </c>
      <c r="I47" s="14">
        <f t="shared" si="0"/>
        <v>0.19</v>
      </c>
      <c r="J47" s="14">
        <v>0.19</v>
      </c>
      <c r="K47" s="121">
        <f t="shared" si="1"/>
        <v>66.5</v>
      </c>
      <c r="L47" s="127"/>
    </row>
    <row r="48" spans="1:12" ht="24" customHeight="1">
      <c r="A48" s="126"/>
      <c r="B48" s="119">
        <f>'Tax Invoice'!D44</f>
        <v>10</v>
      </c>
      <c r="C48" s="10" t="s">
        <v>744</v>
      </c>
      <c r="D48" s="10" t="s">
        <v>744</v>
      </c>
      <c r="E48" s="130" t="s">
        <v>28</v>
      </c>
      <c r="F48" s="157" t="s">
        <v>216</v>
      </c>
      <c r="G48" s="158"/>
      <c r="H48" s="11" t="s">
        <v>745</v>
      </c>
      <c r="I48" s="14">
        <f t="shared" si="0"/>
        <v>0.45</v>
      </c>
      <c r="J48" s="14">
        <v>0.45</v>
      </c>
      <c r="K48" s="121">
        <f t="shared" si="1"/>
        <v>4.5</v>
      </c>
      <c r="L48" s="127"/>
    </row>
    <row r="49" spans="1:12" ht="24" customHeight="1">
      <c r="A49" s="126"/>
      <c r="B49" s="119">
        <f>'Tax Invoice'!D45</f>
        <v>30</v>
      </c>
      <c r="C49" s="10" t="s">
        <v>744</v>
      </c>
      <c r="D49" s="10" t="s">
        <v>744</v>
      </c>
      <c r="E49" s="130" t="s">
        <v>30</v>
      </c>
      <c r="F49" s="157" t="s">
        <v>112</v>
      </c>
      <c r="G49" s="158"/>
      <c r="H49" s="11" t="s">
        <v>745</v>
      </c>
      <c r="I49" s="14">
        <f t="shared" si="0"/>
        <v>0.45</v>
      </c>
      <c r="J49" s="14">
        <v>0.45</v>
      </c>
      <c r="K49" s="121">
        <f t="shared" si="1"/>
        <v>13.5</v>
      </c>
      <c r="L49" s="127"/>
    </row>
    <row r="50" spans="1:12" ht="24" customHeight="1">
      <c r="A50" s="126"/>
      <c r="B50" s="119">
        <f>'Tax Invoice'!D46</f>
        <v>10</v>
      </c>
      <c r="C50" s="10" t="s">
        <v>744</v>
      </c>
      <c r="D50" s="10" t="s">
        <v>744</v>
      </c>
      <c r="E50" s="130" t="s">
        <v>33</v>
      </c>
      <c r="F50" s="157" t="s">
        <v>216</v>
      </c>
      <c r="G50" s="158"/>
      <c r="H50" s="11" t="s">
        <v>745</v>
      </c>
      <c r="I50" s="14">
        <f t="shared" si="0"/>
        <v>0.45</v>
      </c>
      <c r="J50" s="14">
        <v>0.45</v>
      </c>
      <c r="K50" s="121">
        <f t="shared" si="1"/>
        <v>4.5</v>
      </c>
      <c r="L50" s="127"/>
    </row>
    <row r="51" spans="1:12" ht="24" customHeight="1">
      <c r="A51" s="126"/>
      <c r="B51" s="119">
        <f>'Tax Invoice'!D47</f>
        <v>20</v>
      </c>
      <c r="C51" s="10" t="s">
        <v>746</v>
      </c>
      <c r="D51" s="10" t="s">
        <v>746</v>
      </c>
      <c r="E51" s="130" t="s">
        <v>30</v>
      </c>
      <c r="F51" s="157"/>
      <c r="G51" s="158"/>
      <c r="H51" s="11" t="s">
        <v>747</v>
      </c>
      <c r="I51" s="14">
        <f t="shared" si="0"/>
        <v>0.59</v>
      </c>
      <c r="J51" s="14">
        <v>0.59</v>
      </c>
      <c r="K51" s="121">
        <f t="shared" si="1"/>
        <v>11.799999999999999</v>
      </c>
      <c r="L51" s="127"/>
    </row>
    <row r="52" spans="1:12" ht="24" customHeight="1">
      <c r="A52" s="126"/>
      <c r="B52" s="119">
        <f>'Tax Invoice'!D48</f>
        <v>40</v>
      </c>
      <c r="C52" s="10" t="s">
        <v>748</v>
      </c>
      <c r="D52" s="10" t="s">
        <v>748</v>
      </c>
      <c r="E52" s="130" t="s">
        <v>28</v>
      </c>
      <c r="F52" s="157"/>
      <c r="G52" s="158"/>
      <c r="H52" s="11" t="s">
        <v>749</v>
      </c>
      <c r="I52" s="14">
        <f t="shared" si="0"/>
        <v>0.8</v>
      </c>
      <c r="J52" s="14">
        <v>0.8</v>
      </c>
      <c r="K52" s="121">
        <f t="shared" si="1"/>
        <v>32</v>
      </c>
      <c r="L52" s="127"/>
    </row>
    <row r="53" spans="1:12" ht="24" customHeight="1">
      <c r="A53" s="126"/>
      <c r="B53" s="119">
        <f>'Tax Invoice'!D49</f>
        <v>50</v>
      </c>
      <c r="C53" s="10" t="s">
        <v>748</v>
      </c>
      <c r="D53" s="10" t="s">
        <v>748</v>
      </c>
      <c r="E53" s="130" t="s">
        <v>30</v>
      </c>
      <c r="F53" s="157"/>
      <c r="G53" s="158"/>
      <c r="H53" s="11" t="s">
        <v>749</v>
      </c>
      <c r="I53" s="14">
        <f t="shared" si="0"/>
        <v>0.8</v>
      </c>
      <c r="J53" s="14">
        <v>0.8</v>
      </c>
      <c r="K53" s="121">
        <f t="shared" si="1"/>
        <v>40</v>
      </c>
      <c r="L53" s="127"/>
    </row>
    <row r="54" spans="1:12" ht="24" customHeight="1">
      <c r="A54" s="126"/>
      <c r="B54" s="119">
        <f>'Tax Invoice'!D50</f>
        <v>5</v>
      </c>
      <c r="C54" s="10" t="s">
        <v>750</v>
      </c>
      <c r="D54" s="10" t="s">
        <v>750</v>
      </c>
      <c r="E54" s="130" t="s">
        <v>31</v>
      </c>
      <c r="F54" s="157" t="s">
        <v>112</v>
      </c>
      <c r="G54" s="158"/>
      <c r="H54" s="11" t="s">
        <v>751</v>
      </c>
      <c r="I54" s="14">
        <f t="shared" ref="I54:I85" si="2">ROUNDUP(J54*$N$1,2)</f>
        <v>1.47</v>
      </c>
      <c r="J54" s="14">
        <v>1.47</v>
      </c>
      <c r="K54" s="121">
        <f t="shared" ref="K54:K71" si="3">I54*B54</f>
        <v>7.35</v>
      </c>
      <c r="L54" s="127"/>
    </row>
    <row r="55" spans="1:12" ht="24" customHeight="1">
      <c r="A55" s="126"/>
      <c r="B55" s="119">
        <f>'Tax Invoice'!D51</f>
        <v>5</v>
      </c>
      <c r="C55" s="10" t="s">
        <v>750</v>
      </c>
      <c r="D55" s="10" t="s">
        <v>750</v>
      </c>
      <c r="E55" s="130" t="s">
        <v>31</v>
      </c>
      <c r="F55" s="157" t="s">
        <v>218</v>
      </c>
      <c r="G55" s="158"/>
      <c r="H55" s="11" t="s">
        <v>751</v>
      </c>
      <c r="I55" s="14">
        <f t="shared" si="2"/>
        <v>1.47</v>
      </c>
      <c r="J55" s="14">
        <v>1.47</v>
      </c>
      <c r="K55" s="121">
        <f t="shared" si="3"/>
        <v>7.35</v>
      </c>
      <c r="L55" s="127"/>
    </row>
    <row r="56" spans="1:12" ht="24" customHeight="1">
      <c r="A56" s="126"/>
      <c r="B56" s="119">
        <f>'Tax Invoice'!D52</f>
        <v>300</v>
      </c>
      <c r="C56" s="10" t="s">
        <v>752</v>
      </c>
      <c r="D56" s="10" t="s">
        <v>752</v>
      </c>
      <c r="E56" s="130" t="s">
        <v>112</v>
      </c>
      <c r="F56" s="157"/>
      <c r="G56" s="158"/>
      <c r="H56" s="11" t="s">
        <v>753</v>
      </c>
      <c r="I56" s="14">
        <f t="shared" si="2"/>
        <v>0.24</v>
      </c>
      <c r="J56" s="14">
        <v>0.24</v>
      </c>
      <c r="K56" s="121">
        <f t="shared" si="3"/>
        <v>72</v>
      </c>
      <c r="L56" s="127"/>
    </row>
    <row r="57" spans="1:12" ht="24" customHeight="1">
      <c r="A57" s="126"/>
      <c r="B57" s="119">
        <f>'Tax Invoice'!D53</f>
        <v>300</v>
      </c>
      <c r="C57" s="10" t="s">
        <v>752</v>
      </c>
      <c r="D57" s="10" t="s">
        <v>752</v>
      </c>
      <c r="E57" s="130" t="s">
        <v>216</v>
      </c>
      <c r="F57" s="157"/>
      <c r="G57" s="158"/>
      <c r="H57" s="11" t="s">
        <v>753</v>
      </c>
      <c r="I57" s="14">
        <f t="shared" si="2"/>
        <v>0.24</v>
      </c>
      <c r="J57" s="14">
        <v>0.24</v>
      </c>
      <c r="K57" s="121">
        <f t="shared" si="3"/>
        <v>72</v>
      </c>
      <c r="L57" s="127"/>
    </row>
    <row r="58" spans="1:12" ht="24" customHeight="1">
      <c r="A58" s="126"/>
      <c r="B58" s="119">
        <f>'Tax Invoice'!D54</f>
        <v>30</v>
      </c>
      <c r="C58" s="10" t="s">
        <v>752</v>
      </c>
      <c r="D58" s="10" t="s">
        <v>752</v>
      </c>
      <c r="E58" s="130" t="s">
        <v>218</v>
      </c>
      <c r="F58" s="157"/>
      <c r="G58" s="158"/>
      <c r="H58" s="11" t="s">
        <v>753</v>
      </c>
      <c r="I58" s="14">
        <f t="shared" si="2"/>
        <v>0.24</v>
      </c>
      <c r="J58" s="14">
        <v>0.24</v>
      </c>
      <c r="K58" s="121">
        <f t="shared" si="3"/>
        <v>7.1999999999999993</v>
      </c>
      <c r="L58" s="127"/>
    </row>
    <row r="59" spans="1:12" ht="12.75" customHeight="1">
      <c r="A59" s="126"/>
      <c r="B59" s="119">
        <f>'Tax Invoice'!D55</f>
        <v>20</v>
      </c>
      <c r="C59" s="10" t="s">
        <v>754</v>
      </c>
      <c r="D59" s="10" t="s">
        <v>754</v>
      </c>
      <c r="E59" s="130" t="s">
        <v>30</v>
      </c>
      <c r="F59" s="157"/>
      <c r="G59" s="158"/>
      <c r="H59" s="11" t="s">
        <v>755</v>
      </c>
      <c r="I59" s="14">
        <f t="shared" si="2"/>
        <v>0.69</v>
      </c>
      <c r="J59" s="14">
        <v>0.69</v>
      </c>
      <c r="K59" s="121">
        <f t="shared" si="3"/>
        <v>13.799999999999999</v>
      </c>
      <c r="L59" s="127"/>
    </row>
    <row r="60" spans="1:12" ht="24" customHeight="1">
      <c r="A60" s="126"/>
      <c r="B60" s="119">
        <f>'Tax Invoice'!D56</f>
        <v>20</v>
      </c>
      <c r="C60" s="10" t="s">
        <v>70</v>
      </c>
      <c r="D60" s="10" t="s">
        <v>70</v>
      </c>
      <c r="E60" s="130" t="s">
        <v>28</v>
      </c>
      <c r="F60" s="157"/>
      <c r="G60" s="158"/>
      <c r="H60" s="11" t="s">
        <v>756</v>
      </c>
      <c r="I60" s="14">
        <f t="shared" si="2"/>
        <v>1.59</v>
      </c>
      <c r="J60" s="14">
        <v>1.59</v>
      </c>
      <c r="K60" s="121">
        <f t="shared" si="3"/>
        <v>31.8</v>
      </c>
      <c r="L60" s="127"/>
    </row>
    <row r="61" spans="1:12" ht="24" customHeight="1">
      <c r="A61" s="126"/>
      <c r="B61" s="119">
        <f>'Tax Invoice'!D57</f>
        <v>30</v>
      </c>
      <c r="C61" s="10" t="s">
        <v>757</v>
      </c>
      <c r="D61" s="10" t="s">
        <v>757</v>
      </c>
      <c r="E61" s="130" t="s">
        <v>28</v>
      </c>
      <c r="F61" s="157"/>
      <c r="G61" s="158"/>
      <c r="H61" s="11" t="s">
        <v>758</v>
      </c>
      <c r="I61" s="14">
        <f t="shared" si="2"/>
        <v>1.69</v>
      </c>
      <c r="J61" s="14">
        <v>1.69</v>
      </c>
      <c r="K61" s="121">
        <f t="shared" si="3"/>
        <v>50.699999999999996</v>
      </c>
      <c r="L61" s="127"/>
    </row>
    <row r="62" spans="1:12" ht="24" customHeight="1">
      <c r="A62" s="126"/>
      <c r="B62" s="119">
        <f>'Tax Invoice'!D58</f>
        <v>260</v>
      </c>
      <c r="C62" s="10" t="s">
        <v>757</v>
      </c>
      <c r="D62" s="10" t="s">
        <v>757</v>
      </c>
      <c r="E62" s="130" t="s">
        <v>30</v>
      </c>
      <c r="F62" s="157"/>
      <c r="G62" s="158"/>
      <c r="H62" s="11" t="s">
        <v>758</v>
      </c>
      <c r="I62" s="14">
        <f t="shared" si="2"/>
        <v>1.69</v>
      </c>
      <c r="J62" s="14">
        <v>1.69</v>
      </c>
      <c r="K62" s="121">
        <f t="shared" si="3"/>
        <v>439.4</v>
      </c>
      <c r="L62" s="127"/>
    </row>
    <row r="63" spans="1:12" ht="24" customHeight="1">
      <c r="A63" s="126"/>
      <c r="B63" s="119">
        <f>'Tax Invoice'!D59</f>
        <v>50</v>
      </c>
      <c r="C63" s="10" t="s">
        <v>757</v>
      </c>
      <c r="D63" s="10" t="s">
        <v>757</v>
      </c>
      <c r="E63" s="130" t="s">
        <v>31</v>
      </c>
      <c r="F63" s="157"/>
      <c r="G63" s="158"/>
      <c r="H63" s="11" t="s">
        <v>758</v>
      </c>
      <c r="I63" s="14">
        <f t="shared" si="2"/>
        <v>1.69</v>
      </c>
      <c r="J63" s="14">
        <v>1.69</v>
      </c>
      <c r="K63" s="121">
        <f t="shared" si="3"/>
        <v>84.5</v>
      </c>
      <c r="L63" s="127"/>
    </row>
    <row r="64" spans="1:12" ht="12.75" customHeight="1">
      <c r="A64" s="126"/>
      <c r="B64" s="119">
        <f>'Tax Invoice'!D60</f>
        <v>10</v>
      </c>
      <c r="C64" s="10" t="s">
        <v>73</v>
      </c>
      <c r="D64" s="10" t="s">
        <v>73</v>
      </c>
      <c r="E64" s="130" t="s">
        <v>657</v>
      </c>
      <c r="F64" s="157" t="s">
        <v>759</v>
      </c>
      <c r="G64" s="158"/>
      <c r="H64" s="11" t="s">
        <v>760</v>
      </c>
      <c r="I64" s="14">
        <f t="shared" si="2"/>
        <v>1.94</v>
      </c>
      <c r="J64" s="14">
        <v>1.94</v>
      </c>
      <c r="K64" s="121">
        <f t="shared" si="3"/>
        <v>19.399999999999999</v>
      </c>
      <c r="L64" s="127"/>
    </row>
    <row r="65" spans="1:12" ht="12.75" customHeight="1">
      <c r="A65" s="126"/>
      <c r="B65" s="119">
        <f>'Tax Invoice'!D61</f>
        <v>30</v>
      </c>
      <c r="C65" s="10" t="s">
        <v>73</v>
      </c>
      <c r="D65" s="10" t="s">
        <v>73</v>
      </c>
      <c r="E65" s="130" t="s">
        <v>30</v>
      </c>
      <c r="F65" s="157" t="s">
        <v>279</v>
      </c>
      <c r="G65" s="158"/>
      <c r="H65" s="11" t="s">
        <v>760</v>
      </c>
      <c r="I65" s="14">
        <f t="shared" si="2"/>
        <v>1.94</v>
      </c>
      <c r="J65" s="14">
        <v>1.94</v>
      </c>
      <c r="K65" s="121">
        <f t="shared" si="3"/>
        <v>58.199999999999996</v>
      </c>
      <c r="L65" s="127"/>
    </row>
    <row r="66" spans="1:12" ht="12.75" customHeight="1">
      <c r="A66" s="126"/>
      <c r="B66" s="119">
        <f>'Tax Invoice'!D62</f>
        <v>10</v>
      </c>
      <c r="C66" s="10" t="s">
        <v>73</v>
      </c>
      <c r="D66" s="10" t="s">
        <v>73</v>
      </c>
      <c r="E66" s="130" t="s">
        <v>30</v>
      </c>
      <c r="F66" s="157" t="s">
        <v>278</v>
      </c>
      <c r="G66" s="158"/>
      <c r="H66" s="11" t="s">
        <v>760</v>
      </c>
      <c r="I66" s="14">
        <f t="shared" si="2"/>
        <v>1.94</v>
      </c>
      <c r="J66" s="14">
        <v>1.94</v>
      </c>
      <c r="K66" s="121">
        <f t="shared" si="3"/>
        <v>19.399999999999999</v>
      </c>
      <c r="L66" s="127"/>
    </row>
    <row r="67" spans="1:12" ht="12.75" customHeight="1">
      <c r="A67" s="126"/>
      <c r="B67" s="119">
        <f>'Tax Invoice'!D63</f>
        <v>30</v>
      </c>
      <c r="C67" s="10" t="s">
        <v>73</v>
      </c>
      <c r="D67" s="10" t="s">
        <v>73</v>
      </c>
      <c r="E67" s="130" t="s">
        <v>31</v>
      </c>
      <c r="F67" s="157" t="s">
        <v>279</v>
      </c>
      <c r="G67" s="158"/>
      <c r="H67" s="11" t="s">
        <v>760</v>
      </c>
      <c r="I67" s="14">
        <f t="shared" si="2"/>
        <v>1.94</v>
      </c>
      <c r="J67" s="14">
        <v>1.94</v>
      </c>
      <c r="K67" s="121">
        <f t="shared" si="3"/>
        <v>58.199999999999996</v>
      </c>
      <c r="L67" s="127"/>
    </row>
    <row r="68" spans="1:12" ht="12.75" customHeight="1">
      <c r="A68" s="126"/>
      <c r="B68" s="119">
        <f>'Tax Invoice'!D64</f>
        <v>15</v>
      </c>
      <c r="C68" s="10" t="s">
        <v>73</v>
      </c>
      <c r="D68" s="10" t="s">
        <v>73</v>
      </c>
      <c r="E68" s="130" t="s">
        <v>31</v>
      </c>
      <c r="F68" s="157" t="s">
        <v>278</v>
      </c>
      <c r="G68" s="158"/>
      <c r="H68" s="11" t="s">
        <v>760</v>
      </c>
      <c r="I68" s="14">
        <f t="shared" si="2"/>
        <v>1.94</v>
      </c>
      <c r="J68" s="14">
        <v>1.94</v>
      </c>
      <c r="K68" s="121">
        <f t="shared" si="3"/>
        <v>29.099999999999998</v>
      </c>
      <c r="L68" s="127"/>
    </row>
    <row r="69" spans="1:12" ht="12.75" customHeight="1">
      <c r="A69" s="126"/>
      <c r="B69" s="119">
        <f>'Tax Invoice'!D65</f>
        <v>20</v>
      </c>
      <c r="C69" s="10" t="s">
        <v>761</v>
      </c>
      <c r="D69" s="10" t="s">
        <v>761</v>
      </c>
      <c r="E69" s="130" t="s">
        <v>30</v>
      </c>
      <c r="F69" s="157" t="s">
        <v>279</v>
      </c>
      <c r="G69" s="158"/>
      <c r="H69" s="11" t="s">
        <v>762</v>
      </c>
      <c r="I69" s="14">
        <f t="shared" si="2"/>
        <v>2.09</v>
      </c>
      <c r="J69" s="14">
        <v>2.09</v>
      </c>
      <c r="K69" s="121">
        <f t="shared" si="3"/>
        <v>41.8</v>
      </c>
      <c r="L69" s="127"/>
    </row>
    <row r="70" spans="1:12" ht="12.75" customHeight="1">
      <c r="A70" s="126"/>
      <c r="B70" s="119">
        <f>'Tax Invoice'!D66</f>
        <v>15</v>
      </c>
      <c r="C70" s="10" t="s">
        <v>761</v>
      </c>
      <c r="D70" s="10" t="s">
        <v>761</v>
      </c>
      <c r="E70" s="130" t="s">
        <v>31</v>
      </c>
      <c r="F70" s="157" t="s">
        <v>279</v>
      </c>
      <c r="G70" s="158"/>
      <c r="H70" s="11" t="s">
        <v>762</v>
      </c>
      <c r="I70" s="14">
        <f t="shared" si="2"/>
        <v>2.09</v>
      </c>
      <c r="J70" s="14">
        <v>2.09</v>
      </c>
      <c r="K70" s="121">
        <f t="shared" si="3"/>
        <v>31.349999999999998</v>
      </c>
      <c r="L70" s="127"/>
    </row>
    <row r="71" spans="1:12" ht="24" customHeight="1">
      <c r="A71" s="126"/>
      <c r="B71" s="120">
        <f>'Tax Invoice'!D67</f>
        <v>50</v>
      </c>
      <c r="C71" s="12" t="s">
        <v>763</v>
      </c>
      <c r="D71" s="12" t="s">
        <v>763</v>
      </c>
      <c r="E71" s="131" t="s">
        <v>31</v>
      </c>
      <c r="F71" s="159"/>
      <c r="G71" s="160"/>
      <c r="H71" s="13" t="s">
        <v>764</v>
      </c>
      <c r="I71" s="15">
        <f t="shared" si="2"/>
        <v>0.24</v>
      </c>
      <c r="J71" s="15">
        <v>0.24</v>
      </c>
      <c r="K71" s="122">
        <f t="shared" si="3"/>
        <v>12</v>
      </c>
      <c r="L71" s="127"/>
    </row>
    <row r="72" spans="1:12" ht="12.75" customHeight="1">
      <c r="A72" s="126"/>
      <c r="B72" s="138">
        <f>SUM(B22:B71)</f>
        <v>1951</v>
      </c>
      <c r="C72" s="138" t="s">
        <v>149</v>
      </c>
      <c r="D72" s="138"/>
      <c r="E72" s="138"/>
      <c r="F72" s="138"/>
      <c r="G72" s="138"/>
      <c r="H72" s="138"/>
      <c r="I72" s="139" t="s">
        <v>261</v>
      </c>
      <c r="J72" s="139" t="s">
        <v>261</v>
      </c>
      <c r="K72" s="140">
        <f>SUM(K22:K71)</f>
        <v>1416.69</v>
      </c>
      <c r="L72" s="127"/>
    </row>
    <row r="73" spans="1:12" ht="12.75" customHeight="1">
      <c r="A73" s="126"/>
      <c r="B73" s="138"/>
      <c r="C73" s="138"/>
      <c r="D73" s="138"/>
      <c r="E73" s="138"/>
      <c r="F73" s="138"/>
      <c r="G73" s="138"/>
      <c r="H73" s="138"/>
      <c r="I73" s="139" t="s">
        <v>777</v>
      </c>
      <c r="J73" s="139"/>
      <c r="K73" s="140">
        <f>K72*-0.05</f>
        <v>-70.834500000000006</v>
      </c>
      <c r="L73" s="127"/>
    </row>
    <row r="74" spans="1:12" ht="12.75" customHeight="1">
      <c r="A74" s="126"/>
      <c r="B74" s="138"/>
      <c r="C74" s="138"/>
      <c r="D74" s="138"/>
      <c r="E74" s="138"/>
      <c r="F74" s="138"/>
      <c r="G74" s="138"/>
      <c r="H74" s="138"/>
      <c r="I74" s="139" t="s">
        <v>779</v>
      </c>
      <c r="J74" s="139" t="s">
        <v>190</v>
      </c>
      <c r="K74" s="140">
        <f>Invoice!J74</f>
        <v>-26.97</v>
      </c>
      <c r="L74" s="127"/>
    </row>
    <row r="75" spans="1:12" ht="12.75" customHeight="1" outlineLevel="1">
      <c r="A75" s="126"/>
      <c r="B75" s="138"/>
      <c r="C75" s="138"/>
      <c r="D75" s="138"/>
      <c r="E75" s="138"/>
      <c r="F75" s="138"/>
      <c r="G75" s="138"/>
      <c r="H75" s="138"/>
      <c r="I75" s="139" t="s">
        <v>783</v>
      </c>
      <c r="J75" s="139" t="s">
        <v>191</v>
      </c>
      <c r="K75" s="140">
        <f>Invoice!J75</f>
        <v>0</v>
      </c>
      <c r="L75" s="127"/>
    </row>
    <row r="76" spans="1:12" ht="12.75" customHeight="1">
      <c r="A76" s="126"/>
      <c r="B76" s="138"/>
      <c r="C76" s="138"/>
      <c r="D76" s="138"/>
      <c r="E76" s="138"/>
      <c r="F76" s="138"/>
      <c r="G76" s="138"/>
      <c r="H76" s="138"/>
      <c r="I76" s="139" t="s">
        <v>263</v>
      </c>
      <c r="J76" s="139" t="s">
        <v>263</v>
      </c>
      <c r="K76" s="140">
        <f>SUM(K72:K75)</f>
        <v>1318.8855000000001</v>
      </c>
      <c r="L76" s="127"/>
    </row>
    <row r="77" spans="1:12" ht="12.75" customHeight="1">
      <c r="A77" s="6"/>
      <c r="B77" s="7"/>
      <c r="C77" s="7"/>
      <c r="D77" s="7"/>
      <c r="E77" s="7"/>
      <c r="F77" s="7"/>
      <c r="G77" s="7"/>
      <c r="H77" s="144" t="s">
        <v>782</v>
      </c>
      <c r="I77" s="7"/>
      <c r="J77" s="7"/>
      <c r="K77" s="7"/>
      <c r="L77" s="8"/>
    </row>
    <row r="78" spans="1:12" ht="12.75" customHeight="1">
      <c r="A78" s="2"/>
      <c r="B78" s="2"/>
      <c r="C78" s="2"/>
      <c r="D78" s="2"/>
      <c r="E78" s="2"/>
      <c r="F78" s="2"/>
      <c r="G78" s="2"/>
      <c r="H78" s="2"/>
      <c r="I78" s="2"/>
      <c r="J78" s="2"/>
      <c r="K78" s="2"/>
      <c r="L78" s="2"/>
    </row>
    <row r="79" spans="1:12" ht="12.75" customHeight="1">
      <c r="A79" s="2"/>
      <c r="B79" s="2"/>
      <c r="C79" s="2"/>
      <c r="D79" s="2"/>
      <c r="E79" s="2"/>
      <c r="F79" s="2"/>
      <c r="G79" s="2"/>
      <c r="H79" s="2"/>
      <c r="I79" s="2"/>
      <c r="J79" s="2"/>
      <c r="K79" s="2"/>
      <c r="L79" s="2"/>
    </row>
    <row r="80" spans="1:12" ht="12.75" customHeight="1">
      <c r="A80" s="2"/>
      <c r="B80" s="2"/>
      <c r="C80" s="2"/>
      <c r="D80" s="2"/>
      <c r="E80" s="2"/>
      <c r="F80" s="2"/>
      <c r="G80" s="2"/>
      <c r="H80" s="2"/>
      <c r="I80" s="2"/>
      <c r="J80" s="2"/>
      <c r="K80" s="2"/>
      <c r="L80" s="2"/>
    </row>
    <row r="81" spans="1:12" ht="12.75" customHeight="1">
      <c r="A81" s="2"/>
      <c r="B81" s="2"/>
      <c r="C81" s="2"/>
      <c r="D81" s="2"/>
      <c r="E81" s="2"/>
      <c r="F81" s="2"/>
      <c r="G81" s="2"/>
      <c r="H81" s="2"/>
      <c r="I81" s="2"/>
      <c r="J81" s="2"/>
      <c r="K81" s="2"/>
      <c r="L81" s="2"/>
    </row>
    <row r="82" spans="1:12" ht="12.75" customHeight="1">
      <c r="A82" s="2"/>
      <c r="B82" s="2"/>
      <c r="C82" s="2"/>
      <c r="D82" s="2"/>
      <c r="E82" s="2"/>
      <c r="F82" s="2"/>
      <c r="G82" s="2"/>
      <c r="H82" s="2"/>
      <c r="I82" s="2"/>
      <c r="J82" s="2"/>
      <c r="K82" s="2"/>
      <c r="L82" s="2"/>
    </row>
    <row r="83" spans="1:12" ht="12.75" customHeight="1">
      <c r="A83" s="2"/>
      <c r="B83" s="2"/>
      <c r="C83" s="2"/>
      <c r="D83" s="2"/>
      <c r="E83" s="2"/>
      <c r="F83" s="2"/>
      <c r="G83" s="2"/>
      <c r="H83" s="2"/>
      <c r="I83" s="2"/>
      <c r="J83" s="2"/>
      <c r="K83" s="2"/>
      <c r="L83" s="2"/>
    </row>
    <row r="84" spans="1:12" ht="12.75" customHeight="1">
      <c r="A84" s="2"/>
      <c r="B84" s="2"/>
      <c r="C84" s="2"/>
      <c r="D84" s="2"/>
      <c r="E84" s="2"/>
      <c r="F84" s="2"/>
      <c r="G84" s="2"/>
      <c r="H84" s="2"/>
      <c r="I84" s="2"/>
      <c r="J84" s="2"/>
      <c r="K84" s="2"/>
      <c r="L84" s="2"/>
    </row>
    <row r="85" spans="1:12" ht="12.75" customHeight="1">
      <c r="A85" s="2"/>
      <c r="B85" s="2"/>
      <c r="C85" s="2"/>
      <c r="D85" s="2"/>
      <c r="E85" s="2"/>
      <c r="F85" s="2"/>
      <c r="G85" s="2"/>
      <c r="H85" s="2"/>
      <c r="I85" s="2"/>
      <c r="J85" s="2"/>
      <c r="K85" s="2"/>
      <c r="L85" s="2"/>
    </row>
    <row r="86" spans="1:12" ht="13.5" customHeight="1">
      <c r="A86" s="2"/>
      <c r="B86" s="2"/>
      <c r="C86" s="2"/>
      <c r="D86" s="2"/>
      <c r="E86" s="2"/>
      <c r="F86" s="2"/>
      <c r="G86" s="2"/>
      <c r="H86" s="2"/>
      <c r="I86" s="2"/>
      <c r="J86" s="2"/>
      <c r="K86" s="2"/>
      <c r="L86" s="2"/>
    </row>
    <row r="87" spans="1:12" ht="13.5" customHeight="1">
      <c r="A87" s="2"/>
      <c r="B87" s="2"/>
      <c r="C87" s="2"/>
      <c r="D87" s="2"/>
      <c r="E87" s="2"/>
      <c r="F87" s="2"/>
      <c r="G87" s="2"/>
      <c r="H87" s="2"/>
      <c r="I87" s="2"/>
      <c r="J87" s="2"/>
      <c r="K87" s="2"/>
      <c r="L87" s="2"/>
    </row>
    <row r="88" spans="1:12" ht="13.5" customHeight="1">
      <c r="A88" s="2"/>
      <c r="B88" s="2"/>
      <c r="C88" s="2"/>
      <c r="D88" s="2"/>
      <c r="E88" s="2"/>
      <c r="F88" s="2"/>
      <c r="G88" s="2"/>
      <c r="H88" s="2"/>
      <c r="I88" s="2"/>
      <c r="J88" s="2"/>
      <c r="K88" s="2"/>
      <c r="L88" s="2"/>
    </row>
    <row r="89" spans="1:12" ht="13.5" customHeight="1">
      <c r="A89" s="2"/>
      <c r="B89" s="2"/>
      <c r="C89" s="2"/>
      <c r="D89" s="2"/>
      <c r="E89" s="2"/>
      <c r="F89" s="2"/>
      <c r="G89" s="2"/>
      <c r="H89" s="2"/>
      <c r="I89" s="2"/>
      <c r="J89" s="2"/>
      <c r="K89" s="2"/>
      <c r="L89" s="2"/>
    </row>
    <row r="90" spans="1:12" ht="12.75" customHeight="1"/>
    <row r="91" spans="1:12" ht="12.75" customHeight="1"/>
    <row r="92" spans="1:12" ht="12.75" customHeight="1"/>
    <row r="93" spans="1:12" ht="12.75" customHeight="1"/>
    <row r="94" spans="1:12" ht="12.75" customHeight="1"/>
    <row r="95" spans="1:12" ht="12.75" customHeight="1"/>
    <row r="96" spans="1:12" ht="12.75" customHeight="1"/>
  </sheetData>
  <mergeCells count="54">
    <mergeCell ref="F20:G20"/>
    <mergeCell ref="F21:G21"/>
    <mergeCell ref="F22:G22"/>
    <mergeCell ref="F33:G33"/>
    <mergeCell ref="F34:G34"/>
    <mergeCell ref="F30:G30"/>
    <mergeCell ref="F31:G31"/>
    <mergeCell ref="F32:G32"/>
    <mergeCell ref="F24:G24"/>
    <mergeCell ref="F25:G25"/>
    <mergeCell ref="F23:G23"/>
    <mergeCell ref="F28:G28"/>
    <mergeCell ref="F29:G29"/>
    <mergeCell ref="F26:G26"/>
    <mergeCell ref="F27:G27"/>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7:G57"/>
    <mergeCell ref="F58:G58"/>
    <mergeCell ref="F59:G59"/>
    <mergeCell ref="F50:G50"/>
    <mergeCell ref="F51:G51"/>
    <mergeCell ref="F52:G52"/>
    <mergeCell ref="F53:G53"/>
    <mergeCell ref="F54:G54"/>
    <mergeCell ref="K10:K11"/>
    <mergeCell ref="K14:K15"/>
    <mergeCell ref="F70:G70"/>
    <mergeCell ref="F71:G71"/>
    <mergeCell ref="F65:G65"/>
    <mergeCell ref="F66:G66"/>
    <mergeCell ref="F67:G67"/>
    <mergeCell ref="F68:G68"/>
    <mergeCell ref="F69:G69"/>
    <mergeCell ref="F60:G60"/>
    <mergeCell ref="F61:G61"/>
    <mergeCell ref="F62:G62"/>
    <mergeCell ref="F63:G63"/>
    <mergeCell ref="F64:G64"/>
    <mergeCell ref="F55:G55"/>
    <mergeCell ref="F56:G5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67"/>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1416.69</v>
      </c>
      <c r="O2" s="21" t="s">
        <v>265</v>
      </c>
    </row>
    <row r="3" spans="1:15" s="21" customFormat="1" ht="15" customHeight="1" thickBot="1">
      <c r="A3" s="22" t="s">
        <v>156</v>
      </c>
      <c r="G3" s="28">
        <f>Invoice!J14</f>
        <v>45176</v>
      </c>
      <c r="H3" s="29"/>
      <c r="N3" s="21">
        <v>1416.69</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USD</v>
      </c>
    </row>
    <row r="10" spans="1:15" s="21" customFormat="1" ht="13.5" thickBot="1">
      <c r="A10" s="36" t="str">
        <f>'Copy paste to Here'!G10</f>
        <v>Butterfly Supplies srl</v>
      </c>
      <c r="B10" s="37"/>
      <c r="C10" s="37"/>
      <c r="D10" s="37"/>
      <c r="F10" s="38" t="str">
        <f>'Copy paste to Here'!B10</f>
        <v>Butterfly Supplies srl</v>
      </c>
      <c r="G10" s="39"/>
      <c r="H10" s="40"/>
      <c r="K10" s="107" t="s">
        <v>282</v>
      </c>
      <c r="L10" s="35" t="s">
        <v>282</v>
      </c>
      <c r="M10" s="21">
        <v>1</v>
      </c>
    </row>
    <row r="11" spans="1:15" s="21" customFormat="1" ht="15.75" thickBot="1">
      <c r="A11" s="41" t="str">
        <f>'Copy paste to Here'!G11</f>
        <v>Barna Krausz</v>
      </c>
      <c r="B11" s="42"/>
      <c r="C11" s="42"/>
      <c r="D11" s="42"/>
      <c r="F11" s="43" t="str">
        <f>'Copy paste to Here'!B11</f>
        <v>Barna Krausz</v>
      </c>
      <c r="G11" s="44"/>
      <c r="H11" s="45"/>
      <c r="K11" s="105" t="s">
        <v>163</v>
      </c>
      <c r="L11" s="46" t="s">
        <v>164</v>
      </c>
      <c r="M11" s="21">
        <f>VLOOKUP(G3,[1]Sheet1!$A$9:$I$7290,2,FALSE)</f>
        <v>35.43</v>
      </c>
    </row>
    <row r="12" spans="1:15" s="21" customFormat="1" ht="15.75" thickBot="1">
      <c r="A12" s="41" t="str">
        <f>'Copy paste to Here'!G12</f>
        <v>str. Viilor nr.24C</v>
      </c>
      <c r="B12" s="42"/>
      <c r="C12" s="42"/>
      <c r="D12" s="42"/>
      <c r="E12" s="89"/>
      <c r="F12" s="43" t="str">
        <f>'Copy paste to Here'!B12</f>
        <v>str. Viilor nr.24C</v>
      </c>
      <c r="G12" s="44"/>
      <c r="H12" s="45"/>
      <c r="K12" s="105" t="s">
        <v>165</v>
      </c>
      <c r="L12" s="46" t="s">
        <v>138</v>
      </c>
      <c r="M12" s="21">
        <f>VLOOKUP(G3,[1]Sheet1!$A$9:$I$7290,3,FALSE)</f>
        <v>37.799999999999997</v>
      </c>
    </row>
    <row r="13" spans="1:15" s="21" customFormat="1" ht="15.75" thickBot="1">
      <c r="A13" s="41" t="str">
        <f>'Copy paste to Here'!G13</f>
        <v>547526 Nazna</v>
      </c>
      <c r="B13" s="42"/>
      <c r="C13" s="42"/>
      <c r="D13" s="42"/>
      <c r="E13" s="123" t="s">
        <v>164</v>
      </c>
      <c r="F13" s="43" t="str">
        <f>'Copy paste to Here'!B13</f>
        <v>547526 Nazna</v>
      </c>
      <c r="G13" s="44"/>
      <c r="H13" s="45"/>
      <c r="K13" s="105" t="s">
        <v>166</v>
      </c>
      <c r="L13" s="46" t="s">
        <v>167</v>
      </c>
      <c r="M13" s="125">
        <f>VLOOKUP(G3,[1]Sheet1!$A$9:$I$7290,4,FALSE)</f>
        <v>44.03</v>
      </c>
    </row>
    <row r="14" spans="1:15" s="21" customFormat="1" ht="15.75" thickBot="1">
      <c r="A14" s="41" t="str">
        <f>'Copy paste to Here'!G14</f>
        <v>Romania</v>
      </c>
      <c r="B14" s="42"/>
      <c r="C14" s="42"/>
      <c r="D14" s="42"/>
      <c r="E14" s="123">
        <f>VLOOKUP(J9,$L$10:$M$17,2,FALSE)</f>
        <v>35.43</v>
      </c>
      <c r="F14" s="43" t="str">
        <f>'Copy paste to Here'!B14</f>
        <v>Romania</v>
      </c>
      <c r="G14" s="44"/>
      <c r="H14" s="45"/>
      <c r="K14" s="105" t="s">
        <v>168</v>
      </c>
      <c r="L14" s="46" t="s">
        <v>169</v>
      </c>
      <c r="M14" s="21">
        <f>VLOOKUP(G3,[1]Sheet1!$A$9:$I$7290,5,FALSE)</f>
        <v>22.21</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25.78</v>
      </c>
    </row>
    <row r="16" spans="1:15" s="21" customFormat="1" ht="13.7" customHeight="1" thickBot="1">
      <c r="A16" s="52"/>
      <c r="K16" s="106" t="s">
        <v>172</v>
      </c>
      <c r="L16" s="51" t="s">
        <v>173</v>
      </c>
      <c r="M16" s="21">
        <f>VLOOKUP(G3,[1]Sheet1!$A$9:$I$7290,7,FALSE)</f>
        <v>20.51</v>
      </c>
    </row>
    <row r="17" spans="1:13" s="21" customFormat="1" ht="13.5" thickBot="1">
      <c r="A17" s="53" t="s">
        <v>174</v>
      </c>
      <c r="B17" s="54" t="s">
        <v>175</v>
      </c>
      <c r="C17" s="54" t="s">
        <v>290</v>
      </c>
      <c r="D17" s="55" t="s">
        <v>204</v>
      </c>
      <c r="E17" s="55" t="s">
        <v>267</v>
      </c>
      <c r="F17" s="55" t="str">
        <f>CONCATENATE("Amount ",,J9)</f>
        <v>Amount USD</v>
      </c>
      <c r="G17" s="54" t="s">
        <v>176</v>
      </c>
      <c r="H17" s="54" t="s">
        <v>177</v>
      </c>
      <c r="J17" s="21" t="s">
        <v>178</v>
      </c>
      <c r="K17" s="21" t="s">
        <v>179</v>
      </c>
      <c r="L17" s="21" t="s">
        <v>179</v>
      </c>
      <c r="M17" s="21">
        <v>2.5</v>
      </c>
    </row>
    <row r="18" spans="1:13" s="62" customFormat="1" ht="25.5">
      <c r="A18" s="56" t="str">
        <f>IF((LEN('Copy paste to Here'!G22))&gt;5,((CONCATENATE('Copy paste to Here'!G22," &amp; ",'Copy paste to Here'!D22,"  &amp;  ",'Copy paste to Here'!E22))),"Empty Cell")</f>
        <v xml:space="preserve">Sterling silver spiral nose ring, 20g (0.8mm) &amp; Size: 10mm  &amp;  </v>
      </c>
      <c r="B18" s="57" t="str">
        <f>'Copy paste to Here'!C22</f>
        <v>AGSPR20</v>
      </c>
      <c r="C18" s="57" t="s">
        <v>765</v>
      </c>
      <c r="D18" s="58">
        <f>Invoice!B22</f>
        <v>15</v>
      </c>
      <c r="E18" s="59">
        <f>'Shipping Invoice'!J22*$N$1</f>
        <v>1.2</v>
      </c>
      <c r="F18" s="59">
        <f>D18*E18</f>
        <v>18</v>
      </c>
      <c r="G18" s="60">
        <f>E18*$E$14</f>
        <v>42.515999999999998</v>
      </c>
      <c r="H18" s="61">
        <f>D18*G18</f>
        <v>637.74</v>
      </c>
    </row>
    <row r="19" spans="1:13" s="62" customFormat="1" ht="36">
      <c r="A19" s="124" t="str">
        <f>IF((LEN('Copy paste to Here'!G23))&gt;5,((CONCATENATE('Copy paste to Here'!G23," &amp; ",'Copy paste to Here'!D23,"  &amp;  ",'Copy paste to Here'!E23))),"Empty Cell")</f>
        <v>Surgical steel tragus piercing barbell, 16g (1.2mm) with 3mm to 5mm bezel set crystal top and 3mm plain steel lower ball &amp; Length: 6mm with 3mm top part  &amp;  Crystal Color: Light Sapphire</v>
      </c>
      <c r="B19" s="57" t="str">
        <f>'Copy paste to Here'!C23</f>
        <v>BBER62</v>
      </c>
      <c r="C19" s="57" t="s">
        <v>766</v>
      </c>
      <c r="D19" s="58">
        <f>Invoice!B23</f>
        <v>5</v>
      </c>
      <c r="E19" s="59">
        <f>'Shipping Invoice'!J23*$N$1</f>
        <v>0.89</v>
      </c>
      <c r="F19" s="59">
        <f t="shared" ref="F19:F82" si="0">D19*E19</f>
        <v>4.45</v>
      </c>
      <c r="G19" s="60">
        <f t="shared" ref="G19:G82" si="1">E19*$E$14</f>
        <v>31.532700000000002</v>
      </c>
      <c r="H19" s="63">
        <f t="shared" ref="H19:H82" si="2">D19*G19</f>
        <v>157.6635</v>
      </c>
    </row>
    <row r="20" spans="1:13" s="62" customFormat="1" ht="36">
      <c r="A20" s="56" t="str">
        <f>IF((LEN('Copy paste to Here'!G24))&gt;5,((CONCATENATE('Copy paste to Here'!G24," &amp; ",'Copy paste to Here'!D24,"  &amp;  ",'Copy paste to Here'!E24))),"Empty Cell")</f>
        <v>Surgical steel tragus piercing barbell, 16g (1.2mm) with 3mm to 5mm bezel set crystal top and 3mm plain steel lower ball &amp; Length: 6mm with 3mm top part  &amp;  Crystal Color: Sapphire</v>
      </c>
      <c r="B20" s="57" t="str">
        <f>'Copy paste to Here'!C24</f>
        <v>BBER62</v>
      </c>
      <c r="C20" s="57" t="s">
        <v>766</v>
      </c>
      <c r="D20" s="58">
        <f>Invoice!B24</f>
        <v>5</v>
      </c>
      <c r="E20" s="59">
        <f>'Shipping Invoice'!J24*$N$1</f>
        <v>0.89</v>
      </c>
      <c r="F20" s="59">
        <f t="shared" si="0"/>
        <v>4.45</v>
      </c>
      <c r="G20" s="60">
        <f t="shared" si="1"/>
        <v>31.532700000000002</v>
      </c>
      <c r="H20" s="63">
        <f t="shared" si="2"/>
        <v>157.6635</v>
      </c>
    </row>
    <row r="21" spans="1:13" s="62" customFormat="1" ht="36">
      <c r="A21" s="56" t="str">
        <f>IF((LEN('Copy paste to Here'!G25))&gt;5,((CONCATENATE('Copy paste to Here'!G25," &amp; ",'Copy paste to Here'!D25,"  &amp;  ",'Copy paste to Here'!E25))),"Empty Cell")</f>
        <v>Surgical steel tragus piercing barbell, 16g (1.2mm) with 3mm to 5mm bezel set crystal top and 3mm plain steel lower ball &amp; Length: 8mm with 3mm top part  &amp;  Crystal Color: AB</v>
      </c>
      <c r="B21" s="57" t="str">
        <f>'Copy paste to Here'!C25</f>
        <v>BBER62</v>
      </c>
      <c r="C21" s="57" t="s">
        <v>766</v>
      </c>
      <c r="D21" s="58">
        <f>Invoice!B25</f>
        <v>15</v>
      </c>
      <c r="E21" s="59">
        <f>'Shipping Invoice'!J25*$N$1</f>
        <v>0.89</v>
      </c>
      <c r="F21" s="59">
        <f t="shared" si="0"/>
        <v>13.35</v>
      </c>
      <c r="G21" s="60">
        <f t="shared" si="1"/>
        <v>31.532700000000002</v>
      </c>
      <c r="H21" s="63">
        <f t="shared" si="2"/>
        <v>472.99050000000005</v>
      </c>
    </row>
    <row r="22" spans="1:13" s="62" customFormat="1" ht="36">
      <c r="A22" s="56" t="str">
        <f>IF((LEN('Copy paste to Here'!G26))&gt;5,((CONCATENATE('Copy paste to Here'!G26," &amp; ",'Copy paste to Here'!D26,"  &amp;  ",'Copy paste to Here'!E26))),"Empty Cell")</f>
        <v>Surgical steel tragus piercing barbell, 16g (1.2mm) with 3mm to 5mm bezel set crystal top and 3mm plain steel lower ball &amp; Length: 8mm with 3mm top part  &amp;  Crystal Color: Light Sapphire</v>
      </c>
      <c r="B22" s="57" t="str">
        <f>'Copy paste to Here'!C26</f>
        <v>BBER62</v>
      </c>
      <c r="C22" s="57" t="s">
        <v>766</v>
      </c>
      <c r="D22" s="58">
        <f>Invoice!B26</f>
        <v>5</v>
      </c>
      <c r="E22" s="59">
        <f>'Shipping Invoice'!J26*$N$1</f>
        <v>0.89</v>
      </c>
      <c r="F22" s="59">
        <f t="shared" si="0"/>
        <v>4.45</v>
      </c>
      <c r="G22" s="60">
        <f t="shared" si="1"/>
        <v>31.532700000000002</v>
      </c>
      <c r="H22" s="63">
        <f t="shared" si="2"/>
        <v>157.6635</v>
      </c>
    </row>
    <row r="23" spans="1:13" s="62" customFormat="1" ht="36">
      <c r="A23" s="56" t="str">
        <f>IF((LEN('Copy paste to Here'!G27))&gt;5,((CONCATENATE('Copy paste to Here'!G27," &amp; ",'Copy paste to Here'!D27,"  &amp;  ",'Copy paste to Here'!E27))),"Empty Cell")</f>
        <v>Surgical steel tragus piercing barbell, 16g (1.2mm) with 3mm to 5mm bezel set crystal top and 3mm plain steel lower ball &amp; Length: 8mm with 3mm top part  &amp;  Crystal Color: Sapphire</v>
      </c>
      <c r="B23" s="57" t="str">
        <f>'Copy paste to Here'!C27</f>
        <v>BBER62</v>
      </c>
      <c r="C23" s="57" t="s">
        <v>766</v>
      </c>
      <c r="D23" s="58">
        <f>Invoice!B27</f>
        <v>5</v>
      </c>
      <c r="E23" s="59">
        <f>'Shipping Invoice'!J27*$N$1</f>
        <v>0.89</v>
      </c>
      <c r="F23" s="59">
        <f t="shared" si="0"/>
        <v>4.45</v>
      </c>
      <c r="G23" s="60">
        <f t="shared" si="1"/>
        <v>31.532700000000002</v>
      </c>
      <c r="H23" s="63">
        <f t="shared" si="2"/>
        <v>157.6635</v>
      </c>
    </row>
    <row r="24" spans="1:13" s="62" customFormat="1" ht="36">
      <c r="A24" s="56" t="str">
        <f>IF((LEN('Copy paste to Here'!G28))&gt;5,((CONCATENATE('Copy paste to Here'!G28," &amp; ",'Copy paste to Here'!D28,"  &amp;  ",'Copy paste to Here'!E28))),"Empty Cell")</f>
        <v>Surgical steel tragus piercing barbell, 16g (1.2mm) with 3mm to 5mm bezel set crystal top and 3mm plain steel lower ball &amp; Length: 6mm with 4mm top part  &amp;  Crystal Color: AB</v>
      </c>
      <c r="B24" s="57" t="str">
        <f>'Copy paste to Here'!C28</f>
        <v>BBER62</v>
      </c>
      <c r="C24" s="57" t="s">
        <v>767</v>
      </c>
      <c r="D24" s="58">
        <f>Invoice!B28</f>
        <v>10</v>
      </c>
      <c r="E24" s="59">
        <f>'Shipping Invoice'!J28*$N$1</f>
        <v>0.94</v>
      </c>
      <c r="F24" s="59">
        <f t="shared" si="0"/>
        <v>9.3999999999999986</v>
      </c>
      <c r="G24" s="60">
        <f t="shared" si="1"/>
        <v>33.304199999999994</v>
      </c>
      <c r="H24" s="63">
        <f t="shared" si="2"/>
        <v>333.04199999999992</v>
      </c>
    </row>
    <row r="25" spans="1:13" s="62" customFormat="1" ht="36">
      <c r="A25" s="56" t="str">
        <f>IF((LEN('Copy paste to Here'!G29))&gt;5,((CONCATENATE('Copy paste to Here'!G29," &amp; ",'Copy paste to Here'!D29,"  &amp;  ",'Copy paste to Here'!E29))),"Empty Cell")</f>
        <v>Surgical steel tragus piercing barbell, 16g (1.2mm) with 3mm to 5mm bezel set crystal top and 3mm plain steel lower ball &amp; Length: 6mm with 4mm top part  &amp;  Crystal Color: Light Sapphire</v>
      </c>
      <c r="B25" s="57" t="str">
        <f>'Copy paste to Here'!C29</f>
        <v>BBER62</v>
      </c>
      <c r="C25" s="57" t="s">
        <v>767</v>
      </c>
      <c r="D25" s="58">
        <f>Invoice!B29</f>
        <v>5</v>
      </c>
      <c r="E25" s="59">
        <f>'Shipping Invoice'!J29*$N$1</f>
        <v>0.94</v>
      </c>
      <c r="F25" s="59">
        <f t="shared" si="0"/>
        <v>4.6999999999999993</v>
      </c>
      <c r="G25" s="60">
        <f t="shared" si="1"/>
        <v>33.304199999999994</v>
      </c>
      <c r="H25" s="63">
        <f t="shared" si="2"/>
        <v>166.52099999999996</v>
      </c>
    </row>
    <row r="26" spans="1:13" s="62" customFormat="1" ht="36">
      <c r="A26" s="56" t="str">
        <f>IF((LEN('Copy paste to Here'!G30))&gt;5,((CONCATENATE('Copy paste to Here'!G30," &amp; ",'Copy paste to Here'!D30,"  &amp;  ",'Copy paste to Here'!E30))),"Empty Cell")</f>
        <v>Surgical steel tragus piercing barbell, 16g (1.2mm) with 3mm to 5mm bezel set crystal top and 3mm plain steel lower ball &amp; Length: 6mm with 4mm top part  &amp;  Crystal Color: Sapphire</v>
      </c>
      <c r="B26" s="57" t="str">
        <f>'Copy paste to Here'!C30</f>
        <v>BBER62</v>
      </c>
      <c r="C26" s="57" t="s">
        <v>767</v>
      </c>
      <c r="D26" s="58">
        <f>Invoice!B30</f>
        <v>5</v>
      </c>
      <c r="E26" s="59">
        <f>'Shipping Invoice'!J30*$N$1</f>
        <v>0.94</v>
      </c>
      <c r="F26" s="59">
        <f t="shared" si="0"/>
        <v>4.6999999999999993</v>
      </c>
      <c r="G26" s="60">
        <f t="shared" si="1"/>
        <v>33.304199999999994</v>
      </c>
      <c r="H26" s="63">
        <f t="shared" si="2"/>
        <v>166.52099999999996</v>
      </c>
    </row>
    <row r="27" spans="1:13" s="62" customFormat="1" ht="36">
      <c r="A27" s="56" t="str">
        <f>IF((LEN('Copy paste to Here'!G31))&gt;5,((CONCATENATE('Copy paste to Here'!G31," &amp; ",'Copy paste to Here'!D31,"  &amp;  ",'Copy paste to Here'!E31))),"Empty Cell")</f>
        <v>Surgical steel tragus piercing barbell, 16g (1.2mm) with 3mm to 5mm bezel set crystal top and 3mm plain steel lower ball &amp; Length: 8mm with 4mm top part  &amp;  Crystal Color: Clear</v>
      </c>
      <c r="B27" s="57" t="str">
        <f>'Copy paste to Here'!C31</f>
        <v>BBER62</v>
      </c>
      <c r="C27" s="57" t="s">
        <v>767</v>
      </c>
      <c r="D27" s="58">
        <f>Invoice!B31</f>
        <v>20</v>
      </c>
      <c r="E27" s="59">
        <f>'Shipping Invoice'!J31*$N$1</f>
        <v>0.94</v>
      </c>
      <c r="F27" s="59">
        <f t="shared" si="0"/>
        <v>18.799999999999997</v>
      </c>
      <c r="G27" s="60">
        <f t="shared" si="1"/>
        <v>33.304199999999994</v>
      </c>
      <c r="H27" s="63">
        <f t="shared" si="2"/>
        <v>666.08399999999983</v>
      </c>
    </row>
    <row r="28" spans="1:13" s="62" customFormat="1" ht="36">
      <c r="A28" s="56" t="str">
        <f>IF((LEN('Copy paste to Here'!G32))&gt;5,((CONCATENATE('Copy paste to Here'!G32," &amp; ",'Copy paste to Here'!D32,"  &amp;  ",'Copy paste to Here'!E32))),"Empty Cell")</f>
        <v>Surgical steel tragus piercing barbell, 16g (1.2mm) with 3mm to 5mm bezel set crystal top and 3mm plain steel lower ball &amp; Length: 8mm with 4mm top part  &amp;  Crystal Color: Light Sapphire</v>
      </c>
      <c r="B28" s="57" t="str">
        <f>'Copy paste to Here'!C32</f>
        <v>BBER62</v>
      </c>
      <c r="C28" s="57" t="s">
        <v>767</v>
      </c>
      <c r="D28" s="58">
        <f>Invoice!B32</f>
        <v>5</v>
      </c>
      <c r="E28" s="59">
        <f>'Shipping Invoice'!J32*$N$1</f>
        <v>0.94</v>
      </c>
      <c r="F28" s="59">
        <f t="shared" si="0"/>
        <v>4.6999999999999993</v>
      </c>
      <c r="G28" s="60">
        <f t="shared" si="1"/>
        <v>33.304199999999994</v>
      </c>
      <c r="H28" s="63">
        <f t="shared" si="2"/>
        <v>166.52099999999996</v>
      </c>
    </row>
    <row r="29" spans="1:13" s="62" customFormat="1" ht="36">
      <c r="A29" s="56" t="str">
        <f>IF((LEN('Copy paste to Here'!G33))&gt;5,((CONCATENATE('Copy paste to Here'!G33," &amp; ",'Copy paste to Here'!D33,"  &amp;  ",'Copy paste to Here'!E33))),"Empty Cell")</f>
        <v>Surgical steel tragus piercing barbell, 16g (1.2mm) with 3mm to 5mm bezel set crystal top and 3mm plain steel lower ball &amp; Length: 8mm with 4mm top part  &amp;  Crystal Color: Sapphire</v>
      </c>
      <c r="B29" s="57" t="str">
        <f>'Copy paste to Here'!C33</f>
        <v>BBER62</v>
      </c>
      <c r="C29" s="57" t="s">
        <v>767</v>
      </c>
      <c r="D29" s="58">
        <f>Invoice!B33</f>
        <v>5</v>
      </c>
      <c r="E29" s="59">
        <f>'Shipping Invoice'!J33*$N$1</f>
        <v>0.94</v>
      </c>
      <c r="F29" s="59">
        <f t="shared" si="0"/>
        <v>4.6999999999999993</v>
      </c>
      <c r="G29" s="60">
        <f t="shared" si="1"/>
        <v>33.304199999999994</v>
      </c>
      <c r="H29" s="63">
        <f t="shared" si="2"/>
        <v>166.52099999999996</v>
      </c>
    </row>
    <row r="30" spans="1:13" s="62" customFormat="1" ht="36">
      <c r="A30" s="56" t="str">
        <f>IF((LEN('Copy paste to Here'!G34))&gt;5,((CONCATENATE('Copy paste to Here'!G34," &amp; ",'Copy paste to Here'!D34,"  &amp;  ",'Copy paste to Here'!E34))),"Empty Cell")</f>
        <v>Surgical steel tragus piercing barbell, 16g (1.2mm) with 3mm to 5mm bezel set crystal top and 3mm plain steel lower ball &amp; Length: 6mm with 5mm top part  &amp;  Crystal Color: Light Sapphire</v>
      </c>
      <c r="B30" s="57" t="str">
        <f>'Copy paste to Here'!C34</f>
        <v>BBER62</v>
      </c>
      <c r="C30" s="57" t="s">
        <v>768</v>
      </c>
      <c r="D30" s="58">
        <f>Invoice!B34</f>
        <v>5</v>
      </c>
      <c r="E30" s="59">
        <f>'Shipping Invoice'!J34*$N$1</f>
        <v>0.99</v>
      </c>
      <c r="F30" s="59">
        <f t="shared" si="0"/>
        <v>4.95</v>
      </c>
      <c r="G30" s="60">
        <f t="shared" si="1"/>
        <v>35.075699999999998</v>
      </c>
      <c r="H30" s="63">
        <f t="shared" si="2"/>
        <v>175.37849999999997</v>
      </c>
    </row>
    <row r="31" spans="1:13" s="62" customFormat="1" ht="36">
      <c r="A31" s="56" t="str">
        <f>IF((LEN('Copy paste to Here'!G35))&gt;5,((CONCATENATE('Copy paste to Here'!G35," &amp; ",'Copy paste to Here'!D35,"  &amp;  ",'Copy paste to Here'!E35))),"Empty Cell")</f>
        <v>Surgical steel tragus piercing barbell, 16g (1.2mm) with 3mm to 5mm bezel set crystal top and 3mm plain steel lower ball &amp; Length: 6mm with 5mm top part  &amp;  Crystal Color: Sapphire</v>
      </c>
      <c r="B31" s="57" t="str">
        <f>'Copy paste to Here'!C35</f>
        <v>BBER62</v>
      </c>
      <c r="C31" s="57" t="s">
        <v>768</v>
      </c>
      <c r="D31" s="58">
        <f>Invoice!B35</f>
        <v>5</v>
      </c>
      <c r="E31" s="59">
        <f>'Shipping Invoice'!J35*$N$1</f>
        <v>0.99</v>
      </c>
      <c r="F31" s="59">
        <f t="shared" si="0"/>
        <v>4.95</v>
      </c>
      <c r="G31" s="60">
        <f t="shared" si="1"/>
        <v>35.075699999999998</v>
      </c>
      <c r="H31" s="63">
        <f t="shared" si="2"/>
        <v>175.37849999999997</v>
      </c>
    </row>
    <row r="32" spans="1:13" s="62" customFormat="1" ht="36">
      <c r="A32" s="56" t="str">
        <f>IF((LEN('Copy paste to Here'!G36))&gt;5,((CONCATENATE('Copy paste to Here'!G36," &amp; ",'Copy paste to Here'!D36,"  &amp;  ",'Copy paste to Here'!E36))),"Empty Cell")</f>
        <v>Surgical steel tragus piercing barbell, 16g (1.2mm) with 3mm to 5mm bezel set crystal top and 3mm plain steel lower ball &amp; Length: 8mm with 5mm top part  &amp;  Crystal Color: Aquamarine</v>
      </c>
      <c r="B32" s="57" t="str">
        <f>'Copy paste to Here'!C36</f>
        <v>BBER62</v>
      </c>
      <c r="C32" s="57" t="s">
        <v>768</v>
      </c>
      <c r="D32" s="58">
        <f>Invoice!B36</f>
        <v>10</v>
      </c>
      <c r="E32" s="59">
        <f>'Shipping Invoice'!J36*$N$1</f>
        <v>0.99</v>
      </c>
      <c r="F32" s="59">
        <f t="shared" si="0"/>
        <v>9.9</v>
      </c>
      <c r="G32" s="60">
        <f t="shared" si="1"/>
        <v>35.075699999999998</v>
      </c>
      <c r="H32" s="63">
        <f t="shared" si="2"/>
        <v>350.75699999999995</v>
      </c>
    </row>
    <row r="33" spans="1:8" s="62" customFormat="1" ht="24">
      <c r="A33" s="56" t="str">
        <f>IF((LEN('Copy paste to Here'!G37))&gt;5,((CONCATENATE('Copy paste to Here'!G37," &amp; ",'Copy paste to Here'!D37,"  &amp;  ",'Copy paste to Here'!E37))),"Empty Cell")</f>
        <v xml:space="preserve">Rose gold PVD plated 316L steel nipple barbell, 14g (1.6mm) with two 5mm balls &amp; Length: 16mm  &amp;  </v>
      </c>
      <c r="B33" s="57" t="str">
        <f>'Copy paste to Here'!C37</f>
        <v>BBTTB5</v>
      </c>
      <c r="C33" s="57" t="s">
        <v>728</v>
      </c>
      <c r="D33" s="58">
        <f>Invoice!B37</f>
        <v>15</v>
      </c>
      <c r="E33" s="59">
        <f>'Shipping Invoice'!J37*$N$1</f>
        <v>0.69</v>
      </c>
      <c r="F33" s="59">
        <f t="shared" si="0"/>
        <v>10.35</v>
      </c>
      <c r="G33" s="60">
        <f t="shared" si="1"/>
        <v>24.446699999999996</v>
      </c>
      <c r="H33" s="63">
        <f t="shared" si="2"/>
        <v>366.70049999999992</v>
      </c>
    </row>
    <row r="34" spans="1:8" s="62" customFormat="1" ht="24">
      <c r="A34" s="56" t="str">
        <f>IF((LEN('Copy paste to Here'!G38))&gt;5,((CONCATENATE('Copy paste to Here'!G38," &amp; ",'Copy paste to Here'!D38,"  &amp;  ",'Copy paste to Here'!E38))),"Empty Cell")</f>
        <v>Black PVD plated surgical steel ball closure ring, 18g (1mm) with 3mm ball &amp; Length: 8mm  &amp;  Color: Black</v>
      </c>
      <c r="B34" s="57" t="str">
        <f>'Copy paste to Here'!C38</f>
        <v>BCRT18</v>
      </c>
      <c r="C34" s="57" t="s">
        <v>730</v>
      </c>
      <c r="D34" s="58">
        <f>Invoice!B38</f>
        <v>20</v>
      </c>
      <c r="E34" s="59">
        <f>'Shipping Invoice'!J38*$N$1</f>
        <v>0.59</v>
      </c>
      <c r="F34" s="59">
        <f t="shared" si="0"/>
        <v>11.799999999999999</v>
      </c>
      <c r="G34" s="60">
        <f t="shared" si="1"/>
        <v>20.903699999999997</v>
      </c>
      <c r="H34" s="63">
        <f t="shared" si="2"/>
        <v>418.07399999999996</v>
      </c>
    </row>
    <row r="35" spans="1:8" s="62" customFormat="1" ht="25.5">
      <c r="A35" s="56" t="str">
        <f>IF((LEN('Copy paste to Here'!G39))&gt;5,((CONCATENATE('Copy paste to Here'!G39," &amp; ",'Copy paste to Here'!D39,"  &amp;  ",'Copy paste to Here'!E39))),"Empty Cell")</f>
        <v xml:space="preserve">Black PVD plated 316L steel ball closure ring, 14g (1.6mm) with a dangling black bat &amp; Length: 8mm  &amp;  </v>
      </c>
      <c r="B35" s="57" t="str">
        <f>'Copy paste to Here'!C39</f>
        <v>BCRTG569</v>
      </c>
      <c r="C35" s="57" t="s">
        <v>732</v>
      </c>
      <c r="D35" s="58">
        <f>Invoice!B39</f>
        <v>5</v>
      </c>
      <c r="E35" s="59">
        <f>'Shipping Invoice'!J39*$N$1</f>
        <v>1.1399999999999999</v>
      </c>
      <c r="F35" s="59">
        <f t="shared" si="0"/>
        <v>5.6999999999999993</v>
      </c>
      <c r="G35" s="60">
        <f t="shared" si="1"/>
        <v>40.390199999999993</v>
      </c>
      <c r="H35" s="63">
        <f t="shared" si="2"/>
        <v>201.95099999999996</v>
      </c>
    </row>
    <row r="36" spans="1:8" s="62" customFormat="1" ht="25.5">
      <c r="A36" s="56" t="str">
        <f>IF((LEN('Copy paste to Here'!G40))&gt;5,((CONCATENATE('Copy paste to Here'!G40," &amp; ",'Copy paste to Here'!D40,"  &amp;  ",'Copy paste to Here'!E40))),"Empty Cell")</f>
        <v xml:space="preserve">Black PVD plated 316L steel ball closure ring, 14g (1.6mm) with a dangling black bat &amp; Length: 10mm  &amp;  </v>
      </c>
      <c r="B36" s="57" t="str">
        <f>'Copy paste to Here'!C40</f>
        <v>BCRTG569</v>
      </c>
      <c r="C36" s="57" t="s">
        <v>732</v>
      </c>
      <c r="D36" s="58">
        <f>Invoice!B40</f>
        <v>5</v>
      </c>
      <c r="E36" s="59">
        <f>'Shipping Invoice'!J40*$N$1</f>
        <v>1.1399999999999999</v>
      </c>
      <c r="F36" s="59">
        <f t="shared" si="0"/>
        <v>5.6999999999999993</v>
      </c>
      <c r="G36" s="60">
        <f t="shared" si="1"/>
        <v>40.390199999999993</v>
      </c>
      <c r="H36" s="63">
        <f t="shared" si="2"/>
        <v>201.95099999999996</v>
      </c>
    </row>
    <row r="37" spans="1:8" s="62" customFormat="1" ht="24">
      <c r="A37" s="56" t="str">
        <f>IF((LEN('Copy paste to Here'!G41))&gt;5,((CONCATENATE('Copy paste to Here'!G41," &amp; ",'Copy paste to Here'!D41,"  &amp;  ",'Copy paste to Here'!E41))),"Empty Cell")</f>
        <v xml:space="preserve">Surgical steel Industrial zig-zag barbell, 14g (1.6mm) with two 5mm balls &amp; Length: 35mm  &amp;  </v>
      </c>
      <c r="B37" s="57" t="str">
        <f>'Copy paste to Here'!C41</f>
        <v>BDA14</v>
      </c>
      <c r="C37" s="57" t="s">
        <v>734</v>
      </c>
      <c r="D37" s="58">
        <f>Invoice!B41</f>
        <v>5</v>
      </c>
      <c r="E37" s="59">
        <f>'Shipping Invoice'!J41*$N$1</f>
        <v>0.62</v>
      </c>
      <c r="F37" s="59">
        <f t="shared" si="0"/>
        <v>3.1</v>
      </c>
      <c r="G37" s="60">
        <f t="shared" si="1"/>
        <v>21.9666</v>
      </c>
      <c r="H37" s="63">
        <f t="shared" si="2"/>
        <v>109.833</v>
      </c>
    </row>
    <row r="38" spans="1:8" s="62" customFormat="1" ht="36">
      <c r="A38" s="56" t="str">
        <f>IF((LEN('Copy paste to Here'!G42))&gt;5,((CONCATENATE('Copy paste to Here'!G42," &amp; ",'Copy paste to Here'!D42,"  &amp;  ",'Copy paste to Here'!E42))),"Empty Cell")</f>
        <v>Surgical steel belly banana, 14g (1.6mm) with an 7mm prong set round CZ stone(cup part is made from silver plated brass) &amp; Length: 10mm  &amp;  Cz Color: Clear</v>
      </c>
      <c r="B38" s="57" t="str">
        <f>'Copy paste to Here'!C42</f>
        <v>BNRDZ</v>
      </c>
      <c r="C38" s="57" t="s">
        <v>736</v>
      </c>
      <c r="D38" s="58">
        <f>Invoice!B42</f>
        <v>10</v>
      </c>
      <c r="E38" s="59">
        <f>'Shipping Invoice'!J42*$N$1</f>
        <v>1.3</v>
      </c>
      <c r="F38" s="59">
        <f t="shared" si="0"/>
        <v>13</v>
      </c>
      <c r="G38" s="60">
        <f t="shared" si="1"/>
        <v>46.059000000000005</v>
      </c>
      <c r="H38" s="63">
        <f t="shared" si="2"/>
        <v>460.59000000000003</v>
      </c>
    </row>
    <row r="39" spans="1:8" s="62" customFormat="1" ht="24">
      <c r="A39" s="56" t="str">
        <f>IF((LEN('Copy paste to Here'!G43))&gt;5,((CONCATENATE('Copy paste to Here'!G43," &amp; ",'Copy paste to Here'!D43,"  &amp;  ",'Copy paste to Here'!E43))),"Empty Cell")</f>
        <v xml:space="preserve">Acrylic display for Body Jewelry: Empty display with 24 holes for labret or 12 pairs of Earrings (sticker included) &amp; Color: Black  &amp;  </v>
      </c>
      <c r="B39" s="57" t="str">
        <f>'Copy paste to Here'!C43</f>
        <v>BR10</v>
      </c>
      <c r="C39" s="57" t="s">
        <v>738</v>
      </c>
      <c r="D39" s="58">
        <f>Invoice!B43</f>
        <v>5</v>
      </c>
      <c r="E39" s="59">
        <f>'Shipping Invoice'!J43*$N$1</f>
        <v>1.22</v>
      </c>
      <c r="F39" s="59">
        <f t="shared" si="0"/>
        <v>6.1</v>
      </c>
      <c r="G39" s="60">
        <f t="shared" si="1"/>
        <v>43.224599999999995</v>
      </c>
      <c r="H39" s="63">
        <f t="shared" si="2"/>
        <v>216.12299999999999</v>
      </c>
    </row>
    <row r="40" spans="1:8" s="62" customFormat="1" ht="24">
      <c r="A40" s="56" t="str">
        <f>IF((LEN('Copy paste to Here'!G44))&gt;5,((CONCATENATE('Copy paste to Here'!G44," &amp; ",'Copy paste to Here'!D44,"  &amp;  ",'Copy paste to Here'!E44))),"Empty Cell")</f>
        <v xml:space="preserve">Acrylic display for Body Jewelry: Empty display with 24 holes for labret or 12 pairs of Earrings (sticker included) &amp; Color: Clear  &amp;  </v>
      </c>
      <c r="B40" s="57" t="str">
        <f>'Copy paste to Here'!C44</f>
        <v>BR10</v>
      </c>
      <c r="C40" s="57" t="s">
        <v>738</v>
      </c>
      <c r="D40" s="58">
        <f>Invoice!B44</f>
        <v>5</v>
      </c>
      <c r="E40" s="59">
        <f>'Shipping Invoice'!J44*$N$1</f>
        <v>1.22</v>
      </c>
      <c r="F40" s="59">
        <f t="shared" si="0"/>
        <v>6.1</v>
      </c>
      <c r="G40" s="60">
        <f t="shared" si="1"/>
        <v>43.224599999999995</v>
      </c>
      <c r="H40" s="63">
        <f t="shared" si="2"/>
        <v>216.12299999999999</v>
      </c>
    </row>
    <row r="41" spans="1:8" s="62" customFormat="1">
      <c r="A41" s="56" t="str">
        <f>IF((LEN('Copy paste to Here'!G45))&gt;5,((CONCATENATE('Copy paste to Here'!G45," &amp; ",'Copy paste to Here'!D45,"  &amp;  ",'Copy paste to Here'!E45))),"Empty Cell")</f>
        <v xml:space="preserve">Coconut wood double flared flesh tunnel &amp; Gauge: 6mm  &amp;  </v>
      </c>
      <c r="B41" s="57" t="str">
        <f>'Copy paste to Here'!C45</f>
        <v>DPWB</v>
      </c>
      <c r="C41" s="57" t="s">
        <v>769</v>
      </c>
      <c r="D41" s="58">
        <f>Invoice!B45</f>
        <v>1</v>
      </c>
      <c r="E41" s="59">
        <f>'Shipping Invoice'!J45*$N$1</f>
        <v>1.04</v>
      </c>
      <c r="F41" s="59">
        <f t="shared" si="0"/>
        <v>1.04</v>
      </c>
      <c r="G41" s="60">
        <f t="shared" si="1"/>
        <v>36.847200000000001</v>
      </c>
      <c r="H41" s="63">
        <f t="shared" si="2"/>
        <v>36.847200000000001</v>
      </c>
    </row>
    <row r="42" spans="1:8" s="62" customFormat="1" ht="24">
      <c r="A42" s="56" t="str">
        <f>IF((LEN('Copy paste to Here'!G46))&gt;5,((CONCATENATE('Copy paste to Here'!G46," &amp; ",'Copy paste to Here'!D46,"  &amp;  ",'Copy paste to Here'!E46))),"Empty Cell")</f>
        <v xml:space="preserve">Surgical steel labret, 16g (1.2mm) with a 2.5mm ball &amp; Length: 6mm  &amp;  </v>
      </c>
      <c r="B42" s="57" t="str">
        <f>'Copy paste to Here'!C46</f>
        <v>LBB25</v>
      </c>
      <c r="C42" s="57" t="s">
        <v>742</v>
      </c>
      <c r="D42" s="58">
        <f>Invoice!B46</f>
        <v>50</v>
      </c>
      <c r="E42" s="59">
        <f>'Shipping Invoice'!J46*$N$1</f>
        <v>0.19</v>
      </c>
      <c r="F42" s="59">
        <f t="shared" si="0"/>
        <v>9.5</v>
      </c>
      <c r="G42" s="60">
        <f t="shared" si="1"/>
        <v>6.7317</v>
      </c>
      <c r="H42" s="63">
        <f t="shared" si="2"/>
        <v>336.58499999999998</v>
      </c>
    </row>
    <row r="43" spans="1:8" s="62" customFormat="1" ht="24">
      <c r="A43" s="56" t="str">
        <f>IF((LEN('Copy paste to Here'!G47))&gt;5,((CONCATENATE('Copy paste to Here'!G47," &amp; ",'Copy paste to Here'!D47,"  &amp;  ",'Copy paste to Here'!E47))),"Empty Cell")</f>
        <v xml:space="preserve">Surgical steel labret, 16g (1.2mm) with a 2.5mm ball &amp; Length: 8mm  &amp;  </v>
      </c>
      <c r="B43" s="57" t="str">
        <f>'Copy paste to Here'!C47</f>
        <v>LBB25</v>
      </c>
      <c r="C43" s="57" t="s">
        <v>742</v>
      </c>
      <c r="D43" s="58">
        <f>Invoice!B47</f>
        <v>350</v>
      </c>
      <c r="E43" s="59">
        <f>'Shipping Invoice'!J47*$N$1</f>
        <v>0.19</v>
      </c>
      <c r="F43" s="59">
        <f t="shared" si="0"/>
        <v>66.5</v>
      </c>
      <c r="G43" s="60">
        <f t="shared" si="1"/>
        <v>6.7317</v>
      </c>
      <c r="H43" s="63">
        <f t="shared" si="2"/>
        <v>2356.0949999999998</v>
      </c>
    </row>
    <row r="44" spans="1:8" s="62" customFormat="1" ht="24">
      <c r="A44" s="56" t="str">
        <f>IF((LEN('Copy paste to Here'!G48))&gt;5,((CONCATENATE('Copy paste to Here'!G48," &amp; ",'Copy paste to Here'!D48,"  &amp;  ",'Copy paste to Here'!E48))),"Empty Cell")</f>
        <v>Surgical steel labret, 16g (1.2mm) with a tiny 2.5mm bezel set jewel ball &amp; Length: 6mm  &amp;  Crystal Color: AB</v>
      </c>
      <c r="B44" s="57" t="str">
        <f>'Copy paste to Here'!C48</f>
        <v>LBJB25</v>
      </c>
      <c r="C44" s="57" t="s">
        <v>744</v>
      </c>
      <c r="D44" s="58">
        <f>Invoice!B48</f>
        <v>10</v>
      </c>
      <c r="E44" s="59">
        <f>'Shipping Invoice'!J48*$N$1</f>
        <v>0.45</v>
      </c>
      <c r="F44" s="59">
        <f t="shared" si="0"/>
        <v>4.5</v>
      </c>
      <c r="G44" s="60">
        <f t="shared" si="1"/>
        <v>15.9435</v>
      </c>
      <c r="H44" s="63">
        <f t="shared" si="2"/>
        <v>159.435</v>
      </c>
    </row>
    <row r="45" spans="1:8" s="62" customFormat="1" ht="24">
      <c r="A45" s="56" t="str">
        <f>IF((LEN('Copy paste to Here'!G49))&gt;5,((CONCATENATE('Copy paste to Here'!G49," &amp; ",'Copy paste to Here'!D49,"  &amp;  ",'Copy paste to Here'!E49))),"Empty Cell")</f>
        <v>Surgical steel labret, 16g (1.2mm) with a tiny 2.5mm bezel set jewel ball &amp; Length: 8mm  &amp;  Crystal Color: Clear</v>
      </c>
      <c r="B45" s="57" t="str">
        <f>'Copy paste to Here'!C49</f>
        <v>LBJB25</v>
      </c>
      <c r="C45" s="57" t="s">
        <v>744</v>
      </c>
      <c r="D45" s="58">
        <f>Invoice!B49</f>
        <v>30</v>
      </c>
      <c r="E45" s="59">
        <f>'Shipping Invoice'!J49*$N$1</f>
        <v>0.45</v>
      </c>
      <c r="F45" s="59">
        <f t="shared" si="0"/>
        <v>13.5</v>
      </c>
      <c r="G45" s="60">
        <f t="shared" si="1"/>
        <v>15.9435</v>
      </c>
      <c r="H45" s="63">
        <f t="shared" si="2"/>
        <v>478.30500000000001</v>
      </c>
    </row>
    <row r="46" spans="1:8" s="62" customFormat="1" ht="24">
      <c r="A46" s="56" t="str">
        <f>IF((LEN('Copy paste to Here'!G50))&gt;5,((CONCATENATE('Copy paste to Here'!G50," &amp; ",'Copy paste to Here'!D50,"  &amp;  ",'Copy paste to Here'!E50))),"Empty Cell")</f>
        <v>Surgical steel labret, 16g (1.2mm) with a tiny 2.5mm bezel set jewel ball &amp; Length: 14mm  &amp;  Crystal Color: AB</v>
      </c>
      <c r="B46" s="57" t="str">
        <f>'Copy paste to Here'!C50</f>
        <v>LBJB25</v>
      </c>
      <c r="C46" s="57" t="s">
        <v>744</v>
      </c>
      <c r="D46" s="58">
        <f>Invoice!B50</f>
        <v>10</v>
      </c>
      <c r="E46" s="59">
        <f>'Shipping Invoice'!J50*$N$1</f>
        <v>0.45</v>
      </c>
      <c r="F46" s="59">
        <f t="shared" si="0"/>
        <v>4.5</v>
      </c>
      <c r="G46" s="60">
        <f t="shared" si="1"/>
        <v>15.9435</v>
      </c>
      <c r="H46" s="63">
        <f t="shared" si="2"/>
        <v>159.435</v>
      </c>
    </row>
    <row r="47" spans="1:8" s="62" customFormat="1" ht="24">
      <c r="A47" s="56" t="str">
        <f>IF((LEN('Copy paste to Here'!G51))&gt;5,((CONCATENATE('Copy paste to Here'!G51," &amp; ",'Copy paste to Here'!D51,"  &amp;  ",'Copy paste to Here'!E51))),"Empty Cell")</f>
        <v xml:space="preserve">Rose gold PVD plated surgical steel labret, 16g (1.2mm) with a 3mm ball &amp; Length: 8mm  &amp;  </v>
      </c>
      <c r="B47" s="57" t="str">
        <f>'Copy paste to Here'!C51</f>
        <v>LBTTB3</v>
      </c>
      <c r="C47" s="57" t="s">
        <v>746</v>
      </c>
      <c r="D47" s="58">
        <f>Invoice!B51</f>
        <v>20</v>
      </c>
      <c r="E47" s="59">
        <f>'Shipping Invoice'!J51*$N$1</f>
        <v>0.59</v>
      </c>
      <c r="F47" s="59">
        <f t="shared" si="0"/>
        <v>11.799999999999999</v>
      </c>
      <c r="G47" s="60">
        <f t="shared" si="1"/>
        <v>20.903699999999997</v>
      </c>
      <c r="H47" s="63">
        <f t="shared" si="2"/>
        <v>418.07399999999996</v>
      </c>
    </row>
    <row r="48" spans="1:8" s="62" customFormat="1" ht="24">
      <c r="A48" s="56" t="str">
        <f>IF((LEN('Copy paste to Here'!G52))&gt;5,((CONCATENATE('Copy paste to Here'!G52," &amp; ",'Copy paste to Here'!D52,"  &amp;  ",'Copy paste to Here'!E52))),"Empty Cell")</f>
        <v xml:space="preserve">Rose gold PVD plated 316L steel labret, 16g (1.2mm) with a 3mm bezel set jewel ball &amp; Length: 6mm  &amp;  </v>
      </c>
      <c r="B48" s="57" t="str">
        <f>'Copy paste to Here'!C52</f>
        <v>LBTTC3</v>
      </c>
      <c r="C48" s="57" t="s">
        <v>748</v>
      </c>
      <c r="D48" s="58">
        <f>Invoice!B52</f>
        <v>40</v>
      </c>
      <c r="E48" s="59">
        <f>'Shipping Invoice'!J52*$N$1</f>
        <v>0.8</v>
      </c>
      <c r="F48" s="59">
        <f t="shared" si="0"/>
        <v>32</v>
      </c>
      <c r="G48" s="60">
        <f t="shared" si="1"/>
        <v>28.344000000000001</v>
      </c>
      <c r="H48" s="63">
        <f t="shared" si="2"/>
        <v>1133.76</v>
      </c>
    </row>
    <row r="49" spans="1:8" s="62" customFormat="1" ht="24">
      <c r="A49" s="56" t="str">
        <f>IF((LEN('Copy paste to Here'!G53))&gt;5,((CONCATENATE('Copy paste to Here'!G53," &amp; ",'Copy paste to Here'!D53,"  &amp;  ",'Copy paste to Here'!E53))),"Empty Cell")</f>
        <v xml:space="preserve">Rose gold PVD plated 316L steel labret, 16g (1.2mm) with a 3mm bezel set jewel ball &amp; Length: 8mm  &amp;  </v>
      </c>
      <c r="B49" s="57" t="str">
        <f>'Copy paste to Here'!C53</f>
        <v>LBTTC3</v>
      </c>
      <c r="C49" s="57" t="s">
        <v>748</v>
      </c>
      <c r="D49" s="58">
        <f>Invoice!B53</f>
        <v>50</v>
      </c>
      <c r="E49" s="59">
        <f>'Shipping Invoice'!J53*$N$1</f>
        <v>0.8</v>
      </c>
      <c r="F49" s="59">
        <f t="shared" si="0"/>
        <v>40</v>
      </c>
      <c r="G49" s="60">
        <f t="shared" si="1"/>
        <v>28.344000000000001</v>
      </c>
      <c r="H49" s="63">
        <f t="shared" si="2"/>
        <v>1417.2</v>
      </c>
    </row>
    <row r="50" spans="1:8" s="62" customFormat="1" ht="24">
      <c r="A50" s="56" t="str">
        <f>IF((LEN('Copy paste to Here'!G54))&gt;5,((CONCATENATE('Copy paste to Here'!G54," &amp; ",'Copy paste to Here'!D54,"  &amp;  ",'Copy paste to Here'!E54))),"Empty Cell")</f>
        <v>Surgical steel belly banana, 14g (1.6mm) with a crystal heart shaped lower part &amp; Length: 10mm  &amp;  Crystal Color: Clear</v>
      </c>
      <c r="B50" s="57" t="str">
        <f>'Copy paste to Here'!C54</f>
        <v>MCD365</v>
      </c>
      <c r="C50" s="57" t="s">
        <v>750</v>
      </c>
      <c r="D50" s="58">
        <f>Invoice!B54</f>
        <v>5</v>
      </c>
      <c r="E50" s="59">
        <f>'Shipping Invoice'!J54*$N$1</f>
        <v>1.47</v>
      </c>
      <c r="F50" s="59">
        <f t="shared" si="0"/>
        <v>7.35</v>
      </c>
      <c r="G50" s="60">
        <f t="shared" si="1"/>
        <v>52.082099999999997</v>
      </c>
      <c r="H50" s="63">
        <f t="shared" si="2"/>
        <v>260.41049999999996</v>
      </c>
    </row>
    <row r="51" spans="1:8" s="62" customFormat="1" ht="24">
      <c r="A51" s="56" t="str">
        <f>IF((LEN('Copy paste to Here'!G55))&gt;5,((CONCATENATE('Copy paste to Here'!G55," &amp; ",'Copy paste to Here'!D55,"  &amp;  ",'Copy paste to Here'!E55))),"Empty Cell")</f>
        <v>Surgical steel belly banana, 14g (1.6mm) with a crystal heart shaped lower part &amp; Length: 10mm  &amp;  Crystal Color: Rose</v>
      </c>
      <c r="B51" s="57" t="str">
        <f>'Copy paste to Here'!C55</f>
        <v>MCD365</v>
      </c>
      <c r="C51" s="57" t="s">
        <v>750</v>
      </c>
      <c r="D51" s="58">
        <f>Invoice!B55</f>
        <v>5</v>
      </c>
      <c r="E51" s="59">
        <f>'Shipping Invoice'!J55*$N$1</f>
        <v>1.47</v>
      </c>
      <c r="F51" s="59">
        <f t="shared" si="0"/>
        <v>7.35</v>
      </c>
      <c r="G51" s="60">
        <f t="shared" si="1"/>
        <v>52.082099999999997</v>
      </c>
      <c r="H51" s="63">
        <f t="shared" si="2"/>
        <v>260.41049999999996</v>
      </c>
    </row>
    <row r="52" spans="1:8" s="62" customFormat="1" ht="24">
      <c r="A52" s="56" t="str">
        <f>IF((LEN('Copy paste to Here'!G56))&gt;5,((CONCATENATE('Copy paste to Here'!G56," &amp; ",'Copy paste to Here'!D56,"  &amp;  ",'Copy paste to Here'!E56))),"Empty Cell")</f>
        <v xml:space="preserve">Surgical steel nose screw, 18g (1mm) with a 2mm round crystal top &amp; Crystal Color: Clear  &amp;  </v>
      </c>
      <c r="B52" s="57" t="str">
        <f>'Copy paste to Here'!C56</f>
        <v>NSC18</v>
      </c>
      <c r="C52" s="57" t="s">
        <v>752</v>
      </c>
      <c r="D52" s="58">
        <f>Invoice!B56</f>
        <v>300</v>
      </c>
      <c r="E52" s="59">
        <f>'Shipping Invoice'!J56*$N$1</f>
        <v>0.24</v>
      </c>
      <c r="F52" s="59">
        <f t="shared" si="0"/>
        <v>72</v>
      </c>
      <c r="G52" s="60">
        <f t="shared" si="1"/>
        <v>8.5031999999999996</v>
      </c>
      <c r="H52" s="63">
        <f t="shared" si="2"/>
        <v>2550.96</v>
      </c>
    </row>
    <row r="53" spans="1:8" s="62" customFormat="1" ht="24">
      <c r="A53" s="56" t="str">
        <f>IF((LEN('Copy paste to Here'!G57))&gt;5,((CONCATENATE('Copy paste to Here'!G57," &amp; ",'Copy paste to Here'!D57,"  &amp;  ",'Copy paste to Here'!E57))),"Empty Cell")</f>
        <v xml:space="preserve">Surgical steel nose screw, 18g (1mm) with a 2mm round crystal top &amp; Crystal Color: AB  &amp;  </v>
      </c>
      <c r="B53" s="57" t="str">
        <f>'Copy paste to Here'!C57</f>
        <v>NSC18</v>
      </c>
      <c r="C53" s="57" t="s">
        <v>752</v>
      </c>
      <c r="D53" s="58">
        <f>Invoice!B57</f>
        <v>300</v>
      </c>
      <c r="E53" s="59">
        <f>'Shipping Invoice'!J57*$N$1</f>
        <v>0.24</v>
      </c>
      <c r="F53" s="59">
        <f t="shared" si="0"/>
        <v>72</v>
      </c>
      <c r="G53" s="60">
        <f t="shared" si="1"/>
        <v>8.5031999999999996</v>
      </c>
      <c r="H53" s="63">
        <f t="shared" si="2"/>
        <v>2550.96</v>
      </c>
    </row>
    <row r="54" spans="1:8" s="62" customFormat="1" ht="24">
      <c r="A54" s="56" t="str">
        <f>IF((LEN('Copy paste to Here'!G58))&gt;5,((CONCATENATE('Copy paste to Here'!G58," &amp; ",'Copy paste to Here'!D58,"  &amp;  ",'Copy paste to Here'!E58))),"Empty Cell")</f>
        <v xml:space="preserve">Surgical steel nose screw, 18g (1mm) with a 2mm round crystal top &amp; Crystal Color: Rose  &amp;  </v>
      </c>
      <c r="B54" s="57" t="str">
        <f>'Copy paste to Here'!C58</f>
        <v>NSC18</v>
      </c>
      <c r="C54" s="57" t="s">
        <v>752</v>
      </c>
      <c r="D54" s="58">
        <f>Invoice!B58</f>
        <v>30</v>
      </c>
      <c r="E54" s="59">
        <f>'Shipping Invoice'!J58*$N$1</f>
        <v>0.24</v>
      </c>
      <c r="F54" s="59">
        <f t="shared" si="0"/>
        <v>7.1999999999999993</v>
      </c>
      <c r="G54" s="60">
        <f t="shared" si="1"/>
        <v>8.5031999999999996</v>
      </c>
      <c r="H54" s="63">
        <f t="shared" si="2"/>
        <v>255.096</v>
      </c>
    </row>
    <row r="55" spans="1:8" s="62" customFormat="1" ht="24">
      <c r="A55" s="56" t="str">
        <f>IF((LEN('Copy paste to Here'!G59))&gt;5,((CONCATENATE('Copy paste to Here'!G59," &amp; ",'Copy paste to Here'!D59,"  &amp;  ",'Copy paste to Here'!E59))),"Empty Cell")</f>
        <v xml:space="preserve">High polished surgical steel segment ring, 16g (1.2mm) &amp; Length: 8mm  &amp;  </v>
      </c>
      <c r="B55" s="57" t="str">
        <f>'Copy paste to Here'!C59</f>
        <v>SEG16</v>
      </c>
      <c r="C55" s="57" t="s">
        <v>754</v>
      </c>
      <c r="D55" s="58">
        <f>Invoice!B59</f>
        <v>20</v>
      </c>
      <c r="E55" s="59">
        <f>'Shipping Invoice'!J59*$N$1</f>
        <v>0.69</v>
      </c>
      <c r="F55" s="59">
        <f t="shared" si="0"/>
        <v>13.799999999999999</v>
      </c>
      <c r="G55" s="60">
        <f t="shared" si="1"/>
        <v>24.446699999999996</v>
      </c>
      <c r="H55" s="63">
        <f t="shared" si="2"/>
        <v>488.93399999999991</v>
      </c>
    </row>
    <row r="56" spans="1:8" s="62" customFormat="1" ht="24">
      <c r="A56" s="56" t="str">
        <f>IF((LEN('Copy paste to Here'!G60))&gt;5,((CONCATENATE('Copy paste to Here'!G60," &amp; ",'Copy paste to Here'!D60,"  &amp;  ",'Copy paste to Here'!E60))),"Empty Cell")</f>
        <v xml:space="preserve">High polished surgical steel hinged segment ring, 16g (1.2mm) &amp; Length: 6mm  &amp;  </v>
      </c>
      <c r="B56" s="57" t="str">
        <f>'Copy paste to Here'!C60</f>
        <v>SEGH16</v>
      </c>
      <c r="C56" s="57" t="s">
        <v>70</v>
      </c>
      <c r="D56" s="58">
        <f>Invoice!B60</f>
        <v>20</v>
      </c>
      <c r="E56" s="59">
        <f>'Shipping Invoice'!J60*$N$1</f>
        <v>1.59</v>
      </c>
      <c r="F56" s="59">
        <f t="shared" si="0"/>
        <v>31.8</v>
      </c>
      <c r="G56" s="60">
        <f t="shared" si="1"/>
        <v>56.3337</v>
      </c>
      <c r="H56" s="63">
        <f t="shared" si="2"/>
        <v>1126.674</v>
      </c>
    </row>
    <row r="57" spans="1:8" s="62" customFormat="1" ht="24">
      <c r="A57" s="56" t="str">
        <f>IF((LEN('Copy paste to Here'!G61))&gt;5,((CONCATENATE('Copy paste to Here'!G61," &amp; ",'Copy paste to Here'!D61,"  &amp;  ",'Copy paste to Here'!E61))),"Empty Cell")</f>
        <v xml:space="preserve">High polished surgical steel hinged segment ring, 18g (1.0mm) &amp; Length: 6mm  &amp;  </v>
      </c>
      <c r="B57" s="57" t="str">
        <f>'Copy paste to Here'!C61</f>
        <v>SEGH18</v>
      </c>
      <c r="C57" s="57" t="s">
        <v>757</v>
      </c>
      <c r="D57" s="58">
        <f>Invoice!B61</f>
        <v>30</v>
      </c>
      <c r="E57" s="59">
        <f>'Shipping Invoice'!J61*$N$1</f>
        <v>1.69</v>
      </c>
      <c r="F57" s="59">
        <f t="shared" si="0"/>
        <v>50.699999999999996</v>
      </c>
      <c r="G57" s="60">
        <f t="shared" si="1"/>
        <v>59.8767</v>
      </c>
      <c r="H57" s="63">
        <f t="shared" si="2"/>
        <v>1796.3009999999999</v>
      </c>
    </row>
    <row r="58" spans="1:8" s="62" customFormat="1" ht="24">
      <c r="A58" s="56" t="str">
        <f>IF((LEN('Copy paste to Here'!G62))&gt;5,((CONCATENATE('Copy paste to Here'!G62," &amp; ",'Copy paste to Here'!D62,"  &amp;  ",'Copy paste to Here'!E62))),"Empty Cell")</f>
        <v xml:space="preserve">High polished surgical steel hinged segment ring, 18g (1.0mm) &amp; Length: 8mm  &amp;  </v>
      </c>
      <c r="B58" s="57" t="str">
        <f>'Copy paste to Here'!C62</f>
        <v>SEGH18</v>
      </c>
      <c r="C58" s="57" t="s">
        <v>757</v>
      </c>
      <c r="D58" s="58">
        <f>Invoice!B62</f>
        <v>260</v>
      </c>
      <c r="E58" s="59">
        <f>'Shipping Invoice'!J62*$N$1</f>
        <v>1.69</v>
      </c>
      <c r="F58" s="59">
        <f t="shared" si="0"/>
        <v>439.4</v>
      </c>
      <c r="G58" s="60">
        <f t="shared" si="1"/>
        <v>59.8767</v>
      </c>
      <c r="H58" s="63">
        <f t="shared" si="2"/>
        <v>15567.941999999999</v>
      </c>
    </row>
    <row r="59" spans="1:8" s="62" customFormat="1" ht="24">
      <c r="A59" s="56" t="str">
        <f>IF((LEN('Copy paste to Here'!G63))&gt;5,((CONCATENATE('Copy paste to Here'!G63," &amp; ",'Copy paste to Here'!D63,"  &amp;  ",'Copy paste to Here'!E63))),"Empty Cell")</f>
        <v xml:space="preserve">High polished surgical steel hinged segment ring, 18g (1.0mm) &amp; Length: 10mm  &amp;  </v>
      </c>
      <c r="B59" s="57" t="str">
        <f>'Copy paste to Here'!C63</f>
        <v>SEGH18</v>
      </c>
      <c r="C59" s="57" t="s">
        <v>757</v>
      </c>
      <c r="D59" s="58">
        <f>Invoice!B63</f>
        <v>50</v>
      </c>
      <c r="E59" s="59">
        <f>'Shipping Invoice'!J63*$N$1</f>
        <v>1.69</v>
      </c>
      <c r="F59" s="59">
        <f t="shared" si="0"/>
        <v>84.5</v>
      </c>
      <c r="G59" s="60">
        <f t="shared" si="1"/>
        <v>59.8767</v>
      </c>
      <c r="H59" s="63">
        <f t="shared" si="2"/>
        <v>2993.835</v>
      </c>
    </row>
    <row r="60" spans="1:8" s="62" customFormat="1" ht="25.5">
      <c r="A60" s="56" t="str">
        <f>IF((LEN('Copy paste to Here'!G64))&gt;5,((CONCATENATE('Copy paste to Here'!G64," &amp; ",'Copy paste to Here'!D64,"  &amp;  ",'Copy paste to Here'!E64))),"Empty Cell")</f>
        <v>PVD plated surgical steel hinged segment ring, 16g (1.2mm) &amp; Length: 7mm  &amp;  Color: Rose-gold</v>
      </c>
      <c r="B60" s="57" t="str">
        <f>'Copy paste to Here'!C64</f>
        <v>SEGHT16</v>
      </c>
      <c r="C60" s="57" t="s">
        <v>73</v>
      </c>
      <c r="D60" s="58">
        <f>Invoice!B64</f>
        <v>10</v>
      </c>
      <c r="E60" s="59">
        <f>'Shipping Invoice'!J64*$N$1</f>
        <v>1.94</v>
      </c>
      <c r="F60" s="59">
        <f t="shared" si="0"/>
        <v>19.399999999999999</v>
      </c>
      <c r="G60" s="60">
        <f t="shared" si="1"/>
        <v>68.734200000000001</v>
      </c>
      <c r="H60" s="63">
        <f t="shared" si="2"/>
        <v>687.34199999999998</v>
      </c>
    </row>
    <row r="61" spans="1:8" s="62" customFormat="1" ht="25.5">
      <c r="A61" s="56" t="str">
        <f>IF((LEN('Copy paste to Here'!G65))&gt;5,((CONCATENATE('Copy paste to Here'!G65," &amp; ",'Copy paste to Here'!D65,"  &amp;  ",'Copy paste to Here'!E65))),"Empty Cell")</f>
        <v>PVD plated surgical steel hinged segment ring, 16g (1.2mm) &amp; Length: 8mm  &amp;  Color: Black</v>
      </c>
      <c r="B61" s="57" t="str">
        <f>'Copy paste to Here'!C65</f>
        <v>SEGHT16</v>
      </c>
      <c r="C61" s="57" t="s">
        <v>73</v>
      </c>
      <c r="D61" s="58">
        <f>Invoice!B65</f>
        <v>30</v>
      </c>
      <c r="E61" s="59">
        <f>'Shipping Invoice'!J65*$N$1</f>
        <v>1.94</v>
      </c>
      <c r="F61" s="59">
        <f t="shared" si="0"/>
        <v>58.199999999999996</v>
      </c>
      <c r="G61" s="60">
        <f t="shared" si="1"/>
        <v>68.734200000000001</v>
      </c>
      <c r="H61" s="63">
        <f t="shared" si="2"/>
        <v>2062.0259999999998</v>
      </c>
    </row>
    <row r="62" spans="1:8" s="62" customFormat="1" ht="25.5">
      <c r="A62" s="56" t="str">
        <f>IF((LEN('Copy paste to Here'!G66))&gt;5,((CONCATENATE('Copy paste to Here'!G66," &amp; ",'Copy paste to Here'!D66,"  &amp;  ",'Copy paste to Here'!E66))),"Empty Cell")</f>
        <v>PVD plated surgical steel hinged segment ring, 16g (1.2mm) &amp; Length: 8mm  &amp;  Color: Gold</v>
      </c>
      <c r="B62" s="57" t="str">
        <f>'Copy paste to Here'!C66</f>
        <v>SEGHT16</v>
      </c>
      <c r="C62" s="57" t="s">
        <v>73</v>
      </c>
      <c r="D62" s="58">
        <f>Invoice!B66</f>
        <v>10</v>
      </c>
      <c r="E62" s="59">
        <f>'Shipping Invoice'!J66*$N$1</f>
        <v>1.94</v>
      </c>
      <c r="F62" s="59">
        <f t="shared" si="0"/>
        <v>19.399999999999999</v>
      </c>
      <c r="G62" s="60">
        <f t="shared" si="1"/>
        <v>68.734200000000001</v>
      </c>
      <c r="H62" s="63">
        <f t="shared" si="2"/>
        <v>687.34199999999998</v>
      </c>
    </row>
    <row r="63" spans="1:8" s="62" customFormat="1" ht="25.5">
      <c r="A63" s="56" t="str">
        <f>IF((LEN('Copy paste to Here'!G67))&gt;5,((CONCATENATE('Copy paste to Here'!G67," &amp; ",'Copy paste to Here'!D67,"  &amp;  ",'Copy paste to Here'!E67))),"Empty Cell")</f>
        <v>PVD plated surgical steel hinged segment ring, 16g (1.2mm) &amp; Length: 10mm  &amp;  Color: Black</v>
      </c>
      <c r="B63" s="57" t="str">
        <f>'Copy paste to Here'!C67</f>
        <v>SEGHT16</v>
      </c>
      <c r="C63" s="57" t="s">
        <v>73</v>
      </c>
      <c r="D63" s="58">
        <f>Invoice!B67</f>
        <v>30</v>
      </c>
      <c r="E63" s="59">
        <f>'Shipping Invoice'!J67*$N$1</f>
        <v>1.94</v>
      </c>
      <c r="F63" s="59">
        <f t="shared" si="0"/>
        <v>58.199999999999996</v>
      </c>
      <c r="G63" s="60">
        <f t="shared" si="1"/>
        <v>68.734200000000001</v>
      </c>
      <c r="H63" s="63">
        <f t="shared" si="2"/>
        <v>2062.0259999999998</v>
      </c>
    </row>
    <row r="64" spans="1:8" s="62" customFormat="1" ht="25.5">
      <c r="A64" s="56" t="str">
        <f>IF((LEN('Copy paste to Here'!G68))&gt;5,((CONCATENATE('Copy paste to Here'!G68," &amp; ",'Copy paste to Here'!D68,"  &amp;  ",'Copy paste to Here'!E68))),"Empty Cell")</f>
        <v>PVD plated surgical steel hinged segment ring, 16g (1.2mm) &amp; Length: 10mm  &amp;  Color: Gold</v>
      </c>
      <c r="B64" s="57" t="str">
        <f>'Copy paste to Here'!C68</f>
        <v>SEGHT16</v>
      </c>
      <c r="C64" s="57" t="s">
        <v>73</v>
      </c>
      <c r="D64" s="58">
        <f>Invoice!B68</f>
        <v>15</v>
      </c>
      <c r="E64" s="59">
        <f>'Shipping Invoice'!J68*$N$1</f>
        <v>1.94</v>
      </c>
      <c r="F64" s="59">
        <f t="shared" si="0"/>
        <v>29.099999999999998</v>
      </c>
      <c r="G64" s="60">
        <f t="shared" si="1"/>
        <v>68.734200000000001</v>
      </c>
      <c r="H64" s="63">
        <f t="shared" si="2"/>
        <v>1031.0129999999999</v>
      </c>
    </row>
    <row r="65" spans="1:8" s="62" customFormat="1" ht="25.5">
      <c r="A65" s="56" t="str">
        <f>IF((LEN('Copy paste to Here'!G69))&gt;5,((CONCATENATE('Copy paste to Here'!G69," &amp; ",'Copy paste to Here'!D69,"  &amp;  ",'Copy paste to Here'!E69))),"Empty Cell")</f>
        <v>PVD plated surgical steel hinged segment ring, 18g (1.0mm)  &amp; Length: 8mm  &amp;  Color: Black</v>
      </c>
      <c r="B65" s="57" t="str">
        <f>'Copy paste to Here'!C69</f>
        <v>SEGHT18</v>
      </c>
      <c r="C65" s="57" t="s">
        <v>761</v>
      </c>
      <c r="D65" s="58">
        <f>Invoice!B69</f>
        <v>20</v>
      </c>
      <c r="E65" s="59">
        <f>'Shipping Invoice'!J69*$N$1</f>
        <v>2.09</v>
      </c>
      <c r="F65" s="59">
        <f t="shared" si="0"/>
        <v>41.8</v>
      </c>
      <c r="G65" s="60">
        <f t="shared" si="1"/>
        <v>74.048699999999997</v>
      </c>
      <c r="H65" s="63">
        <f t="shared" si="2"/>
        <v>1480.9739999999999</v>
      </c>
    </row>
    <row r="66" spans="1:8" s="62" customFormat="1" ht="25.5">
      <c r="A66" s="56" t="str">
        <f>IF((LEN('Copy paste to Here'!G70))&gt;5,((CONCATENATE('Copy paste to Here'!G70," &amp; ",'Copy paste to Here'!D70,"  &amp;  ",'Copy paste to Here'!E70))),"Empty Cell")</f>
        <v>PVD plated surgical steel hinged segment ring, 18g (1.0mm)  &amp; Length: 10mm  &amp;  Color: Black</v>
      </c>
      <c r="B66" s="57" t="str">
        <f>'Copy paste to Here'!C70</f>
        <v>SEGHT18</v>
      </c>
      <c r="C66" s="57" t="s">
        <v>761</v>
      </c>
      <c r="D66" s="58">
        <f>Invoice!B70</f>
        <v>15</v>
      </c>
      <c r="E66" s="59">
        <f>'Shipping Invoice'!J70*$N$1</f>
        <v>2.09</v>
      </c>
      <c r="F66" s="59">
        <f t="shared" si="0"/>
        <v>31.349999999999998</v>
      </c>
      <c r="G66" s="60">
        <f t="shared" si="1"/>
        <v>74.048699999999997</v>
      </c>
      <c r="H66" s="63">
        <f t="shared" si="2"/>
        <v>1110.7304999999999</v>
      </c>
    </row>
    <row r="67" spans="1:8" s="62" customFormat="1" ht="24">
      <c r="A67" s="56" t="str">
        <f>IF((LEN('Copy paste to Here'!G71))&gt;5,((CONCATENATE('Copy paste to Here'!G71," &amp; ",'Copy paste to Here'!D71,"  &amp;  ",'Copy paste to Here'!E71))),"Empty Cell")</f>
        <v xml:space="preserve">High polished annealed 316L steel seamless hoop ring, 18g (1mm) &amp; Length: 10mm  &amp;  </v>
      </c>
      <c r="B67" s="57" t="str">
        <f>'Copy paste to Here'!C71</f>
        <v>SEL18</v>
      </c>
      <c r="C67" s="57" t="s">
        <v>763</v>
      </c>
      <c r="D67" s="58">
        <f>Invoice!B71</f>
        <v>50</v>
      </c>
      <c r="E67" s="59">
        <f>'Shipping Invoice'!J71*$N$1</f>
        <v>0.24</v>
      </c>
      <c r="F67" s="59">
        <f t="shared" si="0"/>
        <v>12</v>
      </c>
      <c r="G67" s="60">
        <f t="shared" si="1"/>
        <v>8.5031999999999996</v>
      </c>
      <c r="H67" s="63">
        <f t="shared" si="2"/>
        <v>425.15999999999997</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1416.69</v>
      </c>
      <c r="G1000" s="60"/>
      <c r="H1000" s="61">
        <f t="shared" ref="H1000:H1007" si="49">F1000*$E$14</f>
        <v>50193.326700000005</v>
      </c>
    </row>
    <row r="1001" spans="1:8" s="62" customFormat="1">
      <c r="A1001" s="56" t="str">
        <f>'[2]Copy paste to Here'!T2</f>
        <v>SHIPPING HANDLING</v>
      </c>
      <c r="B1001" s="75"/>
      <c r="C1001" s="75"/>
      <c r="D1001" s="76"/>
      <c r="E1001" s="67"/>
      <c r="F1001" s="59">
        <f>Invoice!J74</f>
        <v>-26.97</v>
      </c>
      <c r="G1001" s="60"/>
      <c r="H1001" s="61">
        <f t="shared" si="49"/>
        <v>-955.5471</v>
      </c>
    </row>
    <row r="1002" spans="1:8" s="62" customFormat="1" outlineLevel="1">
      <c r="A1002" s="56" t="str">
        <f>'[2]Copy paste to Here'!T3</f>
        <v>DISCOUNT</v>
      </c>
      <c r="B1002" s="75"/>
      <c r="C1002" s="75"/>
      <c r="D1002" s="76"/>
      <c r="E1002" s="67"/>
      <c r="F1002" s="59">
        <f>Invoice!J75</f>
        <v>0</v>
      </c>
      <c r="G1002" s="60"/>
      <c r="H1002" s="61">
        <f t="shared" si="49"/>
        <v>0</v>
      </c>
    </row>
    <row r="1003" spans="1:8" s="62" customFormat="1">
      <c r="A1003" s="56" t="str">
        <f>'[2]Copy paste to Here'!T4</f>
        <v>Total:</v>
      </c>
      <c r="B1003" s="75"/>
      <c r="C1003" s="75"/>
      <c r="D1003" s="76"/>
      <c r="E1003" s="67"/>
      <c r="F1003" s="59">
        <f>SUM(F1000:F1002)</f>
        <v>1389.72</v>
      </c>
      <c r="G1003" s="60"/>
      <c r="H1003" s="61">
        <f t="shared" si="49"/>
        <v>49237.779600000002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50193.326699999983</v>
      </c>
    </row>
    <row r="1010" spans="1:8" s="21" customFormat="1">
      <c r="A1010" s="22"/>
      <c r="E1010" s="21" t="s">
        <v>182</v>
      </c>
      <c r="H1010" s="84">
        <f>(SUMIF($A$1000:$A$1008,"Total:",$H$1000:$H$1008))</f>
        <v>49237.779600000002</v>
      </c>
    </row>
    <row r="1011" spans="1:8" s="21" customFormat="1">
      <c r="E1011" s="21" t="s">
        <v>183</v>
      </c>
      <c r="H1011" s="85">
        <f>H1013-H1012</f>
        <v>46016.619999999995</v>
      </c>
    </row>
    <row r="1012" spans="1:8" s="21" customFormat="1">
      <c r="E1012" s="21" t="s">
        <v>184</v>
      </c>
      <c r="H1012" s="85">
        <f>ROUND((H1013*7)/107,2)</f>
        <v>3221.16</v>
      </c>
    </row>
    <row r="1013" spans="1:8" s="21" customFormat="1">
      <c r="E1013" s="22" t="s">
        <v>185</v>
      </c>
      <c r="H1013" s="86">
        <f>ROUND((SUMIF($A$1000:$A$1008,"Total:",$H$1000:$H$1008)),2)</f>
        <v>49237.78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0"/>
  <sheetViews>
    <sheetView workbookViewId="0">
      <selection activeCell="A5" sqref="A5"/>
    </sheetView>
  </sheetViews>
  <sheetFormatPr defaultRowHeight="15"/>
  <sheetData>
    <row r="1" spans="1:1">
      <c r="A1" s="2" t="s">
        <v>765</v>
      </c>
    </row>
    <row r="2" spans="1:1">
      <c r="A2" s="2" t="s">
        <v>766</v>
      </c>
    </row>
    <row r="3" spans="1:1">
      <c r="A3" s="2" t="s">
        <v>766</v>
      </c>
    </row>
    <row r="4" spans="1:1">
      <c r="A4" s="2" t="s">
        <v>766</v>
      </c>
    </row>
    <row r="5" spans="1:1">
      <c r="A5" s="2" t="s">
        <v>766</v>
      </c>
    </row>
    <row r="6" spans="1:1">
      <c r="A6" s="2" t="s">
        <v>766</v>
      </c>
    </row>
    <row r="7" spans="1:1">
      <c r="A7" s="2" t="s">
        <v>767</v>
      </c>
    </row>
    <row r="8" spans="1:1">
      <c r="A8" s="2" t="s">
        <v>767</v>
      </c>
    </row>
    <row r="9" spans="1:1">
      <c r="A9" s="2" t="s">
        <v>767</v>
      </c>
    </row>
    <row r="10" spans="1:1">
      <c r="A10" s="2" t="s">
        <v>767</v>
      </c>
    </row>
    <row r="11" spans="1:1">
      <c r="A11" s="2" t="s">
        <v>767</v>
      </c>
    </row>
    <row r="12" spans="1:1">
      <c r="A12" s="2" t="s">
        <v>767</v>
      </c>
    </row>
    <row r="13" spans="1:1">
      <c r="A13" s="2" t="s">
        <v>768</v>
      </c>
    </row>
    <row r="14" spans="1:1">
      <c r="A14" s="2" t="s">
        <v>768</v>
      </c>
    </row>
    <row r="15" spans="1:1">
      <c r="A15" s="2" t="s">
        <v>768</v>
      </c>
    </row>
    <row r="16" spans="1:1">
      <c r="A16" s="2" t="s">
        <v>728</v>
      </c>
    </row>
    <row r="17" spans="1:1">
      <c r="A17" s="2" t="s">
        <v>730</v>
      </c>
    </row>
    <row r="18" spans="1:1">
      <c r="A18" s="2" t="s">
        <v>732</v>
      </c>
    </row>
    <row r="19" spans="1:1">
      <c r="A19" s="2" t="s">
        <v>732</v>
      </c>
    </row>
    <row r="20" spans="1:1">
      <c r="A20" s="2" t="s">
        <v>734</v>
      </c>
    </row>
    <row r="21" spans="1:1">
      <c r="A21" s="2" t="s">
        <v>736</v>
      </c>
    </row>
    <row r="22" spans="1:1">
      <c r="A22" s="2" t="s">
        <v>738</v>
      </c>
    </row>
    <row r="23" spans="1:1">
      <c r="A23" s="2" t="s">
        <v>738</v>
      </c>
    </row>
    <row r="24" spans="1:1">
      <c r="A24" s="2" t="s">
        <v>769</v>
      </c>
    </row>
    <row r="25" spans="1:1">
      <c r="A25" s="2" t="s">
        <v>742</v>
      </c>
    </row>
    <row r="26" spans="1:1">
      <c r="A26" s="2" t="s">
        <v>742</v>
      </c>
    </row>
    <row r="27" spans="1:1">
      <c r="A27" s="2" t="s">
        <v>744</v>
      </c>
    </row>
    <row r="28" spans="1:1">
      <c r="A28" s="2" t="s">
        <v>744</v>
      </c>
    </row>
    <row r="29" spans="1:1">
      <c r="A29" s="2" t="s">
        <v>744</v>
      </c>
    </row>
    <row r="30" spans="1:1">
      <c r="A30" s="2" t="s">
        <v>746</v>
      </c>
    </row>
    <row r="31" spans="1:1">
      <c r="A31" s="2" t="s">
        <v>748</v>
      </c>
    </row>
    <row r="32" spans="1:1">
      <c r="A32" s="2" t="s">
        <v>748</v>
      </c>
    </row>
    <row r="33" spans="1:1">
      <c r="A33" s="2" t="s">
        <v>750</v>
      </c>
    </row>
    <row r="34" spans="1:1">
      <c r="A34" s="2" t="s">
        <v>750</v>
      </c>
    </row>
    <row r="35" spans="1:1">
      <c r="A35" s="2" t="s">
        <v>752</v>
      </c>
    </row>
    <row r="36" spans="1:1">
      <c r="A36" s="2" t="s">
        <v>752</v>
      </c>
    </row>
    <row r="37" spans="1:1">
      <c r="A37" s="2" t="s">
        <v>752</v>
      </c>
    </row>
    <row r="38" spans="1:1">
      <c r="A38" s="2" t="s">
        <v>754</v>
      </c>
    </row>
    <row r="39" spans="1:1">
      <c r="A39" s="2" t="s">
        <v>70</v>
      </c>
    </row>
    <row r="40" spans="1:1">
      <c r="A40" s="2" t="s">
        <v>757</v>
      </c>
    </row>
    <row r="41" spans="1:1">
      <c r="A41" s="2" t="s">
        <v>757</v>
      </c>
    </row>
    <row r="42" spans="1:1">
      <c r="A42" s="2" t="s">
        <v>757</v>
      </c>
    </row>
    <row r="43" spans="1:1">
      <c r="A43" s="2" t="s">
        <v>73</v>
      </c>
    </row>
    <row r="44" spans="1:1">
      <c r="A44" s="2" t="s">
        <v>73</v>
      </c>
    </row>
    <row r="45" spans="1:1">
      <c r="A45" s="2" t="s">
        <v>73</v>
      </c>
    </row>
    <row r="46" spans="1:1">
      <c r="A46" s="2" t="s">
        <v>73</v>
      </c>
    </row>
    <row r="47" spans="1:1">
      <c r="A47" s="2" t="s">
        <v>73</v>
      </c>
    </row>
    <row r="48" spans="1:1">
      <c r="A48" s="2" t="s">
        <v>761</v>
      </c>
    </row>
    <row r="49" spans="1:1">
      <c r="A49" s="2" t="s">
        <v>761</v>
      </c>
    </row>
    <row r="50" spans="1:1">
      <c r="A50" s="2" t="s">
        <v>763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2023-09-11T10:32:33Z</cp:lastPrinted>
  <dcterms:created xsi:type="dcterms:W3CDTF">2009-06-02T18:56:54Z</dcterms:created>
  <dcterms:modified xsi:type="dcterms:W3CDTF">2023-09-12T01:29:14Z</dcterms:modified>
</cp:coreProperties>
</file>