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A847CB5F-48FB-4282-94C5-A26C88952114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Control" sheetId="1" state="hidden" r:id="rId1"/>
    <sheet name="Invoice" sheetId="2" r:id="rId2"/>
    <sheet name="Copy paste to Here" sheetId="5" state="hidden" r:id="rId3"/>
    <sheet name="Shipping Invoice" sheetId="7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Invoice!$A$1:$L$65</definedName>
    <definedName name="_xlnm.Print_Area" localSheetId="3">'Shipping Invoice'!$A$1:$M$64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7" l="1"/>
  <c r="L61" i="7" s="1"/>
  <c r="K63" i="2"/>
  <c r="K64" i="2" s="1"/>
  <c r="L6" i="7" l="1"/>
  <c r="E55" i="6"/>
  <c r="E49" i="6"/>
  <c r="E43" i="6"/>
  <c r="E37" i="6"/>
  <c r="E31" i="6"/>
  <c r="E25" i="6"/>
  <c r="E19" i="6"/>
  <c r="L10" i="7"/>
  <c r="L17" i="7"/>
  <c r="J56" i="7"/>
  <c r="J55" i="7"/>
  <c r="J50" i="7"/>
  <c r="B49" i="7"/>
  <c r="J45" i="7"/>
  <c r="J44" i="7"/>
  <c r="J40" i="7"/>
  <c r="J39" i="7"/>
  <c r="B38" i="7"/>
  <c r="J36" i="7"/>
  <c r="J35" i="7"/>
  <c r="J30" i="7"/>
  <c r="J29" i="7"/>
  <c r="B26" i="7"/>
  <c r="J25" i="7"/>
  <c r="J24" i="7"/>
  <c r="O1" i="7"/>
  <c r="J54" i="7" s="1"/>
  <c r="N1" i="6"/>
  <c r="E53" i="6" s="1"/>
  <c r="F1002" i="6"/>
  <c r="D55" i="6"/>
  <c r="B59" i="7" s="1"/>
  <c r="D54" i="6"/>
  <c r="B58" i="7" s="1"/>
  <c r="D53" i="6"/>
  <c r="B57" i="7" s="1"/>
  <c r="D52" i="6"/>
  <c r="B56" i="7" s="1"/>
  <c r="L56" i="7" s="1"/>
  <c r="D51" i="6"/>
  <c r="B55" i="7" s="1"/>
  <c r="L55" i="7" s="1"/>
  <c r="D50" i="6"/>
  <c r="B54" i="7" s="1"/>
  <c r="D49" i="6"/>
  <c r="B53" i="7" s="1"/>
  <c r="D48" i="6"/>
  <c r="B52" i="7" s="1"/>
  <c r="D47" i="6"/>
  <c r="B51" i="7" s="1"/>
  <c r="D46" i="6"/>
  <c r="B50" i="7" s="1"/>
  <c r="L50" i="7" s="1"/>
  <c r="D45" i="6"/>
  <c r="D44" i="6"/>
  <c r="B48" i="7" s="1"/>
  <c r="D43" i="6"/>
  <c r="B47" i="7" s="1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D36" i="6"/>
  <c r="B40" i="7" s="1"/>
  <c r="D35" i="6"/>
  <c r="B39" i="7" s="1"/>
  <c r="D34" i="6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D21" i="6"/>
  <c r="B25" i="7" s="1"/>
  <c r="L25" i="7" s="1"/>
  <c r="D20" i="6"/>
  <c r="B24" i="7" s="1"/>
  <c r="D19" i="6"/>
  <c r="B23" i="7" s="1"/>
  <c r="D18" i="6"/>
  <c r="B22" i="7" s="1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60" i="2" l="1"/>
  <c r="K61" i="2" s="1"/>
  <c r="L32" i="7"/>
  <c r="L27" i="7"/>
  <c r="L33" i="7"/>
  <c r="L39" i="7"/>
  <c r="L45" i="7"/>
  <c r="J26" i="7"/>
  <c r="L26" i="7" s="1"/>
  <c r="J31" i="7"/>
  <c r="L31" i="7" s="1"/>
  <c r="J37" i="7"/>
  <c r="L37" i="7" s="1"/>
  <c r="J41" i="7"/>
  <c r="J46" i="7"/>
  <c r="J51" i="7"/>
  <c r="L51" i="7" s="1"/>
  <c r="J57" i="7"/>
  <c r="L57" i="7" s="1"/>
  <c r="L28" i="7"/>
  <c r="L40" i="7"/>
  <c r="L46" i="7"/>
  <c r="L58" i="7"/>
  <c r="J22" i="7"/>
  <c r="L22" i="7" s="1"/>
  <c r="J32" i="7"/>
  <c r="J38" i="7"/>
  <c r="L38" i="7" s="1"/>
  <c r="J42" i="7"/>
  <c r="J47" i="7"/>
  <c r="J52" i="7"/>
  <c r="L52" i="7" s="1"/>
  <c r="J58" i="7"/>
  <c r="L29" i="7"/>
  <c r="L35" i="7"/>
  <c r="L41" i="7"/>
  <c r="L47" i="7"/>
  <c r="L53" i="7"/>
  <c r="J23" i="7"/>
  <c r="J27" i="7"/>
  <c r="J33" i="7"/>
  <c r="L42" i="7"/>
  <c r="J48" i="7"/>
  <c r="J53" i="7"/>
  <c r="J59" i="7"/>
  <c r="L59" i="7" s="1"/>
  <c r="L24" i="7"/>
  <c r="L30" i="7"/>
  <c r="L36" i="7"/>
  <c r="L48" i="7"/>
  <c r="L54" i="7"/>
  <c r="L23" i="7"/>
  <c r="J28" i="7"/>
  <c r="J34" i="7"/>
  <c r="L34" i="7" s="1"/>
  <c r="J43" i="7"/>
  <c r="L43" i="7" s="1"/>
  <c r="J49" i="7"/>
  <c r="L49" i="7" s="1"/>
  <c r="L44" i="7"/>
  <c r="E18" i="6"/>
  <c r="E24" i="6"/>
  <c r="E30" i="6"/>
  <c r="E36" i="6"/>
  <c r="E42" i="6"/>
  <c r="E48" i="6"/>
  <c r="E54" i="6"/>
  <c r="E20" i="6"/>
  <c r="E26" i="6"/>
  <c r="E32" i="6"/>
  <c r="E38" i="6"/>
  <c r="E44" i="6"/>
  <c r="E50" i="6"/>
  <c r="E21" i="6"/>
  <c r="E27" i="6"/>
  <c r="E33" i="6"/>
  <c r="E39" i="6"/>
  <c r="E45" i="6"/>
  <c r="E51" i="6"/>
  <c r="E22" i="6"/>
  <c r="E28" i="6"/>
  <c r="E34" i="6"/>
  <c r="E40" i="6"/>
  <c r="E46" i="6"/>
  <c r="E52" i="6"/>
  <c r="E23" i="6"/>
  <c r="E29" i="6"/>
  <c r="E35" i="6"/>
  <c r="E41" i="6"/>
  <c r="E47" i="6"/>
  <c r="B60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F1001" i="6" l="1"/>
  <c r="M11" i="6"/>
  <c r="J68" i="2" s="1"/>
  <c r="L63" i="7" l="1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67" i="2" s="1"/>
  <c r="J71" i="2" l="1"/>
  <c r="J69" i="2" s="1"/>
  <c r="J72" i="2"/>
  <c r="J70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<sst xmlns="http://schemas.openxmlformats.org/spreadsheetml/2006/main" count="891" uniqueCount="185">
  <si>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</si>
  <si>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</si>
  <si>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</si>
  <si>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</si>
  <si>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</si>
  <si>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</si>
  <si>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</si>
  <si>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</si>
  <si>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</si>
  <si>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</si>
  <si>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</si>
  <si>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</si>
  <si>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</si>
  <si>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</si>
  <si>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</si>
  <si>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</si>
  <si>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</si>
  <si>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</si>
  <si>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</si>
  <si>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</si>
  <si>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</si>
  <si>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</si>
  <si>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</si>
  <si>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</si>
  <si>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</si>
  <si>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</si>
  <si>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</si>
  <si>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</si>
  <si>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</si>
  <si>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</si>
  <si>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</si>
  <si>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</si>
  <si>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</si>
  <si>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</si>
  <si>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</si>
  <si>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</si>
  <si>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</si>
  <si>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</si>
  <si>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</si>
  <si>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</si>
  <si>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</si>
  <si>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</si>
  <si>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</si>
  <si>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</si>
  <si>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</si>
  <si>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</si>
  <si>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</si>
  <si>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</si>
  <si>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</si>
  <si>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</si>
  <si>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</si>
  <si>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</si>
  <si>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</si>
  <si>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</si>
  <si>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</si>
  <si>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</si>
  <si>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</si>
  <si>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</si>
  <si>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</si>
  <si>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</si>
  <si>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</si>
  <si>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</si>
  <si>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</si>
  <si>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</si>
  <si>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</si>
  <si>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</si>
  <si>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</si>
  <si>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</si>
  <si>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</si>
  <si>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</si>
  <si>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</si>
  <si>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</si>
  <si>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</si>
  <si>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</si>
  <si>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</si>
  <si>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</si>
  <si>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</si>
  <si>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</si>
  <si>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</si>
  <si>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</si>
  <si>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</si>
  <si>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</si>
  <si>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</si>
  <si>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 xml:space="preserve">4 - </t>
  </si>
  <si>
    <t xml:space="preserve">5 - </t>
  </si>
  <si>
    <t>RepList</t>
  </si>
  <si>
    <t>Didi</t>
  </si>
  <si>
    <t>Mina</t>
  </si>
  <si>
    <t>Moss</t>
  </si>
  <si>
    <t>Leo</t>
  </si>
  <si>
    <t>Sunny</t>
  </si>
  <si>
    <t>Nine</t>
  </si>
  <si>
    <r>
      <t>Invoice Template 24-06</t>
    </r>
    <r>
      <rPr>
        <b/>
        <sz val="14"/>
        <color theme="9" tint="-0.249977111117893"/>
        <rFont val="Segoe UI"/>
        <family val="2"/>
      </rPr>
      <t>E</t>
    </r>
  </si>
  <si>
    <t>Length: 10mm</t>
  </si>
  <si>
    <t>Color: Black</t>
  </si>
  <si>
    <t>Length: 8mm</t>
  </si>
  <si>
    <t>Color: Gold</t>
  </si>
  <si>
    <t>Crystal Color: Clear</t>
  </si>
  <si>
    <t>Length: 12mm</t>
  </si>
  <si>
    <t>Length: 6mm</t>
  </si>
  <si>
    <t>Total Order USD</t>
  </si>
  <si>
    <t>Total Invoice USD</t>
  </si>
  <si>
    <t>C2C Surfshop and Body Piercing</t>
  </si>
  <si>
    <t>Clinton Booth</t>
  </si>
  <si>
    <t>264 Cuba Street</t>
  </si>
  <si>
    <t>4410 Palmerston North</t>
  </si>
  <si>
    <t>New Zealand</t>
  </si>
  <si>
    <t>Tel: 00 64 6 3549963</t>
  </si>
  <si>
    <t>Email: c2csurfshop@xtra.co.nz</t>
  </si>
  <si>
    <t>LBB3</t>
  </si>
  <si>
    <t>LBB3-F04000</t>
  </si>
  <si>
    <t>316L surgical steel labret, 1.2mm (16g) with a 3mm ball</t>
  </si>
  <si>
    <t>SEGH14</t>
  </si>
  <si>
    <t>SEGH14-F06000</t>
  </si>
  <si>
    <t>High polished 316L surgical steel hinged segment ring, 1.6mm (14g)</t>
  </si>
  <si>
    <t>SEGH16</t>
  </si>
  <si>
    <t>SEGH16-F02000</t>
  </si>
  <si>
    <t>High polished 316L surgical steel hinged segment ring, 1.2mm (16g)</t>
  </si>
  <si>
    <t>SEGH16-F03000</t>
  </si>
  <si>
    <t>Length: 7mm</t>
  </si>
  <si>
    <t>SEGH16-F04000</t>
  </si>
  <si>
    <t>SEGH16-F05000</t>
  </si>
  <si>
    <t>Length: 9mm</t>
  </si>
  <si>
    <t>SEGH16-F06000</t>
  </si>
  <si>
    <t>SEGH16-F10000</t>
  </si>
  <si>
    <t>Length: 14mm</t>
  </si>
  <si>
    <t>SEGH16-F11000</t>
  </si>
  <si>
    <t>Length: 16mm</t>
  </si>
  <si>
    <t>SEGH18</t>
  </si>
  <si>
    <t>SEGH18-F02000</t>
  </si>
  <si>
    <t>High polished 316L surgical steel hinged segment ring, 1mm (18g)</t>
  </si>
  <si>
    <t>SEGH18-F03000</t>
  </si>
  <si>
    <t>SEGH18-F05000</t>
  </si>
  <si>
    <t>SEGH18-F06000</t>
  </si>
  <si>
    <t>SEGH20</t>
  </si>
  <si>
    <t>SEGH20-F02000</t>
  </si>
  <si>
    <t>High polished 316L surgical steel hinged segment ring, 0.8mm (20g)</t>
  </si>
  <si>
    <t>SEGH20-F03000</t>
  </si>
  <si>
    <t>SEGH20-F05000</t>
  </si>
  <si>
    <t>SEGHT16</t>
  </si>
  <si>
    <t>SEGHT16-F02A12</t>
  </si>
  <si>
    <t>PVD plated 316L surgical steel hinged segment ring, 1.2mm (16g)</t>
  </si>
  <si>
    <t>SEGHT16-F03A12</t>
  </si>
  <si>
    <t>SEGHT16-F04A07</t>
  </si>
  <si>
    <t>SEGHT16-F05A12</t>
  </si>
  <si>
    <t>SEGHT16-F06A12</t>
  </si>
  <si>
    <t>SEGHT16-F08A07</t>
  </si>
  <si>
    <t>SEGHT18</t>
  </si>
  <si>
    <t>SEGHT18-F03A07</t>
  </si>
  <si>
    <t>PVD plated 316L surgical steel hinged segment ring, 1mm (18g)</t>
  </si>
  <si>
    <t>SEGHT18-F03A12</t>
  </si>
  <si>
    <t>SEGHT18-F04A07</t>
  </si>
  <si>
    <t>SEGHT18-F04A12</t>
  </si>
  <si>
    <t>SEGHT18-F05A07</t>
  </si>
  <si>
    <t>SEGHT18-F05A12</t>
  </si>
  <si>
    <t>SEGHT18-F06A12</t>
  </si>
  <si>
    <t>SEGHT18-F08A07</t>
  </si>
  <si>
    <t>SEGHT18-F08A12</t>
  </si>
  <si>
    <t>SEGHT20</t>
  </si>
  <si>
    <t>SEGHT20-F03A07</t>
  </si>
  <si>
    <t>PVD plated 316L surgical steel hinged segment ring, 0.8mm (20g)</t>
  </si>
  <si>
    <t>SEGHT20-F03A12</t>
  </si>
  <si>
    <t>SEGHT20-F03A44</t>
  </si>
  <si>
    <t>Color: Rose-gold</t>
  </si>
  <si>
    <t>SEGHT20-F04A44</t>
  </si>
  <si>
    <t>SEGHT20-L08A12</t>
  </si>
  <si>
    <t>Size: 8mm</t>
  </si>
  <si>
    <t>TAJF5</t>
  </si>
  <si>
    <t>TAJF5-B01000</t>
  </si>
  <si>
    <t>5mm flat shaped titanium G23 dermal anchor top part with crystal for internally threaded, 1.2mm (16g) dermal anchor base plate with a height of 2mm - 2.5mm (this item does only fit our dermal anchors and surface bars)</t>
  </si>
  <si>
    <t>UBLK303</t>
  </si>
  <si>
    <t>UBLK303-I01E02</t>
  </si>
  <si>
    <t>Quantity In Bulk: 12 pcs.</t>
  </si>
  <si>
    <t>Height: 2.5mm</t>
  </si>
  <si>
    <t>Bulk body jewelry: Assortment of high polished titanium G23 dermal anchor base part, 1.6mm (14g) with surface piercing with three circular holes in the base plate and with a 1.2mm (16g) internal threading connector (this product only fits our dermal anchor top parts)</t>
  </si>
  <si>
    <t>UBLK303A</t>
  </si>
  <si>
    <t>Exchange Rate NZD-THB</t>
  </si>
  <si>
    <t>56437</t>
  </si>
  <si>
    <t>4410 Palmerston North, Manawatu</t>
  </si>
  <si>
    <t>Shipping cost to New Zealand via DHL:</t>
  </si>
  <si>
    <r>
      <t xml:space="preserve">Discount 20% as per </t>
    </r>
    <r>
      <rPr>
        <b/>
        <sz val="10"/>
        <color theme="1"/>
        <rFont val="Arial"/>
        <family val="2"/>
      </rPr>
      <t>Silver Membership</t>
    </r>
    <r>
      <rPr>
        <sz val="10"/>
        <color theme="1"/>
        <rFont val="Arial"/>
        <family val="2"/>
      </rPr>
      <t xml:space="preserve">: </t>
    </r>
  </si>
  <si>
    <t>Total NZD:</t>
  </si>
  <si>
    <t>Total THB (19.84):</t>
  </si>
  <si>
    <t>Nineteen Thousand Six Hundred Eighty-Nine and 06/100 NZD</t>
  </si>
  <si>
    <t>Nine Hundred Ninety-Two and 39/100 NZD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</si>
</sst>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;\(0.00\)"/>
    <numFmt numFmtId="166" formatCode="dd/mmm/yy"/>
    <numFmt numFmtId="167" formatCode="_([$NZD]\ * #,##0.00_);_([$NZD]\ * \(#,##0.00\);_([$NZD]\ * &quot;-&quot;??_);_(@_)"/>
    <numFmt numFmtId="168" formatCode="_([$THB]\ * #,##0.00_);_([$THB]\ * \(#,##0.00\);_([$THB]\ * &quot;-&quot;??_);_(@_)"/>
  </numFmts>
  <fonts count="44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0"/>
      <name val="Segoe UI"/>
      <family val="2"/>
    </font>
    <font>
      <b/>
      <sz val="14"/>
      <color theme="9" tint="-0.249977111117893"/>
      <name val="Segoe U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451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5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5" fillId="0" borderId="0"/>
    <xf numFmtId="0" fontId="3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3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0" fontId="5" fillId="0" borderId="0"/>
    <xf numFmtId="0" fontId="8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8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8" fillId="0" borderId="0"/>
    <xf numFmtId="0" fontId="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5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9" fontId="29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</cellStyleXfs>
  <cellXfs count="184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5" fontId="8" fillId="0" borderId="0" xfId="3" applyNumberFormat="1" applyAlignment="1">
      <alignment vertical="center"/>
    </xf>
    <xf numFmtId="165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1" fillId="7" borderId="0" xfId="0" applyFont="1" applyFill="1"/>
    <xf numFmtId="4" fontId="21" fillId="3" borderId="15" xfId="0" applyNumberFormat="1" applyFont="1" applyFill="1" applyBorder="1" applyAlignment="1">
      <alignment horizontal="center"/>
    </xf>
    <xf numFmtId="4" fontId="21" fillId="3" borderId="19" xfId="0" applyNumberFormat="1" applyFont="1" applyFill="1" applyBorder="1" applyAlignment="1">
      <alignment horizontal="center"/>
    </xf>
    <xf numFmtId="4" fontId="4" fillId="2" borderId="19" xfId="0" applyNumberFormat="1" applyFont="1" applyFill="1" applyBorder="1" applyAlignment="1">
      <alignment horizontal="right" vertical="top" wrapText="1"/>
    </xf>
    <xf numFmtId="4" fontId="4" fillId="2" borderId="20" xfId="0" applyNumberFormat="1" applyFont="1" applyFill="1" applyBorder="1" applyAlignment="1">
      <alignment horizontal="right" vertical="top" wrapText="1"/>
    </xf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15" fontId="8" fillId="2" borderId="29" xfId="3" applyNumberFormat="1" applyFill="1" applyBorder="1" applyAlignment="1">
      <alignment horizontal="center" vertical="center" wrapText="1"/>
    </xf>
    <xf numFmtId="4" fontId="4" fillId="2" borderId="0" xfId="0" applyNumberFormat="1" applyFont="1" applyFill="1" applyAlignment="1">
      <alignment horizontal="right" vertical="top" wrapText="1"/>
    </xf>
    <xf numFmtId="2" fontId="4" fillId="2" borderId="0" xfId="0" applyNumberFormat="1" applyFont="1" applyFill="1" applyAlignment="1">
      <alignment horizontal="right" vertical="center"/>
    </xf>
    <xf numFmtId="168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 vertical="center"/>
    </xf>
    <xf numFmtId="167" fontId="21" fillId="2" borderId="0" xfId="0" applyNumberFormat="1" applyFont="1" applyFill="1" applyAlignment="1">
      <alignment horizontal="right" vertical="top"/>
    </xf>
    <xf numFmtId="2" fontId="4" fillId="2" borderId="0" xfId="0" applyNumberFormat="1" applyFont="1" applyFill="1" applyAlignment="1">
      <alignment horizontal="right"/>
    </xf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15" fontId="4" fillId="2" borderId="21" xfId="0" applyNumberFormat="1" applyFont="1" applyFill="1" applyBorder="1" applyAlignment="1">
      <alignment horizontal="center" vertical="center"/>
    </xf>
    <xf numFmtId="15" fontId="4" fillId="2" borderId="20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</cellXfs>
  <cellStyles count="7451">
    <cellStyle name="Comma 2" xfId="7" xr:uid="{07EBDB42-8F92-4BFB-B91E-1F84BA0118C6}"/>
    <cellStyle name="Comma 2 10" xfId="7100" xr:uid="{7BE3CBCB-A766-4348-8337-1E0C67F5DFEB}"/>
    <cellStyle name="Comma 2 2" xfId="4409" xr:uid="{150297A4-B598-44A0-B5E6-18EB6CA99D00}"/>
    <cellStyle name="Comma 2 2 2" xfId="4938" xr:uid="{38099197-EB17-4C2B-A51C-14E0C5CAD5E8}"/>
    <cellStyle name="Comma 2 2 2 2" xfId="5508" xr:uid="{2CE2C194-A1BB-4982-BE87-7BE0F638DAA2}"/>
    <cellStyle name="Comma 2 2 2 2 2" xfId="6343" xr:uid="{940B6C51-FD28-46F8-921D-2FBEF0C31754}"/>
    <cellStyle name="Comma 2 2 2 2 2 2" xfId="6244" xr:uid="{75B9A359-88C3-42DE-81E7-056B37C7054F}"/>
    <cellStyle name="Comma 2 2 2 2 2 3" xfId="7264" xr:uid="{A5BB52BB-4092-47EB-A685-CB5BC50E6D2F}"/>
    <cellStyle name="Comma 2 2 2 2 3" xfId="6061" xr:uid="{3B9941D8-0D6B-4C09-8FBC-47B02BF6AA66}"/>
    <cellStyle name="Comma 2 2 2 2 4" xfId="6199" xr:uid="{CF7E8347-0682-4701-B4C5-24E44309F3CA}"/>
    <cellStyle name="Comma 2 2 2 3" xfId="6086" xr:uid="{43C30A7C-BCC2-46FF-843A-61EF943DD3E1}"/>
    <cellStyle name="Comma 2 2 2 3 2" xfId="7063" xr:uid="{167F0ACB-F89A-4EE8-95EF-8F8559337677}"/>
    <cellStyle name="Comma 2 2 2 3 3" xfId="7197" xr:uid="{96ED8B4E-226B-4578-ADDA-568F821DBB9C}"/>
    <cellStyle name="Comma 2 2 2 3 4" xfId="7294" xr:uid="{960E64E2-4A1A-4BE4-A630-31DA87992B90}"/>
    <cellStyle name="Comma 2 2 2 3 5" xfId="4675" xr:uid="{C69B0807-78C2-4D18-B4E6-22FB54D789AD}"/>
    <cellStyle name="Comma 2 2 2 4" xfId="6110" xr:uid="{8808EE18-4EC1-42AC-884A-5C1F45AA5526}"/>
    <cellStyle name="Comma 2 2 2 5" xfId="6214" xr:uid="{AADA0E2E-5154-4091-B77A-CEEA4FB45498}"/>
    <cellStyle name="Comma 2 2 2 6" xfId="6101" xr:uid="{F8EF72C1-A0AB-4C7F-A01F-AB0DCC259169}"/>
    <cellStyle name="Comma 2 2 3" xfId="4820" xr:uid="{902BAA38-0F54-4E43-8B27-8EAF2461D0B9}"/>
    <cellStyle name="Comma 2 2 3 2" xfId="6169" xr:uid="{9EDA49C9-BB8B-4BE7-8277-CFDC83F8398F}"/>
    <cellStyle name="Comma 2 2 3 2 2" xfId="7074" xr:uid="{3A5B6B3F-48BE-4C78-86FA-DC856BB0F281}"/>
    <cellStyle name="Comma 2 2 3 2 3" xfId="7247" xr:uid="{42D1695D-5FF5-4415-8F32-9AF043E031A9}"/>
    <cellStyle name="Comma 2 2 3 3" xfId="6142" xr:uid="{04474DC0-D441-4173-A877-AC6A48B22960}"/>
    <cellStyle name="Comma 2 2 3 4" xfId="6254" xr:uid="{6B4BE3AA-A9C6-4508-9905-F1ADBC7C66BD}"/>
    <cellStyle name="Comma 2 2 4" xfId="5527" xr:uid="{A1B8C229-4FD9-4D83-BA59-B2F6F98B104F}"/>
    <cellStyle name="Comma 2 2 4 2" xfId="6175" xr:uid="{25092B58-7595-4EF6-85CB-43B8A06B000A}"/>
    <cellStyle name="Comma 2 2 4 2 2" xfId="7071" xr:uid="{981840FC-0E01-4EB9-9928-1BD65AD6B297}"/>
    <cellStyle name="Comma 2 2 4 2 3" xfId="7232" xr:uid="{2A714085-F12C-4939-8727-A927C4A35027}"/>
    <cellStyle name="Comma 2 2 4 3" xfId="6135" xr:uid="{DC341F9E-8ECE-498E-A011-0B8301A4C4EA}"/>
    <cellStyle name="Comma 2 2 4 4" xfId="7159" xr:uid="{E2DECD26-4617-4A3E-BE97-A5A7C55E5538}"/>
    <cellStyle name="Comma 2 2 4 5" xfId="7283" xr:uid="{56956017-9DB2-4C06-8B81-D157EEF28775}"/>
    <cellStyle name="Comma 2 2 4 6" xfId="6298" xr:uid="{965EFA57-425D-4C5C-B6AF-A04DA72353D8}"/>
    <cellStyle name="Comma 2 2 5" xfId="5544" xr:uid="{4A28831C-E485-423B-971D-A63B5A0E8F09}"/>
    <cellStyle name="Comma 2 2 5 2" xfId="7098" xr:uid="{95D70640-838F-4E74-8A3D-5F721558B89B}"/>
    <cellStyle name="Comma 2 2 5 3" xfId="7214" xr:uid="{B2BA7CD9-05EB-42AE-A9F0-4FC0943D763D}"/>
    <cellStyle name="Comma 2 2 5 4" xfId="7286" xr:uid="{32B09EC9-0082-4C4F-9092-340186D0A4AA}"/>
    <cellStyle name="Comma 2 2 5 5" xfId="6292" xr:uid="{26837836-1B7F-4007-8D77-A677517920DF}"/>
    <cellStyle name="Comma 2 2 5 6" xfId="7301" xr:uid="{C555E639-7A68-462B-A959-8D24FEAFD564}"/>
    <cellStyle name="Comma 2 2 6" xfId="6031" xr:uid="{090C5302-5879-430D-8C7B-44974102CE14}"/>
    <cellStyle name="Comma 2 2 6 2" xfId="6213" xr:uid="{AB6CACD6-6E86-4096-A8EE-1FEF3AF40DE3}"/>
    <cellStyle name="Comma 2 2 6 3" xfId="7178" xr:uid="{B7D91BEA-4BE8-4923-83C9-0C6C3FF85C8D}"/>
    <cellStyle name="Comma 2 2 7" xfId="6004" xr:uid="{35C7366C-270B-4D6D-B1CC-965C29768BE7}"/>
    <cellStyle name="Comma 2 2 8" xfId="6275" xr:uid="{17698671-1D57-4A7C-A55A-1097BA7FDD34}"/>
    <cellStyle name="Comma 2 2 9" xfId="6311" xr:uid="{6889CB37-5F4A-4124-9B59-EC25DC52BD39}"/>
    <cellStyle name="Comma 2 3" xfId="81" xr:uid="{AAF6278A-A69F-4ED1-AB1D-8ADFF108E1A9}"/>
    <cellStyle name="Comma 2 3 2" xfId="6203" xr:uid="{6FB6F0FC-EEEF-4C3A-9865-6EDE1B62A90E}"/>
    <cellStyle name="Comma 2 3 2 2" xfId="6166" xr:uid="{8008B375-6769-4E94-8B83-1EAC6380DBE2}"/>
    <cellStyle name="Comma 2 3 2 2 2" xfId="7095" xr:uid="{AADAC528-D636-4368-A049-00FFA39FAFC2}"/>
    <cellStyle name="Comma 2 3 2 2 3" xfId="7257" xr:uid="{3A119B6A-CCEF-4C12-AF4A-BD14AD45FE7A}"/>
    <cellStyle name="Comma 2 3 2 3" xfId="6262" xr:uid="{9A2A8662-905A-40FB-B2A3-D0A0210A7257}"/>
    <cellStyle name="Comma 2 3 2 4" xfId="7140" xr:uid="{2657A4C8-0866-45FC-BAF2-560AFD8A6957}"/>
    <cellStyle name="Comma 2 3 3" xfId="6071" xr:uid="{39D738AA-39FC-4EC6-A616-824CEEFF41D9}"/>
    <cellStyle name="Comma 2 3 3 2" xfId="6046" xr:uid="{7DEE9A9F-1BB0-47B7-AFE7-474FAE23AC81}"/>
    <cellStyle name="Comma 2 3 3 3" xfId="7188" xr:uid="{E0655523-D9E0-4510-A958-DFF735C0108C}"/>
    <cellStyle name="Comma 2 3 4" xfId="6339" xr:uid="{79976C00-8BFC-4D34-A7C9-7D72B7861E72}"/>
    <cellStyle name="Comma 2 3 5" xfId="6062" xr:uid="{009EDE97-F4DD-471F-B8A0-0382A0E6C86F}"/>
    <cellStyle name="Comma 2 3 6" xfId="7114" xr:uid="{A2F9CB00-9968-49C7-9F66-ED1787B27375}"/>
    <cellStyle name="Comma 2 4" xfId="82" xr:uid="{660B4C52-0AF4-4263-8370-C8A7CF647A43}"/>
    <cellStyle name="Comma 2 4 2" xfId="6066" xr:uid="{18D5C016-5A9E-470B-B66C-F535B4DFB714}"/>
    <cellStyle name="Comma 2 4 2 2" xfId="7073" xr:uid="{68DD7999-782D-4A03-BA1B-2A58482722B8}"/>
    <cellStyle name="Comma 2 4 2 3" xfId="7240" xr:uid="{C92F2F94-E560-492D-BAEF-F5ED065E564F}"/>
    <cellStyle name="Comma 2 4 3" xfId="6145" xr:uid="{623294AC-DDC8-45C6-A85B-CAB970527916}"/>
    <cellStyle name="Comma 2 4 4" xfId="7126" xr:uid="{B0B496F8-F9EF-4EE1-80F8-566BA8E9D2AE}"/>
    <cellStyle name="Comma 2 4 5" xfId="6206" xr:uid="{7527C6B5-C129-4641-A759-13658E8AD87E}"/>
    <cellStyle name="Comma 2 5" xfId="6029" xr:uid="{839BD8E1-E2B3-41EF-AB4E-F05B9B323470}"/>
    <cellStyle name="Comma 2 5 2" xfId="6178" xr:uid="{8BCD9227-AE06-410D-B9D7-0A23257CF33B}"/>
    <cellStyle name="Comma 2 5 2 2" xfId="7069" xr:uid="{E83C9661-AA5D-4BD9-8DB8-177FF0CFDCBE}"/>
    <cellStyle name="Comma 2 5 2 3" xfId="7223" xr:uid="{855D28EB-8EA9-4B7B-B7A9-25F0C3574200}"/>
    <cellStyle name="Comma 2 5 3" xfId="7096" xr:uid="{E5219602-2218-41C7-9DCE-58D74B7C94DB}"/>
    <cellStyle name="Comma 2 5 4" xfId="7152" xr:uid="{7F94F3F4-02C5-4EF7-AB51-4F07A0CBDF33}"/>
    <cellStyle name="Comma 2 6" xfId="6068" xr:uid="{014439D5-8D89-4715-81B3-6BC48971517A}"/>
    <cellStyle name="Comma 2 6 2" xfId="6088" xr:uid="{92AD213C-94BE-4500-81A5-10A30D79C22A}"/>
    <cellStyle name="Comma 2 6 3" xfId="7204" xr:uid="{A5404697-968C-4AD2-A8D3-30321D11E7AE}"/>
    <cellStyle name="Comma 2 7" xfId="7088" xr:uid="{D345234B-EA34-48AD-9DBB-7655655E24EA}"/>
    <cellStyle name="Comma 2 7 2" xfId="6053" xr:uid="{131F7D7F-842F-4A96-A492-6667A4B90762}"/>
    <cellStyle name="Comma 2 7 3" xfId="7168" xr:uid="{982DA9D3-76A6-48C4-8536-A4F93E1E2749}"/>
    <cellStyle name="Comma 2 8" xfId="7076" xr:uid="{7F04B3D9-FADF-4FE2-839E-67EE364CCAFD}"/>
    <cellStyle name="Comma 2 9" xfId="6159" xr:uid="{D496A703-0745-42A9-888A-9A0A567390B5}"/>
    <cellStyle name="Comma 3" xfId="4293" xr:uid="{78057332-F3BF-485E-BD54-FAB1CF9C2A9C}"/>
    <cellStyle name="Comma 3 2" xfId="4577" xr:uid="{49B77319-5843-4DEC-987E-9E0AD30924AF}"/>
    <cellStyle name="Comma 3 2 2" xfId="4939" xr:uid="{CE3590F3-78D0-4A36-A406-E566516E9524}"/>
    <cellStyle name="Comma 3 2 2 2" xfId="5509" xr:uid="{DE86A5F6-2DFD-4B16-A1AB-74BDEC47217E}"/>
    <cellStyle name="Comma 3 2 2 3" xfId="7295" xr:uid="{00C9801D-B733-425C-A5CD-4DD8254F35B9}"/>
    <cellStyle name="Comma 3 2 3" xfId="5507" xr:uid="{57463972-DDF0-4068-9D99-E904BFC97B4E}"/>
    <cellStyle name="Comma 3 2 4" xfId="5528" xr:uid="{145D793F-16C4-468C-AF71-44582EBEDC98}"/>
    <cellStyle name="Comma 3 2 5" xfId="5545" xr:uid="{D504FE2F-83FE-4170-975C-F312C2BEBD6A}"/>
    <cellStyle name="Comma 3 2 5 2" xfId="7287" xr:uid="{5059D687-F24D-4B72-8439-52CDD1E8338D}"/>
    <cellStyle name="Comma 3 2 5 3" xfId="7303" xr:uid="{B8BA81C1-7BEA-4DB7-BF14-13D650A997EF}"/>
    <cellStyle name="Comma 3 3" xfId="4407" xr:uid="{6F8DC2F1-2890-49DB-BEC9-999F66B24E6F}"/>
    <cellStyle name="Comma 4" xfId="7273" xr:uid="{8F06FC05-B699-4681-8226-A355B46B8497}"/>
    <cellStyle name="Comma 5" xfId="7274" xr:uid="{909BF8A1-232E-4D5A-AA38-EF7F6AFFC27E}"/>
    <cellStyle name="Comma 6" xfId="7275" xr:uid="{C4BA545C-AB37-4E7B-B2B2-5BAE07EF1E2E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2 2 2" xfId="5864" xr:uid="{B4E7554C-058D-42B8-BEAE-F419283AA3CF}"/>
    <cellStyle name="Currency 10 2 2 3" xfId="5693" xr:uid="{4CCCC2F2-7645-4663-90B4-06F5126332D4}"/>
    <cellStyle name="Currency 10 2 3" xfId="4411" xr:uid="{132FE3D1-6BF9-4330-ACB7-8DFDA0733F8F}"/>
    <cellStyle name="Currency 10 2 3 2" xfId="5601" xr:uid="{220C711C-6E65-4ED4-A6CA-4A713BCE1B18}"/>
    <cellStyle name="Currency 10 2 3 2 2" xfId="5919" xr:uid="{2A6C502B-D7F8-4FE1-8013-AC2556AA7511}"/>
    <cellStyle name="Currency 10 2 3 3" xfId="5753" xr:uid="{00371739-A50B-4C60-BCA5-9BE0E2FF2097}"/>
    <cellStyle name="Currency 10 2 4" xfId="5559" xr:uid="{91586F6A-F36A-487D-BAD8-A61BC14000C0}"/>
    <cellStyle name="Currency 10 2 4 2" xfId="5810" xr:uid="{2FC4C32F-B942-405A-943D-37B31A7834B6}"/>
    <cellStyle name="Currency 10 2 5" xfId="5641" xr:uid="{294F5A07-DB86-4801-B5A3-3C7CB7CF9BF8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2 2 2" xfId="5865" xr:uid="{51C36596-F4E4-4AD8-9255-2F3291733BFE}"/>
    <cellStyle name="Currency 10 3 2 3" xfId="5694" xr:uid="{C3EC4BF6-3EF9-4DDD-8822-B219ACE04B37}"/>
    <cellStyle name="Currency 10 3 3" xfId="4412" xr:uid="{141AA78D-8C9C-4AC6-96C4-5DB47200BB41}"/>
    <cellStyle name="Currency 10 3 3 2" xfId="5602" xr:uid="{B7A08DDF-03B8-4C03-944B-1481D7A4781E}"/>
    <cellStyle name="Currency 10 3 3 2 2" xfId="5920" xr:uid="{BC0D1F49-1F85-4528-BBA9-5589CE3EFFBE}"/>
    <cellStyle name="Currency 10 3 3 3" xfId="5754" xr:uid="{90B85C54-F6B3-4E04-AB9A-CE389A74504C}"/>
    <cellStyle name="Currency 10 3 4" xfId="5560" xr:uid="{8B9D8BCA-8006-4367-BE92-ED469FBF5DEF}"/>
    <cellStyle name="Currency 10 3 4 2" xfId="5811" xr:uid="{541C3AC3-4F91-46A2-A8A9-F40CEE31AC81}"/>
    <cellStyle name="Currency 10 3 5" xfId="5642" xr:uid="{4D569AEF-9050-4033-B29A-BC451C490BF3}"/>
    <cellStyle name="Currency 10 4" xfId="3671" xr:uid="{0F684444-5D36-4B35-95FC-4B62B0DBFF93}"/>
    <cellStyle name="Currency 10 4 2" xfId="4494" xr:uid="{3BED2A5E-D23E-44CC-B39D-FE7945310BCE}"/>
    <cellStyle name="Currency 10 4 2 2" xfId="5866" xr:uid="{4F8CEB0E-79C1-4F98-862E-9BE94091CDCE}"/>
    <cellStyle name="Currency 10 4 3" xfId="5695" xr:uid="{FC3D1CC1-4A21-4941-AD29-D87567C28C71}"/>
    <cellStyle name="Currency 10 5" xfId="4410" xr:uid="{5C71DC76-39C9-4F9A-80CB-D4BCA8D1F9BF}"/>
    <cellStyle name="Currency 10 5 2" xfId="5600" xr:uid="{1C002E1B-1CB0-4FDC-8A36-B9B7FA613A51}"/>
    <cellStyle name="Currency 10 5 2 2" xfId="5918" xr:uid="{67CB28AA-9464-4CF5-8347-2EE935394061}"/>
    <cellStyle name="Currency 10 5 3" xfId="5752" xr:uid="{A8D437D0-2031-460E-B959-CEAD1B463F8B}"/>
    <cellStyle name="Currency 10 6" xfId="4778" xr:uid="{BF3ACA87-2FDE-4FDA-8DDF-D7B14CA62694}"/>
    <cellStyle name="Currency 10 6 2" xfId="5809" xr:uid="{224974A4-7574-4F26-9FFB-18918A013CA6}"/>
    <cellStyle name="Currency 10 7" xfId="5640" xr:uid="{5DA4261E-F32E-42D2-A22D-49D1F6871427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2 2 2" xfId="5867" xr:uid="{38D893AC-1479-4BD3-86BE-680367D71455}"/>
    <cellStyle name="Currency 11 2 2 3" xfId="5696" xr:uid="{75CFADCA-C874-4378-B08E-7208F835546E}"/>
    <cellStyle name="Currency 11 2 3" xfId="4414" xr:uid="{EDE61D86-6A38-4B1C-ABA2-79C5DDB273D5}"/>
    <cellStyle name="Currency 11 2 3 2" xfId="5603" xr:uid="{ED5768FF-19DF-4D0F-B019-5DE1231335AA}"/>
    <cellStyle name="Currency 11 2 3 2 2" xfId="5922" xr:uid="{84A6215D-F885-45EA-A3C6-8645F7AE8B4E}"/>
    <cellStyle name="Currency 11 2 3 3" xfId="5756" xr:uid="{1777AA89-3A41-44D0-9AEC-9941C0B0457A}"/>
    <cellStyle name="Currency 11 2 4" xfId="5561" xr:uid="{FFEB641D-3405-4EEF-A9B9-3652008D9DB9}"/>
    <cellStyle name="Currency 11 2 4 2" xfId="5813" xr:uid="{11B4DE10-F31C-46EE-8CA9-D3C88C66FBCF}"/>
    <cellStyle name="Currency 11 2 5" xfId="5644" xr:uid="{67262626-2C27-46D1-A797-DC2216E6AE70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2 2 2" xfId="5868" xr:uid="{5E60B9B6-CA93-4DA6-91BE-0B4640515A98}"/>
    <cellStyle name="Currency 11 3 2 3" xfId="5697" xr:uid="{3DF50332-B2AB-4C10-8DEA-FEDF2CAD7C95}"/>
    <cellStyle name="Currency 11 3 3" xfId="4415" xr:uid="{7C607BA5-62C9-42C3-8E93-0466B638328E}"/>
    <cellStyle name="Currency 11 3 3 2" xfId="5604" xr:uid="{7B071BA2-1278-4B26-9851-2D08293B7E02}"/>
    <cellStyle name="Currency 11 3 3 2 2" xfId="5923" xr:uid="{34AAC261-3541-49FA-A812-5EC799494301}"/>
    <cellStyle name="Currency 11 3 3 3" xfId="5757" xr:uid="{987B8CE2-BC20-4281-A05F-F3B3676D8FD2}"/>
    <cellStyle name="Currency 11 3 4" xfId="5562" xr:uid="{F1EC89D8-E3CD-47C2-B1A9-923A5FDA225D}"/>
    <cellStyle name="Currency 11 3 4 2" xfId="5814" xr:uid="{CCF717B2-BE75-4C4A-A9ED-8C33551A520D}"/>
    <cellStyle name="Currency 11 3 5" xfId="5645" xr:uid="{C5D67B84-3418-4DBA-92FE-A1621D1170B1}"/>
    <cellStyle name="Currency 11 4" xfId="3674" xr:uid="{2AAAF4B3-FF61-4A8F-BCB2-6D7438F517F6}"/>
    <cellStyle name="Currency 11 4 2" xfId="4497" xr:uid="{5E12718D-0A8D-4CD1-B0F7-C56CBE1D5F16}"/>
    <cellStyle name="Currency 11 4 2 2" xfId="5869" xr:uid="{C8C4FC10-EC65-4EDC-8308-20CE50783419}"/>
    <cellStyle name="Currency 11 4 3" xfId="5698" xr:uid="{62AFBE6C-C5A9-43EA-917F-D808C4877D4D}"/>
    <cellStyle name="Currency 11 5" xfId="4294" xr:uid="{874C1E1E-2210-462D-A519-0314DFD5D195}"/>
    <cellStyle name="Currency 11 5 2" xfId="4714" xr:uid="{96B664CF-6DB0-42AA-8713-E04FB73904D8}"/>
    <cellStyle name="Currency 11 5 2 2" xfId="5921" xr:uid="{32F6A84C-C34C-4EF4-9F13-F17E92771AC2}"/>
    <cellStyle name="Currency 11 5 3" xfId="4903" xr:uid="{BDDD3362-836B-41BB-8702-99E67AAEB008}"/>
    <cellStyle name="Currency 11 5 3 2" xfId="5498" xr:uid="{3CBB5306-00BD-44F2-9A7E-24C6DF49EAFB}"/>
    <cellStyle name="Currency 11 5 3 3" xfId="4940" xr:uid="{C213E975-DE4E-4A1F-A371-F5D94A8D8A03}"/>
    <cellStyle name="Currency 11 5 3 4" xfId="5755" xr:uid="{4D328F1B-E7C9-4E32-9DE3-7DD6302E669D}"/>
    <cellStyle name="Currency 11 5 4" xfId="4880" xr:uid="{6F405C79-E6BE-4E48-9598-1E9A85BB90F1}"/>
    <cellStyle name="Currency 11 6" xfId="4413" xr:uid="{CB5891CF-C8B3-4B62-9AC3-AAE6E6993CED}"/>
    <cellStyle name="Currency 11 6 2" xfId="5812" xr:uid="{853BDE24-91DB-4E5C-9E44-824EF9E5D6DF}"/>
    <cellStyle name="Currency 11 7" xfId="5643" xr:uid="{12B0BD84-9229-4A52-A63A-A25366FEDCFC}"/>
    <cellStyle name="Currency 11 8" xfId="5977" xr:uid="{8218762B-10A8-4FA6-AB49-24611B91774E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2 2 2" xfId="5870" xr:uid="{280091A0-251A-4F32-A0D3-F0995C9E81C1}"/>
    <cellStyle name="Currency 12 2 2 3" xfId="5699" xr:uid="{621008F0-1992-411E-8687-B8A64F9379E1}"/>
    <cellStyle name="Currency 12 2 3" xfId="4417" xr:uid="{BB122063-C2A0-403F-AAD4-8DF438E92AE3}"/>
    <cellStyle name="Currency 12 2 3 2" xfId="5606" xr:uid="{61106755-E1F7-44C9-8AF5-EDA9F4DF9B3C}"/>
    <cellStyle name="Currency 12 2 3 2 2" xfId="5925" xr:uid="{4FD77DE7-9403-4F55-B530-568DD99679CD}"/>
    <cellStyle name="Currency 12 2 3 3" xfId="5759" xr:uid="{0812E465-B207-42DB-93D8-07304D56AE23}"/>
    <cellStyle name="Currency 12 2 4" xfId="5564" xr:uid="{C8E6D465-7F14-4C55-A6F3-9EB22C8A3F11}"/>
    <cellStyle name="Currency 12 2 4 2" xfId="5816" xr:uid="{7CA23D7A-99A9-4B00-9714-6558F8C04A00}"/>
    <cellStyle name="Currency 12 2 5" xfId="5647" xr:uid="{121075B8-03C4-4749-A52B-48C6C21C9DB2}"/>
    <cellStyle name="Currency 12 3" xfId="3676" xr:uid="{86DDAB52-E409-4019-88E4-258F3E4D628A}"/>
    <cellStyle name="Currency 12 3 2" xfId="4499" xr:uid="{2BBB317D-12EC-47CA-B30F-4DFBB6226813}"/>
    <cellStyle name="Currency 12 3 2 2" xfId="5871" xr:uid="{13DEAE3A-DB81-4C2E-8C89-E7A9CFAAD43D}"/>
    <cellStyle name="Currency 12 3 3" xfId="5700" xr:uid="{4D599329-7DDD-4BC2-ACAE-DD5E9463FCDE}"/>
    <cellStyle name="Currency 12 4" xfId="4416" xr:uid="{B77DFB71-69E3-4A0C-8A93-1D4C16120DDC}"/>
    <cellStyle name="Currency 12 4 2" xfId="5605" xr:uid="{9EF00F6A-FB4C-4A5C-AFF3-B847B8D71BF3}"/>
    <cellStyle name="Currency 12 4 2 2" xfId="5924" xr:uid="{4EF1BDF8-4CB3-4527-AF6E-D9618AF17CEE}"/>
    <cellStyle name="Currency 12 4 3" xfId="5758" xr:uid="{EF39E935-B751-4568-BC3D-49A9A78A3A4C}"/>
    <cellStyle name="Currency 12 5" xfId="5563" xr:uid="{19BB07D8-EABA-4192-BDF9-42DA574502C7}"/>
    <cellStyle name="Currency 12 5 2" xfId="5815" xr:uid="{676F57D6-95C2-4245-9A44-FB6D1C34FA76}"/>
    <cellStyle name="Currency 12 6" xfId="5646" xr:uid="{3EDAE36E-082A-4C1E-A00B-BA39C6D66AD3}"/>
    <cellStyle name="Currency 13" xfId="16" xr:uid="{5898E85B-7F91-4271-BE10-38C46B56DE0E}"/>
    <cellStyle name="Currency 13 10" xfId="7101" xr:uid="{F2A28A04-0EE3-4512-B043-71DF2B2EDE79}"/>
    <cellStyle name="Currency 13 2" xfId="4296" xr:uid="{B378493B-6BBC-4EFD-88E3-BF46D3552B3D}"/>
    <cellStyle name="Currency 13 2 2" xfId="4579" xr:uid="{01E1EB5F-A696-4DB3-9431-D91798FE31AD}"/>
    <cellStyle name="Currency 13 2 2 2" xfId="6234" xr:uid="{82C2738B-07EA-412A-A2DB-E53FE64A03BD}"/>
    <cellStyle name="Currency 13 2 2 2 2" xfId="6279" xr:uid="{15E7DD10-5A15-46FE-8B12-4CDF8F196AB9}"/>
    <cellStyle name="Currency 13 2 2 2 2 2" xfId="6007" xr:uid="{B2887024-8E98-4B2E-A360-A5C654D4ED84}"/>
    <cellStyle name="Currency 13 2 2 2 2 3" xfId="7265" xr:uid="{C99298F9-0825-4528-86D0-E868E74336C3}"/>
    <cellStyle name="Currency 13 2 2 2 3" xfId="6040" xr:uid="{A9E9F07C-B42F-49FB-92AA-1ED1316032FE}"/>
    <cellStyle name="Currency 13 2 2 2 4" xfId="7147" xr:uid="{4CFB5A7E-FD77-4557-BF5B-AACEC41088C5}"/>
    <cellStyle name="Currency 13 2 2 3" xfId="6184" xr:uid="{741AF2E3-E22F-4CE0-A5FC-FDFB7FF0F57C}"/>
    <cellStyle name="Currency 13 2 2 3 2" xfId="7064" xr:uid="{9A38B91F-CEC4-4F9B-A77D-9E2524288D0A}"/>
    <cellStyle name="Currency 13 2 2 3 3" xfId="7198" xr:uid="{890CD900-4A38-463C-B4CE-C612861DCCF3}"/>
    <cellStyle name="Currency 13 2 2 4" xfId="6082" xr:uid="{60220F1E-389E-48E4-916B-D91F1D2D754C}"/>
    <cellStyle name="Currency 13 2 2 5" xfId="6270" xr:uid="{A58FB9C4-DAF7-401D-B0A6-D54E66B03517}"/>
    <cellStyle name="Currency 13 2 2 6" xfId="6307" xr:uid="{8CC33558-30CE-47A2-9E26-7FBA68F2646F}"/>
    <cellStyle name="Currency 13 2 3" xfId="6032" xr:uid="{3EC6C51D-E2A0-48FA-BE71-7E2EC33B9301}"/>
    <cellStyle name="Currency 13 2 3 2" xfId="6064" xr:uid="{A9342904-90D2-43CE-BE41-1FEF75081F75}"/>
    <cellStyle name="Currency 13 2 3 2 2" xfId="6089" xr:uid="{503DE33B-9ED0-408B-87D4-6B8A210BA108}"/>
    <cellStyle name="Currency 13 2 3 2 3" xfId="7248" xr:uid="{FFEE975B-A21B-4D28-AE64-04940A3BB809}"/>
    <cellStyle name="Currency 13 2 3 3" xfId="6141" xr:uid="{8BBCAD28-2768-4D90-8AE4-E511D89780FA}"/>
    <cellStyle name="Currency 13 2 3 4" xfId="7133" xr:uid="{D15F989D-FEA1-488A-987F-70009BD435DC}"/>
    <cellStyle name="Currency 13 2 4" xfId="6243" xr:uid="{1D2D0A07-910E-4D3E-8774-DED28EBF00A7}"/>
    <cellStyle name="Currency 13 2 4 2" xfId="6067" xr:uid="{AF1D0774-CF0E-4128-8088-C1A5A2D7F13C}"/>
    <cellStyle name="Currency 13 2 4 2 2" xfId="6015" xr:uid="{E92FFFA9-A4F2-4250-B01D-435A067BDE99}"/>
    <cellStyle name="Currency 13 2 4 2 3" xfId="7233" xr:uid="{7B227F9F-D694-4054-876C-3749B09E6497}"/>
    <cellStyle name="Currency 13 2 4 3" xfId="6134" xr:uid="{B8604976-8B34-46A9-92F3-E6143B9042F2}"/>
    <cellStyle name="Currency 13 2 4 4" xfId="7160" xr:uid="{33CCDF46-2503-4F59-87D8-80EE1B8CD597}"/>
    <cellStyle name="Currency 13 2 5" xfId="6251" xr:uid="{78144D1C-2E0F-4B8B-8642-7D8B03320D9F}"/>
    <cellStyle name="Currency 13 2 5 2" xfId="7068" xr:uid="{96A93288-A35E-4F12-A62B-3652F90B6D8C}"/>
    <cellStyle name="Currency 13 2 5 3" xfId="7215" xr:uid="{3F08CC18-F330-4C40-90C1-BB8373CB8F78}"/>
    <cellStyle name="Currency 13 2 6" xfId="6098" xr:uid="{D106CFAC-ED16-4FB1-B844-D4695DA95AF7}"/>
    <cellStyle name="Currency 13 2 6 2" xfId="6018" xr:uid="{2484FCCF-5313-4FD9-B082-D21FFD4D25DD}"/>
    <cellStyle name="Currency 13 2 6 3" xfId="7179" xr:uid="{1DC90E5F-19A3-42E4-B787-8F78C2D69631}"/>
    <cellStyle name="Currency 13 2 7" xfId="6227" xr:uid="{D35634B7-F9D0-4AE6-B5D9-7D7D8E60321F}"/>
    <cellStyle name="Currency 13 2 8" xfId="6085" xr:uid="{75F5B06E-FC6D-4466-A3BF-6CC0DFBC6A62}"/>
    <cellStyle name="Currency 13 2 9" xfId="6209" xr:uid="{FD951F44-1804-4399-A342-A3C8ED92EA71}"/>
    <cellStyle name="Currency 13 3" xfId="4297" xr:uid="{0FCB0231-8D2A-46A2-ADC9-8EFFE48E28CC}"/>
    <cellStyle name="Currency 13 3 2" xfId="4942" xr:uid="{E9DF8EBC-D1BA-4820-9D52-F7B46BADF035}"/>
    <cellStyle name="Currency 13 3 2 2" xfId="6222" xr:uid="{189B23A3-D3D6-4C5E-88DC-98CABA81EF3B}"/>
    <cellStyle name="Currency 13 3 2 2 2" xfId="6115" xr:uid="{FA11DA01-3286-476C-9C89-7E26920D7F06}"/>
    <cellStyle name="Currency 13 3 2 2 3" xfId="7258" xr:uid="{D68FE73C-72A2-4708-B86D-5803D3925671}"/>
    <cellStyle name="Currency 13 3 2 3" xfId="6091" xr:uid="{9EE133E4-FE61-454A-9513-51BF2B4D0040}"/>
    <cellStyle name="Currency 13 3 2 4" xfId="6035" xr:uid="{C3742AA3-50FC-47A8-9901-FE3C7F95D40B}"/>
    <cellStyle name="Currency 13 3 3" xfId="6362" xr:uid="{CFA65D98-FBA0-4604-8639-B5F42F45A7EC}"/>
    <cellStyle name="Currency 13 3 3 2" xfId="6226" xr:uid="{45AAEA01-2D6E-4939-B616-66C7B7274A66}"/>
    <cellStyle name="Currency 13 3 3 3" xfId="7189" xr:uid="{31D76A95-D8EF-4022-9B89-1EAA9E546D5A}"/>
    <cellStyle name="Currency 13 3 4" xfId="6355" xr:uid="{5606B905-4D3D-47C4-84C5-3A5E022CC53B}"/>
    <cellStyle name="Currency 13 3 5" xfId="6272" xr:uid="{AB7EE36B-151E-4992-BF13-5D0E22C1CEF8}"/>
    <cellStyle name="Currency 13 3 6" xfId="7115" xr:uid="{8DF03ABA-F9AF-42C5-9888-5B77A981A395}"/>
    <cellStyle name="Currency 13 4" xfId="4295" xr:uid="{BA07601C-D51B-4BC1-8732-754F15EBA5CA}"/>
    <cellStyle name="Currency 13 4 2" xfId="4578" xr:uid="{8EEB68E9-B27C-4202-B3AF-AF92F10EC3A6}"/>
    <cellStyle name="Currency 13 4 2 2" xfId="6037" xr:uid="{3BCA40AA-EF19-48B1-8DE2-7B5523C8E56A}"/>
    <cellStyle name="Currency 13 4 2 3" xfId="6342" xr:uid="{4820743C-170C-43F6-99CD-234D354D0BE5}"/>
    <cellStyle name="Currency 13 4 3" xfId="6219" xr:uid="{CB162906-E75D-4545-AC5A-CFD5EEB5279D}"/>
    <cellStyle name="Currency 13 4 4" xfId="6360" xr:uid="{752F3F8B-3495-4E3B-ACE1-89E77F24C131}"/>
    <cellStyle name="Currency 13 5" xfId="4941" xr:uid="{1E10507B-F3EC-40B0-BAE9-1B0DF05B3612}"/>
    <cellStyle name="Currency 13 5 2" xfId="6290" xr:uid="{561CBA41-398C-41DC-9199-9314358A9032}"/>
    <cellStyle name="Currency 13 5 2 2" xfId="7070" xr:uid="{18AB3FE5-E15E-44E8-99B3-55F44A4B1CFC}"/>
    <cellStyle name="Currency 13 5 2 3" xfId="7224" xr:uid="{78F85C5D-4B5D-4628-919B-F1D56751509F}"/>
    <cellStyle name="Currency 13 5 3" xfId="6341" xr:uid="{9136D4E1-237F-4C52-B3B4-0C86614F06CC}"/>
    <cellStyle name="Currency 13 5 4" xfId="6196" xr:uid="{6052041B-D78F-4B2D-B759-DFB08C0CF770}"/>
    <cellStyle name="Currency 13 6" xfId="6182" xr:uid="{E424C994-ACE6-4F74-9750-58AA13003AD2}"/>
    <cellStyle name="Currency 13 6 2" xfId="6049" xr:uid="{33FD7F36-5514-4322-80AF-D82B7590C9A0}"/>
    <cellStyle name="Currency 13 6 3" xfId="7205" xr:uid="{03FFE860-ECA7-4CFC-B54A-A68A1A66C67F}"/>
    <cellStyle name="Currency 13 7" xfId="6099" xr:uid="{2707C919-771B-49A4-8BE7-06FA394D5A94}"/>
    <cellStyle name="Currency 13 7 2" xfId="6260" xr:uid="{70E5587B-6A8C-4FE2-B473-FD3CFFF9BC14}"/>
    <cellStyle name="Currency 13 7 3" xfId="7169" xr:uid="{E5E80219-1BFC-4DD9-A3DF-C21125213D7B}"/>
    <cellStyle name="Currency 13 8" xfId="6114" xr:uid="{A6CA794C-D07A-428E-9127-183464975568}"/>
    <cellStyle name="Currency 13 9" xfId="6158" xr:uid="{EEBF2D7C-B7F4-4AA7-A623-114C8380320C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2 2 2" xfId="5872" xr:uid="{EC120BB6-C903-4C0A-A104-5FE5C7855173}"/>
    <cellStyle name="Currency 14 2 3" xfId="5701" xr:uid="{7B541D45-626F-4B3E-B17C-6BD0DCE1BBC1}"/>
    <cellStyle name="Currency 14 3" xfId="4418" xr:uid="{1213141F-30C0-4E69-80FC-0E098588FCB5}"/>
    <cellStyle name="Currency 14 3 2" xfId="5607" xr:uid="{1BDD64A5-E68E-4E1D-9C33-D00FF5362B65}"/>
    <cellStyle name="Currency 14 3 2 2" xfId="5926" xr:uid="{3F9A204B-DA39-4622-9078-499727899AB0}"/>
    <cellStyle name="Currency 14 3 3" xfId="5760" xr:uid="{90B2BBDC-7C61-4D40-823F-F2B16A2BA31B}"/>
    <cellStyle name="Currency 14 4" xfId="5565" xr:uid="{114CA5CC-0FB1-42D4-BDBF-D7CC2B228ACF}"/>
    <cellStyle name="Currency 14 4 2" xfId="5817" xr:uid="{CB2486BE-AD24-4B93-A85F-CFC8AC2BF9DE}"/>
    <cellStyle name="Currency 14 5" xfId="5648" xr:uid="{F2C4E4E5-4060-4060-819F-DDDB89A0A5B1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19" xfId="7276" xr:uid="{14860912-A239-446D-A52D-5AD32BE4E3A0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10" xfId="7102" xr:uid="{7010E55E-74A0-4B9B-87B2-AE57F399033A}"/>
    <cellStyle name="Currency 2 2 2 2 2" xfId="4943" xr:uid="{300C3AF3-0737-47F1-BE29-623641FE4874}"/>
    <cellStyle name="Currency 2 2 2 2 2 2" xfId="6313" xr:uid="{FDDDCFB8-88A1-4F80-8F0C-941F618A084E}"/>
    <cellStyle name="Currency 2 2 2 2 2 2 2" xfId="6198" xr:uid="{750108CF-E895-4961-B155-A6D20BA84723}"/>
    <cellStyle name="Currency 2 2 2 2 2 2 2 2" xfId="6278" xr:uid="{7FDF857A-D8B0-4896-88C0-4C3CA9202472}"/>
    <cellStyle name="Currency 2 2 2 2 2 2 2 2 2" xfId="6010" xr:uid="{6145DA99-1AD2-42ED-998A-499B5E9764C1}"/>
    <cellStyle name="Currency 2 2 2 2 2 2 2 2 3" xfId="7266" xr:uid="{C7D85386-A0F9-4C0D-BAB2-11921153B817}"/>
    <cellStyle name="Currency 2 2 2 2 2 2 2 3" xfId="6378" xr:uid="{7465F791-4CD1-426B-B663-D75085CC85A0}"/>
    <cellStyle name="Currency 2 2 2 2 2 2 2 4" xfId="7148" xr:uid="{F94314FF-7DBF-4151-90D3-FE4B3C1DFB6D}"/>
    <cellStyle name="Currency 2 2 2 2 2 2 3" xfId="7089" xr:uid="{2D53F28B-CC87-4213-A3FE-ACAADD4A2E54}"/>
    <cellStyle name="Currency 2 2 2 2 2 2 3 2" xfId="6130" xr:uid="{1CED317B-B0D4-419F-A82F-CEAA8C52C063}"/>
    <cellStyle name="Currency 2 2 2 2 2 2 3 3" xfId="7199" xr:uid="{0A9AAA56-A5F1-460C-8118-9400DB44BBC2}"/>
    <cellStyle name="Currency 2 2 2 2 2 2 4" xfId="6109" xr:uid="{284EF57E-3382-4415-A41E-FE422137207E}"/>
    <cellStyle name="Currency 2 2 2 2 2 2 5" xfId="7080" xr:uid="{B809AB1A-71C1-4806-9D30-4A470D143833}"/>
    <cellStyle name="Currency 2 2 2 2 2 2 6" xfId="7121" xr:uid="{1A45CE71-E824-453C-96D7-116D55D37378}"/>
    <cellStyle name="Currency 2 2 2 2 2 3" xfId="6078" xr:uid="{7EDA7656-F8B6-469F-BDD2-F27EDA71B83B}"/>
    <cellStyle name="Currency 2 2 2 2 2 3 2" xfId="6282" xr:uid="{0E2CF5F7-1D0C-4B57-B2A7-189C61BB1D6A}"/>
    <cellStyle name="Currency 2 2 2 2 2 3 2 2" xfId="6118" xr:uid="{65222982-377D-4554-A0FD-F926CA3F15CD}"/>
    <cellStyle name="Currency 2 2 2 2 2 3 2 3" xfId="7249" xr:uid="{06A5C01E-31DD-4110-AE98-7EA51B973427}"/>
    <cellStyle name="Currency 2 2 2 2 2 3 3" xfId="6140" xr:uid="{9BE7C256-B501-4AC0-A072-9E87461D704D}"/>
    <cellStyle name="Currency 2 2 2 2 2 3 4" xfId="7134" xr:uid="{096D9D18-A56C-4D13-8CF1-EE87D0DF8475}"/>
    <cellStyle name="Currency 2 2 2 2 2 4" xfId="6100" xr:uid="{871DC5E4-DF84-41A2-87F6-E752B207E9A7}"/>
    <cellStyle name="Currency 2 2 2 2 2 4 2" xfId="6286" xr:uid="{109FD0D3-CAAA-4525-995E-93AF1CBC884F}"/>
    <cellStyle name="Currency 2 2 2 2 2 4 2 2" xfId="7072" xr:uid="{DDD5F86E-46E1-4B1B-A9A7-48AEADA69574}"/>
    <cellStyle name="Currency 2 2 2 2 2 4 2 3" xfId="7234" xr:uid="{047CF159-1B75-4814-99D7-75A8BB0C9A00}"/>
    <cellStyle name="Currency 2 2 2 2 2 4 3" xfId="6333" xr:uid="{A6B1EEBA-EA70-4146-BF55-1E15A239DB99}"/>
    <cellStyle name="Currency 2 2 2 2 2 4 4" xfId="7161" xr:uid="{312CF14F-A83A-4525-9F11-E960E04480F9}"/>
    <cellStyle name="Currency 2 2 2 2 2 5" xfId="6291" xr:uid="{A25E6773-7FA7-4261-8DDE-D166BE960753}"/>
    <cellStyle name="Currency 2 2 2 2 2 5 2" xfId="6127" xr:uid="{97BA91CF-F25E-480E-8655-F1F191EAE244}"/>
    <cellStyle name="Currency 2 2 2 2 2 5 3" xfId="7216" xr:uid="{1070198E-7619-4440-B107-174C5704FD30}"/>
    <cellStyle name="Currency 2 2 2 2 2 6" xfId="6389" xr:uid="{7317EE34-58F3-4DB3-BC43-6D9D05DC8F16}"/>
    <cellStyle name="Currency 2 2 2 2 2 6 2" xfId="6388" xr:uid="{873A38E4-E59A-4540-BF69-E06FF1D66124}"/>
    <cellStyle name="Currency 2 2 2 2 2 6 3" xfId="7180" xr:uid="{6146C64A-6D6F-41F9-A958-08568C2BB4AF}"/>
    <cellStyle name="Currency 2 2 2 2 2 7" xfId="6321" xr:uid="{B6A2D4FF-E182-42BD-8440-C2952EEBDB3E}"/>
    <cellStyle name="Currency 2 2 2 2 2 8" xfId="6154" xr:uid="{54E88CB9-E92D-47B0-9984-FF873677394B}"/>
    <cellStyle name="Currency 2 2 2 2 2 9" xfId="6361" xr:uid="{16E4A012-97EA-41B6-961E-278C09620C5E}"/>
    <cellStyle name="Currency 2 2 2 2 3" xfId="6309" xr:uid="{5D371792-2E23-4E9C-B5AF-D9A4F94CE8B9}"/>
    <cellStyle name="Currency 2 2 2 2 3 2" xfId="6202" xr:uid="{8DCB24E4-DF94-4B31-927C-CD295B1185B6}"/>
    <cellStyle name="Currency 2 2 2 2 3 2 2" xfId="7054" xr:uid="{84DD03F1-A80D-492B-BC61-B86BEACA4A98}"/>
    <cellStyle name="Currency 2 2 2 2 3 2 2 2" xfId="6228" xr:uid="{7532DBF7-E654-444F-9F80-C1F89338389A}"/>
    <cellStyle name="Currency 2 2 2 2 3 2 2 3" xfId="7259" xr:uid="{34E26CB0-9A72-46F0-8F47-5D97823A7CFC}"/>
    <cellStyle name="Currency 2 2 2 2 3 2 3" xfId="6367" xr:uid="{134240B7-5D46-48C2-AA22-D131FF7831CE}"/>
    <cellStyle name="Currency 2 2 2 2 3 2 4" xfId="7141" xr:uid="{561B0A3A-E3CD-45E0-8478-983FA1F26253}"/>
    <cellStyle name="Currency 2 2 2 2 3 3" xfId="6185" xr:uid="{1F0579D9-6BFA-4290-A79B-BC9BEC9BC128}"/>
    <cellStyle name="Currency 2 2 2 2 3 3 2" xfId="6008" xr:uid="{6C345CBE-9C4E-40EF-BAD3-E87530D1C7EF}"/>
    <cellStyle name="Currency 2 2 2 2 3 3 3" xfId="7190" xr:uid="{4520EDE4-10DB-4033-81E4-8EFE8D553364}"/>
    <cellStyle name="Currency 2 2 2 2 3 4" xfId="6232" xr:uid="{FB3823B1-D976-490D-9F5C-BED4DE12C4D9}"/>
    <cellStyle name="Currency 2 2 2 2 3 5" xfId="6271" xr:uid="{5B955BB6-7E94-4455-8ED6-45F48441B8DD}"/>
    <cellStyle name="Currency 2 2 2 2 3 6" xfId="7116" xr:uid="{E88904D1-2B1F-45FB-9B7D-F8F719F6DCC6}"/>
    <cellStyle name="Currency 2 2 2 2 4" xfId="6205" xr:uid="{FF8466E6-FFB9-45EC-9648-C1A507824D8A}"/>
    <cellStyle name="Currency 2 2 2 2 4 2" xfId="6173" xr:uid="{7B625F4F-507C-4347-80F9-DB9873CB0554}"/>
    <cellStyle name="Currency 2 2 2 2 4 2 2" xfId="6121" xr:uid="{8BDBA4E8-B714-4A98-8B0E-0C5F6F340D4C}"/>
    <cellStyle name="Currency 2 2 2 2 4 2 3" xfId="7241" xr:uid="{C923CCFE-1442-44AD-AC1B-973CB010FEC0}"/>
    <cellStyle name="Currency 2 2 2 2 4 3" xfId="6266" xr:uid="{96D9AA8A-A0BC-4644-ACA4-419DD588BA87}"/>
    <cellStyle name="Currency 2 2 2 2 4 4" xfId="7127" xr:uid="{27E99B68-0ADC-4B4A-A438-1C7EA8436E74}"/>
    <cellStyle name="Currency 2 2 2 2 5" xfId="6074" xr:uid="{A2D304BB-C1AA-473E-818F-B607F32DB515}"/>
    <cellStyle name="Currency 2 2 2 2 5 2" xfId="6094" xr:uid="{3AF492D2-7C8C-4C56-A405-685CB3B0392C}"/>
    <cellStyle name="Currency 2 2 2 2 5 2 2" xfId="7044" xr:uid="{F9798EB5-6B46-41A6-BB27-414D9918E6F9}"/>
    <cellStyle name="Currency 2 2 2 2 5 2 3" xfId="7225" xr:uid="{601D0757-CB27-4B4D-B2F5-D3179D47178A}"/>
    <cellStyle name="Currency 2 2 2 2 5 3" xfId="6136" xr:uid="{4694461D-34E0-414E-8BB0-D89A392865C2}"/>
    <cellStyle name="Currency 2 2 2 2 5 4" xfId="7153" xr:uid="{2C1DA228-CEB1-4E14-90D7-8F05A8E0AB91}"/>
    <cellStyle name="Currency 2 2 2 2 6" xfId="6181" xr:uid="{D96025D3-C7A5-4231-B4EC-5B4D0AE8DBEF}"/>
    <cellStyle name="Currency 2 2 2 2 6 2" xfId="7065" xr:uid="{C76B96BB-235D-46C1-A297-4D38D4281CB5}"/>
    <cellStyle name="Currency 2 2 2 2 6 3" xfId="7206" xr:uid="{697A7528-138D-44FB-98FE-50B83DACE7F9}"/>
    <cellStyle name="Currency 2 2 2 2 7" xfId="6073" xr:uid="{1AB930DC-2E98-4F49-9026-09D6AD4852DB}"/>
    <cellStyle name="Currency 2 2 2 2 7 2" xfId="6249" xr:uid="{8E601EB7-5FBB-4B27-ACD1-45695FF19082}"/>
    <cellStyle name="Currency 2 2 2 2 7 3" xfId="7170" xr:uid="{A05EDAE5-6A31-48D6-A366-F87E36911151}"/>
    <cellStyle name="Currency 2 2 2 2 8" xfId="6353" xr:uid="{F8E4ACAF-B56D-40FC-8CD1-1D2D7AC8055F}"/>
    <cellStyle name="Currency 2 2 2 2 9" xfId="6382" xr:uid="{7D29A593-AAF1-4C74-82AF-AF3956DC0C99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2 2 2" xfId="5873" xr:uid="{7F8CC2D1-2BC9-4A54-B048-11609DBB59CE}"/>
    <cellStyle name="Currency 2 2 2 3 2 3" xfId="5702" xr:uid="{3652EDBA-E072-47F4-9AE5-3874A986A9E7}"/>
    <cellStyle name="Currency 2 2 2 3 3" xfId="4422" xr:uid="{2098205C-27A5-4369-BB68-2BBFB7510A7F}"/>
    <cellStyle name="Currency 2 2 2 3 3 2" xfId="5610" xr:uid="{DF1DD130-CC8E-474A-AE66-DBBD4E1346BB}"/>
    <cellStyle name="Currency 2 2 2 3 3 2 2" xfId="5930" xr:uid="{4F82A287-AF2A-4F5D-AB71-E55C44983474}"/>
    <cellStyle name="Currency 2 2 2 3 3 3" xfId="5764" xr:uid="{90E6CBA1-0136-43DD-9CFE-30BBCD8000BF}"/>
    <cellStyle name="Currency 2 2 2 3 4" xfId="5568" xr:uid="{3430BA99-3A77-47A5-90BC-7B9247987756}"/>
    <cellStyle name="Currency 2 2 2 3 4 2" xfId="5821" xr:uid="{522A24DF-83D8-401D-AB24-1D51903F7EB7}"/>
    <cellStyle name="Currency 2 2 2 3 5" xfId="5652" xr:uid="{94F262D6-F2E7-4D25-B808-BEC126049B6B}"/>
    <cellStyle name="Currency 2 2 2 4" xfId="3679" xr:uid="{BB2AA7D3-BC24-468B-904E-0F265BB21837}"/>
    <cellStyle name="Currency 2 2 2 4 2" xfId="4502" xr:uid="{A5605DB2-D4D6-4E9E-B2FB-A37C9D9D1AE5}"/>
    <cellStyle name="Currency 2 2 2 4 2 2" xfId="5874" xr:uid="{A1869D15-7170-41A1-B593-8323E536A76A}"/>
    <cellStyle name="Currency 2 2 2 4 3" xfId="5703" xr:uid="{C47AD454-5422-4FDA-B6D8-C8CE62DC6569}"/>
    <cellStyle name="Currency 2 2 2 5" xfId="4421" xr:uid="{FF1625D0-5242-4DC7-9C55-CAA945188B90}"/>
    <cellStyle name="Currency 2 2 2 5 2" xfId="5609" xr:uid="{E863226D-F084-4957-AF00-05736FCD5425}"/>
    <cellStyle name="Currency 2 2 2 5 2 2" xfId="5929" xr:uid="{D7946C80-2449-4651-9DA3-814690E6B50A}"/>
    <cellStyle name="Currency 2 2 2 5 3" xfId="5763" xr:uid="{2D55D284-74F6-47E4-B71F-9E8CA91F5077}"/>
    <cellStyle name="Currency 2 2 2 6" xfId="5567" xr:uid="{F8010382-0262-4BC0-A0A0-B7EC311A9211}"/>
    <cellStyle name="Currency 2 2 2 6 2" xfId="5820" xr:uid="{02BA09C4-B94D-491E-9658-56F734572DBB}"/>
    <cellStyle name="Currency 2 2 2 7" xfId="5651" xr:uid="{67300AA0-5C15-44AA-9095-1D3C29C9458C}"/>
    <cellStyle name="Currency 2 2 3" xfId="3680" xr:uid="{AAFBC450-B221-44C5-ABA8-8453AB397250}"/>
    <cellStyle name="Currency 2 2 3 2" xfId="4503" xr:uid="{3CAFB6D4-FED4-439E-A692-485DC56F5E95}"/>
    <cellStyle name="Currency 2 2 3 2 2" xfId="5875" xr:uid="{205EBF24-2A16-4262-AFC4-802CA77CE605}"/>
    <cellStyle name="Currency 2 2 3 3" xfId="5704" xr:uid="{BE65EFA1-2CF7-413A-AE97-C44306D6D217}"/>
    <cellStyle name="Currency 2 2 4" xfId="4420" xr:uid="{3AA2C7AD-048D-4BC6-8EC5-DC966E59C5B3}"/>
    <cellStyle name="Currency 2 2 4 2" xfId="5608" xr:uid="{E8B6D522-CEEC-4BE1-AE88-EE8505B0D79A}"/>
    <cellStyle name="Currency 2 2 4 2 2" xfId="5928" xr:uid="{091B5DDA-BA28-4E30-B4BB-2B1656A817C5}"/>
    <cellStyle name="Currency 2 2 4 3" xfId="5762" xr:uid="{41E45B04-D5F4-4A62-8E86-0B2113A1B05D}"/>
    <cellStyle name="Currency 2 2 5" xfId="5566" xr:uid="{BFC2E887-07B0-4833-A732-2ECBD740053E}"/>
    <cellStyle name="Currency 2 2 5 2" xfId="5819" xr:uid="{B8E6EAD2-9DEA-49E6-A299-4AC5680142F3}"/>
    <cellStyle name="Currency 2 2 6" xfId="5650" xr:uid="{92A2DA65-C0C1-4B16-810C-B76075093A6D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2 2 2" xfId="5876" xr:uid="{8EB9D659-D2B7-4E69-AABA-ED0B7F8EC1BF}"/>
    <cellStyle name="Currency 2 3 2 3" xfId="5705" xr:uid="{126C9178-674E-4CF8-9FCC-9952F795D35A}"/>
    <cellStyle name="Currency 2 3 3" xfId="4423" xr:uid="{08937C08-7B5B-4AD8-91AE-7600FF8626B7}"/>
    <cellStyle name="Currency 2 3 3 2" xfId="5611" xr:uid="{B87F7DDC-D3F7-4258-BC18-5B03BD205260}"/>
    <cellStyle name="Currency 2 3 3 2 2" xfId="5931" xr:uid="{65D88357-E328-4BF2-A2FD-948BBE0845DF}"/>
    <cellStyle name="Currency 2 3 3 3" xfId="5765" xr:uid="{1BB4BDFD-01E8-4347-BA10-228199B575C7}"/>
    <cellStyle name="Currency 2 3 4" xfId="5569" xr:uid="{3CEC1136-1309-4CD8-9844-0CF6850A252D}"/>
    <cellStyle name="Currency 2 3 4 2" xfId="5822" xr:uid="{5BAEE77D-001A-4CBC-8721-138640DDA141}"/>
    <cellStyle name="Currency 2 3 5" xfId="5653" xr:uid="{56023585-14F8-40B5-978F-BCD0236EAD91}"/>
    <cellStyle name="Currency 2 4" xfId="3682" xr:uid="{8B8F9A4D-2297-465D-8295-FC8375F02ED0}"/>
    <cellStyle name="Currency 2 4 2" xfId="4505" xr:uid="{A91127AB-3371-4A67-A002-689066C2B3C6}"/>
    <cellStyle name="Currency 2 4 2 2" xfId="5877" xr:uid="{1695D2FA-73F7-4F20-975F-7534C36BF843}"/>
    <cellStyle name="Currency 2 4 3" xfId="5706" xr:uid="{A98EE05A-5F7B-408F-B6B9-CECA37BCDBF8}"/>
    <cellStyle name="Currency 2 5" xfId="4419" xr:uid="{65367035-848F-488D-A1F6-702E2D74F719}"/>
    <cellStyle name="Currency 2 5 2" xfId="4699" xr:uid="{B1BEA1DF-3499-4AEB-AD94-A8413FAA0362}"/>
    <cellStyle name="Currency 2 5 2 2" xfId="5927" xr:uid="{5C9E1771-CCAC-409F-A328-9868C808E645}"/>
    <cellStyle name="Currency 2 5 3" xfId="5761" xr:uid="{064CDC8A-DA8E-4C7D-9F7B-B0271C025DE3}"/>
    <cellStyle name="Currency 2 6" xfId="4700" xr:uid="{0D3223CC-EDAF-419A-BF54-C594D3E26C50}"/>
    <cellStyle name="Currency 2 6 2" xfId="5818" xr:uid="{C90D3024-1F11-4A79-AF7F-08D6B735EBAF}"/>
    <cellStyle name="Currency 2 7" xfId="5649" xr:uid="{FF764EF8-94E2-4BBC-858D-689E76BBF724}"/>
    <cellStyle name="Currency 2 8" xfId="5557" xr:uid="{B2170435-3E1B-4075-B93D-0A2D7FB0EA57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2 2 2" xfId="5878" xr:uid="{1BDACD4D-3343-4FA8-B295-11E29F673CD3}"/>
    <cellStyle name="Currency 3 2 2 3" xfId="5707" xr:uid="{5DC000A9-AA3B-40A5-8D5F-95C59F65EB8B}"/>
    <cellStyle name="Currency 3 2 3" xfId="4425" xr:uid="{821AE0E4-35DA-4F44-8FF4-A93619B5DC77}"/>
    <cellStyle name="Currency 3 2 3 2" xfId="5613" xr:uid="{B98FF953-DC16-4003-BEFC-EE62ABB1CA68}"/>
    <cellStyle name="Currency 3 2 3 2 2" xfId="5933" xr:uid="{0F008C67-DDED-4127-9E4A-BBCAA89245E5}"/>
    <cellStyle name="Currency 3 2 3 3" xfId="5767" xr:uid="{8A7085BA-DC8F-46C2-B01E-BB05B7728F79}"/>
    <cellStyle name="Currency 3 2 4" xfId="5571" xr:uid="{B45978B4-6FAA-4BDC-803F-E5D192AF55B9}"/>
    <cellStyle name="Currency 3 2 4 2" xfId="5824" xr:uid="{AF3957E2-BD0C-46BA-85B7-B6B0D83476E3}"/>
    <cellStyle name="Currency 3 2 5" xfId="5655" xr:uid="{C4A6A539-F1DF-4B9D-AA6F-F3BF6AE86CB3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2 2 2" xfId="5879" xr:uid="{43133426-BCEE-48A7-A806-3FA2394CC083}"/>
    <cellStyle name="Currency 3 3 2 3" xfId="5708" xr:uid="{C680120B-F4D8-4495-BD4E-946183E4D252}"/>
    <cellStyle name="Currency 3 3 3" xfId="4426" xr:uid="{249404E3-6D24-4AFF-9851-C5A51F4A8610}"/>
    <cellStyle name="Currency 3 3 3 2" xfId="5614" xr:uid="{92CC8C73-46C0-4559-B8ED-7D926C81FE27}"/>
    <cellStyle name="Currency 3 3 3 2 2" xfId="5934" xr:uid="{F1214519-153C-4D1F-935A-4EDFCA1F4770}"/>
    <cellStyle name="Currency 3 3 3 3" xfId="5768" xr:uid="{A9B0C19A-5512-4FFC-A9CD-AC645E7DF875}"/>
    <cellStyle name="Currency 3 3 4" xfId="5572" xr:uid="{7880FB74-CFAA-45A1-A8CC-F3CAF6322A9D}"/>
    <cellStyle name="Currency 3 3 4 2" xfId="5825" xr:uid="{925974FD-F999-40AA-B7BC-2DFD3E5557B1}"/>
    <cellStyle name="Currency 3 3 5" xfId="5656" xr:uid="{777D3F4D-CF7B-440D-B044-1F7A07C6E1C9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2 2 2" xfId="5880" xr:uid="{492CFE14-D45D-4AAE-9AEE-5FC64656C879}"/>
    <cellStyle name="Currency 3 4 2 3" xfId="5709" xr:uid="{B3961946-DC72-4A90-B6D4-70FBAD2B37D9}"/>
    <cellStyle name="Currency 3 4 3" xfId="4427" xr:uid="{37FEBFE6-4F00-4A24-B718-8F2A8C754E48}"/>
    <cellStyle name="Currency 3 4 3 2" xfId="5615" xr:uid="{0BE0700E-D4B2-4B5E-BAE4-BF2B9BCF2706}"/>
    <cellStyle name="Currency 3 4 3 2 2" xfId="5935" xr:uid="{3628EACF-0068-4BA6-944D-17EF3AE295A5}"/>
    <cellStyle name="Currency 3 4 3 3" xfId="5769" xr:uid="{180A7FF2-64D0-47B4-89EB-CAA0BB4361C7}"/>
    <cellStyle name="Currency 3 4 4" xfId="5573" xr:uid="{410C856C-0C32-49B6-B598-7092066493FC}"/>
    <cellStyle name="Currency 3 4 4 2" xfId="5826" xr:uid="{83AD067D-1413-4699-8182-CDD85A144C8A}"/>
    <cellStyle name="Currency 3 4 5" xfId="5657" xr:uid="{C3790424-2A40-44AC-ADB7-38C1FA164C10}"/>
    <cellStyle name="Currency 3 5" xfId="3686" xr:uid="{062DC98C-73BF-4047-8749-0E76DD9FE53A}"/>
    <cellStyle name="Currency 3 5 2" xfId="4509" xr:uid="{CAE96761-A650-453D-B4E6-4AC394DBA0B4}"/>
    <cellStyle name="Currency 3 5 2 2" xfId="5881" xr:uid="{47CDDFCD-6B14-43EB-B510-A50DF4A5E195}"/>
    <cellStyle name="Currency 3 5 3" xfId="5710" xr:uid="{DEA7DEB1-4933-4FF0-B913-04F1757BA582}"/>
    <cellStyle name="Currency 3 6" xfId="4424" xr:uid="{9E161106-2646-45BA-A985-09785E9EF4F1}"/>
    <cellStyle name="Currency 3 6 2" xfId="5612" xr:uid="{C530E5F4-3960-4249-B968-BA2A9DD30AE3}"/>
    <cellStyle name="Currency 3 6 2 2" xfId="5932" xr:uid="{35D5BF71-9C01-4987-9AE4-2D6E183B3F84}"/>
    <cellStyle name="Currency 3 6 3" xfId="5766" xr:uid="{5130FA19-63EC-4DD1-A4EF-E5054BDFC3DF}"/>
    <cellStyle name="Currency 3 7" xfId="5570" xr:uid="{3C5F8FD9-40FB-4CFF-BC1C-F9FF88C6D143}"/>
    <cellStyle name="Currency 3 7 2" xfId="5823" xr:uid="{CDBD01B4-FCCC-4107-BDFF-87216B13B341}"/>
    <cellStyle name="Currency 3 8" xfId="5654" xr:uid="{0AB21FD0-9AE8-407D-9482-A1D8FE088203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2 2 2" xfId="5882" xr:uid="{F086336E-B11A-497B-A161-FF33E4EFA7EE}"/>
    <cellStyle name="Currency 4 2 2 3" xfId="5711" xr:uid="{2A5BFE20-755E-4832-B487-7D6674436DEF}"/>
    <cellStyle name="Currency 4 2 3" xfId="4429" xr:uid="{982CC272-22ED-457F-84E0-577112C9BD88}"/>
    <cellStyle name="Currency 4 2 3 2" xfId="5616" xr:uid="{2CF6FFD9-6E77-46FF-AE92-CC5CF36CAE10}"/>
    <cellStyle name="Currency 4 2 3 2 2" xfId="5937" xr:uid="{FC42B0E3-1829-46DF-A174-CAD8450F5085}"/>
    <cellStyle name="Currency 4 2 3 3" xfId="5771" xr:uid="{06B5D947-B672-4634-8700-C6ABD1B04952}"/>
    <cellStyle name="Currency 4 2 4" xfId="5574" xr:uid="{6AA71336-DE31-40D2-B454-38B84E00AF06}"/>
    <cellStyle name="Currency 4 2 4 2" xfId="5828" xr:uid="{78E9A346-911B-4CB8-B3F1-DE4B6C69F669}"/>
    <cellStyle name="Currency 4 2 5" xfId="5659" xr:uid="{955B4113-F422-4484-90D5-49153FAD31B9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2 2 2" xfId="5883" xr:uid="{80DEF7AD-F11E-4C66-8A83-5CE33AE4F90A}"/>
    <cellStyle name="Currency 4 3 2 3" xfId="5712" xr:uid="{5EDD7B08-3C1E-48A3-B076-E46D50027469}"/>
    <cellStyle name="Currency 4 3 3" xfId="4430" xr:uid="{EDA50E2D-93B1-40E2-84B4-0B103714B226}"/>
    <cellStyle name="Currency 4 3 3 2" xfId="5617" xr:uid="{762DBFA6-9F33-468F-8085-6FA88E2097FD}"/>
    <cellStyle name="Currency 4 3 3 2 2" xfId="5938" xr:uid="{C17151BD-4AFD-4E1A-BF6B-9D235154BAFD}"/>
    <cellStyle name="Currency 4 3 3 3" xfId="5772" xr:uid="{0BAE2176-8715-4291-9508-65DB883A8D53}"/>
    <cellStyle name="Currency 4 3 4" xfId="5575" xr:uid="{D9B5AF3D-30EB-4350-87F8-4922988DAF19}"/>
    <cellStyle name="Currency 4 3 4 2" xfId="5829" xr:uid="{85A0283E-0E2E-4D6E-B8A0-5B52843EF060}"/>
    <cellStyle name="Currency 4 3 5" xfId="5660" xr:uid="{EA05728D-060F-4703-96B8-9716A8E0A969}"/>
    <cellStyle name="Currency 4 4" xfId="3689" xr:uid="{C9FD4A8B-4FD6-4559-B4DA-B4E427A78FE0}"/>
    <cellStyle name="Currency 4 4 2" xfId="4512" xr:uid="{CCAF66B5-E438-42DD-843F-D8C74B50FF5D}"/>
    <cellStyle name="Currency 4 4 2 2" xfId="5884" xr:uid="{00D0CFBB-8283-4F5E-BFE3-40DBACD18A54}"/>
    <cellStyle name="Currency 4 4 3" xfId="5713" xr:uid="{03DF8E43-1127-49BE-AE46-9A2B43709368}"/>
    <cellStyle name="Currency 4 5" xfId="4299" xr:uid="{8A780965-8D1D-4A8B-94B5-F03EC038FFF8}"/>
    <cellStyle name="Currency 4 5 2" xfId="4715" xr:uid="{53F801BC-9CA1-4D26-B6B4-71333DCAA590}"/>
    <cellStyle name="Currency 4 5 2 2" xfId="5936" xr:uid="{699DD8FC-6D0A-4DA8-A335-A36D4E031FAC}"/>
    <cellStyle name="Currency 4 5 3" xfId="4904" xr:uid="{409DDC1C-0CF9-4DB0-8064-8D3F7EC4114D}"/>
    <cellStyle name="Currency 4 5 3 2" xfId="5499" xr:uid="{BF973EA7-4044-4E1E-A1DF-101BAF25DC18}"/>
    <cellStyle name="Currency 4 5 3 3" xfId="4944" xr:uid="{304AC2BD-85F8-455E-A054-93A781FDE7AA}"/>
    <cellStyle name="Currency 4 5 3 4" xfId="5770" xr:uid="{48CC477A-BC8C-40B9-848C-EAB418B791F8}"/>
    <cellStyle name="Currency 4 5 4" xfId="4881" xr:uid="{D69C801B-A9F5-4C66-A874-6EA64D38166D}"/>
    <cellStyle name="Currency 4 6" xfId="4428" xr:uid="{FB4AB46C-78B3-43F2-8814-EF48BC7C4AC8}"/>
    <cellStyle name="Currency 4 6 2" xfId="5827" xr:uid="{48D1D72B-4F6E-450C-9155-7465F063B2C4}"/>
    <cellStyle name="Currency 4 7" xfId="5658" xr:uid="{18D33D8C-8364-4310-8E53-76671DF8A151}"/>
    <cellStyle name="Currency 4 8" xfId="5978" xr:uid="{79F3144A-6D36-413B-BB31-DBC54B09E317}"/>
    <cellStyle name="Currency 5" xfId="31" xr:uid="{D9827A7F-F3CF-42EA-BD93-23B640C0E2C7}"/>
    <cellStyle name="Currency 5 10" xfId="6276" xr:uid="{C82003FD-2B4A-4BB0-BD21-1518A896023F}"/>
    <cellStyle name="Currency 5 11" xfId="7103" xr:uid="{7CB1D926-7E1B-435A-B686-3CBE3A9764F0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2 2 2" xfId="5885" xr:uid="{58B168DD-4D4B-44EC-AC0D-FC21665E7B11}"/>
    <cellStyle name="Currency 5 2 2 3" xfId="5714" xr:uid="{BE4BB786-3F11-465D-B8D3-3348BA583239}"/>
    <cellStyle name="Currency 5 2 3" xfId="4431" xr:uid="{20016A97-3173-4953-A53B-3ABFD9AB3A55}"/>
    <cellStyle name="Currency 5 2 3 2" xfId="5618" xr:uid="{506AE207-E042-43D2-83F9-952F13ADB5C5}"/>
    <cellStyle name="Currency 5 2 3 2 2" xfId="5939" xr:uid="{CCA4A1CD-A465-43B2-B186-C73A4ABFD7C3}"/>
    <cellStyle name="Currency 5 2 3 3" xfId="5773" xr:uid="{52C3B63D-DC12-4F00-8206-4D6FA984332A}"/>
    <cellStyle name="Currency 5 2 4" xfId="5576" xr:uid="{BD206F48-1C75-4938-91A1-9C893164A70F}"/>
    <cellStyle name="Currency 5 2 4 2" xfId="5830" xr:uid="{E79A88EF-0982-4F83-A888-AE3B0675E712}"/>
    <cellStyle name="Currency 5 2 5" xfId="5661" xr:uid="{91A2F30F-F127-41FE-B253-690080F32868}"/>
    <cellStyle name="Currency 5 3" xfId="4300" xr:uid="{D7A66DD3-42F0-44A5-BD6F-BD73F25A064F}"/>
    <cellStyle name="Currency 5 3 2" xfId="4716" xr:uid="{78B58096-922D-423F-BD4B-958C16EE0F8A}"/>
    <cellStyle name="Currency 5 3 2 2" xfId="5489" xr:uid="{B282DF88-7350-45C4-8C5F-FD28523C47D1}"/>
    <cellStyle name="Currency 5 3 2 2 2" xfId="6047" xr:uid="{BB478288-D4F5-4228-B7EA-3A8DF28EEC43}"/>
    <cellStyle name="Currency 5 3 2 2 2 2" xfId="6372" xr:uid="{D8019DD7-DFE1-40EA-B3E2-B288EFC28469}"/>
    <cellStyle name="Currency 5 3 2 2 2 3" xfId="7267" xr:uid="{9A0254BA-369F-4E15-882E-BCF73CB44B87}"/>
    <cellStyle name="Currency 5 3 2 2 3" xfId="6104" xr:uid="{50092657-5CFA-4189-AF24-63C23120573B}"/>
    <cellStyle name="Currency 5 3 2 2 4" xfId="6197" xr:uid="{B54E3827-2E49-4454-8AC5-36CA116D1264}"/>
    <cellStyle name="Currency 5 3 2 3" xfId="4946" xr:uid="{D81FF6EF-167F-4983-826A-5020D59FA8E9}"/>
    <cellStyle name="Currency 5 3 2 3 2" xfId="6328" xr:uid="{94AC48C1-831E-4A86-B195-78D44D9B63B9}"/>
    <cellStyle name="Currency 5 3 2 3 3" xfId="6002" xr:uid="{B6BAD4F2-D1B8-4FC5-B2EA-E1D212B3D0C3}"/>
    <cellStyle name="Currency 5 3 2 4" xfId="6108" xr:uid="{B18D1009-5DD8-427C-9DBD-9A7D27F040FB}"/>
    <cellStyle name="Currency 5 3 2 5" xfId="6147" xr:uid="{4E6730C2-E9B5-47C3-8F10-18E2B25F7673}"/>
    <cellStyle name="Currency 5 3 2 6" xfId="6081" xr:uid="{36F509E7-5454-4B87-9FEF-8163BE1828F5}"/>
    <cellStyle name="Currency 5 3 3" xfId="5999" xr:uid="{C10F325D-D346-499B-8CB4-B5BEB5E15A88}"/>
    <cellStyle name="Currency 5 3 3 2" xfId="6168" xr:uid="{E69D290E-A3D2-4FF1-85FC-DD1CDFCDA20D}"/>
    <cellStyle name="Currency 5 3 3 2 2" xfId="7045" xr:uid="{4D235D63-74C8-4D6E-A277-FCC071E6D6AE}"/>
    <cellStyle name="Currency 5 3 3 2 3" xfId="7250" xr:uid="{C15E304C-1E9C-458F-953B-E3A8FDAF96EF}"/>
    <cellStyle name="Currency 5 3 3 3" xfId="6139" xr:uid="{16FF36CD-C470-40BB-88D2-7471B530E9FC}"/>
    <cellStyle name="Currency 5 3 3 4" xfId="7135" xr:uid="{DAD184CA-C071-491B-8A9F-EE35B4DEC52C}"/>
    <cellStyle name="Currency 5 3 4" xfId="6297" xr:uid="{C234801B-A7B0-485C-8A1F-7826E6AE6CBD}"/>
    <cellStyle name="Currency 5 3 4 2" xfId="6174" xr:uid="{F43AF8ED-CE42-445E-8658-44A415B0E3AE}"/>
    <cellStyle name="Currency 5 3 4 2 2" xfId="7042" xr:uid="{0B80161F-03D3-4494-A421-3685479A2E1B}"/>
    <cellStyle name="Currency 5 3 4 2 3" xfId="7235" xr:uid="{267C1F76-889A-42B1-923C-72839C3554B3}"/>
    <cellStyle name="Currency 5 3 4 3" xfId="6225" xr:uid="{FD140A3B-1B46-4BDB-A2CB-F154A59FACD9}"/>
    <cellStyle name="Currency 5 3 4 4" xfId="7162" xr:uid="{9C285856-F9B8-4119-81AA-61C47C7EFF0B}"/>
    <cellStyle name="Currency 5 3 5" xfId="5997" xr:uid="{DFD8D089-8C26-40C3-B04A-F8B8F0A0CC03}"/>
    <cellStyle name="Currency 5 3 5 2" xfId="6126" xr:uid="{278B6137-5333-4611-82E5-A0250EF3F440}"/>
    <cellStyle name="Currency 5 3 5 3" xfId="7217" xr:uid="{51681D15-B9B6-41F5-9D55-3043E5CE2528}"/>
    <cellStyle name="Currency 5 3 6" xfId="6237" xr:uid="{28A9C31E-67D1-46C1-88FF-09684B197E7E}"/>
    <cellStyle name="Currency 5 3 6 2" xfId="6366" xr:uid="{159A4A8D-5FCE-40FD-8758-ACD84D5F965B}"/>
    <cellStyle name="Currency 5 3 6 3" xfId="7181" xr:uid="{BD1CE894-8BEE-4F24-8BA4-AD68470DC96A}"/>
    <cellStyle name="Currency 5 3 7" xfId="6385" xr:uid="{265E299C-33F0-4044-ADB0-49BDFD4515C9}"/>
    <cellStyle name="Currency 5 3 8" xfId="6153" xr:uid="{E02B0185-6543-4325-89CD-241840EE9A0F}"/>
    <cellStyle name="Currency 5 3 9" xfId="7109" xr:uid="{D3CBDE7E-8794-4964-90F5-CF574C34C230}"/>
    <cellStyle name="Currency 5 4" xfId="4945" xr:uid="{C93DE461-D484-4A54-B48F-2EC71B9349B5}"/>
    <cellStyle name="Currency 5 4 2" xfId="6076" xr:uid="{6075C02A-3395-42A1-A45B-68B5149557BB}"/>
    <cellStyle name="Currency 5 4 2 2" xfId="7090" xr:uid="{32EAEC11-31A4-474B-9141-CC03C62F12CF}"/>
    <cellStyle name="Currency 5 4 2 2 2" xfId="7046" xr:uid="{F7B89674-D4D4-4F09-9C56-8D6B317CD81B}"/>
    <cellStyle name="Currency 5 4 2 2 3" xfId="7260" xr:uid="{A2E173F5-B54B-412E-B380-63A641C2A17F}"/>
    <cellStyle name="Currency 5 4 2 3" xfId="6356" xr:uid="{29C29D2A-51EC-4D38-95F7-AF147E5CDA7F}"/>
    <cellStyle name="Currency 5 4 2 4" xfId="7142" xr:uid="{971C36DA-69AD-4A5A-8701-3FD5FB514B2B}"/>
    <cellStyle name="Currency 5 4 3" xfId="6384" xr:uid="{6171F7AE-9686-48DF-A03D-15EFE63F9EC7}"/>
    <cellStyle name="Currency 5 4 3 2" xfId="7047" xr:uid="{F233E812-50A7-4EBC-8C06-AC9762F55FBE}"/>
    <cellStyle name="Currency 5 4 3 3" xfId="7191" xr:uid="{CF2D91BE-0E22-4D35-A286-791FD7671B21}"/>
    <cellStyle name="Currency 5 4 4" xfId="6320" xr:uid="{1B19E0E2-31AD-452D-A046-DF3FA3D2B495}"/>
    <cellStyle name="Currency 5 4 5" xfId="6386" xr:uid="{4191A68A-83EB-4B67-AB60-A8EADCD6077D}"/>
    <cellStyle name="Currency 5 4 6" xfId="6207" xr:uid="{B329A9C0-23D9-4362-B82C-9BEF8E844157}"/>
    <cellStyle name="Currency 5 5" xfId="6079" xr:uid="{D278D972-16A8-4B06-B01C-25210080D147}"/>
    <cellStyle name="Currency 5 5 2" xfId="6023" xr:uid="{7D0B415B-7171-4D7D-8527-CEAFCDAE0EE6}"/>
    <cellStyle name="Currency 5 5 2 2" xfId="7083" xr:uid="{51FD3F9C-EC0F-47AB-9267-DEA637D641DC}"/>
    <cellStyle name="Currency 5 5 2 3" xfId="7242" xr:uid="{6B07F705-E656-459E-8D82-B4B2742EDCEE}"/>
    <cellStyle name="Currency 5 5 3" xfId="6375" xr:uid="{CE7121B5-2E49-46F2-8053-5B4A0E0CAE15}"/>
    <cellStyle name="Currency 5 5 4" xfId="7128" xr:uid="{CA709219-3B02-4227-AA7E-119F4743D168}"/>
    <cellStyle name="Currency 5 6" xfId="6380" xr:uid="{AE8507E1-4813-4EF3-A00D-52D2443E85CD}"/>
    <cellStyle name="Currency 5 6 2" xfId="6177" xr:uid="{A37DF9A9-692A-4B0A-BCBD-3202A063FFB6}"/>
    <cellStyle name="Currency 5 6 2 2" xfId="6231" xr:uid="{C2BE73E5-DF9C-4F0C-AA1E-EDAC451E8B48}"/>
    <cellStyle name="Currency 5 6 2 3" xfId="7226" xr:uid="{9FCF8CB5-7742-41BD-B1BC-ED9CD084EBE9}"/>
    <cellStyle name="Currency 5 6 3" xfId="6325" xr:uid="{6BEDEFC4-343C-49A0-A20C-3960AD02363A}"/>
    <cellStyle name="Currency 5 6 4" xfId="7154" xr:uid="{C1A18FAA-CC5E-476B-ABB0-8CD717C6B139}"/>
    <cellStyle name="Currency 5 7" xfId="6026" xr:uid="{AC6AD927-7032-4716-8037-BE9132DCCAAD}"/>
    <cellStyle name="Currency 5 7 2" xfId="7066" xr:uid="{F0CF6BD5-051D-4418-AFC9-6F29FEA49844}"/>
    <cellStyle name="Currency 5 7 3" xfId="7207" xr:uid="{8776E8F8-305D-4FF4-B659-F4132EA1E632}"/>
    <cellStyle name="Currency 5 8" xfId="6347" xr:uid="{938D2B27-7C89-4013-ACE4-B4C465240DF4}"/>
    <cellStyle name="Currency 5 8 2" xfId="6132" xr:uid="{E4573539-42E6-4DCD-B545-6EA144A7427F}"/>
    <cellStyle name="Currency 5 8 3" xfId="7171" xr:uid="{0E867AD2-DF85-4E49-8E6F-E99AB75D2850}"/>
    <cellStyle name="Currency 5 9" xfId="6113" xr:uid="{834B89FC-9EDD-4FED-959C-CA93D21217E9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2 2 2" xfId="5886" xr:uid="{D44921C0-7539-4769-A010-747AF2488E5A}"/>
    <cellStyle name="Currency 6 2 3" xfId="5715" xr:uid="{0EA26EA9-FFF0-47A0-91FE-90923B02419C}"/>
    <cellStyle name="Currency 6 3" xfId="4301" xr:uid="{A089EF9D-155D-4240-8463-83D07C1B1139}"/>
    <cellStyle name="Currency 6 3 2" xfId="4717" xr:uid="{3EB64FD5-CF4F-4000-8FB1-41B7AC78F9F2}"/>
    <cellStyle name="Currency 6 3 2 2" xfId="5940" xr:uid="{A70803D2-153E-434B-8209-F17E546925EB}"/>
    <cellStyle name="Currency 6 3 3" xfId="4905" xr:uid="{938B4A19-182A-4BD8-8C5F-660C1A735691}"/>
    <cellStyle name="Currency 6 3 3 2" xfId="5500" xr:uid="{99F3EB97-7B15-4D9E-8000-0BF5ED50DB64}"/>
    <cellStyle name="Currency 6 3 3 3" xfId="4947" xr:uid="{D4BBB8E3-92BD-4563-8063-D97CFD321482}"/>
    <cellStyle name="Currency 6 3 3 4" xfId="5774" xr:uid="{675530DE-0C67-48F3-A025-3EB87AB75ECF}"/>
    <cellStyle name="Currency 6 3 4" xfId="4882" xr:uid="{21BC30F9-6A85-4CFC-A888-B426A39B05D8}"/>
    <cellStyle name="Currency 6 4" xfId="4432" xr:uid="{D30D4D9D-9885-4076-AD3F-E5723D5CD274}"/>
    <cellStyle name="Currency 6 4 2" xfId="5831" xr:uid="{F87517A9-8A68-40F6-B72B-536C0DB229E6}"/>
    <cellStyle name="Currency 6 5" xfId="5662" xr:uid="{A4B76302-7F8C-476B-BC0A-5ECC12F7A3B4}"/>
    <cellStyle name="Currency 6 6" xfId="5979" xr:uid="{1D6C3D66-CC42-4AE5-B9B1-D2397325EE2D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2 2 2" xfId="5887" xr:uid="{EE9DA60C-B39F-4492-925C-4C7F0D39236E}"/>
    <cellStyle name="Currency 7 2 2 3" xfId="5716" xr:uid="{70CDF525-6592-41DF-A956-5B057FEAE026}"/>
    <cellStyle name="Currency 7 2 3" xfId="4434" xr:uid="{43A8205F-CE7B-4975-8AD0-738A56E98613}"/>
    <cellStyle name="Currency 7 2 3 2" xfId="5620" xr:uid="{ABCB7B61-5BE1-49BA-8BD8-2175E0B7BD99}"/>
    <cellStyle name="Currency 7 2 3 2 2" xfId="5942" xr:uid="{4FB27F17-DA9E-42FE-88D7-BB7A6858C4C9}"/>
    <cellStyle name="Currency 7 2 3 3" xfId="5776" xr:uid="{2781D702-BC15-4696-8EEC-0EB2D7158241}"/>
    <cellStyle name="Currency 7 2 4" xfId="5577" xr:uid="{07AE914D-F6F2-4F2D-8F95-0983C761F3D2}"/>
    <cellStyle name="Currency 7 2 4 2" xfId="5833" xr:uid="{681FF041-5BCA-4966-B986-E09B3BC38C65}"/>
    <cellStyle name="Currency 7 2 5" xfId="5664" xr:uid="{B6651960-CB9F-49DF-8CDA-DF019378BE1F}"/>
    <cellStyle name="Currency 7 3" xfId="3693" xr:uid="{47A6C2E9-87B1-4FE5-A900-2C7D3A917307}"/>
    <cellStyle name="Currency 7 3 2" xfId="4516" xr:uid="{7E077BF9-637B-48DA-BE5E-533E6E41051B}"/>
    <cellStyle name="Currency 7 3 2 2" xfId="5888" xr:uid="{86A1FA12-8892-415D-8159-095BB410D7C0}"/>
    <cellStyle name="Currency 7 3 3" xfId="5717" xr:uid="{0EB6E4AE-8FC2-4AD2-B1A0-D458FAD6CA41}"/>
    <cellStyle name="Currency 7 4" xfId="4433" xr:uid="{E39A3BB3-D230-4127-9F99-2BCD81933FB7}"/>
    <cellStyle name="Currency 7 4 2" xfId="5619" xr:uid="{471C6467-0470-4A38-A1F7-54458063C0AA}"/>
    <cellStyle name="Currency 7 4 2 2" xfId="5941" xr:uid="{69B616F9-5B51-426B-87B6-261644524809}"/>
    <cellStyle name="Currency 7 4 3" xfId="5775" xr:uid="{678F2901-532A-47A3-8107-3FD541823202}"/>
    <cellStyle name="Currency 7 5" xfId="4779" xr:uid="{10DBB183-AA17-4AB6-8685-8C46487F8350}"/>
    <cellStyle name="Currency 7 5 2" xfId="5832" xr:uid="{2F5A6A96-4328-4DD6-AF6C-80F74D4D0184}"/>
    <cellStyle name="Currency 7 6" xfId="5663" xr:uid="{16328699-0266-486D-B23D-B93BE683F504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2 2 2" xfId="5889" xr:uid="{E873B549-DC82-458A-92DE-8A899E802E86}"/>
    <cellStyle name="Currency 8 2 2 3" xfId="5718" xr:uid="{24E6EDE3-D079-4768-8447-8DB7E01DB641}"/>
    <cellStyle name="Currency 8 2 3" xfId="4436" xr:uid="{14CC5EDA-8B3C-4DFE-879A-D4BEF1F1F233}"/>
    <cellStyle name="Currency 8 2 3 2" xfId="5622" xr:uid="{D2A4416C-E33A-4A3E-A622-CBE7737C2EA3}"/>
    <cellStyle name="Currency 8 2 3 2 2" xfId="5944" xr:uid="{8002C1DB-6C9C-4727-8C0E-90A34A451E0B}"/>
    <cellStyle name="Currency 8 2 3 3" xfId="5778" xr:uid="{601C4C38-C5AA-43AA-A66F-AD5D212D2F3B}"/>
    <cellStyle name="Currency 8 2 4" xfId="5578" xr:uid="{BE3241A2-1316-45C0-9827-3A4E2F7053BE}"/>
    <cellStyle name="Currency 8 2 4 2" xfId="5835" xr:uid="{BED748AF-1ECD-4BEE-A95F-3C18979152FB}"/>
    <cellStyle name="Currency 8 2 5" xfId="5666" xr:uid="{C393B886-0FBF-40FF-BC3A-B36D954FC05E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2 2 2" xfId="5890" xr:uid="{D650A62E-831D-41CB-B20E-9ACF60EE353F}"/>
    <cellStyle name="Currency 8 3 2 3" xfId="5719" xr:uid="{4D9996B4-A7D2-4F75-A42E-7F5D9A78E237}"/>
    <cellStyle name="Currency 8 3 3" xfId="4437" xr:uid="{CB03DDF2-944C-4BC0-9AD9-C48256CEB0D8}"/>
    <cellStyle name="Currency 8 3 3 2" xfId="5623" xr:uid="{F7C86347-4D2D-472E-8EF8-81309B4F442D}"/>
    <cellStyle name="Currency 8 3 3 2 2" xfId="5945" xr:uid="{C94E5165-56B8-42D2-B53D-B885068A9F05}"/>
    <cellStyle name="Currency 8 3 3 3" xfId="5779" xr:uid="{C993C758-1456-41F7-A066-0AEB2A679E11}"/>
    <cellStyle name="Currency 8 3 4" xfId="5579" xr:uid="{0ACB3138-94D6-4F7C-8E87-F48904270682}"/>
    <cellStyle name="Currency 8 3 4 2" xfId="5836" xr:uid="{A03D7BC6-15AD-4B7A-B277-BDCE1E71301A}"/>
    <cellStyle name="Currency 8 3 5" xfId="5667" xr:uid="{D5158949-4228-4BB9-9D1E-DB87B78679B1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2 2 2" xfId="5891" xr:uid="{0AD5ED80-4263-4D62-8C3F-EAE865F46DC6}"/>
    <cellStyle name="Currency 8 4 2 3" xfId="5720" xr:uid="{8115612C-862B-4856-B19D-66E26C0944EA}"/>
    <cellStyle name="Currency 8 4 3" xfId="4438" xr:uid="{2EA82AA6-79CE-41A9-BC4D-A75E7E47A3B3}"/>
    <cellStyle name="Currency 8 4 3 2" xfId="5624" xr:uid="{05D464BF-2C6A-4FD0-B91C-CF04EE87C369}"/>
    <cellStyle name="Currency 8 4 3 2 2" xfId="5946" xr:uid="{3DF55316-5687-4F51-B68C-94FF6431F178}"/>
    <cellStyle name="Currency 8 4 3 3" xfId="5780" xr:uid="{0939EFA8-E689-4633-9D0E-605636708600}"/>
    <cellStyle name="Currency 8 4 4" xfId="5580" xr:uid="{E18B7E31-3D1B-4B8B-AE93-6AB34608BFFC}"/>
    <cellStyle name="Currency 8 4 4 2" xfId="5837" xr:uid="{3B6E438F-AF0D-4D71-BA46-F66E1B1F6661}"/>
    <cellStyle name="Currency 8 4 5" xfId="5668" xr:uid="{19B32F3E-B784-4C05-A220-76B260D40921}"/>
    <cellStyle name="Currency 8 5" xfId="3697" xr:uid="{B047E04A-7E32-4BB8-98F0-813C23225C09}"/>
    <cellStyle name="Currency 8 5 2" xfId="4520" xr:uid="{BC4660F9-79DD-4849-A0C9-FB8516A7C2E3}"/>
    <cellStyle name="Currency 8 5 2 2" xfId="5892" xr:uid="{01440462-AF69-4405-AA03-B8DA59955029}"/>
    <cellStyle name="Currency 8 5 3" xfId="5721" xr:uid="{5D8BA598-6DE7-41EA-AEFF-3BBE9DA4D2B1}"/>
    <cellStyle name="Currency 8 6" xfId="4435" xr:uid="{C8992224-157C-432B-BB8A-DF656021096A}"/>
    <cellStyle name="Currency 8 6 2" xfId="5621" xr:uid="{81907946-FA7A-4C70-A85A-97E5C260A5B4}"/>
    <cellStyle name="Currency 8 6 2 2" xfId="5943" xr:uid="{87EBA796-41AD-4B3E-9CD9-DC529217068D}"/>
    <cellStyle name="Currency 8 6 3" xfId="5777" xr:uid="{7A7AC3D3-073E-4B14-9C76-68A50C81D976}"/>
    <cellStyle name="Currency 8 7" xfId="4780" xr:uid="{2AB341CC-E2B9-4508-8E06-2A763D232296}"/>
    <cellStyle name="Currency 8 7 2" xfId="5834" xr:uid="{B29AF167-7FCF-4610-BCF6-08341285C37F}"/>
    <cellStyle name="Currency 8 8" xfId="5665" xr:uid="{A7DF7994-CDB5-4D81-A1B5-891B0F6ED08B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2 2 2" xfId="5893" xr:uid="{9B9847BF-1CDE-4FD4-8611-14C3E0D4ADF2}"/>
    <cellStyle name="Currency 9 2 2 3" xfId="5722" xr:uid="{608AB1D2-F511-4585-9D1B-91BB12BB71F4}"/>
    <cellStyle name="Currency 9 2 3" xfId="4440" xr:uid="{3E452463-4C88-40D1-BD6D-4EA6AA49E683}"/>
    <cellStyle name="Currency 9 2 3 2" xfId="5625" xr:uid="{535C7E5E-33D2-4725-90F8-B287C62E6694}"/>
    <cellStyle name="Currency 9 2 3 2 2" xfId="5948" xr:uid="{A648BBC5-CE2D-4E0E-A165-45DC39758733}"/>
    <cellStyle name="Currency 9 2 3 3" xfId="5782" xr:uid="{8EFF5594-627C-4441-BEC6-4AAE7F9458F9}"/>
    <cellStyle name="Currency 9 2 4" xfId="5581" xr:uid="{F2D91A7E-923D-48C3-87E3-F555D5DD61C2}"/>
    <cellStyle name="Currency 9 2 4 2" xfId="5839" xr:uid="{D7970B66-33D3-449A-9399-9659E32DB56D}"/>
    <cellStyle name="Currency 9 2 5" xfId="5670" xr:uid="{99564064-595F-4BB4-885F-EF89014382D9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2 2 2" xfId="5894" xr:uid="{1F3157E8-424D-4B5C-9A31-CB0FDFC8D019}"/>
    <cellStyle name="Currency 9 3 2 3" xfId="5723" xr:uid="{8858F820-F7E6-46EC-8E10-E58BA8F4DA07}"/>
    <cellStyle name="Currency 9 3 3" xfId="4441" xr:uid="{7059ADCB-BE1D-4EE6-9F74-C7A71F8F0AE1}"/>
    <cellStyle name="Currency 9 3 3 2" xfId="5626" xr:uid="{DD4BE6F6-9C7A-4051-8FFA-70CDAA084E39}"/>
    <cellStyle name="Currency 9 3 3 2 2" xfId="5949" xr:uid="{759300E2-757F-46EE-A9B2-A1B44F5FFA11}"/>
    <cellStyle name="Currency 9 3 3 3" xfId="5783" xr:uid="{63CDAC80-E86D-4470-A1BA-DED1A31106A1}"/>
    <cellStyle name="Currency 9 3 4" xfId="5582" xr:uid="{0058AFB2-5A0F-4318-B0A2-D385F9F009C3}"/>
    <cellStyle name="Currency 9 3 4 2" xfId="5840" xr:uid="{E6040B2F-E671-4D68-8E36-9869309B4298}"/>
    <cellStyle name="Currency 9 3 5" xfId="5671" xr:uid="{2B7A6BE1-614B-4B18-9DBB-EB602D2777BD}"/>
    <cellStyle name="Currency 9 4" xfId="3700" xr:uid="{8DFA127D-0E75-4A2F-9BEE-2DF765487E9D}"/>
    <cellStyle name="Currency 9 4 2" xfId="4523" xr:uid="{1BFE7F66-9724-4A5B-9717-1B2BC0DEC953}"/>
    <cellStyle name="Currency 9 4 2 2" xfId="5895" xr:uid="{401C5CEE-3912-4234-BA6C-F8EAB104D30C}"/>
    <cellStyle name="Currency 9 4 3" xfId="5724" xr:uid="{C7ADEF1D-2182-49EC-AB7E-91DF5F8A04F8}"/>
    <cellStyle name="Currency 9 5" xfId="4302" xr:uid="{4E442E77-35A1-456C-827C-2D3D42F765BA}"/>
    <cellStyle name="Currency 9 5 2" xfId="4718" xr:uid="{38AA213C-464D-4F13-B1B8-B302390020C5}"/>
    <cellStyle name="Currency 9 5 2 2" xfId="5947" xr:uid="{1F3A6568-EE03-4E75-83AE-88958198A3D2}"/>
    <cellStyle name="Currency 9 5 3" xfId="4906" xr:uid="{1D0B5ABF-0F88-4D4C-9101-2318EF85C927}"/>
    <cellStyle name="Currency 9 5 3 2" xfId="5781" xr:uid="{E4B5A526-65C1-4725-BB07-A677183BD131}"/>
    <cellStyle name="Currency 9 5 4" xfId="4883" xr:uid="{588D7932-9008-43B3-9F14-DCE6B85B282A}"/>
    <cellStyle name="Currency 9 6" xfId="4439" xr:uid="{8342876A-405C-4CEC-8691-EE7DFE839E1E}"/>
    <cellStyle name="Currency 9 6 2" xfId="5838" xr:uid="{214238D7-01CE-4DC7-BC85-813CCD3AF88F}"/>
    <cellStyle name="Currency 9 7" xfId="5669" xr:uid="{89696718-35C4-4930-8AE4-7464E928EE8F}"/>
    <cellStyle name="Currency 9 8" xfId="5980" xr:uid="{D3A58DB1-0A51-4DB2-BC02-356BF7237AB5}"/>
    <cellStyle name="Hyperlink 2" xfId="6" xr:uid="{6CFFD761-E1C4-4FFC-9C82-FDD569F38491}"/>
    <cellStyle name="Hyperlink 2 2" xfId="5541" xr:uid="{9D9DF567-4C15-41D4-9C17-0FD581429F12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36" xr:uid="{0A00C18E-866C-4583-AB40-F0F9EC023026}"/>
    <cellStyle name="Hyperlink 5" xfId="7004" xr:uid="{8388B211-DBDA-4D56-A772-12BB81C6940F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58" xr:uid="{9A118292-187A-4F30-B582-270E9F9C5847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2 3 2" xfId="6392" xr:uid="{016CD8AC-3F04-4AAC-8A7C-AFE200F47AF9}"/>
    <cellStyle name="Normal 10 2 2 2 2 2 2 4" xfId="6393" xr:uid="{F0939F46-EB41-4D4D-B564-DE016D28825F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2 4 2" xfId="6394" xr:uid="{E2E60764-A38F-4AAB-BF12-F9B64CE0CB80}"/>
    <cellStyle name="Normal 10 2 2 2 2 2 5" xfId="6395" xr:uid="{0B336A0E-9F5D-4E77-9ECD-58A6C5D62E9D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3 2" xfId="6396" xr:uid="{7AAF0963-0A54-439B-B3D6-DEF2423F19FC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5 2" xfId="6397" xr:uid="{100E8A94-B9DB-4C61-A310-85F77E877D2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2 3 2" xfId="6398" xr:uid="{00AA3D9D-CE6B-4E4B-B298-D846EB4743A8}"/>
    <cellStyle name="Normal 10 2 2 2 3 2 2 4" xfId="6399" xr:uid="{C4E95DF7-31E1-45AF-9A5B-84A77EBF6F97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2 4 2" xfId="6400" xr:uid="{5BBCB121-F41D-4FF8-A585-C5D3F4A70AF7}"/>
    <cellStyle name="Normal 10 2 2 2 3 2 5" xfId="6401" xr:uid="{6E631478-88BC-4285-8003-1432D18ABCBF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3 3 2" xfId="6402" xr:uid="{EC6DD8B5-2578-462D-B935-806A9E07317A}"/>
    <cellStyle name="Normal 10 2 2 2 3 3 4" xfId="6403" xr:uid="{1585BF50-48F3-42AA-A841-275F9D4F3612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3 5 2" xfId="6404" xr:uid="{CB3EFA36-3934-4AD9-AD4E-0156E0E71E1C}"/>
    <cellStyle name="Normal 10 2 2 2 3 6" xfId="6405" xr:uid="{A76B35D4-D2DD-4ED2-9FD6-AD74B67F48B2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2 3 2" xfId="6406" xr:uid="{DE0B683C-C9D9-4DD7-894B-600882611440}"/>
    <cellStyle name="Normal 10 2 2 2 4 2 4" xfId="6407" xr:uid="{DD963895-8985-4340-A70A-B669DBE4815E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4 4 2" xfId="6408" xr:uid="{AF9E8C98-7F57-4D38-AB3F-C6969BEE6278}"/>
    <cellStyle name="Normal 10 2 2 2 4 5" xfId="6409" xr:uid="{13F89825-EBDE-4EF5-9F01-C3A5140F1320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3 2" xfId="6410" xr:uid="{57C64355-BC98-45F3-88DF-83453D3F196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7 2" xfId="6411" xr:uid="{74F3BFB4-0C2B-4F5D-A4A2-06392725E9DC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2 3 2" xfId="6412" xr:uid="{7F25F193-F081-4B00-BE17-22E9BA4581A9}"/>
    <cellStyle name="Normal 10 2 2 3 2 2 4" xfId="6413" xr:uid="{BB0798B5-D496-44A4-BE80-5F0BEF2A93D6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2 4 2" xfId="6414" xr:uid="{6077F7BE-B6E4-4E25-A710-D1BEF8885FB2}"/>
    <cellStyle name="Normal 10 2 2 3 2 5" xfId="6415" xr:uid="{FEEDDFFA-4718-4110-B147-925457C8B7EC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3 2" xfId="6416" xr:uid="{D258FDE7-2009-449B-8DB1-AAE323D82A6E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5 2" xfId="6417" xr:uid="{23C78CE9-7457-402C-A786-4D03630CECA6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2 3 2" xfId="6418" xr:uid="{5CB0E35E-EAB4-473C-AF13-5A6314797484}"/>
    <cellStyle name="Normal 10 2 2 4 2 2 4" xfId="6419" xr:uid="{04894F5A-E48A-4447-86C6-7B628EA7794A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2 4 2" xfId="6420" xr:uid="{8F94CC22-0C15-41C9-BBF0-EA1D61335989}"/>
    <cellStyle name="Normal 10 2 2 4 2 5" xfId="6421" xr:uid="{08D3888F-74DD-40C1-B5DD-C13B0B5585BA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3 3 2" xfId="6422" xr:uid="{A230770B-17A9-49D1-90EF-0F669021E13B}"/>
    <cellStyle name="Normal 10 2 2 4 3 4" xfId="6423" xr:uid="{ACA1FBC6-E071-4D35-841D-C2DC97B201CC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4 5 2" xfId="6424" xr:uid="{178F8303-3F6E-4F1A-9E4A-5E18196E44C9}"/>
    <cellStyle name="Normal 10 2 2 4 6" xfId="6425" xr:uid="{136F25D1-6505-4D9C-AB40-720D00E16B83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2 3 2" xfId="6426" xr:uid="{25FC77CE-24CA-4ADB-B763-003ADF1953E3}"/>
    <cellStyle name="Normal 10 2 2 5 2 4" xfId="6427" xr:uid="{8FD812ED-F033-4C3C-9566-0684A205ADBA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5 4 2" xfId="6428" xr:uid="{119B6C0C-8E42-4398-8015-F9E325A00D9A}"/>
    <cellStyle name="Normal 10 2 2 5 5" xfId="6429" xr:uid="{678837B1-241A-40E4-84E0-385D6A1DFD59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3 2" xfId="6430" xr:uid="{99EDA155-59C9-408B-AEA5-4CCA63285915}"/>
    <cellStyle name="Normal 10 2 2 6 4" xfId="172" xr:uid="{18C7E7FB-C419-42F6-BAE2-8DA1E97357B6}"/>
    <cellStyle name="Normal 10 2 2 6 4 2" xfId="4793" xr:uid="{D181D307-ED2D-4E12-8BF4-C57E2099D01B}"/>
    <cellStyle name="Normal 10 2 2 6 4 3" xfId="4859" xr:uid="{1F5BF402-FDEC-45D0-80BE-FE408A160708}"/>
    <cellStyle name="Normal 10 2 2 6 4 4" xfId="4831" xr:uid="{56551A6F-3356-46FD-8101-86A4A4B68061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8 2" xfId="6431" xr:uid="{DCE3FB2C-6A7C-4A70-8399-922714F24288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2 3 2" xfId="6432" xr:uid="{17799695-23AB-4295-937A-816C8AD46DC9}"/>
    <cellStyle name="Normal 10 2 3 2 2 2 4" xfId="6433" xr:uid="{2F2AEF5E-B23A-49AC-9415-4FC1DB39CE1E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2 4 2" xfId="6434" xr:uid="{2190AAEA-E791-4E21-B28F-554C82C8D494}"/>
    <cellStyle name="Normal 10 2 3 2 2 5" xfId="6435" xr:uid="{4D308D08-58C9-4F1C-865C-CBCD7BBB62C4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3 2" xfId="6436" xr:uid="{B98739FF-F227-4CF9-90DB-95082DD133DC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5 2" xfId="6437" xr:uid="{A9C84E23-B0BE-40F9-94B6-2F896C3EB70E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2 3 2" xfId="6438" xr:uid="{BE44F202-FF01-4666-8D57-DD5F98DB9993}"/>
    <cellStyle name="Normal 10 2 3 3 2 2 4" xfId="6439" xr:uid="{0C6527D4-0BC3-486E-90AF-B8FCA4F72F62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2 4 2" xfId="6440" xr:uid="{D6D0CBD1-8410-4DF9-9F70-00290DF3889B}"/>
    <cellStyle name="Normal 10 2 3 3 2 5" xfId="6441" xr:uid="{64140BDD-899F-4321-B42C-FDD223109CFF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3 3 2" xfId="6442" xr:uid="{561FFB0E-225C-4E59-AC0E-C3CE236984B4}"/>
    <cellStyle name="Normal 10 2 3 3 3 4" xfId="6443" xr:uid="{97D365FE-CAA3-4157-9E22-EE84E83F4458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3 5 2" xfId="6444" xr:uid="{75532882-D236-41E7-B3B2-2155F0FB860B}"/>
    <cellStyle name="Normal 10 2 3 3 6" xfId="6445" xr:uid="{9FE2006D-F856-4E10-8F01-EFA228D4981C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2 3 2" xfId="6446" xr:uid="{6B526A38-05EB-4E0B-BC4A-BE9566EDF65E}"/>
    <cellStyle name="Normal 10 2 3 4 2 4" xfId="6447" xr:uid="{F89A3769-53DD-41E3-9DE6-B1482013606A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4 4 2" xfId="6448" xr:uid="{01BC2952-2326-4E2C-B191-B60DCE30588B}"/>
    <cellStyle name="Normal 10 2 3 4 5" xfId="6449" xr:uid="{C31FB798-1D38-4541-B3EA-41D3E95A96F5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3 2" xfId="6450" xr:uid="{B01AC119-2A62-481F-B95B-F5EF8688A48A}"/>
    <cellStyle name="Normal 10 2 3 5 4" xfId="204" xr:uid="{115A767C-9A34-46E5-98A0-BE6EB0F03DB9}"/>
    <cellStyle name="Normal 10 2 3 5 4 2" xfId="4794" xr:uid="{267FB842-F916-46F7-A326-418C3CBE7125}"/>
    <cellStyle name="Normal 10 2 3 5 4 3" xfId="4860" xr:uid="{9929D178-66C7-4B07-A6B5-E26FABBAF624}"/>
    <cellStyle name="Normal 10 2 3 5 4 4" xfId="4832" xr:uid="{A401E258-BB24-4CE2-8AA4-E176FD40FC87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7 2" xfId="6451" xr:uid="{3FBBC9D0-AB53-46C9-9B78-7F221CA1655B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3 2" xfId="6452" xr:uid="{95017827-46BE-4239-B68B-79B4B7D54CD6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4 2" xfId="6453" xr:uid="{244DCF88-EE9A-4D1A-B035-21B3C2E9E3D9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3 2" xfId="6454" xr:uid="{EEA2C798-7F1A-4E5F-ABF5-B339F1A513AF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5 2" xfId="6455" xr:uid="{27EBCC03-7384-44FD-B92F-26A68C071B0A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2 3 2" xfId="6456" xr:uid="{E70B9E18-0AE3-4D8F-BC1F-B6ECF5828980}"/>
    <cellStyle name="Normal 10 2 5 2 2 4" xfId="6457" xr:uid="{A8891138-D94E-4E99-887F-10234456D783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2 4 2" xfId="6458" xr:uid="{457EB4A7-04CF-491E-9B9B-42324849FD2A}"/>
    <cellStyle name="Normal 10 2 5 2 5" xfId="6459" xr:uid="{3E68A137-3537-4183-84A6-111709213CEE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3 2" xfId="6460" xr:uid="{64F44FFA-E660-4E60-8216-6D1FDDC0118A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5 2" xfId="6461" xr:uid="{58FC82B7-DEEC-45AD-969A-8653E7C3497A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3 2" xfId="6462" xr:uid="{A3A3DFD8-E80E-4225-88FE-A5FC2DECB2F2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4 2" xfId="6463" xr:uid="{C6547F13-292E-4494-B236-0F84AAF42A7F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3 2" xfId="6464" xr:uid="{6B95E4E5-80CE-4119-A1DD-5E872B8F072E}"/>
    <cellStyle name="Normal 10 2 7 4" xfId="251" xr:uid="{244B3479-B852-48E5-BAEA-8E9A5DDE09B2}"/>
    <cellStyle name="Normal 10 2 7 4 2" xfId="4792" xr:uid="{75FBA616-44C1-47A5-8934-0EEFABA92D77}"/>
    <cellStyle name="Normal 10 2 7 4 3" xfId="4861" xr:uid="{8B4D9B63-88D1-450E-BB08-562A26E07D8E}"/>
    <cellStyle name="Normal 10 2 7 4 4" xfId="4830" xr:uid="{DE2D94C3-6EB0-4CB1-8B53-287070826344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2 9 2" xfId="6465" xr:uid="{8350E000-DA8D-497E-BD9A-1C3FA6900D73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3 2" xfId="6466" xr:uid="{7BFE2979-E413-4A1D-A4DC-40BD8034FEB9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4 2" xfId="6467" xr:uid="{D86C8CBC-1267-41EE-AF5B-AE56EADC8B54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3 2" xfId="6468" xr:uid="{4B37C688-7728-4FD6-9E64-84BA0930AD6C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2 3 2" xfId="6469" xr:uid="{6AD59AD2-2282-4578-BBBC-E0DA167466D2}"/>
    <cellStyle name="Normal 10 3 2 3 2 2 4" xfId="6470" xr:uid="{40DF6B0E-A7C8-450A-A05B-35D84243FA5C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2 4 2" xfId="6471" xr:uid="{F82AC514-D94B-48E9-91CD-4F0C0553FBCE}"/>
    <cellStyle name="Normal 10 3 2 3 2 5" xfId="6472" xr:uid="{6E0D22A7-DA51-4B6A-8C5D-0D553DB53B53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3 2" xfId="6473" xr:uid="{8240C619-2567-4BE7-9826-609F5AADB056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5 2" xfId="6474" xr:uid="{DB1B0BA3-8B56-4280-A312-E2A3597D2084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3 2" xfId="6475" xr:uid="{055CE6B3-614D-46A9-BC9B-4C6B0745D428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4 2" xfId="6476" xr:uid="{F4C1D2BE-5DE3-4EA2-91B0-7FDFEA979A7E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3 2" xfId="6477" xr:uid="{CC797250-ADDF-4C69-AEA2-96DC9BDB7A58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7 2" xfId="6478" xr:uid="{270ECFF1-E70E-4BE8-ACF4-D5CAD6399A67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19" xr:uid="{D0F5AE45-74CD-4557-B6FB-AD90F74195AC}"/>
    <cellStyle name="Normal 10 3 3 2 2 2 3" xfId="4720" xr:uid="{07E380FE-A21B-4299-AE40-65E0AF78B405}"/>
    <cellStyle name="Normal 10 3 3 2 2 3" xfId="328" xr:uid="{03EA47A2-FCA6-493E-8BCB-8143C776488D}"/>
    <cellStyle name="Normal 10 3 3 2 2 3 2" xfId="4721" xr:uid="{548386A7-4B54-49E3-84D3-30F09CC5735A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22" xr:uid="{F5994A6D-3478-428B-B0B5-D31867734E7B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23" xr:uid="{CA4EC890-C6C8-4711-BC6E-07AE9B16D986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24" xr:uid="{93C3D833-BF0E-4425-95A4-5BFB1B03034E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25" xr:uid="{6BFD86A2-FF81-4C8C-8D6E-72D21097156D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26" xr:uid="{04F90298-BAE8-45E4-B377-CB0058E44AA3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3 2" xfId="6479" xr:uid="{45A52AE5-E20B-4476-A571-D86C3C2A6676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4 2" xfId="6480" xr:uid="{963C16C6-B5E4-4DA0-A3BE-0AC2D05EE17B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3 2" xfId="6481" xr:uid="{850991B4-2462-44B5-A879-9DD5F6B7F9AE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5 2" xfId="6482" xr:uid="{60E0CCDA-3401-4F92-A067-18605701638A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3 2" xfId="6483" xr:uid="{05ADC300-4F67-4ADE-B1CC-4CF5A046D96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4 2" xfId="6484" xr:uid="{23B4CA06-76BE-47BA-B44F-3FDE8FD509ED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3 2" xfId="6485" xr:uid="{8B421019-810F-4DAF-A5C6-BCB825048A57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3 2" xfId="6486" xr:uid="{06FDAD84-F8E9-4113-9817-9FA6BCF1E9E6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4 2" xfId="6487" xr:uid="{A9A35824-BB85-4E9B-A334-87BE464A762B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3 2" xfId="6488" xr:uid="{9B9B5C0E-9D0E-4BD9-A3A6-813202BFC62C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3 2" xfId="6489" xr:uid="{B5671FB0-4618-4C6B-85EE-EDE3A6DA73F4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3 2" xfId="6490" xr:uid="{A5C3AEAE-B337-488A-BBAB-6389DC8A33BC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4 2" xfId="6491" xr:uid="{F3EBCA85-6A58-45FC-A743-92F701E2480C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3 2" xfId="6492" xr:uid="{7FF6A34D-CDBC-4691-83C4-2876204CF3C0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3 2" xfId="6493" xr:uid="{0FAFAEB5-7782-4F8B-A2A9-D87692F091C0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62" xr:uid="{A6194BBF-8B3A-4171-A576-336B8BB2B7F2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21" xr:uid="{324471A6-D36D-4764-999D-43B64B4EC198}"/>
    <cellStyle name="Normal 10 9 4" xfId="687" xr:uid="{B2FEB87C-CA84-46E0-B15C-D3D05C2A3E26}"/>
    <cellStyle name="Normal 10 9 4 2" xfId="4791" xr:uid="{394F4510-3A42-4F16-935C-E72B0363D759}"/>
    <cellStyle name="Normal 10 9 4 3" xfId="4863" xr:uid="{D0150211-DB1A-4E1C-AC30-DBD3B1D68FF9}"/>
    <cellStyle name="Normal 10 9 4 4" xfId="4829" xr:uid="{0934A8A7-A715-4DD8-BE41-84B173B94EFF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2 2 2" xfId="5896" xr:uid="{C7BEDC1F-3E22-4135-9166-08FB7FC43F8F}"/>
    <cellStyle name="Normal 11 2 3" xfId="5725" xr:uid="{C99F300F-4334-4F29-BA69-10A61AB90CF2}"/>
    <cellStyle name="Normal 11 3" xfId="4310" xr:uid="{B5D3E26A-8A11-48F4-96DC-43640226F100}"/>
    <cellStyle name="Normal 11 3 2" xfId="4781" xr:uid="{111E7357-1475-41F8-A4CE-523EDAE0D52D}"/>
    <cellStyle name="Normal 11 3 2 2" xfId="5950" xr:uid="{571114F0-53F5-444E-80E8-F986199072A2}"/>
    <cellStyle name="Normal 11 3 3" xfId="4907" xr:uid="{ACC18D36-49E9-466F-A7FA-813BE7A26908}"/>
    <cellStyle name="Normal 11 3 3 2" xfId="5784" xr:uid="{492F3218-D8F6-4CA5-A24B-F11F438A122E}"/>
    <cellStyle name="Normal 11 3 4" xfId="4884" xr:uid="{63947F9C-6D36-4286-AB37-6F8036343936}"/>
    <cellStyle name="Normal 11 4" xfId="4442" xr:uid="{BC72633D-8186-4EDF-95C4-277AEC8DA01A}"/>
    <cellStyle name="Normal 11 4 2" xfId="5841" xr:uid="{6DC3CFBA-55B0-4657-A683-BEAB7957AD7E}"/>
    <cellStyle name="Normal 11 5" xfId="5672" xr:uid="{6BAC4860-D75B-4BCA-9203-D24C60E788A7}"/>
    <cellStyle name="Normal 11 6" xfId="5981" xr:uid="{6C1F715E-434A-4190-971E-1B0C910D4BCB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2 2 2" xfId="5897" xr:uid="{890569BA-2FE1-4CF3-AFE1-32522A407587}"/>
    <cellStyle name="Normal 12 2 3" xfId="5726" xr:uid="{3C6215DA-B505-4C16-BB96-3309BA968142}"/>
    <cellStyle name="Normal 12 3" xfId="4443" xr:uid="{2B3B0DF8-3808-4CFF-AEED-F63C2485D70A}"/>
    <cellStyle name="Normal 12 3 2" xfId="5627" xr:uid="{914A269E-9CAE-4502-8E3D-DF04FB7F4EA1}"/>
    <cellStyle name="Normal 12 3 2 2" xfId="5951" xr:uid="{D237D848-4A8A-4BA1-9AE9-D35048AC38A1}"/>
    <cellStyle name="Normal 12 3 3" xfId="5785" xr:uid="{F1720790-143A-4084-8079-E94E6316B109}"/>
    <cellStyle name="Normal 12 4" xfId="5583" xr:uid="{BAB7ACD1-014A-4C77-995B-6D28678622EB}"/>
    <cellStyle name="Normal 12 4 2" xfId="5842" xr:uid="{94B33808-31FD-4A79-997A-F9450B7053F1}"/>
    <cellStyle name="Normal 12 5" xfId="5673" xr:uid="{0A5C8E80-6912-4970-9B66-088FD5D322FD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2 2 2" xfId="5898" xr:uid="{63D35F1B-0679-4AD8-A476-E47E0FE53F8D}"/>
    <cellStyle name="Normal 13 2 2 3" xfId="5727" xr:uid="{A98D330C-A32E-4AC2-B04D-D0E7E9A3E0D9}"/>
    <cellStyle name="Normal 13 2 3" xfId="4312" xr:uid="{29E24792-B870-4BAB-AACC-387D187345C5}"/>
    <cellStyle name="Normal 13 2 3 2" xfId="4782" xr:uid="{63C25405-4184-4FD3-B409-2AC8E8351CC7}"/>
    <cellStyle name="Normal 13 2 3 2 2" xfId="5953" xr:uid="{351C4FCE-002F-40DC-B860-E5DD0CB9111E}"/>
    <cellStyle name="Normal 13 2 3 3" xfId="4908" xr:uid="{18487C04-2CB1-4C88-917E-7AC5F9DE6FA8}"/>
    <cellStyle name="Normal 13 2 3 3 2" xfId="5787" xr:uid="{7EE7AD3E-8BEE-47C1-A7F6-C2322524C870}"/>
    <cellStyle name="Normal 13 2 3 4" xfId="4885" xr:uid="{D6CD67C2-6E45-4D10-860B-8AB4603C3223}"/>
    <cellStyle name="Normal 13 2 4" xfId="4445" xr:uid="{A89159F4-6D5E-457A-92C7-7D705FEB18AA}"/>
    <cellStyle name="Normal 13 2 4 2" xfId="5844" xr:uid="{40E931A6-4D23-4764-95B2-3C3613D336C7}"/>
    <cellStyle name="Normal 13 2 5" xfId="5674" xr:uid="{29784AB5-C32B-40A3-9584-FAA067358DFD}"/>
    <cellStyle name="Normal 13 2 6" xfId="5983" xr:uid="{0949E61F-C462-4BE5-AC97-A2AC6E749506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3 2 2" xfId="7024" xr:uid="{B4025F9C-95B8-4E3B-9245-DB3D1673C4DA}"/>
    <cellStyle name="Normal 13 3 3 2 3" xfId="5728" xr:uid="{BF65F530-8F06-43CE-86DA-DA3D308711DD}"/>
    <cellStyle name="Normal 13 3 4" xfId="4527" xr:uid="{7662AEC8-C2A2-49EF-800D-202584B51C8D}"/>
    <cellStyle name="Normal 13 3 4 2" xfId="7010" xr:uid="{8C66479A-3285-40E9-93FE-25426DA7421B}"/>
    <cellStyle name="Normal 13 3 4 2 2" xfId="7325" xr:uid="{EFC56FBD-8521-4486-9032-AD021484A098}"/>
    <cellStyle name="Normal 13 3 4 2 2 2" xfId="7425" xr:uid="{E937CEE4-7D4E-4D00-B4E3-B92129C810C2}"/>
    <cellStyle name="Normal 13 3 4 2 3" xfId="4682" xr:uid="{2702031B-6BC4-4C1A-9AB9-C35BF31A36D9}"/>
    <cellStyle name="Normal 13 3 4 3" xfId="4795" xr:uid="{9EFAFEBA-2A9E-4F1A-8F9C-65B66426066C}"/>
    <cellStyle name="Normal 13 3 4 4" xfId="7389" xr:uid="{79711B79-72EE-4F53-A1F5-5BC7368F37DE}"/>
    <cellStyle name="Normal 13 3 4 5" xfId="7357" xr:uid="{F78FF945-4721-45A3-B550-8AC5FF1C8E5D}"/>
    <cellStyle name="Normal 13 3 5" xfId="4909" xr:uid="{7CCC0D5A-C004-42C2-8D61-EB4F366DE503}"/>
    <cellStyle name="Normal 13 4" xfId="4314" xr:uid="{6A2827A9-E7BC-44A7-A0AC-AA3D073C4C30}"/>
    <cellStyle name="Normal 13 4 2" xfId="4586" xr:uid="{1E89832B-EEA0-4B8D-B444-7667B722E3F3}"/>
    <cellStyle name="Normal 13 4 2 2" xfId="5952" xr:uid="{D17ADEC0-2D38-4B6A-9418-C4B4F5C0A9C8}"/>
    <cellStyle name="Normal 13 4 3" xfId="5786" xr:uid="{8417F2F2-8180-4E4D-8883-20C66CCD4727}"/>
    <cellStyle name="Normal 13 5" xfId="4311" xr:uid="{40015389-0DA6-43A9-BC12-C2AD1D616BF2}"/>
    <cellStyle name="Normal 13 5 2" xfId="4584" xr:uid="{61258138-A01D-4776-8593-5F0F8D0616BD}"/>
    <cellStyle name="Normal 13 5 2 2" xfId="7023" xr:uid="{47200300-B63F-44C0-B6D3-F2B9F50FBCCB}"/>
    <cellStyle name="Normal 13 5 2 3" xfId="5843" xr:uid="{ACB951A6-E948-407B-9BD3-DA855E179874}"/>
    <cellStyle name="Normal 13 5 3" xfId="5584" xr:uid="{9018219D-4927-4BAB-88A2-A044327ACE98}"/>
    <cellStyle name="Normal 13 6" xfId="4444" xr:uid="{AEE1CC4C-9A54-4C41-B7F2-E8626AE06C7D}"/>
    <cellStyle name="Normal 13 7" xfId="7040" xr:uid="{15493761-5810-48BA-BDD8-3B3CD3422246}"/>
    <cellStyle name="Normal 13 8" xfId="5982" xr:uid="{28D1B494-D789-414B-B2F6-06D95C380D92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2 2 2" xfId="5956" xr:uid="{6DB09F56-4E3F-45C4-A802-C0B6103A59B4}"/>
    <cellStyle name="Normal 14 2 2 2 3" xfId="5790" xr:uid="{13AE256F-908E-40BE-AEC8-4A6F0447A83E}"/>
    <cellStyle name="Normal 14 2 2 3" xfId="4467" xr:uid="{B00DBD81-7466-4E7C-8FAC-B9D7982310BA}"/>
    <cellStyle name="Normal 14 2 2 3 2" xfId="5900" xr:uid="{31F19CFE-D6BE-42E8-8AC8-A43EFC17AF82}"/>
    <cellStyle name="Normal 14 2 2 4" xfId="5730" xr:uid="{279BB3AB-3374-4287-A830-9038F12BAA91}"/>
    <cellStyle name="Normal 14 2 3" xfId="3706" xr:uid="{2CE012AB-F423-49CD-A30D-E4EA4410DD20}"/>
    <cellStyle name="Normal 14 2 3 2" xfId="4529" xr:uid="{C51363F6-95D9-44C6-B8F9-CECA0DBD1DF2}"/>
    <cellStyle name="Normal 14 2 3 2 2" xfId="5955" xr:uid="{2D276A74-DDFF-43A5-BB14-02948A23EE2E}"/>
    <cellStyle name="Normal 14 2 3 3" xfId="5789" xr:uid="{8BC37A4C-6585-46AD-B8AD-AADD4F02AD31}"/>
    <cellStyle name="Normal 14 2 4" xfId="4466" xr:uid="{71CF4BAA-0E61-4C22-ABD4-8360C4154F6A}"/>
    <cellStyle name="Normal 14 2 4 2" xfId="5899" xr:uid="{D4667F43-7610-4A2C-8B37-4FB061F9C6D2}"/>
    <cellStyle name="Normal 14 2 5" xfId="5729" xr:uid="{49DE65E4-19AC-429B-A6D8-17A24C6017F0}"/>
    <cellStyle name="Normal 14 3" xfId="3707" xr:uid="{4D805EFC-B791-45DA-81A4-981C63F318FD}"/>
    <cellStyle name="Normal 14 3 2" xfId="4530" xr:uid="{39EEDDB4-0A77-454E-BC7B-43AC21FA9EC1}"/>
    <cellStyle name="Normal 14 3 2 2" xfId="5901" xr:uid="{1CD9F305-F757-4C8D-9923-1989D091F566}"/>
    <cellStyle name="Normal 14 3 3" xfId="5731" xr:uid="{2E18E4F0-63F7-4F70-9266-2D30261F5A13}"/>
    <cellStyle name="Normal 14 4" xfId="4315" xr:uid="{22CC8DC9-E4BA-40AD-AA0A-DD1CFCBF3FA9}"/>
    <cellStyle name="Normal 14 4 2" xfId="4587" xr:uid="{942FB245-520A-49E7-9F07-6946529D6C87}"/>
    <cellStyle name="Normal 14 4 2 2" xfId="5954" xr:uid="{153A5129-B52A-4F58-894A-A298D10747F1}"/>
    <cellStyle name="Normal 14 4 2 2 2" xfId="7025" xr:uid="{00F5D00E-1D45-4F67-92C2-FCA79893D96B}"/>
    <cellStyle name="Normal 14 4 2 3" xfId="4783" xr:uid="{2B6E8A20-465F-4A5E-84CA-22C0394D7DFC}"/>
    <cellStyle name="Normal 14 4 2 4" xfId="7404" xr:uid="{795750FD-3016-45C5-BB5F-F105DAA955EA}"/>
    <cellStyle name="Normal 14 4 2 5" xfId="7352" xr:uid="{87042263-7128-42AB-9EE0-F55662F271EF}"/>
    <cellStyle name="Normal 14 4 3" xfId="4910" xr:uid="{D68662F4-E1B8-4DDA-8B09-85A2CB623EF6}"/>
    <cellStyle name="Normal 14 4 3 2" xfId="5788" xr:uid="{EA8973FE-6A99-45AE-AD20-A1E04CF0981B}"/>
    <cellStyle name="Normal 14 4 4" xfId="4886" xr:uid="{C6D1B222-0CB0-4783-9591-CA04CF88D6D7}"/>
    <cellStyle name="Normal 14 5" xfId="4446" xr:uid="{093D3597-2686-4C48-BE29-1751C348D426}"/>
    <cellStyle name="Normal 14 5 2" xfId="5845" xr:uid="{EF344E72-E7A4-46E8-843B-D3B332593BE5}"/>
    <cellStyle name="Normal 14 6" xfId="5675" xr:uid="{96CEA9A0-FF56-4871-BA41-6CF5D2AEB2D1}"/>
    <cellStyle name="Normal 14 7" xfId="5984" xr:uid="{F33B6DA1-17E5-473E-98EA-335AD34446B3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2 2 2" xfId="5902" xr:uid="{EABBAABB-9578-4DFC-B8E7-62C352787571}"/>
    <cellStyle name="Normal 15 2 2 3" xfId="5732" xr:uid="{5D1CD41E-255B-4A48-9CA2-46F7685548B9}"/>
    <cellStyle name="Normal 15 2 3" xfId="4448" xr:uid="{F140C1EE-0D9E-44C4-85B9-91E1EBDA61DA}"/>
    <cellStyle name="Normal 15 2 3 2" xfId="5628" xr:uid="{AFD7B940-A7A7-45BD-8399-B021881E9046}"/>
    <cellStyle name="Normal 15 2 3 2 2" xfId="5958" xr:uid="{632BF75C-F9D8-4012-AA35-FC2B77A471DB}"/>
    <cellStyle name="Normal 15 2 3 3" xfId="5792" xr:uid="{F463C97D-3CCF-482A-92A8-BAF73878ACD1}"/>
    <cellStyle name="Normal 15 2 4" xfId="5585" xr:uid="{130BEED6-CA8D-47E0-9170-2BEB523F16AF}"/>
    <cellStyle name="Normal 15 2 4 2" xfId="5847" xr:uid="{4E84E1F7-DEEC-48B7-9632-44C22E934698}"/>
    <cellStyle name="Normal 15 2 5" xfId="5677" xr:uid="{39EA8356-426A-4C68-909A-D6C69D255E91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3 2 2" xfId="7027" xr:uid="{FC0F5DD1-329F-40B5-9EB8-820AE38E397F}"/>
    <cellStyle name="Normal 15 3 3 2 3" xfId="5733" xr:uid="{B4A5E7F4-B622-48EC-9BD0-8340D8D8273B}"/>
    <cellStyle name="Normal 15 3 4" xfId="4532" xr:uid="{1FFD4604-B83C-4113-9CAE-DC70A97C61C3}"/>
    <cellStyle name="Normal 15 3 4 2" xfId="7011" xr:uid="{55C90BE7-FE63-4909-9F74-CA356208ACF8}"/>
    <cellStyle name="Normal 15 3 4 2 2" xfId="7313" xr:uid="{F574B0D7-5BAB-4CEE-A2D3-03C301A22556}"/>
    <cellStyle name="Normal 15 3 4 2 2 2" xfId="7426" xr:uid="{CD4E340F-4117-42C3-86B5-B29599911379}"/>
    <cellStyle name="Normal 15 3 4 2 3" xfId="7320" xr:uid="{95A10173-D665-4ACF-A40F-5260BA4FFA00}"/>
    <cellStyle name="Normal 15 3 4 3" xfId="4796" xr:uid="{1D6BC757-0078-49A7-9012-0C44E8843788}"/>
    <cellStyle name="Normal 15 3 4 4" xfId="7390" xr:uid="{D945ACCE-5602-4FA6-BB59-E98A24C9C97D}"/>
    <cellStyle name="Normal 15 3 4 5" xfId="7358" xr:uid="{23D6BCF1-314B-42B5-B2D5-2303122DB92F}"/>
    <cellStyle name="Normal 15 3 5" xfId="4912" xr:uid="{E7E584B2-D0C7-4621-9F2B-906E2427548F}"/>
    <cellStyle name="Normal 15 4" xfId="4317" xr:uid="{8D39809D-26D4-4C6B-9648-4D8B4EE914CC}"/>
    <cellStyle name="Normal 15 4 2" xfId="4589" xr:uid="{64FD5A7D-8B84-4992-9D1F-34D88340CC06}"/>
    <cellStyle name="Normal 15 4 2 2" xfId="5957" xr:uid="{9125BEEF-CBA0-4E5A-ADEB-E4F7C0C2EE59}"/>
    <cellStyle name="Normal 15 4 2 2 2" xfId="7026" xr:uid="{2203763C-10C7-4E52-9E2E-8C79FCD91B35}"/>
    <cellStyle name="Normal 15 4 2 3" xfId="4784" xr:uid="{DF242307-0834-4381-934F-92BEABE49689}"/>
    <cellStyle name="Normal 15 4 2 4" xfId="7405" xr:uid="{202F7DE8-BC29-4021-8C98-CE152CADB534}"/>
    <cellStyle name="Normal 15 4 2 5" xfId="7353" xr:uid="{6731CC6E-E0B4-4FD1-B645-9AED03D19C6D}"/>
    <cellStyle name="Normal 15 4 3" xfId="4911" xr:uid="{63FD4D12-895D-421F-BB1C-4168D7A4D3B1}"/>
    <cellStyle name="Normal 15 4 3 2" xfId="5791" xr:uid="{AAA686F3-21D5-4B96-9808-DFDA2D9C1985}"/>
    <cellStyle name="Normal 15 4 4" xfId="4887" xr:uid="{193CDF63-00A9-4AF7-9764-0337D01CEACC}"/>
    <cellStyle name="Normal 15 5" xfId="4447" xr:uid="{032FCA0F-BF5D-4CD6-A763-94C7B522BABA}"/>
    <cellStyle name="Normal 15 5 2" xfId="5846" xr:uid="{186DB388-35C5-4C86-8E65-5A8579910586}"/>
    <cellStyle name="Normal 15 6" xfId="5676" xr:uid="{DD286529-FDE2-4BC2-9F94-483DF8D521C5}"/>
    <cellStyle name="Normal 15 7" xfId="5985" xr:uid="{F5DC8B9D-9415-4C2D-810E-01FA474E1CDB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3 2 2" xfId="7028" xr:uid="{54225FB7-16A4-4A58-B128-C5F2A3AB43A9}"/>
    <cellStyle name="Normal 16 2 3 2 3" xfId="5734" xr:uid="{D078822E-E633-4C71-9F81-28D61977047C}"/>
    <cellStyle name="Normal 16 2 4" xfId="4533" xr:uid="{C49293F7-9761-482F-B610-001BBAB7B387}"/>
    <cellStyle name="Normal 16 2 4 2" xfId="7012" xr:uid="{99E36C51-634A-41CD-8D5A-1CACFCA302F4}"/>
    <cellStyle name="Normal 16 2 4 2 2" xfId="7323" xr:uid="{82383CA1-5FCF-46D6-B72B-2C50DDEC980D}"/>
    <cellStyle name="Normal 16 2 4 2 2 2" xfId="7427" xr:uid="{EE65E23B-8836-4DEB-815F-EDAA762723DA}"/>
    <cellStyle name="Normal 16 2 4 2 3" xfId="7306" xr:uid="{EE53E442-4CFF-4BA7-BD69-6665D493A7A5}"/>
    <cellStyle name="Normal 16 2 4 3" xfId="4797" xr:uid="{A08EED54-15D8-4814-BBF6-2BB81BCB2411}"/>
    <cellStyle name="Normal 16 2 4 4" xfId="7391" xr:uid="{706F201F-995E-496A-BF52-5CFAD00D3B39}"/>
    <cellStyle name="Normal 16 2 4 5" xfId="7359" xr:uid="{E9C54CC6-AE00-44DA-BA14-F9B3E8BA7245}"/>
    <cellStyle name="Normal 16 2 5" xfId="4913" xr:uid="{08C0ADF7-273F-4B74-97B3-D3CC0F123E4B}"/>
    <cellStyle name="Normal 16 3" xfId="4449" xr:uid="{4CB36D0B-8688-4DFD-B491-8442610D823D}"/>
    <cellStyle name="Normal 16 3 2" xfId="5629" xr:uid="{DC07783E-7A3E-4BD3-ACCF-3B167B7AA027}"/>
    <cellStyle name="Normal 16 3 2 2" xfId="5959" xr:uid="{E7A3768D-4C85-47EC-B084-E4FEBAC1A22F}"/>
    <cellStyle name="Normal 16 3 3" xfId="5793" xr:uid="{A816B084-34C2-446F-944C-EC761E336B8B}"/>
    <cellStyle name="Normal 16 4" xfId="5586" xr:uid="{1B6D589E-E729-4396-8C21-C3164029E7D7}"/>
    <cellStyle name="Normal 16 4 2" xfId="5848" xr:uid="{9BD91828-C138-4D82-A8C6-46216F02FA2A}"/>
    <cellStyle name="Normal 16 5" xfId="5678" xr:uid="{5856D74C-D05C-49F8-B3BB-0EAF0FE8C981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3 2 2" xfId="7030" xr:uid="{A8CAD56C-1377-4AC0-ACB8-3B714F5CEB35}"/>
    <cellStyle name="Normal 17 2 3 2 3" xfId="5735" xr:uid="{FC9CA31A-5AF9-47C5-BED8-DDE3D1F30ED9}"/>
    <cellStyle name="Normal 17 2 4" xfId="4534" xr:uid="{1C5CCAC4-DD79-4693-AE15-9A77F9A4C8CB}"/>
    <cellStyle name="Normal 17 2 4 2" xfId="7013" xr:uid="{2F0D34EE-8E70-450B-BA06-4912BC648723}"/>
    <cellStyle name="Normal 17 2 4 2 2" xfId="7309" xr:uid="{D0FD7C25-7965-4466-B584-D8E941B32D53}"/>
    <cellStyle name="Normal 17 2 4 2 2 2" xfId="7428" xr:uid="{58490A44-F48F-46EC-A8A0-8C93CCA54FF0}"/>
    <cellStyle name="Normal 17 2 4 2 3" xfId="7318" xr:uid="{FD264B08-626A-4B65-99E0-58C2FD832DEB}"/>
    <cellStyle name="Normal 17 2 4 3" xfId="4798" xr:uid="{16F985A9-0804-4ACF-8C9F-CC8CBCB0CBC6}"/>
    <cellStyle name="Normal 17 2 4 4" xfId="7392" xr:uid="{27B27F61-C7F4-4088-A746-AFBEA30232B8}"/>
    <cellStyle name="Normal 17 2 4 5" xfId="7360" xr:uid="{9AE83814-D65F-4247-8447-E33F8BEFAB48}"/>
    <cellStyle name="Normal 17 2 5" xfId="4914" xr:uid="{8FE06C9A-0CC9-456D-BC1D-9614DB1AB0BC}"/>
    <cellStyle name="Normal 17 3" xfId="4322" xr:uid="{511C3EE4-C462-4F43-8EAD-4616B036BFD3}"/>
    <cellStyle name="Normal 17 3 2" xfId="4594" xr:uid="{DED91463-D0BF-46CF-B240-C41046859863}"/>
    <cellStyle name="Normal 17 3 2 2" xfId="5960" xr:uid="{779C7A4F-24D6-4464-B9C6-5941D773C91E}"/>
    <cellStyle name="Normal 17 3 3" xfId="5794" xr:uid="{26848544-CAEC-47FD-A8D0-48E4522D588D}"/>
    <cellStyle name="Normal 17 4" xfId="4320" xr:uid="{9A1A05DD-220F-4845-A2CD-AEE36CA0B66A}"/>
    <cellStyle name="Normal 17 4 2" xfId="4592" xr:uid="{40AF7321-23AA-4F5A-8EC7-C9867DC21B17}"/>
    <cellStyle name="Normal 17 4 2 2" xfId="7029" xr:uid="{FC4DB22B-C32C-45BA-9D40-A6F3A7EC8B13}"/>
    <cellStyle name="Normal 17 4 2 3" xfId="5849" xr:uid="{B280C441-0C97-4453-A521-1DCDCCFDA894}"/>
    <cellStyle name="Normal 17 4 3" xfId="5587" xr:uid="{91861361-2A26-4671-9B9B-ABEDC0D5F8D9}"/>
    <cellStyle name="Normal 17 5" xfId="4450" xr:uid="{99E08D4A-AC1E-4B71-965E-36DCBA3C149C}"/>
    <cellStyle name="Normal 17 6" xfId="7041" xr:uid="{4EA4A8EA-4124-4930-8E72-7F481DDC1D1D}"/>
    <cellStyle name="Normal 17 7" xfId="5986" xr:uid="{143657AF-B17A-4573-9624-CBE5E99D5CA4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2 2 2" xfId="5903" xr:uid="{DB3A327B-A3D1-4887-AA9F-4F76ED1DA0E2}"/>
    <cellStyle name="Normal 18 2 3" xfId="5736" xr:uid="{76F572B0-FFB4-48E6-A6D0-DA46ED801CB5}"/>
    <cellStyle name="Normal 18 3" xfId="4323" xr:uid="{6A089E40-0DCD-418C-98E9-CE5E7CD39836}"/>
    <cellStyle name="Normal 18 3 2" xfId="4785" xr:uid="{6A025306-016B-4F1E-A709-DD844CE354CF}"/>
    <cellStyle name="Normal 18 3 2 2" xfId="5961" xr:uid="{6B520B28-C7B4-4D15-8659-49A2C904328B}"/>
    <cellStyle name="Normal 18 3 3" xfId="4915" xr:uid="{29717F9C-1A64-4096-AEE4-F6D45968C30A}"/>
    <cellStyle name="Normal 18 3 3 2" xfId="5795" xr:uid="{07DE291A-2FED-4DB1-927E-C708370A188B}"/>
    <cellStyle name="Normal 18 3 4" xfId="4888" xr:uid="{C2641985-F31B-48D3-AA99-C7C010ACAEDC}"/>
    <cellStyle name="Normal 18 4" xfId="4451" xr:uid="{8A5BACAF-1C14-4F2E-B2A4-5627B8791DA0}"/>
    <cellStyle name="Normal 18 4 2" xfId="5850" xr:uid="{4E6AF3A3-310D-4CDD-B6F5-9E7A9A7517F1}"/>
    <cellStyle name="Normal 18 5" xfId="5679" xr:uid="{B7A3FA58-13E4-4DBC-903E-6473BD708042}"/>
    <cellStyle name="Normal 18 6" xfId="5987" xr:uid="{DB8595DE-5419-458F-B4A9-655D8EBD9F87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2 2 2" xfId="5904" xr:uid="{A8BE0F8B-730B-4849-BBA1-2D5A49227D34}"/>
    <cellStyle name="Normal 19 2 2 3" xfId="5737" xr:uid="{3F8A60D0-1979-4BDD-BF3E-DA61B4CA8570}"/>
    <cellStyle name="Normal 19 2 3" xfId="4453" xr:uid="{E17C21E5-4C68-4B01-95E7-647E815D1D4E}"/>
    <cellStyle name="Normal 19 2 3 2" xfId="5631" xr:uid="{F95B6D36-35EF-4D11-8C34-3694795F2875}"/>
    <cellStyle name="Normal 19 2 3 2 2" xfId="5963" xr:uid="{DF011306-097B-466D-9976-4DA7C223B6DC}"/>
    <cellStyle name="Normal 19 2 3 3" xfId="5797" xr:uid="{7681587D-39FE-4389-85CF-8EE8097C19F0}"/>
    <cellStyle name="Normal 19 2 4" xfId="5589" xr:uid="{D299896A-081C-4AAE-8109-36209449BB3C}"/>
    <cellStyle name="Normal 19 2 4 2" xfId="5852" xr:uid="{777C312E-A54B-42CE-B15C-560DFA473A5D}"/>
    <cellStyle name="Normal 19 2 5" xfId="5681" xr:uid="{EC1BB880-9B1D-4285-962A-6066553282FF}"/>
    <cellStyle name="Normal 19 3" xfId="3714" xr:uid="{9F8F8698-F5D0-4FA3-B4EC-94026A84F688}"/>
    <cellStyle name="Normal 19 3 2" xfId="4537" xr:uid="{0E60B9B6-847B-4658-8ACD-4C18248F6F8E}"/>
    <cellStyle name="Normal 19 3 2 2" xfId="5905" xr:uid="{4AED0471-E699-468B-8EC9-99758BB95373}"/>
    <cellStyle name="Normal 19 3 3" xfId="5738" xr:uid="{2B8DB27F-CCFD-4B3E-BC2E-5E1296BF24D2}"/>
    <cellStyle name="Normal 19 4" xfId="4452" xr:uid="{3DEE693B-B173-41CA-9078-4C6B5BB00ED9}"/>
    <cellStyle name="Normal 19 4 2" xfId="5630" xr:uid="{92D0F411-0821-44FB-8953-C4E0A4F6C670}"/>
    <cellStyle name="Normal 19 4 2 2" xfId="5962" xr:uid="{BA2CE2C1-3097-4918-A9AD-AD0F54DCFE18}"/>
    <cellStyle name="Normal 19 4 3" xfId="5796" xr:uid="{5E2C907B-0AFE-44F5-BC76-8C17598C2D2C}"/>
    <cellStyle name="Normal 19 5" xfId="5588" xr:uid="{57A882A0-8434-42A7-96C5-E04B3585D9A8}"/>
    <cellStyle name="Normal 19 5 2" xfId="5851" xr:uid="{37B81ED2-F442-4034-AD73-5B65CFB336CF}"/>
    <cellStyle name="Normal 19 6" xfId="5680" xr:uid="{619ED521-3C3D-449C-B0DC-0C2D9B9BEE3C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2 2 2" xfId="5906" xr:uid="{39097EC1-9F54-4C35-825F-2079FAA956D3}"/>
    <cellStyle name="Normal 2 2 2 2 3" xfId="5739" xr:uid="{95E90F28-8691-47EE-A119-EE12AE51C0C6}"/>
    <cellStyle name="Normal 2 2 2 3" xfId="4455" xr:uid="{BEB04018-2A74-48F1-9DDB-79D3E8CFDE30}"/>
    <cellStyle name="Normal 2 2 2 3 2" xfId="5632" xr:uid="{7EDE3E7F-CBFD-4FA7-9D35-8804811B9C2A}"/>
    <cellStyle name="Normal 2 2 2 3 2 2" xfId="5965" xr:uid="{9A9DF27C-1F9A-4DB9-A3BC-6AE45B3A9D4B}"/>
    <cellStyle name="Normal 2 2 2 3 3" xfId="5799" xr:uid="{04E6606B-DC44-42AC-A803-053B17D40EED}"/>
    <cellStyle name="Normal 2 2 2 4" xfId="5591" xr:uid="{6D61E4E2-D2F4-45FF-B8BD-8EFAB9A243BB}"/>
    <cellStyle name="Normal 2 2 2 4 2" xfId="5854" xr:uid="{6F082DC9-03FD-49BC-BBDE-C674D865D076}"/>
    <cellStyle name="Normal 2 2 2 5" xfId="5682" xr:uid="{51EB858B-318E-4EB9-9306-FF923B342444}"/>
    <cellStyle name="Normal 2 2 3" xfId="3716" xr:uid="{651E2867-3AD3-4665-B13E-6DF7662EBC88}"/>
    <cellStyle name="Normal 2 2 3 2" xfId="4539" xr:uid="{2C8E7C1C-EE8F-4E7B-9694-D99683118FA7}"/>
    <cellStyle name="Normal 2 2 3 2 2" xfId="4814" xr:uid="{ED05DC95-B604-4D72-B1EF-68A6B6EBA658}"/>
    <cellStyle name="Normal 2 2 3 2 2 2" xfId="4847" xr:uid="{CB086273-9C83-4247-B25D-74A309B6E7E3}"/>
    <cellStyle name="Normal 2 2 3 2 2 3" xfId="5529" xr:uid="{2E0AE5A6-E51C-4817-AC10-75C7D8D2C060}"/>
    <cellStyle name="Normal 2 2 3 2 2 4" xfId="5546" xr:uid="{2AC3096A-9E3E-4B20-A5DD-9B6BD30A75B1}"/>
    <cellStyle name="Normal 2 2 3 2 3" xfId="4933" xr:uid="{1BEEB81F-82E0-4A03-B773-CA54347E18D9}"/>
    <cellStyle name="Normal 2 2 3 2 4" xfId="5488" xr:uid="{6B362916-A049-4E47-B92F-670570C08B01}"/>
    <cellStyle name="Normal 2 2 3 2 5" xfId="4680" xr:uid="{E175126F-5E42-498A-A1AB-9AF44CC12942}"/>
    <cellStyle name="Normal 2 2 3 3" xfId="4712" xr:uid="{F06F9C9E-4C50-45CE-BEAA-144BA42C5AE7}"/>
    <cellStyle name="Normal 2 2 3 3 2" xfId="5740" xr:uid="{59F41D40-38EC-4D60-85CD-6B34783F0AAB}"/>
    <cellStyle name="Normal 2 2 3 4" xfId="4889" xr:uid="{088030E7-937B-471A-9B28-EC3327AAADAC}"/>
    <cellStyle name="Normal 2 2 3 5" xfId="4878" xr:uid="{2759BC22-89CA-47CD-B537-0797766355F9}"/>
    <cellStyle name="Normal 2 2 4" xfId="4324" xr:uid="{8879226F-2111-4565-AF46-876A7BE55D44}"/>
    <cellStyle name="Normal 2 2 4 2" xfId="4595" xr:uid="{2D91A38E-CD3B-44CD-BF6E-21C05E055A25}"/>
    <cellStyle name="Normal 2 2 4 2 2" xfId="5964" xr:uid="{AA72D75A-19B6-4549-AC96-F3177ACCEC55}"/>
    <cellStyle name="Normal 2 2 4 2 2 2" xfId="7031" xr:uid="{744BDC1A-4641-4827-81BC-A0055DEA8D1E}"/>
    <cellStyle name="Normal 2 2 4 2 3" xfId="4786" xr:uid="{61CF2811-7C45-4782-941A-8C113E675CE4}"/>
    <cellStyle name="Normal 2 2 4 2 4" xfId="7406" xr:uid="{78A74707-9C57-4109-87D6-1459810C2D15}"/>
    <cellStyle name="Normal 2 2 4 2 5" xfId="7354" xr:uid="{37D282D9-5F32-4A71-ACFA-108036114248}"/>
    <cellStyle name="Normal 2 2 4 3" xfId="4916" xr:uid="{AC7CA921-1D14-43A5-A4F4-495742677824}"/>
    <cellStyle name="Normal 2 2 4 3 2" xfId="5798" xr:uid="{E947FDED-1C27-4B44-86FB-425754371C80}"/>
    <cellStyle name="Normal 2 2 4 4" xfId="4890" xr:uid="{3727DDFD-9C31-49F1-B5E0-2D1BB4202072}"/>
    <cellStyle name="Normal 2 2 5" xfId="4454" xr:uid="{598C08F5-11D4-4448-A08A-BF99F7CDF576}"/>
    <cellStyle name="Normal 2 2 5 2" xfId="5853" xr:uid="{2B37C569-CD9A-4B56-86BF-E14982D3B3E0}"/>
    <cellStyle name="Normal 2 2 5 2 2" xfId="4672" xr:uid="{44171AAF-0728-40FD-A3F1-F92BC9FA9AEE}"/>
    <cellStyle name="Normal 2 2 5 2 2 2" xfId="7438" xr:uid="{5659974D-99FA-480D-9AAA-1106EDD3E677}"/>
    <cellStyle name="Normal 2 2 5 2 3" xfId="7321" xr:uid="{F3C46194-B168-4ED4-8906-5EB674B5530F}"/>
    <cellStyle name="Normal 2 2 5 3" xfId="5590" xr:uid="{138FA65E-E3D3-496B-8396-FA8BEEA92B24}"/>
    <cellStyle name="Normal 2 2 5 3 2" xfId="7447" xr:uid="{078B0FA6-AFE3-4927-B6E5-EEB25C679547}"/>
    <cellStyle name="Normal 2 2 5 4" xfId="4846" xr:uid="{176091CB-4D62-4A2F-B28C-05D4CB8D3AF3}"/>
    <cellStyle name="Normal 2 2 5 5" xfId="7382" xr:uid="{6373A11C-AF40-4E2F-BE1E-B793430B7A0C}"/>
    <cellStyle name="Normal 2 2 5 6" xfId="7371" xr:uid="{B7148B73-2AEA-4C37-A34B-E498EC0FB80D}"/>
    <cellStyle name="Normal 2 2 6" xfId="4936" xr:uid="{B434738D-C575-4A1A-938C-DEA0AFD141A8}"/>
    <cellStyle name="Normal 2 2 7" xfId="5988" xr:uid="{6726B878-8EA1-4E89-9E70-1E06795FDADD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2 2 2" xfId="5907" xr:uid="{30E23F54-E2C6-4877-A562-C79D13F0306C}"/>
    <cellStyle name="Normal 2 3 2 2 3" xfId="5741" xr:uid="{D3835B4E-03A4-4004-BE93-35A3BD90CEEA}"/>
    <cellStyle name="Normal 2 3 2 3" xfId="4326" xr:uid="{56672647-F51D-4E70-BAC2-C4754AD4990E}"/>
    <cellStyle name="Normal 2 3 2 3 2" xfId="4596" xr:uid="{2F06FFCC-8E3F-4F7F-9D23-D8FD2298DE6E}"/>
    <cellStyle name="Normal 2 3 2 3 2 2" xfId="5967" xr:uid="{E098ED28-32E8-4525-8C81-68677293E9C7}"/>
    <cellStyle name="Normal 2 3 2 3 2 2 2" xfId="7032" xr:uid="{260441C1-5BD8-4E7B-9A64-4FF9E671E247}"/>
    <cellStyle name="Normal 2 3 2 3 2 3" xfId="4788" xr:uid="{8E914F5C-60BC-488F-898B-D6819F800EA5}"/>
    <cellStyle name="Normal 2 3 2 3 2 4" xfId="7407" xr:uid="{971493F3-DB91-49C5-9DC9-751D4FAC6481}"/>
    <cellStyle name="Normal 2 3 2 3 2 5" xfId="7355" xr:uid="{6CC6B556-B197-4889-9881-5E8610634CA1}"/>
    <cellStyle name="Normal 2 3 2 3 3" xfId="4918" xr:uid="{848401CD-DF6E-42AD-9712-C6009B9F7974}"/>
    <cellStyle name="Normal 2 3 2 3 3 2" xfId="5801" xr:uid="{0FCBDF38-5C59-49AF-A67B-85C2EF1162FA}"/>
    <cellStyle name="Normal 2 3 2 3 4" xfId="4891" xr:uid="{7D633AA6-F6FB-4B60-A2E0-68CD91861DAE}"/>
    <cellStyle name="Normal 2 3 2 4" xfId="4457" xr:uid="{8031A41A-87CE-4BED-97D5-5AB443231F25}"/>
    <cellStyle name="Normal 2 3 2 4 2" xfId="5856" xr:uid="{249373C1-FE03-4C87-AAFF-A6AA0703EA1D}"/>
    <cellStyle name="Normal 2 3 2 5" xfId="5684" xr:uid="{E9908946-7641-4B86-AF19-4485A478F7A5}"/>
    <cellStyle name="Normal 2 3 2 6" xfId="5990" xr:uid="{82A21751-DA02-4665-883B-05067DB2E4FC}"/>
    <cellStyle name="Normal 2 3 3" xfId="60" xr:uid="{0329DA15-9100-42D2-AC58-CF89BA42E37C}"/>
    <cellStyle name="Normal 2 3 4" xfId="61" xr:uid="{A673A61D-B139-4B22-A4F7-10EA91FE0A39}"/>
    <cellStyle name="Normal 2 3 4 10" xfId="7104" xr:uid="{FCCE22BD-6A28-482D-8E64-61713408D655}"/>
    <cellStyle name="Normal 2 3 4 2" xfId="6218" xr:uid="{B90360E5-2A86-4702-A3BD-2F804A3F6CEB}"/>
    <cellStyle name="Normal 2 3 4 2 2" xfId="6306" xr:uid="{0580CDF2-5C2B-4438-8532-EDD218330E1A}"/>
    <cellStyle name="Normal 2 3 4 2 2 2" xfId="6253" xr:uid="{93659EF7-94E5-49FE-A418-F8DF81313C63}"/>
    <cellStyle name="Normal 2 3 4 2 2 2 2" xfId="6277" xr:uid="{F858CC04-E07C-4B5A-9E1D-85DC015072C2}"/>
    <cellStyle name="Normal 2 3 4 2 2 2 2 2" xfId="6337" xr:uid="{C802B49B-7193-433C-9F84-D7EF03A1EBC1}"/>
    <cellStyle name="Normal 2 3 4 2 2 2 2 3" xfId="7268" xr:uid="{87D02CF9-B6A1-4E1B-8E7D-740BD9A973BA}"/>
    <cellStyle name="Normal 2 3 4 2 2 2 3" xfId="7057" xr:uid="{D70B40E0-6E65-48D0-AD9B-993905C829F4}"/>
    <cellStyle name="Normal 2 3 4 2 2 2 4" xfId="7149" xr:uid="{E422E2D3-FD9B-41BD-9789-6914CC037151}"/>
    <cellStyle name="Normal 2 3 4 2 2 3" xfId="6069" xr:uid="{BADA9A61-EDD3-4E57-83FD-664973855A6E}"/>
    <cellStyle name="Normal 2 3 4 2 2 3 2" xfId="6391" xr:uid="{E852D30F-A936-4311-9B3E-08947BB047D6}"/>
    <cellStyle name="Normal 2 3 4 2 2 3 3" xfId="7200" xr:uid="{867E5E1B-7CAA-414C-9272-7FB54A85EFF5}"/>
    <cellStyle name="Normal 2 3 4 2 2 4" xfId="6056" xr:uid="{FC3ABFAB-4DA7-4CAE-8F0E-17D02FF51519}"/>
    <cellStyle name="Normal 2 3 4 2 2 5" xfId="6269" xr:uid="{A01A919D-E9B0-49B5-96AB-975A467311E4}"/>
    <cellStyle name="Normal 2 3 4 2 2 6" xfId="7122" xr:uid="{CF2CAC04-0447-44AB-B763-98938903DF29}"/>
    <cellStyle name="Normal 2 3 4 2 3" xfId="6304" xr:uid="{93AD2FB2-3150-43EA-B855-EA37E5ED2FD6}"/>
    <cellStyle name="Normal 2 3 4 2 3 2" xfId="6022" xr:uid="{D5353C86-6BE6-4168-8112-7FD65E1655F9}"/>
    <cellStyle name="Normal 2 3 4 2 3 2 2" xfId="6059" xr:uid="{92C20827-70F9-472C-B7CD-F46D495D1FDE}"/>
    <cellStyle name="Normal 2 3 4 2 3 2 3" xfId="7251" xr:uid="{96D955CA-2925-42EF-A9D7-2B2188FD8E1C}"/>
    <cellStyle name="Normal 2 3 4 2 3 3" xfId="6317" xr:uid="{AD053E76-3BDF-4967-9DAA-A6412C68D631}"/>
    <cellStyle name="Normal 2 3 4 2 3 4" xfId="7136" xr:uid="{FA85638A-188F-49DA-AB99-C79E1712CBC0}"/>
    <cellStyle name="Normal 2 3 4 2 4" xfId="6365" xr:uid="{90B09B7F-214F-4D96-8E5B-221AB479CB45}"/>
    <cellStyle name="Normal 2 3 4 2 4 2" xfId="6285" xr:uid="{2D1EABBF-8561-4EED-8EFB-9111754FD6CA}"/>
    <cellStyle name="Normal 2 3 4 2 4 2 2" xfId="6124" xr:uid="{9E9F4CAF-68C1-40DC-B21A-C84BA6A869EB}"/>
    <cellStyle name="Normal 2 3 4 2 4 2 3" xfId="7236" xr:uid="{9E900393-7A57-44B7-BB7E-D77D47C44B80}"/>
    <cellStyle name="Normal 2 3 4 2 4 3" xfId="7091" xr:uid="{C8C5EFE4-1C8D-4F3C-A086-5BC0F55EA833}"/>
    <cellStyle name="Normal 2 3 4 2 4 4" xfId="7163" xr:uid="{23347B2A-C664-497C-B9C1-FED2285F6ED9}"/>
    <cellStyle name="Normal 2 3 4 2 5" xfId="6180" xr:uid="{986153F0-8BE9-43AD-8948-9D3C6E63B2FD}"/>
    <cellStyle name="Normal 2 3 4 2 5 2" xfId="6326" xr:uid="{0B8C57F7-5AAE-45D6-A6B6-6910C519D16F}"/>
    <cellStyle name="Normal 2 3 4 2 5 3" xfId="7218" xr:uid="{6154F4EF-22AB-4C3A-9A62-58944751E8EE}"/>
    <cellStyle name="Normal 2 3 4 2 6" xfId="6072" xr:uid="{99F85505-5FD1-4AA1-BA38-72D3A2753590}"/>
    <cellStyle name="Normal 2 3 4 2 6 2" xfId="5998" xr:uid="{9B0E9B99-6432-4530-80C9-849548B59C71}"/>
    <cellStyle name="Normal 2 3 4 2 6 3" xfId="7182" xr:uid="{00BB6F2D-AC01-43DC-94D4-1DD7427961D3}"/>
    <cellStyle name="Normal 2 3 4 2 7" xfId="6017" xr:uid="{D841FD7A-E0FC-47CA-AD4B-E266C48CD697}"/>
    <cellStyle name="Normal 2 3 4 2 8" xfId="6152" xr:uid="{F85B1AD1-9FD8-47BB-8549-A2D75CD66B93}"/>
    <cellStyle name="Normal 2 3 4 2 9" xfId="7110" xr:uid="{7DE02531-3770-452D-A17D-CEF9BE1A368A}"/>
    <cellStyle name="Normal 2 3 4 3" xfId="7084" xr:uid="{3ECA0A47-7C0E-49F5-ABB0-947DAF7095FD}"/>
    <cellStyle name="Normal 2 3 4 3 2" xfId="6201" xr:uid="{57FEEDC3-C052-4941-9B1C-F8C1DDFD4690}"/>
    <cellStyle name="Normal 2 3 4 3 2 2" xfId="6165" xr:uid="{EF61296D-CA15-4CD1-832C-7F9B8D8E80BF}"/>
    <cellStyle name="Normal 2 3 4 3 2 2 2" xfId="6224" xr:uid="{6B7A3767-D7AF-4494-AA18-61DDA5B75E42}"/>
    <cellStyle name="Normal 2 3 4 3 2 2 3" xfId="7261" xr:uid="{55AE73E1-4ECE-425D-98C9-594F2790BE86}"/>
    <cellStyle name="Normal 2 3 4 3 2 3" xfId="6351" xr:uid="{9DD278E8-8D39-4EAA-9D4E-EC39007157F0}"/>
    <cellStyle name="Normal 2 3 4 3 2 4" xfId="7143" xr:uid="{AAB50E03-1A69-4FDE-956D-A0588B33BDC5}"/>
    <cellStyle name="Normal 2 3 4 3 3" xfId="6027" xr:uid="{1F7B8EE9-63CD-4A4E-9770-312302805E0D}"/>
    <cellStyle name="Normal 2 3 4 3 3 2" xfId="6003" xr:uid="{21C83E6F-120E-4FEC-AB71-344AC36041FA}"/>
    <cellStyle name="Normal 2 3 4 3 3 3" xfId="7192" xr:uid="{6C459EAC-A27C-455A-BAF1-107418BD9185}"/>
    <cellStyle name="Normal 2 3 4 3 4" xfId="7099" xr:uid="{E8DC0800-C55B-464C-96AD-B9BD3C386326}"/>
    <cellStyle name="Normal 2 3 4 3 5" xfId="6247" xr:uid="{27DB0DDB-1908-46A1-A631-4EB79BF51E22}"/>
    <cellStyle name="Normal 2 3 4 3 6" xfId="7117" xr:uid="{6990C23A-C9CF-472E-9B70-6FD06B48780F}"/>
    <cellStyle name="Normal 2 3 4 4" xfId="6000" xr:uid="{728BC3EF-CA93-418D-98B1-2E11158969F9}"/>
    <cellStyle name="Normal 2 3 4 4 2" xfId="6172" xr:uid="{51DE3282-DE94-410A-8F69-8E3E53D47DA8}"/>
    <cellStyle name="Normal 2 3 4 4 2 2" xfId="6120" xr:uid="{DB4A3678-D79A-4C37-BD49-3D08F187B203}"/>
    <cellStyle name="Normal 2 3 4 4 2 3" xfId="7243" xr:uid="{D38E5050-C3DE-4E0E-914A-B052EE7C3886}"/>
    <cellStyle name="Normal 2 3 4 4 3" xfId="6144" xr:uid="{475C90A8-0515-4863-A324-6DF243E4E96B}"/>
    <cellStyle name="Normal 2 3 4 4 4" xfId="7129" xr:uid="{4F9FA398-5874-4F9D-8802-0027C7A5D0F4}"/>
    <cellStyle name="Normal 2 3 4 5" xfId="6195" xr:uid="{D67E4189-2E54-4BF0-A0AE-664B089BE88D}"/>
    <cellStyle name="Normal 2 3 4 5 2" xfId="6345" xr:uid="{B2F1AD65-047B-45B6-A906-F08FD3D85C32}"/>
    <cellStyle name="Normal 2 3 4 5 2 2" xfId="6105" xr:uid="{7914A5A2-96CE-4F5F-9A29-CF87B3DB7509}"/>
    <cellStyle name="Normal 2 3 4 5 2 3" xfId="7227" xr:uid="{F567DD7F-8483-4CC3-8A41-6CD87DE44C61}"/>
    <cellStyle name="Normal 2 3 4 5 3" xfId="6019" xr:uid="{543A02DC-E3B9-4D7B-A7DE-8C23AFA30772}"/>
    <cellStyle name="Normal 2 3 4 5 4" xfId="7155" xr:uid="{CBE2C276-9F47-4F1D-BE69-496803B87544}"/>
    <cellStyle name="Normal 2 3 4 6" xfId="6294" xr:uid="{4D7C1835-1490-4189-9811-6127B0DE7A8E}"/>
    <cellStyle name="Normal 2 3 4 6 2" xfId="6129" xr:uid="{BE38F0CA-7AF1-41BB-A37E-6963D0F9AC7B}"/>
    <cellStyle name="Normal 2 3 4 6 3" xfId="7208" xr:uid="{A8062A49-188D-4EA2-95DE-B26411E25F26}"/>
    <cellStyle name="Normal 2 3 4 7" xfId="6189" xr:uid="{706835D6-CCAD-452B-AD82-226EC85AD1FC}"/>
    <cellStyle name="Normal 2 3 4 7 2" xfId="6215" xr:uid="{950F166F-DD93-46EA-B90C-A6197C5D5274}"/>
    <cellStyle name="Normal 2 3 4 7 3" xfId="7172" xr:uid="{E243AE68-7FAC-4CCC-A887-DBAB62656361}"/>
    <cellStyle name="Normal 2 3 4 8" xfId="6006" xr:uid="{1A4AFA6C-4E10-406D-9BA2-4C3AF39BD629}"/>
    <cellStyle name="Normal 2 3 4 9" xfId="6157" xr:uid="{D78A2C05-F006-4B6F-8832-772DB6BBC152}"/>
    <cellStyle name="Normal 2 3 5" xfId="3718" xr:uid="{1DFA6A32-8049-4B08-9CF8-504B7CD63081}"/>
    <cellStyle name="Normal 2 3 5 2" xfId="4541" xr:uid="{514B67E5-F79A-4D16-879F-1CBC15339BE5}"/>
    <cellStyle name="Normal 2 3 5 2 2" xfId="5908" xr:uid="{AE6572A8-07D3-4409-8DE3-7D184FCFCEE4}"/>
    <cellStyle name="Normal 2 3 5 3" xfId="5742" xr:uid="{194CD56F-AD5A-4059-A828-24074DA8EFD7}"/>
    <cellStyle name="Normal 2 3 6" xfId="4325" xr:uid="{6F2093C5-8B64-44CE-9DAC-94D781F505EB}"/>
    <cellStyle name="Normal 2 3 6 2" xfId="4787" xr:uid="{A1C73A6F-A8F5-45EC-A2A8-B685BA6C5701}"/>
    <cellStyle name="Normal 2 3 6 2 2" xfId="5966" xr:uid="{0AF1ACFD-F881-494D-8D79-32AFBA7129F2}"/>
    <cellStyle name="Normal 2 3 6 3" xfId="4917" xr:uid="{2FF90DE2-1436-4DC5-ACAC-13F70D8A56F6}"/>
    <cellStyle name="Normal 2 3 6 3 2" xfId="5800" xr:uid="{0C04864B-343C-4C5D-8B72-30DAF7641586}"/>
    <cellStyle name="Normal 2 3 6 4" xfId="4892" xr:uid="{05C39BE6-747D-44ED-9E4E-E2D318B1EFA4}"/>
    <cellStyle name="Normal 2 3 7" xfId="4456" xr:uid="{9F7AE942-3571-406F-A248-D179D2FC0332}"/>
    <cellStyle name="Normal 2 3 7 2" xfId="5855" xr:uid="{910DF8F9-6449-4C44-9CAB-6AD8ABBB1247}"/>
    <cellStyle name="Normal 2 3 8" xfId="5683" xr:uid="{141F5869-13C3-46B5-8B61-C4CD612DC72F}"/>
    <cellStyle name="Normal 2 3 9" xfId="5989" xr:uid="{B97873F2-CED3-4396-B427-3F4F12B67FC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2 2" xfId="5909" xr:uid="{A0E6933E-2750-4BF2-94F3-36810497A571}"/>
    <cellStyle name="Normal 2 4 3 3" xfId="4856" xr:uid="{DAFBBACF-48A3-4344-B7E0-D0A1063559F5}"/>
    <cellStyle name="Normal 2 4 3 3 2" xfId="5743" xr:uid="{E7779EA6-91FB-4D4E-90F1-641EC1540DFF}"/>
    <cellStyle name="Normal 2 4 4" xfId="4458" xr:uid="{68194DA7-C351-4737-A6E2-1FA81ADAED31}"/>
    <cellStyle name="Normal 2 4 4 2" xfId="5633" xr:uid="{18B8AF44-DF53-4AD7-B4CB-A428B7243B98}"/>
    <cellStyle name="Normal 2 4 4 2 2" xfId="5968" xr:uid="{56658DB5-2B5E-4D26-AB01-54A278775A38}"/>
    <cellStyle name="Normal 2 4 4 3" xfId="5802" xr:uid="{5E1B7B9F-862D-430D-BED5-66FAFB3146B5}"/>
    <cellStyle name="Normal 2 4 5" xfId="4937" xr:uid="{F163E9D4-7BFA-477C-A142-CA31A0030CEE}"/>
    <cellStyle name="Normal 2 4 5 2" xfId="5857" xr:uid="{09D45646-17C1-4D89-80E1-9C36B9F8084B}"/>
    <cellStyle name="Normal 2 4 6" xfId="4935" xr:uid="{4B51A88E-235D-4C28-A69E-9530A84BC8B5}"/>
    <cellStyle name="Normal 2 4 6 2" xfId="5685" xr:uid="{FE348D74-9DE6-486B-A55B-E6523DAF37E5}"/>
    <cellStyle name="Normal 2 4 7" xfId="5991" xr:uid="{A574B694-1732-43B5-A2D6-159C71106EA9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5917" xr:uid="{B5FE5FE6-080B-4C3A-A058-31C74E0A5F40}"/>
    <cellStyle name="Normal 2 5 2 2 2 2" xfId="4673" xr:uid="{6796E32D-E2CA-439F-9957-C61E4785A502}"/>
    <cellStyle name="Normal 2 5 2 2 2 2 2" xfId="7421" xr:uid="{FF5BF264-4236-4F7A-A874-61313C6134BD}"/>
    <cellStyle name="Normal 2 5 2 2 2 3" xfId="4678" xr:uid="{DCC207A9-44FF-4905-AB17-D2C3FB2D649A}"/>
    <cellStyle name="Normal 2 5 2 2 3" xfId="5599" xr:uid="{E33D110B-483F-46D3-9810-0BEB954D35D1}"/>
    <cellStyle name="Normal 2 5 2 2 3 2" xfId="7444" xr:uid="{1A853FFD-853A-460E-8196-BAC1A669514D}"/>
    <cellStyle name="Normal 2 5 2 2 4" xfId="4706" xr:uid="{B862A4CD-F7BB-436D-8761-DC43B94AAF6D}"/>
    <cellStyle name="Normal 2 5 2 2 5" xfId="7399" xr:uid="{EA9DA9B3-E65F-466E-92E2-805046640901}"/>
    <cellStyle name="Normal 2 5 2 2 6" xfId="7346" xr:uid="{BF4A524D-66F1-4C70-AFC8-40AB1F7D0258}"/>
    <cellStyle name="Normal 2 5 2 3" xfId="5751" xr:uid="{F0F2E1B7-E138-453B-BF18-C619699011DA}"/>
    <cellStyle name="Normal 2 5 3" xfId="4543" xr:uid="{4AF2022B-5ED7-4D45-893D-83AF6474317F}"/>
    <cellStyle name="Normal 2 5 3 2" xfId="4815" xr:uid="{DE754725-2F28-434C-B7B8-92B9FDB31A7A}"/>
    <cellStyle name="Normal 2 5 3 2 2" xfId="5910" xr:uid="{827FD691-3D70-4B26-8C40-45517E4664D9}"/>
    <cellStyle name="Normal 2 5 3 3" xfId="4929" xr:uid="{0DEF101A-51C4-4C8B-B564-000BE17121AB}"/>
    <cellStyle name="Normal 2 5 3 4" xfId="5485" xr:uid="{E8B4D228-2C41-40C5-8B9A-FE066E2AC13D}"/>
    <cellStyle name="Normal 2 5 3 4 2" xfId="5534" xr:uid="{CC598DB2-7401-446F-A53B-D1772779BE5D}"/>
    <cellStyle name="Normal 2 5 4" xfId="4848" xr:uid="{8EA5AC13-25D4-4DAD-B2BE-8340F4D17474}"/>
    <cellStyle name="Normal 2 5 5" xfId="4844" xr:uid="{D19DB309-8546-4D76-9283-E6057EC0521D}"/>
    <cellStyle name="Normal 2 5 6" xfId="4843" xr:uid="{3CFB78C0-B5E0-462D-80E7-DF2D5DB22650}"/>
    <cellStyle name="Normal 2 5 7" xfId="4932" xr:uid="{78E3B926-F251-4B05-90EA-905A63429A08}"/>
    <cellStyle name="Normal 2 5 8" xfId="4902" xr:uid="{28318F70-EB3B-4726-B108-C950FEE7C58C}"/>
    <cellStyle name="Normal 2 6" xfId="3736" xr:uid="{062F5EAA-23BD-48A8-8B68-75D1E89C1A45}"/>
    <cellStyle name="Normal 2 6 10" xfId="7343" xr:uid="{52F98500-ECB6-4BED-9787-7FDBD6E9A325}"/>
    <cellStyle name="Normal 2 6 2" xfId="4559" xr:uid="{E258376E-FD3C-449C-AEEB-382F70BAADD5}"/>
    <cellStyle name="Normal 2 6 2 2" xfId="7020" xr:uid="{67832CD6-8D3B-40E9-B94C-9474F9707AD9}"/>
    <cellStyle name="Normal 2 6 2 2 2" xfId="7314" xr:uid="{24A332E9-F180-48E2-A7EB-81FBC9D1B849}"/>
    <cellStyle name="Normal 2 6 2 2 2 2" xfId="7420" xr:uid="{98B1D7C0-1C9F-47ED-B5A6-53D09FAC2BE5}"/>
    <cellStyle name="Normal 2 6 2 2 3" xfId="4679" xr:uid="{6C52CF87-4646-46FD-9419-4A88F39B1640}"/>
    <cellStyle name="Normal 2 6 2 3" xfId="4702" xr:uid="{C6DEA6C9-7895-4670-BD89-CC8EC8F29169}"/>
    <cellStyle name="Normal 2 6 2 4" xfId="7400" xr:uid="{2CFA65E8-64D0-4C71-9B47-695BEFA979F1}"/>
    <cellStyle name="Normal 2 6 2 5" xfId="7344" xr:uid="{AFC3CE42-3FE8-496F-BA81-6505EF3D3E2B}"/>
    <cellStyle name="Normal 2 6 3" xfId="4705" xr:uid="{9BE094C7-FE9A-49A6-B836-E66780D42E58}"/>
    <cellStyle name="Normal 2 6 3 2" xfId="5517" xr:uid="{E9A9FEAC-2A8A-43D3-81E6-DB46C9C11F52}"/>
    <cellStyle name="Normal 2 6 4" xfId="4849" xr:uid="{11501D59-3BED-4F04-8E87-3B9F30B67778}"/>
    <cellStyle name="Normal 2 6 5" xfId="4841" xr:uid="{9C5F8BA1-2045-4843-966E-5CCCEC386B19}"/>
    <cellStyle name="Normal 2 6 5 2" xfId="4893" xr:uid="{9056A15A-1793-4077-A4F7-ED9FECFFB9A3}"/>
    <cellStyle name="Normal 2 6 6" xfId="4827" xr:uid="{B8F69504-E0BE-4826-BE79-CC4571B498BB}"/>
    <cellStyle name="Normal 2 6 7" xfId="5504" xr:uid="{F3D636EF-30B8-4D80-A4D9-95286CDE73AC}"/>
    <cellStyle name="Normal 2 6 8" xfId="5513" xr:uid="{A39970BC-CA51-4BDE-BA86-312F5DCF7D90}"/>
    <cellStyle name="Normal 2 6 9" xfId="4701" xr:uid="{4C3232F0-2586-4F85-97C7-0D91BFF36111}"/>
    <cellStyle name="Normal 2 7" xfId="4406" xr:uid="{8D366A65-FEDC-4227-BE49-6A36FE242731}"/>
    <cellStyle name="Normal 2 7 2" xfId="4727" xr:uid="{2DB00951-3A30-4810-9311-D2F0375B5879}"/>
    <cellStyle name="Normal 2 7 3" xfId="4850" xr:uid="{585AD445-40E4-454F-9D3D-22B0EA18D850}"/>
    <cellStyle name="Normal 2 7 4" xfId="5486" xr:uid="{6B278D89-62D7-4DC6-A49E-C1B7E82D4797}"/>
    <cellStyle name="Normal 2 7 5" xfId="4703" xr:uid="{AB37D287-1050-4F37-83EE-83CC1855DBFB}"/>
    <cellStyle name="Normal 2 7 6" xfId="7345" xr:uid="{D092D915-1E67-43FF-BEBD-653C7B0CB044}"/>
    <cellStyle name="Normal 2 8" xfId="4776" xr:uid="{FAC1A9E8-EAE3-4FE0-A54C-A0C60343885F}"/>
    <cellStyle name="Normal 2 9" xfId="4845" xr:uid="{1786BBD4-4420-4B8D-AD3C-453ED21F7A5E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7015" xr:uid="{E6D56684-8A9B-42C9-BBF6-522CD5C2134B}"/>
    <cellStyle name="Normal 20 2 2 4 2 2" xfId="4669" xr:uid="{08E0F9AF-8060-4678-99E6-35ECCF53D159}"/>
    <cellStyle name="Normal 20 2 2 4 2 2 2" xfId="7436" xr:uid="{07CEF0B4-0CF3-475C-91B5-6AF97A3E72E3}"/>
    <cellStyle name="Normal 20 2 2 4 2 3" xfId="7296" xr:uid="{347AF38C-B14A-42E4-A8DC-858DC4224ADD}"/>
    <cellStyle name="Normal 20 2 2 4 3" xfId="4811" xr:uid="{00E21F55-7CD8-48E0-93DD-C831716C97A4}"/>
    <cellStyle name="Normal 20 2 2 4 4" xfId="7394" xr:uid="{BB3A1D89-389D-47F6-9327-C4E69B3D2DE1}"/>
    <cellStyle name="Normal 20 2 2 4 5" xfId="7369" xr:uid="{5C090FB4-AC3E-4B09-9E19-3E97D7A5992D}"/>
    <cellStyle name="Normal 20 2 2 5" xfId="4927" xr:uid="{503B3E20-253E-4877-BA9A-3F537DB46E68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7014" xr:uid="{8F288359-FF3A-4ABD-8CAA-AD3FE037A062}"/>
    <cellStyle name="Normal 20 2 5 2 2" xfId="4681" xr:uid="{9DC38AC7-4A89-45B8-A4C2-4A55C80C397F}"/>
    <cellStyle name="Normal 20 2 5 2 2 2" xfId="7435" xr:uid="{63BE4B94-4F17-43E6-A89E-05B7E0186748}"/>
    <cellStyle name="Normal 20 2 5 2 3" xfId="7300" xr:uid="{9B620EE4-0330-46FF-A675-B19407B3C0A9}"/>
    <cellStyle name="Normal 20 2 5 3" xfId="4810" xr:uid="{593DAD4C-BA06-4070-9CF1-36B291AA974A}"/>
    <cellStyle name="Normal 20 2 5 4" xfId="7393" xr:uid="{AC9E1D9B-7E90-4B46-842E-84892EE7D33D}"/>
    <cellStyle name="Normal 20 2 5 5" xfId="7368" xr:uid="{27932B9E-4BFC-42FA-A2FC-A54E948AC21B}"/>
    <cellStyle name="Normal 20 2 6" xfId="4926" xr:uid="{1D93CADE-ED6B-4A2E-A7A9-CA4758FD3E03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7033" xr:uid="{F4F73BB6-C33A-4D6F-ADC7-D01CDC0D69A3}"/>
    <cellStyle name="Normal 20 4 2 2 2" xfId="7307" xr:uid="{4DC1C559-466D-46B2-BCA1-04F1A9C412F4}"/>
    <cellStyle name="Normal 20 4 2 2 2 2" xfId="7424" xr:uid="{426BA4C1-60AA-43CD-975F-41923D0DEEB8}"/>
    <cellStyle name="Normal 20 4 2 2 3" xfId="7336" xr:uid="{2C0D38C8-2078-4D82-A136-3F5D7B10D58B}"/>
    <cellStyle name="Normal 20 4 2 3" xfId="4789" xr:uid="{3A9D501C-94F3-45FD-B72F-17993674B27A}"/>
    <cellStyle name="Normal 20 4 2 4" xfId="7408" xr:uid="{5D454CA3-3C96-4868-A603-89871BF1AA48}"/>
    <cellStyle name="Normal 20 4 2 5" xfId="7356" xr:uid="{75708224-FF61-4CB4-B7A4-5C007BE32F23}"/>
    <cellStyle name="Normal 20 4 3" xfId="4919" xr:uid="{269AABBB-B43E-459B-AB44-730825176F34}"/>
    <cellStyle name="Normal 20 4 4" xfId="4894" xr:uid="{68FFCB11-F151-4790-B4A6-09A4F50828A3}"/>
    <cellStyle name="Normal 20 5" xfId="4468" xr:uid="{8FB8BD1E-8933-4262-8885-0601B296D845}"/>
    <cellStyle name="Normal 20 5 2" xfId="5510" xr:uid="{0FFCF6E7-B639-4A1E-BCB7-FF7E60C0A05D}"/>
    <cellStyle name="Normal 20 6" xfId="4816" xr:uid="{CD66FF02-C847-470D-9195-F71C03C292A8}"/>
    <cellStyle name="Normal 20 7" xfId="4879" xr:uid="{D51ED227-97D1-4881-8C38-401286F42672}"/>
    <cellStyle name="Normal 20 8" xfId="4900" xr:uid="{B432FCAF-EFC7-47E6-80C7-A8EFB92D6DD1}"/>
    <cellStyle name="Normal 20 9" xfId="4899" xr:uid="{E4B1137B-7D8B-4D58-BD29-8C7FFE772804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29" xr:uid="{C680344D-3B5F-4691-BD3F-D7274543608E}"/>
    <cellStyle name="Normal 21 3 2 2" xfId="5538" xr:uid="{E792D268-41FA-4164-A548-56A74C8B904D}"/>
    <cellStyle name="Normal 21 3 3" xfId="4728" xr:uid="{345C4052-8041-4451-A921-15E03F12CC8E}"/>
    <cellStyle name="Normal 21 4" xfId="4469" xr:uid="{BBBF06E8-86E3-4B41-B53F-687957D82874}"/>
    <cellStyle name="Normal 21 4 2" xfId="5539" xr:uid="{2E07FC7C-4A20-4E54-9E29-BF0786EC4F2C}"/>
    <cellStyle name="Normal 21 4 2 2" xfId="7279" xr:uid="{CF900FD4-AE87-4149-A49D-95800C952958}"/>
    <cellStyle name="Normal 21 4 2 3" xfId="5744" xr:uid="{67EDEF78-43B6-42C2-824E-72EE84FA8EF2}"/>
    <cellStyle name="Normal 21 4 2 4" xfId="7302" xr:uid="{15C191AA-7402-4467-8ECE-259D76A85A61}"/>
    <cellStyle name="Normal 21 4 2 4 2" xfId="7429" xr:uid="{E0CF2524-0902-45B1-9729-AC638D004FFA}"/>
    <cellStyle name="Normal 21 4 2 5" xfId="7305" xr:uid="{182E7FD3-EBB4-47B2-8AC7-4406790C43C0}"/>
    <cellStyle name="Normal 21 4 3" xfId="4799" xr:uid="{AA88F211-3287-4B80-B6D8-EEA1CCBC2859}"/>
    <cellStyle name="Normal 21 4 4" xfId="7384" xr:uid="{EF50FC16-918D-4917-AADC-957481607EB7}"/>
    <cellStyle name="Normal 21 4 5" xfId="7361" xr:uid="{E89C3A9C-49F4-4233-81DF-72C2717A6FB0}"/>
    <cellStyle name="Normal 21 5" xfId="4920" xr:uid="{9771C362-B0D1-4847-8AD9-FBE7E8E0E76C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30" xr:uid="{92B214C7-E511-4266-BCB1-51707D58FA6C}"/>
    <cellStyle name="Normal 22 3 3" xfId="4487" xr:uid="{A8140693-B090-44C0-A1DB-C305F5FCCC2C}"/>
    <cellStyle name="Normal 22 3 4" xfId="4874" xr:uid="{12C2DBB7-BC2C-466E-8EB1-864DEB16B1B2}"/>
    <cellStyle name="Normal 22 4" xfId="3668" xr:uid="{1FC7FC2B-4DAF-48EB-BD08-6EBC158583EB}"/>
    <cellStyle name="Normal 22 4 10" xfId="5537" xr:uid="{AF645E0C-3548-4460-A43D-ECA77170CFD2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19" xr:uid="{861AF73A-73FF-4F2E-BB74-6C76473838ED}"/>
    <cellStyle name="Normal 22 4 3 2 2" xfId="5550" xr:uid="{45C734DC-2D66-4782-A1AE-BD6A138A5B57}"/>
    <cellStyle name="Normal 22 4 3 2 3" xfId="7293" xr:uid="{AB5588D5-F038-4A4A-90FF-7C379D7B133D}"/>
    <cellStyle name="Normal 22 4 3 3" xfId="4931" xr:uid="{095C4919-3ADC-4380-80C4-302219C7EDEC}"/>
    <cellStyle name="Normal 22 4 3 4" xfId="5520" xr:uid="{39A7216C-C06E-465C-8757-4B782EEBE234}"/>
    <cellStyle name="Normal 22 4 3 5" xfId="5516" xr:uid="{DC770121-5FF5-4912-8542-CD23E78A29F3}"/>
    <cellStyle name="Normal 22 4 3 6" xfId="4800" xr:uid="{46B0624A-F0DF-4706-B414-B86D9058591B}"/>
    <cellStyle name="Normal 22 4 3 7" xfId="7362" xr:uid="{F4E5A5FF-5AD9-4C61-AA43-515CCC42CD24}"/>
    <cellStyle name="Normal 22 4 4" xfId="4875" xr:uid="{3E311293-3330-47F4-BD50-CFC7485FC124}"/>
    <cellStyle name="Normal 22 4 4 2" xfId="7039" xr:uid="{FA73080B-28A2-4268-A38D-9A6A23F33953}"/>
    <cellStyle name="Normal 22 4 5" xfId="4833" xr:uid="{F035012D-1F65-4159-A8D4-3102BDA85F57}"/>
    <cellStyle name="Normal 22 4 5 2" xfId="5549" xr:uid="{59E74D0F-DB31-4F65-9264-41C00C9E2E97}"/>
    <cellStyle name="Normal 22 4 6" xfId="4824" xr:uid="{F792FC99-5AF7-4110-92F5-94BA3656EF0B}"/>
    <cellStyle name="Normal 22 4 7" xfId="4823" xr:uid="{B2155BD2-DC62-4177-AE0D-8514CE45AA75}"/>
    <cellStyle name="Normal 22 4 8" xfId="4822" xr:uid="{F36EA716-E70F-43F2-B01D-DE9D6A85441C}"/>
    <cellStyle name="Normal 22 4 9" xfId="4821" xr:uid="{448FF288-662C-4C85-9872-5657771AB803}"/>
    <cellStyle name="Normal 22 5" xfId="4472" xr:uid="{97F37249-F920-4DF6-BF87-0C9CCDCCDF2D}"/>
    <cellStyle name="Normal 22 5 2" xfId="7007" xr:uid="{5FD93A6B-226E-4C1F-BF95-A0D656C33EEC}"/>
    <cellStyle name="Normal 22 5 2 2" xfId="7332" xr:uid="{854A630F-9843-4EF8-81AA-12574E6C7E1E}"/>
    <cellStyle name="Normal 22 5 2 2 2" xfId="7439" xr:uid="{B700D064-45BB-4CCC-9E30-124AA740BEE3}"/>
    <cellStyle name="Normal 22 5 2 3" xfId="7311" xr:uid="{29EA87B5-91E8-4122-B63A-351D68C6E3A0}"/>
    <cellStyle name="Normal 22 5 3" xfId="4921" xr:uid="{0B247A50-0B46-4DAC-9747-45932B732081}"/>
    <cellStyle name="Normal 22 5 4" xfId="7386" xr:uid="{947CD97F-A10D-4E93-A0C7-4478679A94CC}"/>
    <cellStyle name="Normal 22 5 5" xfId="7374" xr:uid="{2F8CFA8A-8544-473B-B6E6-61A12DF7F196}"/>
    <cellStyle name="Normal 23" xfId="3725" xr:uid="{9CADF199-FD71-42A6-A0AD-CF53D35591C5}"/>
    <cellStyle name="Normal 23 10" xfId="6036" xr:uid="{90B4F6E3-83D5-4E23-A95C-4918030BF43E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7034" xr:uid="{8ACE4B1F-551A-4017-9D65-14B6440166EF}"/>
    <cellStyle name="Normal 23 2 2 2 2 2" xfId="6013" xr:uid="{ED4F9DE9-52FF-4485-8B0B-714F234F9E52}"/>
    <cellStyle name="Normal 23 2 2 2 2 3" xfId="6163" xr:uid="{59E5B79F-437E-4A42-997F-A0F129053AC5}"/>
    <cellStyle name="Normal 23 2 2 2 2 4" xfId="7310" xr:uid="{35DBFE5A-4D78-4224-9385-D614AFFE3067}"/>
    <cellStyle name="Normal 23 2 2 2 2 4 2" xfId="7441" xr:uid="{52E8C4DC-2012-4E5E-AE38-83245DED2B2B}"/>
    <cellStyle name="Normal 23 2 2 2 2 5" xfId="7299" xr:uid="{EBF02368-EE90-43C5-99DC-8731B9D0833F}"/>
    <cellStyle name="Normal 23 2 2 2 3" xfId="6138" xr:uid="{47448CCF-1ED9-4A88-945B-953BF9149122}"/>
    <cellStyle name="Normal 23 2 2 2 3 2" xfId="7448" xr:uid="{6AA9DC0E-36A2-46C8-A7B0-FA32513D4902}"/>
    <cellStyle name="Normal 23 2 2 2 4" xfId="6301" xr:uid="{929A4F4F-0336-4EBD-AEB4-08BB6B0374B8}"/>
    <cellStyle name="Normal 23 2 2 2 5" xfId="4934" xr:uid="{D18B5FAE-C8C3-46CA-A6A3-A9DE10235173}"/>
    <cellStyle name="Normal 23 2 2 2 6" xfId="7409" xr:uid="{929B1840-AEFF-4D62-AA60-13276A8EDCE3}"/>
    <cellStyle name="Normal 23 2 2 2 7" xfId="7376" xr:uid="{3365F434-DA6E-4C2F-89CC-542BC8CC4D9A}"/>
    <cellStyle name="Normal 23 2 2 3" xfId="4876" xr:uid="{AFA0CAC7-5D67-48DA-9EB1-F998EDCB3855}"/>
    <cellStyle name="Normal 23 2 2 3 2" xfId="6060" xr:uid="{637085A3-58A7-4B5E-8C96-D2BA0F68028F}"/>
    <cellStyle name="Normal 23 2 2 3 3" xfId="6344" xr:uid="{D1BD5E24-EE3F-4FBB-B602-7F18022F8D9B}"/>
    <cellStyle name="Normal 23 2 2 4" xfId="4851" xr:uid="{B3B66F7F-9B80-4D81-A4FA-AB501A5DF51E}"/>
    <cellStyle name="Normal 23 2 2 4 2" xfId="6387" xr:uid="{FA96D984-1D32-4AAF-BFD1-FE90CCD2528F}"/>
    <cellStyle name="Normal 23 2 2 5" xfId="6364" xr:uid="{91A7E0FE-7BFA-4B9F-97F0-D736B08D8D63}"/>
    <cellStyle name="Normal 23 2 2 6" xfId="6308" xr:uid="{DB60EFC3-E61A-47A2-8EEC-689D4A0B9914}"/>
    <cellStyle name="Normal 23 2 3" xfId="4572" xr:uid="{EA02A35C-556D-4352-B529-8B4731D40F41}"/>
    <cellStyle name="Normal 23 2 3 2" xfId="7022" xr:uid="{35916AC7-83B9-44F5-9825-82D001A47185}"/>
    <cellStyle name="Normal 23 2 3 2 2" xfId="6119" xr:uid="{EB26E9B4-404C-417E-A8FE-9314BE4F89D7}"/>
    <cellStyle name="Normal 23 2 3 2 3" xfId="6250" xr:uid="{842E9FBF-57E7-42C6-904A-48AA3520DB9F}"/>
    <cellStyle name="Normal 23 2 3 2 4" xfId="7308" xr:uid="{BCC12B16-2B4C-4AF6-92F8-005873CDEFCA}"/>
    <cellStyle name="Normal 23 2 3 2 4 2" xfId="7437" xr:uid="{62D8678B-2D42-42DC-97D0-73525FB7BD23}"/>
    <cellStyle name="Normal 23 2 3 2 5" xfId="7327" xr:uid="{92598E40-388C-4130-A44E-13E0F2E1066F}"/>
    <cellStyle name="Normal 23 2 3 3" xfId="6143" xr:uid="{00766652-163B-4095-AB48-E08206D2F442}"/>
    <cellStyle name="Normal 23 2 3 3 2" xfId="7446" xr:uid="{D72AD89B-0E83-4935-85E8-CD96027318AB}"/>
    <cellStyle name="Normal 23 2 3 4" xfId="6033" xr:uid="{F3FB4840-C4D6-4949-B665-48F4FE2ED342}"/>
    <cellStyle name="Normal 23 2 3 5" xfId="4834" xr:uid="{8700843D-00AA-4856-96CE-EF849C4AC0B9}"/>
    <cellStyle name="Normal 23 2 3 6" xfId="7402" xr:uid="{2FA8500B-2F16-4E43-824E-A2EB7E75200E}"/>
    <cellStyle name="Normal 23 2 3 7" xfId="7370" xr:uid="{C94CCC17-B48D-4FCB-9A30-D77A8D802C00}"/>
    <cellStyle name="Normal 23 2 4" xfId="4895" xr:uid="{B62B6DB0-121A-4629-A915-979F88ADBB7B}"/>
    <cellStyle name="Normal 23 2 4 2" xfId="6176" xr:uid="{B8354B2F-3747-4DD4-8AE1-14C5467570D1}"/>
    <cellStyle name="Normal 23 2 4 2 2" xfId="6005" xr:uid="{A2E8983A-82AF-4EC4-82FE-00952FF26ECE}"/>
    <cellStyle name="Normal 23 2 4 2 3" xfId="7231" xr:uid="{7FE0C107-29C2-4542-8A18-7DAEAA06ABD3}"/>
    <cellStyle name="Normal 23 2 4 3" xfId="6352" xr:uid="{5B68E5DB-ADAC-4E63-BC7A-89B7F26E1E7F}"/>
    <cellStyle name="Normal 23 2 4 4" xfId="6193" xr:uid="{F7F16876-7F52-4B46-B4C2-5E8BEFDC3D21}"/>
    <cellStyle name="Normal 23 2 5" xfId="7052" xr:uid="{8FBDA401-BDF0-4F31-849A-FA9D5369DF47}"/>
    <cellStyle name="Normal 23 2 5 2" xfId="6336" xr:uid="{429EC03B-B15B-42AE-9E89-5526FA896179}"/>
    <cellStyle name="Normal 23 2 5 3" xfId="7213" xr:uid="{BDD41049-8D14-44CE-9727-7350F17A8D2E}"/>
    <cellStyle name="Normal 23 2 6" xfId="6187" xr:uid="{B06C54CF-830C-4C5C-9D22-B1E4FA6947F7}"/>
    <cellStyle name="Normal 23 2 6 2" xfId="6335" xr:uid="{804B0B4D-6285-457D-AF81-60FCF72136AC}"/>
    <cellStyle name="Normal 23 2 6 3" xfId="7177" xr:uid="{68D7E309-707E-4A66-9E40-A6ED91A23064}"/>
    <cellStyle name="Normal 23 2 7" xfId="6112" xr:uid="{AA1EAF9D-DF39-4BC8-8802-435F8D55AF34}"/>
    <cellStyle name="Normal 23 2 8" xfId="6246" xr:uid="{931D5AD3-3338-48F5-AB09-C998C1869B1A}"/>
    <cellStyle name="Normal 23 2 9" xfId="6377" xr:uid="{261A6B6D-2266-46EF-8A2A-1D3F460D7135}"/>
    <cellStyle name="Normal 23 3" xfId="4401" xr:uid="{D222C76B-F79C-48DB-805C-DBA0E32A1DAA}"/>
    <cellStyle name="Normal 23 3 2" xfId="4662" xr:uid="{1F8DD5EF-4477-4D25-9FC2-6B0BC552D532}"/>
    <cellStyle name="Normal 23 3 2 2" xfId="6281" xr:uid="{8BF1F63A-7D1F-4380-B10A-75798738E34B}"/>
    <cellStyle name="Normal 23 3 2 2 2" xfId="6248" xr:uid="{CA3CF99D-C6D3-4E5A-8C5D-7192BC62C6DE}"/>
    <cellStyle name="Normal 23 3 2 2 3" xfId="7256" xr:uid="{CA8A5FB5-A054-4FB8-969D-B35D1CED75CB}"/>
    <cellStyle name="Normal 23 3 2 3" xfId="7056" xr:uid="{C4560A27-A691-4219-ADDF-CE4F6D739B80}"/>
    <cellStyle name="Normal 23 3 2 4" xfId="6302" xr:uid="{43C05714-E6BE-45C4-9925-74296F621076}"/>
    <cellStyle name="Normal 23 3 3" xfId="6230" xr:uid="{8CFD6C0E-3EC5-46A8-A950-D4BA20645672}"/>
    <cellStyle name="Normal 23 3 3 2" xfId="7061" xr:uid="{4B62CE15-1AA6-4F73-91D8-4E2506C778C4}"/>
    <cellStyle name="Normal 23 3 3 3" xfId="7187" xr:uid="{0F007643-A474-49B4-BD39-4EF0A50C290E}"/>
    <cellStyle name="Normal 23 3 4" xfId="7079" xr:uid="{A7D4D152-AF14-458B-A0F3-F6398B4218D1}"/>
    <cellStyle name="Normal 23 3 5" xfId="6273" xr:uid="{FCD29393-EEA8-4C08-8031-287E75D3570B}"/>
    <cellStyle name="Normal 23 3 6" xfId="6217" xr:uid="{62771BF8-3770-4687-9F8D-FB4079F3C41A}"/>
    <cellStyle name="Normal 23 4" xfId="4330" xr:uid="{EC653A9C-01D9-4599-BE84-ECACE732AEF0}"/>
    <cellStyle name="Normal 23 4 2" xfId="4598" xr:uid="{E7080B34-8627-4F9C-8810-CB56F47A1E92}"/>
    <cellStyle name="Normal 23 4 2 2" xfId="6122" xr:uid="{7488394D-6086-4C46-95B4-55B949C0604D}"/>
    <cellStyle name="Normal 23 4 2 3" xfId="6357" xr:uid="{AC3337BD-AB01-4E6F-A4FA-618B9528AF71}"/>
    <cellStyle name="Normal 23 4 3" xfId="6146" xr:uid="{F1772343-F66A-4ECE-A066-CC6FE219BD8B}"/>
    <cellStyle name="Normal 23 4 4" xfId="6242" xr:uid="{701A160A-6CC5-4680-BFD1-C24527E07A00}"/>
    <cellStyle name="Normal 23 5" xfId="4548" xr:uid="{DE292723-E7C0-482C-8BF4-0E884C29EEFE}"/>
    <cellStyle name="Normal 23 5 2" xfId="7016" xr:uid="{B4F14E66-D1D8-4105-8D6A-F8DAF7E6026B}"/>
    <cellStyle name="Normal 23 5 2 2" xfId="6103" xr:uid="{EA7374BB-0D56-49E8-AA8C-9432EF7013DD}"/>
    <cellStyle name="Normal 23 5 2 3" xfId="6371" xr:uid="{F37268F4-0E86-438D-8A26-03CE6FE27BAF}"/>
    <cellStyle name="Normal 23 5 2 4" xfId="7333" xr:uid="{165636A8-B4F0-4B77-B873-16C2C0F021D4}"/>
    <cellStyle name="Normal 23 5 2 4 2" xfId="7430" xr:uid="{DF3390E7-32BB-4CF1-9244-D1CA3C590B81}"/>
    <cellStyle name="Normal 23 5 2 5" xfId="4670" xr:uid="{03117420-707C-40AF-82DD-7FE4C7DF689B}"/>
    <cellStyle name="Normal 23 5 3" xfId="6137" xr:uid="{9F53DA1F-D79B-4D7F-9C46-C67EC26FBBF4}"/>
    <cellStyle name="Normal 23 5 3 2" xfId="7445" xr:uid="{A82A12F8-7B8E-4ACC-9269-0A8FA6AE1137}"/>
    <cellStyle name="Normal 23 5 4" xfId="6300" xr:uid="{13748BEB-2C7A-491B-8C74-6D3340C3A462}"/>
    <cellStyle name="Normal 23 5 5" xfId="4801" xr:uid="{FBE58140-992F-46E9-AF4B-AE6019E5EC27}"/>
    <cellStyle name="Normal 23 5 6" xfId="7395" xr:uid="{281DDC4A-C8F8-45C2-ABDF-F4B25BFAC006}"/>
    <cellStyle name="Normal 23 5 7" xfId="7363" xr:uid="{15C6D453-7587-44B4-B139-F4B7D83E322F}"/>
    <cellStyle name="Normal 23 6" xfId="4922" xr:uid="{7960D986-84CC-4B4F-9DEA-7A10FD9257A7}"/>
    <cellStyle name="Normal 23 6 2" xfId="6354" xr:uid="{03ACA080-1E2A-4B62-AE54-F049238F85D7}"/>
    <cellStyle name="Normal 23 6 3" xfId="6183" xr:uid="{A3D53266-B2C4-4713-ACED-06F3EFD5E9B9}"/>
    <cellStyle name="Normal 23 7" xfId="6359" xr:uid="{2D1581B0-E222-43D2-85A2-AB99625368E9}"/>
    <cellStyle name="Normal 23 7 2" xfId="7060" xr:uid="{A5FFE033-3973-4D8D-B027-6029512B063F}"/>
    <cellStyle name="Normal 23 7 3" xfId="7167" xr:uid="{B86D70EC-D038-4F22-B15F-1196449013D6}"/>
    <cellStyle name="Normal 23 8" xfId="7075" xr:uid="{6C231D81-44F6-40B3-9CC0-F18EF4109839}"/>
    <cellStyle name="Normal 23 9" xfId="6160" xr:uid="{953CE0E6-284B-498B-A5E7-31CECC872D92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7018" xr:uid="{F808D92E-70CE-4A8D-BC6D-44A847C31C58}"/>
    <cellStyle name="Normal 24 2 4 2 2" xfId="7324" xr:uid="{763E9FD9-DCE5-41EC-A298-7CB21C0000C4}"/>
    <cellStyle name="Normal 24 2 4 2 2 2" xfId="7432" xr:uid="{95CC576B-A19B-4CF3-94A2-2546AB55A75A}"/>
    <cellStyle name="Normal 24 2 4 2 3" xfId="4668" xr:uid="{F504A09A-BED8-460E-B8BC-9D3AA4D70969}"/>
    <cellStyle name="Normal 24 2 4 3" xfId="4803" xr:uid="{99D0450F-4ECA-45BF-B9D0-B1C3F97D6FBD}"/>
    <cellStyle name="Normal 24 2 4 4" xfId="7397" xr:uid="{D0355B8F-CB22-420E-880A-3761C8A5B426}"/>
    <cellStyle name="Normal 24 2 4 5" xfId="7365" xr:uid="{18EB53B2-4895-40DE-A061-FE06C88C4625}"/>
    <cellStyle name="Normal 24 2 5" xfId="4924" xr:uid="{F37074F7-DD20-4127-8E4B-D0704725D893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7017" xr:uid="{6EF81F91-E039-41D6-97D0-67986190AC28}"/>
    <cellStyle name="Normal 24 5 2 2" xfId="7317" xr:uid="{2A116425-4E16-42E5-90FD-8486BA95AAF4}"/>
    <cellStyle name="Normal 24 5 2 2 2" xfId="7431" xr:uid="{3A0FBB89-D429-451D-B435-23563D0CB336}"/>
    <cellStyle name="Normal 24 5 2 3" xfId="7316" xr:uid="{589622CF-3C19-43A7-A08C-142B30BEA658}"/>
    <cellStyle name="Normal 24 5 3" xfId="4802" xr:uid="{57854E16-6ED9-4FA8-88DA-09B47A1C0194}"/>
    <cellStyle name="Normal 24 5 4" xfId="7396" xr:uid="{5F764460-A2E8-42AA-80E3-1496815F74C4}"/>
    <cellStyle name="Normal 24 5 5" xfId="7364" xr:uid="{608E05FC-45D9-4E75-9607-10C6EBE2E14C}"/>
    <cellStyle name="Normal 24 6" xfId="4923" xr:uid="{ED733C11-4CD1-4DA6-9B1B-22CEECBFD920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7035" xr:uid="{E3FD6DFD-1274-4D16-AB7B-21D6081F5BFB}"/>
    <cellStyle name="Normal 25 2 2 2 2" xfId="7337" xr:uid="{B8643092-0417-43D6-99B7-CFC0E523496D}"/>
    <cellStyle name="Normal 25 2 2 2 2 2" xfId="7443" xr:uid="{D076D6BD-74AE-4AA0-9B4C-33BE12063AD6}"/>
    <cellStyle name="Normal 25 2 2 2 3" xfId="7304" xr:uid="{27078891-0BF7-4B8B-9501-C835C7FB7812}"/>
    <cellStyle name="Normal 25 2 2 3" xfId="5519" xr:uid="{7B16A808-51E1-4393-A5C7-F93845FCE6A0}"/>
    <cellStyle name="Normal 25 2 2 3 2" xfId="7450" xr:uid="{0A554A0D-EC4B-419F-ADE3-7C6275A13061}"/>
    <cellStyle name="Normal 25 2 2 4" xfId="7410" xr:uid="{54B9E8DA-5DB1-48BA-8701-B74EDF1863BA}"/>
    <cellStyle name="Normal 25 2 2 4 2" xfId="7449" xr:uid="{66985AD0-E4FE-480D-8A15-61752B1F06BB}"/>
    <cellStyle name="Normal 25 2 2 5" xfId="7378" xr:uid="{FBD3E526-D056-43DB-84D9-74CFFF66006F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7019" xr:uid="{FAD93D72-B564-408F-BA26-E0B4BC7A0050}"/>
    <cellStyle name="Normal 25 5 2 2" xfId="7335" xr:uid="{8F7C183F-FA65-4B3D-8407-B7AE797585BD}"/>
    <cellStyle name="Normal 25 5 2 2 2" xfId="7433" xr:uid="{CB130158-243D-4D67-91F2-D7D1A0B88CE4}"/>
    <cellStyle name="Normal 25 5 2 3" xfId="7312" xr:uid="{D88C6E92-C797-42C3-A2C8-375BCB593B70}"/>
    <cellStyle name="Normal 25 5 3" xfId="4804" xr:uid="{FEE43FB9-9250-414B-84D9-72FC9D2AF881}"/>
    <cellStyle name="Normal 25 5 4" xfId="7398" xr:uid="{693DE139-1510-432A-B73F-487641D9ADCD}"/>
    <cellStyle name="Normal 25 5 5" xfId="7366" xr:uid="{33F017F1-6201-4A71-8200-1FE4E34C3440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7036" xr:uid="{0EBB6A05-57D7-4D64-B03B-BB7CDF29ABBA}"/>
    <cellStyle name="Normal 26 3 2 2 2" xfId="7331" xr:uid="{9D3C099C-4AE6-4692-A643-E1F73AF04464}"/>
    <cellStyle name="Normal 26 3 2 2 2 2" xfId="7422" xr:uid="{FC8B4343-7E05-41C6-ADDD-8600133C3553}"/>
    <cellStyle name="Normal 26 3 2 2 3" xfId="4671" xr:uid="{687CCC24-5B5F-4684-A751-FE99115C3FFE}"/>
    <cellStyle name="Normal 26 3 2 3" xfId="4713" xr:uid="{A835C291-7D56-4AD1-BB72-5CB5654082FC}"/>
    <cellStyle name="Normal 26 3 2 4" xfId="7411" xr:uid="{468C1F2E-85DC-40FA-A3FE-DB63EA765BE5}"/>
    <cellStyle name="Normal 26 3 2 5" xfId="7350" xr:uid="{E8F04A36-18A2-4C1A-90C7-A43A588D107C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28" xr:uid="{A6466C60-4477-408A-A290-C8DF21C33A43}"/>
    <cellStyle name="Normal 27 5" xfId="5502" xr:uid="{28D7F5CB-7785-48F4-84A4-6277B2DA671D}"/>
    <cellStyle name="Normal 27 5 2" xfId="5553" xr:uid="{D8EA95BF-3C18-44DE-996F-2A93FD5E8718}"/>
    <cellStyle name="Normal 27 6" xfId="4818" xr:uid="{A29C9DEC-E639-4EEF-93B3-601DBF8107C3}"/>
    <cellStyle name="Normal 27 7" xfId="5514" xr:uid="{6FB86752-A692-4AB3-8D5A-22E77FF6CBF9}"/>
    <cellStyle name="Normal 27 8" xfId="4708" xr:uid="{93D0B493-C0A1-4B5B-A03F-448734C619F7}"/>
    <cellStyle name="Normal 27 9" xfId="7348" xr:uid="{89CF065D-FC86-4972-AA86-231F919B0938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10" xfId="6028" xr:uid="{573870C5-1DFF-4FC3-AD53-C2B28DF10D4E}"/>
    <cellStyle name="Normal 3 10 2" xfId="6223" xr:uid="{356C95EC-021D-4E4F-80D8-0E21B4581611}"/>
    <cellStyle name="Normal 3 10 3" xfId="7173" xr:uid="{2A7906CA-212D-4859-ACD0-14ABBCA0F0DB}"/>
    <cellStyle name="Normal 3 11" xfId="5994" xr:uid="{528B0828-5FD1-4912-8C28-9C2C2F8C77E0}"/>
    <cellStyle name="Normal 3 12" xfId="6054" xr:uid="{25B6E0D8-C6CE-441D-8EEA-7D25708FD0AA}"/>
    <cellStyle name="Normal 3 13" xfId="7105" xr:uid="{7DFEB522-38CA-4BEF-80FF-000E8F9504F1}"/>
    <cellStyle name="Normal 3 14" xfId="5976" xr:uid="{5B302E38-EFA4-4489-A880-B6752B6BCEFC}"/>
    <cellStyle name="Normal 3 15" xfId="7272" xr:uid="{89548E20-2322-4B74-B290-AE6027738B92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2 2 2" xfId="5911" xr:uid="{D380C649-84E1-47F0-8777-BEA07ED78288}"/>
    <cellStyle name="Normal 3 2 2 2 3" xfId="5745" xr:uid="{EA1E4B87-E787-486A-A85C-C84FA5D1033F}"/>
    <cellStyle name="Normal 3 2 2 3" xfId="4460" xr:uid="{E63046CE-0487-4C50-B8F0-E8DC6C0421E7}"/>
    <cellStyle name="Normal 3 2 2 3 2" xfId="5635" xr:uid="{E0E07A68-CAE5-4B52-8D3F-0D5DEDDC2761}"/>
    <cellStyle name="Normal 3 2 2 3 2 2" xfId="5971" xr:uid="{7637A68F-1F46-49F7-9C8C-06E3DC9AFA31}"/>
    <cellStyle name="Normal 3 2 2 3 3" xfId="5804" xr:uid="{72A7D4ED-E11C-4CD1-8EB0-ED9E7A9ACEC6}"/>
    <cellStyle name="Normal 3 2 2 4" xfId="5593" xr:uid="{D5A41D0C-FAA7-4F52-8A80-43AC0D15D46D}"/>
    <cellStyle name="Normal 3 2 2 4 2" xfId="5859" xr:uid="{0F153603-1391-43E9-AFE5-698CD611A273}"/>
    <cellStyle name="Normal 3 2 2 5" xfId="5688" xr:uid="{32D888CF-CCAB-4BBD-B150-CE11311F4E66}"/>
    <cellStyle name="Normal 3 2 3" xfId="66" xr:uid="{B050BF23-C342-4566-907F-8F90BC74B94F}"/>
    <cellStyle name="Normal 3 2 3 10" xfId="7106" xr:uid="{05211FBF-D687-4563-85E1-4F0180E0DAA5}"/>
    <cellStyle name="Normal 3 2 3 2" xfId="6310" xr:uid="{FA54150B-9632-438D-8038-7F87B4435C78}"/>
    <cellStyle name="Normal 3 2 3 2 2" xfId="6315" xr:uid="{F2272F84-A77A-4BB4-A318-4F702C1B1688}"/>
    <cellStyle name="Normal 3 2 3 2 2 2" xfId="6236" xr:uid="{0F24659E-DF88-403E-B11D-D86BAABCE105}"/>
    <cellStyle name="Normal 3 2 3 2 2 2 2" xfId="6162" xr:uid="{A192D923-0599-4700-AFD0-E5299575F3FC}"/>
    <cellStyle name="Normal 3 2 3 2 2 2 2 2" xfId="6058" xr:uid="{7CA4DA63-431D-404F-A141-9A00C97E4383}"/>
    <cellStyle name="Normal 3 2 3 2 2 2 2 3" xfId="7270" xr:uid="{B1ABBE25-D6F9-4179-B428-7F361876442C}"/>
    <cellStyle name="Normal 3 2 3 2 2 2 3" xfId="6256" xr:uid="{EA4D3E51-6BC4-4836-9A56-12F7C4081641}"/>
    <cellStyle name="Normal 3 2 3 2 2 2 4" xfId="7150" xr:uid="{1A7E6A80-1C33-4854-BF49-F52E68ACC3E1}"/>
    <cellStyle name="Normal 3 2 3 2 2 3" xfId="6295" xr:uid="{D5C33DD5-7AB2-4542-AC11-016CA1AAD0C2}"/>
    <cellStyle name="Normal 3 2 3 2 2 3 2" xfId="6025" xr:uid="{FAFC636B-D911-4676-9156-CB1F3473CF39}"/>
    <cellStyle name="Normal 3 2 3 2 2 3 3" xfId="7202" xr:uid="{BD59609A-32A6-47A1-820D-72BB2BC62CC6}"/>
    <cellStyle name="Normal 3 2 3 2 2 4" xfId="6107" xr:uid="{73FC443C-2139-49C0-9CDE-CB0C130CA2EC}"/>
    <cellStyle name="Normal 3 2 3 2 2 5" xfId="6268" xr:uid="{81AA0E86-2351-419B-9168-74E28BB9E3B2}"/>
    <cellStyle name="Normal 3 2 3 2 2 6" xfId="7124" xr:uid="{8F2D2F2B-B5FD-4C98-BB62-3645142169AA}"/>
    <cellStyle name="Normal 3 2 3 2 3" xfId="6303" xr:uid="{F12D7A1A-645D-4DE4-8963-054033D9F250}"/>
    <cellStyle name="Normal 3 2 3 2 3 2" xfId="5996" xr:uid="{F6BE7E3B-0686-4D7F-8A89-3BE8F7182907}"/>
    <cellStyle name="Normal 3 2 3 2 3 2 2" xfId="6117" xr:uid="{6B927EEA-D721-42A4-BA91-C91517766288}"/>
    <cellStyle name="Normal 3 2 3 2 3 2 3" xfId="7253" xr:uid="{7CC00EA6-8A7C-485D-9AE2-4920CBCA5A72}"/>
    <cellStyle name="Normal 3 2 3 2 3 3" xfId="6331" xr:uid="{E06BE9EC-C10C-49D2-B177-BD9B0CA787C1}"/>
    <cellStyle name="Normal 3 2 3 2 3 4" xfId="7137" xr:uid="{F34C3AE5-C337-467B-AA4A-C04F7D9B745F}"/>
    <cellStyle name="Normal 3 2 3 2 4" xfId="6192" xr:uid="{9A4C2E61-4822-4387-84E0-1D416FA29414}"/>
    <cellStyle name="Normal 3 2 3 2 4 2" xfId="6283" xr:uid="{97081BF2-811E-4AAA-969A-10DE5E07BDBF}"/>
    <cellStyle name="Normal 3 2 3 2 4 2 2" xfId="6123" xr:uid="{CD063584-6A88-46E4-929A-FC3502D5445D}"/>
    <cellStyle name="Normal 3 2 3 2 4 2 3" xfId="7238" xr:uid="{C342A79F-B1B9-4C50-AC60-7DCFA4DFBBBD}"/>
    <cellStyle name="Normal 3 2 3 2 4 3" xfId="6133" xr:uid="{C99CA293-4FDD-4E4F-A8D4-E06CB97424DC}"/>
    <cellStyle name="Normal 3 2 3 2 4 4" xfId="7165" xr:uid="{0D7F6F89-3919-40D4-8507-3EB3059E794A}"/>
    <cellStyle name="Normal 3 2 3 2 5" xfId="6095" xr:uid="{1FF07379-4A7A-4751-BFB2-E6481CBA9546}"/>
    <cellStyle name="Normal 3 2 3 2 5 2" xfId="7097" xr:uid="{065FADAD-2CA1-404B-BDCB-D7F8B9502F04}"/>
    <cellStyle name="Normal 3 2 3 2 5 3" xfId="7220" xr:uid="{5A0C61B4-772E-4BAB-B591-72B51B93F6EA}"/>
    <cellStyle name="Normal 3 2 3 2 6" xfId="6296" xr:uid="{8AB3F70D-0C03-4E36-95A1-DFAA47A821FE}"/>
    <cellStyle name="Normal 3 2 3 2 6 2" xfId="6376" xr:uid="{FFF734D2-2A67-4DD2-8BC2-476D18A154E0}"/>
    <cellStyle name="Normal 3 2 3 2 6 3" xfId="7184" xr:uid="{785FB7D9-B54F-4375-84A5-577A38C39833}"/>
    <cellStyle name="Normal 3 2 3 2 7" xfId="6212" xr:uid="{9F1FDEE7-17D1-4639-80BF-DD7EE3F033F1}"/>
    <cellStyle name="Normal 3 2 3 2 8" xfId="6151" xr:uid="{DA3CCEA5-E2C1-4585-8DBC-13FF99ED5279}"/>
    <cellStyle name="Normal 3 2 3 2 9" xfId="7112" xr:uid="{BBA2B664-625C-4B30-AF5E-F04E8A50985A}"/>
    <cellStyle name="Normal 3 2 3 3" xfId="7085" xr:uid="{4D06F034-FC97-44A3-9171-320A0C1A339A}"/>
    <cellStyle name="Normal 3 2 3 3 2" xfId="7087" xr:uid="{E19BB09B-E3E1-4651-9D94-2165F1F74455}"/>
    <cellStyle name="Normal 3 2 3 3 2 2" xfId="6164" xr:uid="{433CF329-A38F-42C0-9E51-4E0FDA079938}"/>
    <cellStyle name="Normal 3 2 3 3 2 2 2" xfId="6102" xr:uid="{CABBDFA0-68EC-4A7E-A747-810B426D3384}"/>
    <cellStyle name="Normal 3 2 3 3 2 2 3" xfId="7262" xr:uid="{C855E795-D867-452D-88AE-0C01A86BFC19}"/>
    <cellStyle name="Normal 3 2 3 3 2 3" xfId="7093" xr:uid="{738371FC-07E1-41C7-BA76-01EF7156B543}"/>
    <cellStyle name="Normal 3 2 3 3 2 4" xfId="7144" xr:uid="{ECC1FC61-A30B-4555-9F6C-628005149E50}"/>
    <cellStyle name="Normal 3 2 3 3 3" xfId="6358" xr:uid="{C332C7EA-25E4-40F4-8FD2-4B601D317884}"/>
    <cellStyle name="Normal 3 2 3 3 3 2" xfId="6257" xr:uid="{394150E0-2462-41A4-A41E-45A21A7C367C}"/>
    <cellStyle name="Normal 3 2 3 3 3 3" xfId="7194" xr:uid="{E1EC50AA-A676-4B70-8FF3-20EAF83D6750}"/>
    <cellStyle name="Normal 3 2 3 3 4" xfId="6314" xr:uid="{0A17AE25-691B-4749-8A36-64BA5981AB31}"/>
    <cellStyle name="Normal 3 2 3 3 5" xfId="6211" xr:uid="{CC554464-A6F8-41D1-AE00-40DAC53AB933}"/>
    <cellStyle name="Normal 3 2 3 3 6" xfId="7118" xr:uid="{A4F52194-24D0-467B-B4B5-2FF26D11090D}"/>
    <cellStyle name="Normal 3 2 3 4" xfId="6204" xr:uid="{372625FC-20AD-468B-A487-3425AFE4FB02}"/>
    <cellStyle name="Normal 3 2 3 4 2" xfId="6239" xr:uid="{511D15AF-A51F-4856-8FF1-3F222C199DD0}"/>
    <cellStyle name="Normal 3 2 3 4 2 2" xfId="6221" xr:uid="{A0669C58-91ED-409C-AB51-78BE7E6B61FF}"/>
    <cellStyle name="Normal 3 2 3 4 2 3" xfId="7245" xr:uid="{0715277D-3EDD-4E72-BAE3-FF4662A72B6A}"/>
    <cellStyle name="Normal 3 2 3 4 3" xfId="6235" xr:uid="{E80D550C-1C58-471E-97F0-340C82891426}"/>
    <cellStyle name="Normal 3 2 3 4 4" xfId="7131" xr:uid="{1751CFAC-F244-4788-8397-BC04AE9A8294}"/>
    <cellStyle name="Normal 3 2 3 5" xfId="6030" xr:uid="{4F33E361-3395-4982-9AE9-181A1CF7962C}"/>
    <cellStyle name="Normal 3 2 3 5 2" xfId="7053" xr:uid="{A5BE593A-EDB3-4352-923F-0A3A9E4B8835}"/>
    <cellStyle name="Normal 3 2 3 5 2 2" xfId="6334" xr:uid="{BF142F6E-D37C-48BD-99FB-4439273693FF}"/>
    <cellStyle name="Normal 3 2 3 5 2 3" xfId="7229" xr:uid="{A631573E-C344-4C2B-B4F3-46DA0676A580}"/>
    <cellStyle name="Normal 3 2 3 5 3" xfId="6038" xr:uid="{C40016A8-C0EE-49D5-9ECC-FA645EF49F4A}"/>
    <cellStyle name="Normal 3 2 3 5 4" xfId="7157" xr:uid="{3FDFB4A1-F5CC-4A37-9AA6-E4CFE32977A6}"/>
    <cellStyle name="Normal 3 2 3 6" xfId="6052" xr:uid="{1F8858CA-9AD9-4474-8C3F-34A01A4186C4}"/>
    <cellStyle name="Normal 3 2 3 6 2" xfId="6327" xr:uid="{069FFB26-B502-4AEC-A3B4-7EF8704EC62E}"/>
    <cellStyle name="Normal 3 2 3 6 3" xfId="7210" xr:uid="{9FC492F9-B53E-4532-8205-281B036DC981}"/>
    <cellStyle name="Normal 3 2 3 7" xfId="6188" xr:uid="{ACFFB69C-BC4F-4283-B166-3A23371D1AD2}"/>
    <cellStyle name="Normal 3 2 3 7 2" xfId="6259" xr:uid="{1F760B96-972C-4E1F-8BD2-6222DF93988E}"/>
    <cellStyle name="Normal 3 2 3 7 3" xfId="7174" xr:uid="{DE353EEC-55D2-4552-903F-DFFF49D11FEF}"/>
    <cellStyle name="Normal 3 2 3 8" xfId="7077" xr:uid="{265DCAC8-DA36-4AE8-8972-48741418E118}"/>
    <cellStyle name="Normal 3 2 3 9" xfId="5995" xr:uid="{47410740-9AD0-4DF8-B947-098154DD5D90}"/>
    <cellStyle name="Normal 3 2 4" xfId="3729" xr:uid="{85503CB5-054F-4EBC-B4C3-D27951268BF4}"/>
    <cellStyle name="Normal 3 2 4 2" xfId="4552" xr:uid="{FF1ED459-3B5E-40CB-8A9F-3409D2A24F13}"/>
    <cellStyle name="Normal 3 2 4 2 2" xfId="5912" xr:uid="{FB1770BA-3045-461B-BE60-2FF51FEF8470}"/>
    <cellStyle name="Normal 3 2 4 3" xfId="5746" xr:uid="{0682D7BC-E18F-47FF-B50A-75422368C004}"/>
    <cellStyle name="Normal 3 2 5" xfId="4459" xr:uid="{D90ACFB3-7CB7-494C-83C9-91452924C355}"/>
    <cellStyle name="Normal 3 2 5 2" xfId="4777" xr:uid="{902BA63A-236A-4E9E-810B-46F1A9407A83}"/>
    <cellStyle name="Normal 3 2 5 2 2" xfId="5970" xr:uid="{479D9EEE-4E3C-4693-9A21-FBB5B547204F}"/>
    <cellStyle name="Normal 3 2 5 3" xfId="5487" xr:uid="{01466C87-E25E-41EA-83C1-BD0AD693B013}"/>
    <cellStyle name="Normal 3 2 5 3 2" xfId="5803" xr:uid="{16A3181E-6548-4AB7-9072-12696FB485CA}"/>
    <cellStyle name="Normal 3 2 5 4" xfId="4707" xr:uid="{9D242FAF-C3DE-496F-9B76-998619A62B11}"/>
    <cellStyle name="Normal 3 2 5 5" xfId="7347" xr:uid="{1A066628-F226-497D-AAAB-F4FBE3F00E76}"/>
    <cellStyle name="Normal 3 2 6" xfId="5592" xr:uid="{D481918C-7B08-40EA-BC1C-92AD9CDC979A}"/>
    <cellStyle name="Normal 3 2 6 2" xfId="5858" xr:uid="{9555E1AE-9316-4E3D-B7C4-3E219045864F}"/>
    <cellStyle name="Normal 3 2 7" xfId="5687" xr:uid="{BB3AC0EB-E697-4797-BA02-A3507FCE0673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2 2 2" xfId="5913" xr:uid="{FBE3BC2E-5298-414F-8FE9-9A35E3964E40}"/>
    <cellStyle name="Normal 3 3 2 3" xfId="5747" xr:uid="{61F16791-2A2F-42C4-ABE8-69227C5BB391}"/>
    <cellStyle name="Normal 3 3 3" xfId="4461" xr:uid="{F6EF2354-1545-47B2-B903-682DFF986DD4}"/>
    <cellStyle name="Normal 3 3 3 2" xfId="5636" xr:uid="{396D4CC1-4B6B-4AD4-856A-4689588D9170}"/>
    <cellStyle name="Normal 3 3 3 2 2" xfId="5972" xr:uid="{4997E25B-E656-4041-A82D-633707F27FD3}"/>
    <cellStyle name="Normal 3 3 3 3" xfId="5805" xr:uid="{C3C6DF07-F4F1-4C8A-9017-1BBE7092F986}"/>
    <cellStyle name="Normal 3 3 4" xfId="5594" xr:uid="{10BF1AF0-F18B-4850-98F9-FA82B195E2CA}"/>
    <cellStyle name="Normal 3 3 4 2" xfId="5860" xr:uid="{B10A16BA-94EE-475F-A1AD-57110DFAE906}"/>
    <cellStyle name="Normal 3 3 5" xfId="5689" xr:uid="{2BA30B85-B301-42CF-A802-4C66489ACF1D}"/>
    <cellStyle name="Normal 3 4" xfId="3737" xr:uid="{4016C072-DF5D-406F-AAB5-7BBD78014FD5}"/>
    <cellStyle name="Normal 3 4 2" xfId="4288" xr:uid="{4C97A1A3-F876-4B8D-9048-1C2B5389D51F}"/>
    <cellStyle name="Normal 3 4 2 2" xfId="4853" xr:uid="{BC6FB8B6-9E23-4C4E-BC4C-D5661B35D8A5}"/>
    <cellStyle name="Normal 3 4 2 3" xfId="5598" xr:uid="{FB4D5C24-D941-4963-954B-C3D177C7DE32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5 2 2" xfId="5969" xr:uid="{8B571B5B-8110-4A88-A8D1-06C59C3DB3EC}"/>
    <cellStyle name="Normal 3 5 2 2 2" xfId="6021" xr:uid="{F5EF7E28-723B-4521-B921-B17A874D259F}"/>
    <cellStyle name="Normal 3 5 2 2 2 2" xfId="6322" xr:uid="{C3EA464C-2FFD-4C49-939B-CA5EE2FDB29B}"/>
    <cellStyle name="Normal 3 5 2 2 2 3" xfId="7269" xr:uid="{E800B85D-3977-46AE-BF8C-E124749441E2}"/>
    <cellStyle name="Normal 3 5 2 2 3" xfId="7058" xr:uid="{7F68ACAB-E519-4D34-808B-5AC4F3436B09}"/>
    <cellStyle name="Normal 3 5 2 2 4" xfId="6252" xr:uid="{91A0608B-B1EB-40BD-8C67-A94909259F4E}"/>
    <cellStyle name="Normal 3 5 2 2 5" xfId="4674" xr:uid="{DC7E67B5-C234-4325-AE40-7AE4D8AEDBE5}"/>
    <cellStyle name="Normal 3 5 2 3" xfId="5634" xr:uid="{60E39026-2E92-4307-93C7-337F035C2C1B}"/>
    <cellStyle name="Normal 3 5 2 3 2" xfId="6050" xr:uid="{F935AAE6-1AB3-43A2-B2B0-1496F6E2F18E}"/>
    <cellStyle name="Normal 3 5 2 3 3" xfId="7201" xr:uid="{4999AF50-02E3-49FB-8037-D8ADB81C5FCA}"/>
    <cellStyle name="Normal 3 5 2 3 4" xfId="6240" xr:uid="{618AEA4A-87F1-4404-B743-D134027E2C39}"/>
    <cellStyle name="Normal 3 5 2 4" xfId="6048" xr:uid="{AFCB60F4-E1F1-4E76-8572-6DFACEDEB323}"/>
    <cellStyle name="Normal 3 5 2 5" xfId="6039" xr:uid="{D9A784D7-AC11-4EE3-AEC8-D5BC6F957640}"/>
    <cellStyle name="Normal 3 5 2 6" xfId="7123" xr:uid="{BD5DC45A-B0D4-4F7E-A8C9-6572CB355E6E}"/>
    <cellStyle name="Normal 3 5 2 7" xfId="4854" xr:uid="{EA4C8878-62B6-4D48-A4EE-AFD1E38572AE}"/>
    <cellStyle name="Normal 3 5 2 8" xfId="7403" xr:uid="{09F9F017-4042-43DC-8786-88D8A6DC3051}"/>
    <cellStyle name="Normal 3 5 2 9" xfId="7373" xr:uid="{C263F8AF-1F6D-43BA-B4DF-B134C911612C}"/>
    <cellStyle name="Normal 3 5 3" xfId="4928" xr:uid="{40239583-ABFB-4871-8BB5-07BC20C2374D}"/>
    <cellStyle name="Normal 3 5 3 2" xfId="6167" xr:uid="{FDDEFCC8-5D95-4E9E-8F80-BFAA98EA066A}"/>
    <cellStyle name="Normal 3 5 3 2 2" xfId="7092" xr:uid="{B3D29F46-B11E-4574-88E0-A50FCCC337D4}"/>
    <cellStyle name="Normal 3 5 3 2 3" xfId="7252" xr:uid="{FAA2AD91-B517-4EA1-93FB-C42DFDD2C5BC}"/>
    <cellStyle name="Normal 3 5 3 3" xfId="6055" xr:uid="{6D6F1C7D-5CD4-45F7-BB4A-29B83F10E482}"/>
    <cellStyle name="Normal 3 5 3 4" xfId="7086" xr:uid="{35B820AB-C3A0-428B-A94A-99B3094BBEF2}"/>
    <cellStyle name="Normal 3 5 4" xfId="4896" xr:uid="{65293407-6D06-46D0-812D-709BABBC0A3C}"/>
    <cellStyle name="Normal 3 5 4 2" xfId="6284" xr:uid="{E8B27A8C-8F00-47D4-B017-5EDFA3A6A872}"/>
    <cellStyle name="Normal 3 5 4 2 2" xfId="6001" xr:uid="{C4CFFC0D-069A-41A6-BF1E-373306238C4D}"/>
    <cellStyle name="Normal 3 5 4 2 3" xfId="7237" xr:uid="{FC9ABAB8-1582-40B9-B8B5-2A4FCDF0E780}"/>
    <cellStyle name="Normal 3 5 4 3" xfId="6009" xr:uid="{00B42745-F6BF-4CE1-877B-DC8D9F224F0F}"/>
    <cellStyle name="Normal 3 5 4 4" xfId="7164" xr:uid="{9099174D-C7F7-4A3E-8C53-ACE88BC75DEF}"/>
    <cellStyle name="Normal 3 5 5" xfId="6051" xr:uid="{B46B0AD1-BEAD-4BFE-95F8-3CC822931763}"/>
    <cellStyle name="Normal 3 5 5 2" xfId="6316" xr:uid="{F89C0BD3-F0AD-433E-AFC4-3D1C22200A9E}"/>
    <cellStyle name="Normal 3 5 5 3" xfId="7219" xr:uid="{341DDF08-1087-4F64-A020-ED1C9F7A7796}"/>
    <cellStyle name="Normal 3 5 6" xfId="6245" xr:uid="{9F0190D3-2D20-47F6-AC63-E968ABAE7074}"/>
    <cellStyle name="Normal 3 5 6 2" xfId="6220" xr:uid="{2588CC15-19B5-4917-BF90-E6E9363415A8}"/>
    <cellStyle name="Normal 3 5 6 3" xfId="7183" xr:uid="{AA7E1640-ECAF-46E0-A3E6-11AFE1E12282}"/>
    <cellStyle name="Normal 3 5 7" xfId="6111" xr:uid="{D89F47F6-97CE-46FE-A2E3-28A988BDB53F}"/>
    <cellStyle name="Normal 3 5 8" xfId="6274" xr:uid="{95C2C1B3-9CA8-414E-9CD0-4960E3150D61}"/>
    <cellStyle name="Normal 3 5 9" xfId="7111" xr:uid="{1F9D57BB-C0BC-4835-AB94-15D80FA2BCC8}"/>
    <cellStyle name="Normal 3 6" xfId="83" xr:uid="{EC173372-2831-41ED-88C4-207DAEED39E8}"/>
    <cellStyle name="Normal 3 6 2" xfId="5518" xr:uid="{95C4D090-311B-41ED-916F-097D6F575FAF}"/>
    <cellStyle name="Normal 3 6 2 2" xfId="5515" xr:uid="{DFA37CEE-006F-49BB-8404-689E8DFA8FD3}"/>
    <cellStyle name="Normal 3 6 2 2 2" xfId="6233" xr:uid="{618413C5-4156-4FAB-9CD3-D39E627FCA31}"/>
    <cellStyle name="Normal 3 6 2 2 3" xfId="6229" xr:uid="{5BC1B040-1802-4772-A302-B2E45D6C22BE}"/>
    <cellStyle name="Normal 3 6 2 3" xfId="7094" xr:uid="{B143D5EE-2298-4F8A-B5EB-CB28BF5A2BDC}"/>
    <cellStyle name="Normal 3 6 2 4" xfId="6200" xr:uid="{9E3C153F-B4D2-4BF8-84DC-F3DE71426835}"/>
    <cellStyle name="Normal 3 6 3" xfId="6097" xr:uid="{0F74154B-E06D-448C-87E1-A789D09F5B81}"/>
    <cellStyle name="Normal 3 6 3 2" xfId="7062" xr:uid="{F92DC589-10C7-4B37-9FAF-53D616A36D7B}"/>
    <cellStyle name="Normal 3 6 3 3" xfId="7193" xr:uid="{6F452767-DD57-4B72-B38F-F3FF6DA094EA}"/>
    <cellStyle name="Normal 3 6 3 4" xfId="7284" xr:uid="{3C461798-3A6E-4BD8-A683-8978C201DF91}"/>
    <cellStyle name="Normal 3 6 3 5" xfId="4676" xr:uid="{737FD515-72A0-4A6B-BC2B-2FDEEE107789}"/>
    <cellStyle name="Normal 3 6 4" xfId="6370" xr:uid="{EC06D2DB-CEBA-4445-A720-F5B9FF75C167}"/>
    <cellStyle name="Normal 3 6 5" xfId="6150" xr:uid="{517619F7-9D75-41D0-84BB-9BE2D89ACB46}"/>
    <cellStyle name="Normal 3 6 6" xfId="6034" xr:uid="{375D98F8-9EE0-41E1-B967-8A14B4B13CEE}"/>
    <cellStyle name="Normal 3 6 7" xfId="4852" xr:uid="{8D2D223F-D4E9-4F08-8B6A-B9B9C6235ED7}"/>
    <cellStyle name="Normal 3 6 8" xfId="7372" xr:uid="{86217B72-7C74-4503-B368-E9465F2B8A68}"/>
    <cellStyle name="Normal 3 7" xfId="5686" xr:uid="{37453EE2-5E63-4E72-9F7C-DE38197E4780}"/>
    <cellStyle name="Normal 3 7 2" xfId="6065" xr:uid="{6F9D7D46-BF46-45B1-8FF2-D4E6237C1DF0}"/>
    <cellStyle name="Normal 3 7 2 2" xfId="6324" xr:uid="{5D2741B4-B965-493D-A644-9DA5A695B29F}"/>
    <cellStyle name="Normal 3 7 2 3" xfId="7244" xr:uid="{C051B85E-F51E-4741-8F28-0DAE7E0FAD39}"/>
    <cellStyle name="Normal 3 7 3" xfId="6265" xr:uid="{C41F69CF-AC4E-4BD1-BEEA-F3DFDC5A0365}"/>
    <cellStyle name="Normal 3 7 4" xfId="7130" xr:uid="{71B32294-E30D-43A0-ADA1-10236D0855FA}"/>
    <cellStyle name="Normal 3 7 5" xfId="6305" xr:uid="{BE38E79B-01E0-4269-A57C-7280A4920A87}"/>
    <cellStyle name="Normal 3 8" xfId="5558" xr:uid="{E8331DC1-5A75-4D1E-A42B-1B64AD357797}"/>
    <cellStyle name="Normal 3 8 2" xfId="6289" xr:uid="{D9411984-4945-44E4-AADB-EA2735F6F587}"/>
    <cellStyle name="Normal 3 8 2 2" xfId="6125" xr:uid="{910728BB-3629-4B5B-A32F-81CA016F2C61}"/>
    <cellStyle name="Normal 3 8 2 3" xfId="7228" xr:uid="{AC0B1F42-26D1-4E8E-BFB2-291843719C67}"/>
    <cellStyle name="Normal 3 8 3" xfId="6261" xr:uid="{9C66075D-48CE-4741-8EA4-6EC92BFAC3BA}"/>
    <cellStyle name="Normal 3 8 4" xfId="7156" xr:uid="{3DD98BF5-5FF5-4A6D-9A40-1E3DEC8CBF6D}"/>
    <cellStyle name="Normal 3 8 5" xfId="6194" xr:uid="{263726AF-3DB0-4ED1-9AC2-06B03DB0A58B}"/>
    <cellStyle name="Normal 3 9" xfId="6379" xr:uid="{07EAFF50-1FA9-46C0-8E3E-080100373607}"/>
    <cellStyle name="Normal 3 9 2" xfId="6043" xr:uid="{D321FC18-71D1-44D5-8295-76771AF4EEA8}"/>
    <cellStyle name="Normal 3 9 3" xfId="7209" xr:uid="{0FA92EC4-6B3A-4492-B7B4-FF3C26923397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10" xfId="6156" xr:uid="{71736537-6716-4A19-80F0-8BF71853E9EE}"/>
    <cellStyle name="Normal 4 11" xfId="7107" xr:uid="{9B814A63-8D83-4713-B716-7E231C8F4F51}"/>
    <cellStyle name="Normal 4 12" xfId="7292" xr:uid="{08DF2C71-1EBF-4FF3-B9AB-876433A4E1E6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31" xr:uid="{AE97215C-DAD5-4854-8237-3D2F7A54A8D6}"/>
    <cellStyle name="Normal 4 2 3 2 3" xfId="5531" xr:uid="{5E968E2E-0411-428C-8901-BE30C5BEB873}"/>
    <cellStyle name="Normal 4 2 3 2 3 2" xfId="5637" xr:uid="{9C2AE9B0-8359-4F19-8F09-FBC18DEF9D6F}"/>
    <cellStyle name="Normal 4 2 3 3" xfId="4566" xr:uid="{BE4FC7CD-F34D-4F1B-96B8-4C951C03170E}"/>
    <cellStyle name="Normal 4 2 3 3 2" xfId="4732" xr:uid="{417B61B4-2A98-44BA-A357-7D1734B79471}"/>
    <cellStyle name="Normal 4 2 3 4" xfId="4733" xr:uid="{9C3CF60E-7CF8-4B34-8528-6DCA23FD5BE1}"/>
    <cellStyle name="Normal 4 2 3 5" xfId="4734" xr:uid="{1283E815-E8C1-497D-9DB4-63D7F5C871B2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7037" xr:uid="{CD176FC2-8CB0-421C-A472-4FC4707AA06C}"/>
    <cellStyle name="Normal 4 2 4 2 2 2 2" xfId="7315" xr:uid="{B4893700-2053-4E7E-8620-64E29F588195}"/>
    <cellStyle name="Normal 4 2 4 2 2 2 2 2" xfId="7423" xr:uid="{8D15E8E1-7450-40E4-A199-C498EC3DB97D}"/>
    <cellStyle name="Normal 4 2 4 2 2 2 3" xfId="7329" xr:uid="{D989AA11-D7F6-46DC-95A2-429C52D5D64C}"/>
    <cellStyle name="Normal 4 2 4 2 2 3" xfId="4735" xr:uid="{E5507749-2B65-45E0-92DD-60B40155ADED}"/>
    <cellStyle name="Normal 4 2 4 2 2 4" xfId="7412" xr:uid="{918D659E-4DAD-4369-B5E3-0224DDB25F9F}"/>
    <cellStyle name="Normal 4 2 4 2 2 5" xfId="7351" xr:uid="{56D20482-7D45-4966-AABC-CBF2C090AD9E}"/>
    <cellStyle name="Normal 4 2 4 2 3" xfId="4877" xr:uid="{5BF91540-B8F5-44D1-B047-101A471794E6}"/>
    <cellStyle name="Normal 4 2 4 2 4" xfId="4842" xr:uid="{CF65823A-C076-43A0-BBB3-4D41C1CCE5CB}"/>
    <cellStyle name="Normal 4 2 4 3" xfId="4567" xr:uid="{12E74042-91BB-4385-858A-F89982E395B7}"/>
    <cellStyle name="Normal 4 2 4 3 2" xfId="7021" xr:uid="{B8EE7CCC-ECD0-4F26-803E-1939F0883318}"/>
    <cellStyle name="Normal 4 2 4 3 2 2" xfId="7326" xr:uid="{342DDB7F-9AD3-4B74-A219-816ADEC4036E}"/>
    <cellStyle name="Normal 4 2 4 3 2 2 2" xfId="7434" xr:uid="{9E137931-99D8-442A-B10D-A2EBAAF01D3C}"/>
    <cellStyle name="Normal 4 2 4 3 2 3" xfId="7330" xr:uid="{0BB8AEB4-73A2-4CFD-B978-BBD012156308}"/>
    <cellStyle name="Normal 4 2 4 3 3" xfId="4805" xr:uid="{D7E54A71-421E-4429-82B7-1790C1CB843B}"/>
    <cellStyle name="Normal 4 2 4 3 4" xfId="7401" xr:uid="{B899E4F6-B7CF-4DB5-992E-384A36ACDD13}"/>
    <cellStyle name="Normal 4 2 4 3 5" xfId="7367" xr:uid="{7C2572E7-E82B-4933-A3EB-0D6E3C4CE121}"/>
    <cellStyle name="Normal 4 2 4 4" xfId="4897" xr:uid="{3A2A58CF-640A-40F4-A155-7347AA59CFA0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26" xr:uid="{9C84FBD2-03EA-4831-B811-0A09AF360C55}"/>
    <cellStyle name="Normal 4 2 8" xfId="5992" xr:uid="{516C3A19-D976-4A0B-93EC-D398E51FE1DE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2 2 2" xfId="6390" xr:uid="{B2968F0E-D0FC-430E-9E3B-7F7C5AD0F662}"/>
    <cellStyle name="Normal 4 3 2 2 2 3" xfId="6063" xr:uid="{8FC7AC7C-EA28-4BAD-AFF8-58DE84C98D18}"/>
    <cellStyle name="Normal 4 3 2 2 3" xfId="6087" xr:uid="{7B22C20D-1650-46EF-AAAC-FED3EAE98D22}"/>
    <cellStyle name="Normal 4 3 2 2 4" xfId="6075" xr:uid="{8DAD6B2B-7531-45D0-8FB2-F109C41928FE}"/>
    <cellStyle name="Normal 4 3 2 3" xfId="3833" xr:uid="{367E9450-BCFD-4BAF-A1CD-E81F184B25F7}"/>
    <cellStyle name="Normal 4 3 2 3 2" xfId="4565" xr:uid="{0AC64866-36AA-4223-BA37-8045B0BB743C}"/>
    <cellStyle name="Normal 4 3 2 3 2 2" xfId="6363" xr:uid="{A382E352-170D-4626-AB1E-21D0500A080F}"/>
    <cellStyle name="Normal 4 3 2 3 3" xfId="7051" xr:uid="{68CE164C-FF42-499D-87DA-B4FFD7E9B5B5}"/>
    <cellStyle name="Normal 4 3 2 4" xfId="4471" xr:uid="{BA3B4064-45B1-4E4F-A722-AF57E8085EEC}"/>
    <cellStyle name="Normal 4 3 2 4 2" xfId="7050" xr:uid="{53C790C7-FC06-4F3C-9325-42A819F847AC}"/>
    <cellStyle name="Normal 4 3 2 5" xfId="7081" xr:uid="{E2DFDFA9-F44C-40CF-AC88-1F96AB6E6555}"/>
    <cellStyle name="Normal 4 3 2 6" xfId="7048" xr:uid="{A39CBB94-37C7-4EF1-AF41-A6406ABBDB2A}"/>
    <cellStyle name="Normal 4 3 3" xfId="698" xr:uid="{A6F6A988-88F5-433F-8444-B0F3E9CF6366}"/>
    <cellStyle name="Normal 4 3 3 2" xfId="4481" xr:uid="{5B660F80-B0D3-4E40-951F-9335BCB6A717}"/>
    <cellStyle name="Normal 4 3 3 2 2" xfId="7008" xr:uid="{791DBA39-4305-4075-BA3D-4C75D3E45E9E}"/>
    <cellStyle name="Normal 4 3 3 2 2 2" xfId="6116" xr:uid="{C15BA33D-0316-4AAC-9BF2-7BA01394B291}"/>
    <cellStyle name="Normal 4 3 3 2 2 3" xfId="7319" xr:uid="{EF954759-FB7F-4ABF-AD90-097D5094DC90}"/>
    <cellStyle name="Normal 4 3 3 2 3" xfId="7254" xr:uid="{39B17A4D-FAF4-41B9-805B-722B9EC75061}"/>
    <cellStyle name="Normal 4 3 3 2 4" xfId="4711" xr:uid="{9D4DF12C-D464-42DF-A484-D16ADD75D100}"/>
    <cellStyle name="Normal 4 3 3 2 5" xfId="7387" xr:uid="{1AD133FE-AF45-419F-94C7-4B0746FAE663}"/>
    <cellStyle name="Normal 4 3 3 2 6" xfId="7349" xr:uid="{C8B62918-850E-4F98-9CBA-CF0ED4F4D2BA}"/>
    <cellStyle name="Normal 4 3 3 3" xfId="6330" xr:uid="{986F1361-9512-4DD8-9914-E2D9169770C4}"/>
    <cellStyle name="Normal 4 3 3 4" xfId="7138" xr:uid="{391145A1-2046-4F62-B059-6AAC5B10E2E5}"/>
    <cellStyle name="Normal 4 3 4" xfId="699" xr:uid="{76085EC5-0529-4D74-A1F6-0D35DFA8D307}"/>
    <cellStyle name="Normal 4 3 4 2" xfId="4482" xr:uid="{CA580C14-4467-4359-83FA-4F1DD5AAABF4}"/>
    <cellStyle name="Normal 4 3 4 2 2" xfId="7082" xr:uid="{E6FAEF78-00C2-4DCE-A5CA-5CFC5573DF3C}"/>
    <cellStyle name="Normal 4 3 4 2 3" xfId="6093" xr:uid="{1DB65AEC-16A4-45D6-B2DD-FB93F8355185}"/>
    <cellStyle name="Normal 4 3 4 2 4" xfId="7009" xr:uid="{277258BD-8988-4F4A-B98A-B23E483DC26C}"/>
    <cellStyle name="Normal 4 3 4 2 5" xfId="5542" xr:uid="{88A8D7B3-FC36-4E19-824B-4CBF7417EF84}"/>
    <cellStyle name="Normal 4 3 4 2 6" xfId="7388" xr:uid="{10856BB4-3F5B-4D39-93D4-D4E137D36D2E}"/>
    <cellStyle name="Normal 4 3 4 2 7" xfId="7380" xr:uid="{0F0D9E42-2E76-4064-AAFE-94080264C343}"/>
    <cellStyle name="Normal 4 3 4 3" xfId="6312" xr:uid="{7B499680-8085-4BF3-8E39-533E87E53127}"/>
    <cellStyle name="Normal 4 3 4 4" xfId="6191" xr:uid="{23029182-1A4F-4310-B525-EB998234D6EC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2 3" xfId="6044" xr:uid="{CA5E652A-9791-4201-A4E6-C68134ABCD79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3 5" xfId="7221" xr:uid="{B32D71CA-70B7-49A8-8AB6-4099F4A87B13}"/>
    <cellStyle name="Normal 4 3 5 4" xfId="4483" xr:uid="{78169C26-7DD3-41A2-97EA-D40F72D6BCDF}"/>
    <cellStyle name="Normal 4 3 5 5" xfId="6179" xr:uid="{C31D860C-25F5-430F-90EF-F31A43C6797B}"/>
    <cellStyle name="Normal 4 3 6" xfId="3739" xr:uid="{4A9B21A2-4506-4379-AA57-ACE1053558F5}"/>
    <cellStyle name="Normal 4 3 6 2" xfId="6338" xr:uid="{FF2A5D6C-1DD9-40BC-BBC2-B4C04BB5E394}"/>
    <cellStyle name="Normal 4 3 6 3" xfId="7185" xr:uid="{09039B79-9AC6-468F-9FE3-38CD8F0B734E}"/>
    <cellStyle name="Normal 4 3 7" xfId="4470" xr:uid="{0C727DF2-AB80-48D5-A8EC-4339A1A10EFA}"/>
    <cellStyle name="Normal 4 3 7 2" xfId="6340" xr:uid="{59FBC6DB-4B83-407D-9A65-93054758A30D}"/>
    <cellStyle name="Normal 4 3 7 3" xfId="7006" xr:uid="{5A72CE1A-C346-4C95-8C9A-504942F2AF03}"/>
    <cellStyle name="Normal 4 3 7 4" xfId="5535" xr:uid="{7213546B-B3AC-4E43-8BD5-3A1A9AA31B7C}"/>
    <cellStyle name="Normal 4 3 7 5" xfId="7385" xr:uid="{263BF815-15C9-4FB8-B2EB-AD573B109F05}"/>
    <cellStyle name="Normal 4 3 7 6" xfId="7379" xr:uid="{9C6B640C-0AF1-455F-BE9C-78213F582343}"/>
    <cellStyle name="Normal 4 3 8" xfId="6373" xr:uid="{7FBF36F5-8738-4CD7-A744-D5C285A6B2B0}"/>
    <cellStyle name="Normal 4 3 9" xfId="7113" xr:uid="{4FE1129F-96A1-4F20-A7DB-879C2A2F8786}"/>
    <cellStyle name="Normal 4 4" xfId="3738" xr:uid="{FD6CD9AE-9EA2-45AF-84AA-DCD5B84564E0}"/>
    <cellStyle name="Normal 4 4 2" xfId="4281" xr:uid="{519939FC-48BF-4502-9F01-34B063D97408}"/>
    <cellStyle name="Normal 4 4 2 2" xfId="5530" xr:uid="{20D933AD-CC80-453B-B211-2DDABE9DBF88}"/>
    <cellStyle name="Normal 4 4 2 2 2" xfId="6323" xr:uid="{B24B3398-33BA-49F9-8429-76698397F839}"/>
    <cellStyle name="Normal 4 4 2 2 3" xfId="6280" xr:uid="{750DF382-01BC-4D4C-A486-96B7753D1534}"/>
    <cellStyle name="Normal 4 4 2 3" xfId="6329" xr:uid="{7466882A-B8D6-421D-935E-35DF34681B72}"/>
    <cellStyle name="Normal 4 4 2 4" xfId="7145" xr:uid="{C895D897-511C-4894-B3AB-9DEDA3CD6D25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2 3" xfId="6369" xr:uid="{F5F57E27-D591-4409-B4B9-9004F2369584}"/>
    <cellStyle name="Normal 4 4 3 3" xfId="4291" xr:uid="{0F103A15-E93B-4C21-AC40-646E3DE665EB}"/>
    <cellStyle name="Normal 4 4 3 3 2" xfId="4575" xr:uid="{5FFF2FFC-0728-4DD7-9FFB-74ADB220EDEF}"/>
    <cellStyle name="Normal 4 4 3 3 3" xfId="7195" xr:uid="{86CE173F-D117-4EF6-98BC-A1AE15AC4652}"/>
    <cellStyle name="Normal 4 4 3 4" xfId="4574" xr:uid="{F3E0BD76-270D-4E8D-B6A2-253FD907BB97}"/>
    <cellStyle name="Normal 4 4 3 5" xfId="6070" xr:uid="{13C846DF-1E32-4BDE-8D5A-E6BDEA64E4CD}"/>
    <cellStyle name="Normal 4 4 4" xfId="4561" xr:uid="{3A9A3331-9BF1-4DCF-85E3-748C1D853E82}"/>
    <cellStyle name="Normal 4 4 4 2" xfId="5543" xr:uid="{7F0E49E3-DCD9-40B9-B6B8-B4AC4658A5DA}"/>
    <cellStyle name="Normal 4 4 4 2 2" xfId="7440" xr:uid="{056C86BA-25D2-407F-A463-9EE809DE9B5A}"/>
    <cellStyle name="Normal 4 4 4 3" xfId="4930" xr:uid="{1B812637-A2B1-41DD-8E84-664163F2BB80}"/>
    <cellStyle name="Normal 4 4 4 4" xfId="7375" xr:uid="{03F1B899-016D-443F-8B90-5F0BAE29489A}"/>
    <cellStyle name="Normal 4 4 5" xfId="5532" xr:uid="{B0D5C52F-839F-461F-956E-76EF4E3F1656}"/>
    <cellStyle name="Normal 4 4 5 2" xfId="6149" xr:uid="{4CE135A2-49B7-4B2D-8FAA-EA039B8307C3}"/>
    <cellStyle name="Normal 4 4 6" xfId="7119" xr:uid="{6F636FBC-8557-4EED-9F44-FFABE3AE648C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2 2 2" xfId="7043" xr:uid="{C662A94C-3D4B-430E-819C-EB50D5903F68}"/>
    <cellStyle name="Normal 4 5 2 3" xfId="6171" xr:uid="{62D02DBE-AF91-4DAD-8F9C-34B93CE1E2FA}"/>
    <cellStyle name="Normal 4 5 3" xfId="4568" xr:uid="{86558DCE-DEA7-47BE-A43C-EED41F2B707A}"/>
    <cellStyle name="Normal 4 5 3 2" xfId="6264" xr:uid="{D0DC0237-3F85-465E-BDE5-EE1C01350532}"/>
    <cellStyle name="Normal 4 5 4" xfId="6383" xr:uid="{36C41244-3EF5-4EFF-A90F-DF5E0F8E4D9C}"/>
    <cellStyle name="Normal 4 6" xfId="4283" xr:uid="{1D8DA045-839C-41B6-BEC6-3DC2152FA4E9}"/>
    <cellStyle name="Normal 4 6 2" xfId="4569" xr:uid="{F9B28D9E-2C68-4CA4-B1A0-B710EAD477F0}"/>
    <cellStyle name="Normal 4 6 2 2" xfId="6011" xr:uid="{1A5228D6-DB23-4CC5-B195-FB25CFB5C1DE}"/>
    <cellStyle name="Normal 4 6 2 3" xfId="6288" xr:uid="{DCC30676-40D2-465E-9B9C-DAC54B37625B}"/>
    <cellStyle name="Normal 4 6 3" xfId="6016" xr:uid="{4CEB6B1D-88A6-484B-8F4E-D7E0840511D5}"/>
    <cellStyle name="Normal 4 6 4" xfId="6299" xr:uid="{90135C13-6126-4241-A1F9-841D570ADB92}"/>
    <cellStyle name="Normal 4 7" xfId="3741" xr:uid="{57D46B52-E1B9-4694-AC40-516C5A9887A4}"/>
    <cellStyle name="Normal 4 7 2" xfId="6128" xr:uid="{19F086F8-EFFA-450B-B07A-BFC24A80FD9E}"/>
    <cellStyle name="Normal 4 7 3" xfId="7211" xr:uid="{8D004920-32A5-46DE-B0E3-B72C739C3CF9}"/>
    <cellStyle name="Normal 4 8" xfId="5525" xr:uid="{99403C65-B196-426B-ACE4-1352796A2277}"/>
    <cellStyle name="Normal 4 8 2" xfId="6368" xr:uid="{21E0F237-AFF4-4B2A-B485-D52B6318E304}"/>
    <cellStyle name="Normal 4 8 3" xfId="7175" xr:uid="{9C49BFFF-2047-4D6D-A3A0-03A529A35B75}"/>
    <cellStyle name="Normal 4 9" xfId="6210" xr:uid="{16EC95D9-EA05-4982-8B1B-1CA04FBDD21A}"/>
    <cellStyle name="Normal 4 9 2" xfId="7281" xr:uid="{84003A82-B00C-49E9-B277-CE11779C970D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57" xr:uid="{AC20132D-F513-4883-9983-215171B2ED4A}"/>
    <cellStyle name="Normal 45 2" xfId="5506" xr:uid="{FA64AF41-49A4-416F-8BB9-E3B90F602998}"/>
    <cellStyle name="Normal 45 2 2" xfId="7280" xr:uid="{C6BBFC25-12EC-4530-A3A4-15CC444348EA}"/>
    <cellStyle name="Normal 45 3" xfId="5505" xr:uid="{1011096F-B3B5-4E67-9861-031905FA3785}"/>
    <cellStyle name="Normal 46" xfId="7414" xr:uid="{85CD7605-125A-4D10-9398-B2218721FDBB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64" xr:uid="{CD694A99-644B-4921-AF53-94543E856FAC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22" xr:uid="{65EE2682-6DD0-405E-A3C9-4F7702E8CCC1}"/>
    <cellStyle name="Normal 5 11 4" xfId="722" xr:uid="{808FA53A-B689-4E59-8801-716276933DAC}"/>
    <cellStyle name="Normal 5 11 4 2" xfId="4806" xr:uid="{FACF7EBD-9AD0-4B5D-ADC2-24EDB772AC00}"/>
    <cellStyle name="Normal 5 11 4 3" xfId="4865" xr:uid="{4831D0D2-1870-4E72-A1CE-E924FC7C47B6}"/>
    <cellStyle name="Normal 5 11 4 4" xfId="4835" xr:uid="{DCAA5ED5-DEFC-493C-9B50-AB639996F6F3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40" xr:uid="{426000A1-180B-4758-8CA4-FE567686779D}"/>
    <cellStyle name="Normal 5 19" xfId="7291" xr:uid="{EC868032-B89E-45A9-BA23-41B86C2BA4D1}"/>
    <cellStyle name="Normal 5 2" xfId="71" xr:uid="{5FD15914-3F03-4756-83EA-A0A5DDC3F081}"/>
    <cellStyle name="Normal 5 2 2" xfId="3731" xr:uid="{84FC1069-AC15-48C7-8402-933A81DDC88B}"/>
    <cellStyle name="Normal 5 2 2 10" xfId="4684" xr:uid="{77D81A51-E3B6-49F8-B841-D0C18AFB38FE}"/>
    <cellStyle name="Normal 5 2 2 11" xfId="7338" xr:uid="{5004B75F-E7C4-480A-9A9D-9C88CBDC6779}"/>
    <cellStyle name="Normal 5 2 2 2" xfId="4554" xr:uid="{0D7F9483-26FB-4016-8F36-C10FFEDAF706}"/>
    <cellStyle name="Normal 5 2 2 2 2" xfId="4686" xr:uid="{C2CBF7B9-6BCF-4F9E-9FC9-0C990ABEE0F5}"/>
    <cellStyle name="Normal 5 2 2 2 2 2" xfId="4687" xr:uid="{1BDCA68F-98DA-4C90-8538-BBB82195727B}"/>
    <cellStyle name="Normal 5 2 2 2 2 3" xfId="5914" xr:uid="{7ABDA91A-B8D2-4A40-8847-577283E38BC9}"/>
    <cellStyle name="Normal 5 2 2 2 3" xfId="4688" xr:uid="{0A780ABB-054B-4B38-B9E2-36EA135143D0}"/>
    <cellStyle name="Normal 5 2 2 2 4" xfId="4855" xr:uid="{3FFEFCA2-A3BC-4347-8C9E-19E7EE6EFA67}"/>
    <cellStyle name="Normal 5 2 2 2 5" xfId="5483" xr:uid="{50BD2C91-6E0F-4E50-B28E-CA3162AA5C75}"/>
    <cellStyle name="Normal 5 2 2 2 6" xfId="4685" xr:uid="{967D0C54-CDC1-4531-8BCE-0E1DF5D485DC}"/>
    <cellStyle name="Normal 5 2 2 2 7" xfId="7339" xr:uid="{3CD06C42-2ECE-473D-8BC9-DDDB548C8D97}"/>
    <cellStyle name="Normal 5 2 2 3" xfId="4689" xr:uid="{0669AAA8-A873-4ABD-8EB5-7E8B1207344E}"/>
    <cellStyle name="Normal 5 2 2 3 2" xfId="4690" xr:uid="{DE487481-8358-4A85-A26F-383FCD0BF20D}"/>
    <cellStyle name="Normal 5 2 2 3 3" xfId="5748" xr:uid="{7FE640F8-E558-47B2-AA87-2CBA8F87429B}"/>
    <cellStyle name="Normal 5 2 2 4" xfId="4691" xr:uid="{54F1E156-F06D-4731-8C22-EEB2D8DB6C05}"/>
    <cellStyle name="Normal 5 2 2 5" xfId="4704" xr:uid="{3BBD81CB-91C1-4213-87C6-73C3F0F38FA7}"/>
    <cellStyle name="Normal 5 2 2 6" xfId="4825" xr:uid="{54187780-7EA5-41C9-87BE-C8831C29DB9C}"/>
    <cellStyle name="Normal 5 2 2 7" xfId="5511" xr:uid="{83B54D97-0BF0-4186-920C-25FF26A3DC3E}"/>
    <cellStyle name="Normal 5 2 2 8" xfId="5551" xr:uid="{3B788945-58C7-431A-8CB9-F7CD8B7BF5B0}"/>
    <cellStyle name="Normal 5 2 2 9" xfId="5547" xr:uid="{2CD381F2-79AB-456C-A6BA-0DB647D8D356}"/>
    <cellStyle name="Normal 5 2 3" xfId="4379" xr:uid="{3D93D95F-1BD9-416C-9A99-DD561FAA9933}"/>
    <cellStyle name="Normal 5 2 3 10" xfId="4692" xr:uid="{874C19EC-B5D2-42C4-A979-C009D6498FB0}"/>
    <cellStyle name="Normal 5 2 3 11" xfId="7340" xr:uid="{E90F26D2-FA58-4455-80C6-617507B02C0B}"/>
    <cellStyle name="Normal 5 2 3 2" xfId="4645" xr:uid="{76A8864A-5186-4FC7-A979-D53475351AAC}"/>
    <cellStyle name="Normal 5 2 3 2 2" xfId="4694" xr:uid="{CA61A5D4-2A5D-479D-802D-752E480743C7}"/>
    <cellStyle name="Normal 5 2 3 2 2 2" xfId="5973" xr:uid="{4A13A04A-3B97-4FE4-BCBE-F9F13750B4B5}"/>
    <cellStyle name="Normal 5 2 3 2 3" xfId="4790" xr:uid="{4E729C73-C1A2-4819-853D-B67092ED6629}"/>
    <cellStyle name="Normal 5 2 3 2 3 2" xfId="5555" xr:uid="{71912819-B09E-4E02-ADB7-CB65EFB77E48}"/>
    <cellStyle name="Normal 5 2 3 2 4" xfId="5484" xr:uid="{5BBB737C-57E4-4E69-9500-1BE6B2843C0F}"/>
    <cellStyle name="Normal 5 2 3 2 4 2" xfId="5554" xr:uid="{A596CD00-D797-41AA-93FE-3D0F6BDAAB8F}"/>
    <cellStyle name="Normal 5 2 3 2 5" xfId="7038" xr:uid="{F9010CF5-B041-4B41-82D6-478025005845}"/>
    <cellStyle name="Normal 5 2 3 2 5 2" xfId="7334" xr:uid="{5F79AEE6-0EB3-4856-8D6A-E03C584760EC}"/>
    <cellStyle name="Normal 5 2 3 2 5 2 2" xfId="7418" xr:uid="{60DB901E-99A6-4A61-A4BA-C9A05609C3D9}"/>
    <cellStyle name="Normal 5 2 3 2 5 3" xfId="7298" xr:uid="{5390C91B-978A-433A-8326-7B8734319365}"/>
    <cellStyle name="Normal 5 2 3 2 6" xfId="4693" xr:uid="{1B66CD7D-50E2-4CFF-A913-2912BD4B37C0}"/>
    <cellStyle name="Normal 5 2 3 2 7" xfId="7413" xr:uid="{93E69FAD-00B7-43E6-9881-3135BB18F465}"/>
    <cellStyle name="Normal 5 2 3 2 8" xfId="7341" xr:uid="{AE819ED0-FE5F-4130-A1DE-CC2C4D53CAD6}"/>
    <cellStyle name="Normal 5 2 3 3" xfId="4695" xr:uid="{9E732B20-98D9-4DD9-BF1A-53015173F043}"/>
    <cellStyle name="Normal 5 2 3 3 2" xfId="4925" xr:uid="{ED70799B-FFB0-4CB1-9F9D-979DB09AE336}"/>
    <cellStyle name="Normal 5 2 3 3 3" xfId="5806" xr:uid="{ADEAA04E-6E05-4A2E-89C4-95780461BCAC}"/>
    <cellStyle name="Normal 5 2 3 4" xfId="4710" xr:uid="{0ACC384A-9241-49B8-9BFE-B570DBBC2D26}"/>
    <cellStyle name="Normal 5 2 3 4 2" xfId="4898" xr:uid="{C5C0DC03-5BD0-4F7D-BC53-0E9B84F0F1D7}"/>
    <cellStyle name="Normal 5 2 3 5" xfId="4826" xr:uid="{06E6800C-A0BC-4EC1-911F-67C28177C82A}"/>
    <cellStyle name="Normal 5 2 3 6" xfId="5503" xr:uid="{BF1C2B10-85EC-4E19-A96A-9A28F0A1712F}"/>
    <cellStyle name="Normal 5 2 3 7" xfId="5512" xr:uid="{4FFA881D-4618-4F8C-9C2C-F89C9909AF0C}"/>
    <cellStyle name="Normal 5 2 3 8" xfId="5552" xr:uid="{A56CC12E-3A87-42DA-9E4F-D4256E499273}"/>
    <cellStyle name="Normal 5 2 3 9" xfId="5548" xr:uid="{264AF6A6-0AEB-49CF-817B-017CB6C0F99F}"/>
    <cellStyle name="Normal 5 2 4" xfId="4463" xr:uid="{3BDC48C5-D13C-4EC2-B528-694BF8E816E1}"/>
    <cellStyle name="Normal 5 2 4 2" xfId="4697" xr:uid="{5E598EB5-EA42-47FE-B2CC-1FA995C6FF21}"/>
    <cellStyle name="Normal 5 2 4 2 2" xfId="5861" xr:uid="{C6166C9F-35A6-4F13-9D4E-26DAF3A129C0}"/>
    <cellStyle name="Normal 5 2 4 3" xfId="5595" xr:uid="{7937D5E9-7F14-4445-8B39-04EF9FB79C96}"/>
    <cellStyle name="Normal 5 2 4 3 2" xfId="7328" xr:uid="{184E44CB-E1B4-49B7-BF22-1E6AF1A0CDEE}"/>
    <cellStyle name="Normal 5 2 4 3 2 2" xfId="7419" xr:uid="{9A903BDE-2753-43D1-A4FD-2D834D1E30FD}"/>
    <cellStyle name="Normal 5 2 4 3 3" xfId="4677" xr:uid="{FE7D590E-44DA-433A-B546-8E7274D3BC42}"/>
    <cellStyle name="Normal 5 2 4 4" xfId="4696" xr:uid="{A44D12E1-CFC1-4EFF-A14D-CB67866F94D6}"/>
    <cellStyle name="Normal 5 2 4 5" xfId="7383" xr:uid="{94DACD7A-B236-49E2-BFE6-DF5585D5F3DF}"/>
    <cellStyle name="Normal 5 2 4 6" xfId="7342" xr:uid="{9AF05240-0928-4279-9964-9B0A60573628}"/>
    <cellStyle name="Normal 5 2 5" xfId="4698" xr:uid="{B7A9D02E-AE87-4AEB-B86E-AF968CF0E1F2}"/>
    <cellStyle name="Normal 5 2 5 2" xfId="5690" xr:uid="{D11304FE-714B-469B-8171-F4C66932D021}"/>
    <cellStyle name="Normal 5 2 6" xfId="4683" xr:uid="{0B86AC31-92BA-41F1-A9DD-B6294EB5E737}"/>
    <cellStyle name="Normal 5 2 7" xfId="5993" xr:uid="{FD46C3DA-1180-4B6A-ACEC-A15C94F757EB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0 2" xfId="7415" xr:uid="{71061F8A-097B-4816-874A-412EE0B1675B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2 3 2" xfId="6494" xr:uid="{1FA52053-D546-460A-91A6-D90F10921EB8}"/>
    <cellStyle name="Normal 5 4 2 2 2 2 2 4" xfId="6495" xr:uid="{6DE5DB33-6620-4699-8F8A-B67E63B77C88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2 4 2" xfId="6496" xr:uid="{32D0C172-6D41-49C9-B657-8C8DD67086FB}"/>
    <cellStyle name="Normal 5 4 2 2 2 2 5" xfId="6497" xr:uid="{535D106B-1452-4777-9C70-C8134A67F317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3 2" xfId="6498" xr:uid="{96E3F1F1-E1E7-4E55-9EF5-092F065BD228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5 2" xfId="6499" xr:uid="{D4899DB4-7CA1-4EB1-A20D-2EA3A21CAE5A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2 3 2" xfId="6500" xr:uid="{FE354EF3-004A-46E6-BA94-D448B7BBAF68}"/>
    <cellStyle name="Normal 5 4 2 2 3 2 2 4" xfId="6501" xr:uid="{35472976-D24B-48EF-AF05-1D51C409DC8C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2 4 2" xfId="6502" xr:uid="{416BD8AF-742D-4E04-8098-B959B380332A}"/>
    <cellStyle name="Normal 5 4 2 2 3 2 5" xfId="6503" xr:uid="{26F69AEC-EE33-4905-A0B4-003B1667BEFA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3 3 2" xfId="6504" xr:uid="{8394C7D6-C29F-4C18-A32D-1BEF86EFF9BA}"/>
    <cellStyle name="Normal 5 4 2 2 3 3 4" xfId="6505" xr:uid="{61D324CF-7C09-486B-A189-72891874BA8F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3 5 2" xfId="6506" xr:uid="{FC969E56-8961-45AC-ACA3-DDE7B4EBF261}"/>
    <cellStyle name="Normal 5 4 2 2 3 6" xfId="6507" xr:uid="{B15751FA-C9C4-4054-B73D-61542261FA5F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2 3 2" xfId="6508" xr:uid="{B93D5F48-0D61-4DE6-B1DB-22094DB070D6}"/>
    <cellStyle name="Normal 5 4 2 2 4 2 4" xfId="6509" xr:uid="{A6C70C08-2A10-40E2-A85F-CFCB3AD3215D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4 4 2" xfId="6510" xr:uid="{C8E1A258-0167-4257-8598-8F246CBDF962}"/>
    <cellStyle name="Normal 5 4 2 2 4 5" xfId="6511" xr:uid="{B08E5F6F-33F4-478B-8946-50A2617141E3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3 2" xfId="6512" xr:uid="{6C14A81B-0920-4CB9-9C18-DA8A0C187D52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7285" xr:uid="{427EC69D-3357-4E47-837E-AED8D0E9B412}"/>
    <cellStyle name="Normal 5 4 2 2 7" xfId="770" xr:uid="{126A4A67-559C-4606-BB97-63481F17DE66}"/>
    <cellStyle name="Normal 5 4 2 2 7 2" xfId="6513" xr:uid="{AD6A2F90-F636-44D6-8B8C-56BA620E0608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2 3 2" xfId="6514" xr:uid="{90F1744E-52E4-49B3-9714-01D28C0616DB}"/>
    <cellStyle name="Normal 5 4 2 3 2 2 4" xfId="6515" xr:uid="{74AA15FD-193E-4B82-B1A6-2C6CBEEB9DF2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2 4 2" xfId="6516" xr:uid="{AA1038ED-2613-4FC4-B8CA-1ED23671A913}"/>
    <cellStyle name="Normal 5 4 2 3 2 5" xfId="6517" xr:uid="{B2A064D7-B6F9-47EB-8C2A-DB68DC994149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3 2" xfId="6518" xr:uid="{F3ECFE04-4FE1-488A-9352-A67D1DFB6B22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5 2" xfId="6519" xr:uid="{99475FC0-A761-422C-AE3C-8F41AB0A18C0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2 3 2" xfId="6520" xr:uid="{BC8F9562-A951-4D7E-96E6-E603B0C9E7F9}"/>
    <cellStyle name="Normal 5 4 2 4 2 2 4" xfId="6521" xr:uid="{B74541BC-4274-4884-9DC0-D5B3AF808500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2 4 2" xfId="6522" xr:uid="{8E29445D-D7D1-4029-8249-EDC1E6D2F2C4}"/>
    <cellStyle name="Normal 5 4 2 4 2 5" xfId="6523" xr:uid="{0DDDACC0-BFE0-4630-A6CD-401BB7558374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3 3 2" xfId="6524" xr:uid="{7B5F8BF0-C65A-4FAE-BA87-7CAD569E24F0}"/>
    <cellStyle name="Normal 5 4 2 4 3 4" xfId="6525" xr:uid="{71494B69-4E04-459D-B78C-9BAE23383DC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4 5 2" xfId="6526" xr:uid="{D40A27DB-4AB5-4692-B824-176E580A92D5}"/>
    <cellStyle name="Normal 5 4 2 4 6" xfId="6527" xr:uid="{C3C81E02-F118-47B2-A4FB-C5AEB67F7DE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2 3 2" xfId="6528" xr:uid="{14FEFBFF-08A4-473D-B1B4-87E498198683}"/>
    <cellStyle name="Normal 5 4 2 5 2 4" xfId="6529" xr:uid="{3AD3BDDE-3090-42C1-9080-EA5C4491C0B8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5 4 2" xfId="6530" xr:uid="{15A6D3B7-849D-414B-AB89-AA9AEF86230F}"/>
    <cellStyle name="Normal 5 4 2 5 5" xfId="6531" xr:uid="{8AC0F166-EDC6-478E-B183-13599EDB1CFD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3 2" xfId="6532" xr:uid="{B933459B-A18F-4BA6-A4A1-53184AC92A58}"/>
    <cellStyle name="Normal 5 4 2 6 4" xfId="799" xr:uid="{DA659F9C-3910-4BAD-9764-65107E06111A}"/>
    <cellStyle name="Normal 5 4 2 6 4 2" xfId="4813" xr:uid="{21B5C24E-F734-427C-8521-F551DCCB9575}"/>
    <cellStyle name="Normal 5 4 2 6 4 3" xfId="4866" xr:uid="{4A13A3FD-2B92-406D-96E1-5AFA2E0568AB}"/>
    <cellStyle name="Normal 5 4 2 6 4 4" xfId="4840" xr:uid="{93EB285E-062A-45F0-B259-CA155E55542C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8 2" xfId="6533" xr:uid="{5E26C741-D3FF-421B-89C1-19EB258A8058}"/>
    <cellStyle name="Normal 5 4 2 9" xfId="802" xr:uid="{DDDC58E4-D571-4BF6-AF22-30862FFFC2B3}"/>
    <cellStyle name="Normal 5 4 2 9 2" xfId="7416" xr:uid="{01791F1E-5CC3-4DF2-B513-C8163575CD7E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2 3 2" xfId="6534" xr:uid="{8AF2D54E-4937-434F-8B04-C4D067C2DDAD}"/>
    <cellStyle name="Normal 5 4 3 2 2 2 4" xfId="6535" xr:uid="{94EC39EC-C0EE-4B6F-8EB1-490F275B7994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2 4 2" xfId="6536" xr:uid="{4F522651-9612-4F15-8503-5202446392DB}"/>
    <cellStyle name="Normal 5 4 3 2 2 5" xfId="6537" xr:uid="{BF0B07DE-AEB4-47C1-B77A-F3C00C649A05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3 2" xfId="6538" xr:uid="{1C48F541-B7A2-47A1-BA3B-97CEFC154FF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7282" xr:uid="{DE476C3E-CDEC-4C4C-BD75-3C6A33B8356C}"/>
    <cellStyle name="Normal 5 4 3 2 5" xfId="814" xr:uid="{38B0AF55-8153-4DCE-9349-2AB62F1B5BA8}"/>
    <cellStyle name="Normal 5 4 3 2 5 2" xfId="6539" xr:uid="{1DDE01D3-761F-4184-A95C-7B331ED0B4B3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2 3 2" xfId="6540" xr:uid="{406DE03C-CC88-4EA3-9B03-DE3287579C92}"/>
    <cellStyle name="Normal 5 4 3 3 2 2 4" xfId="6541" xr:uid="{D3702C65-3AE3-455E-A6F2-A63D6CBAB2C2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2 4 2" xfId="6542" xr:uid="{CB43A6F0-FD8D-499D-BCCA-30DF99783BD6}"/>
    <cellStyle name="Normal 5 4 3 3 2 5" xfId="6543" xr:uid="{2166F7E8-D820-4483-9740-F9A776EF78A7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3 3 2" xfId="6544" xr:uid="{60EDCAE9-5C11-43B8-B6AB-D06CA4827BAB}"/>
    <cellStyle name="Normal 5 4 3 3 3 4" xfId="6545" xr:uid="{A24C8370-0142-40DD-A12D-43D3C5E697A5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3 5 2" xfId="6546" xr:uid="{7E019D62-4AFC-4E93-B0EA-FCC6CE36F384}"/>
    <cellStyle name="Normal 5 4 3 3 6" xfId="6547" xr:uid="{06E10FF3-D54E-4FD6-B76E-7C95D7CA218F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2 3 2" xfId="6548" xr:uid="{73AC786F-ED90-4CC3-BD59-6540053345BE}"/>
    <cellStyle name="Normal 5 4 3 4 2 4" xfId="6549" xr:uid="{3C38D67A-FAD8-4254-A33E-F41FDF2AFE08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4 4 2" xfId="6550" xr:uid="{8B7C9765-A6DA-4BA6-A32B-4CDDCE25975C}"/>
    <cellStyle name="Normal 5 4 3 4 5" xfId="6551" xr:uid="{0541C7B6-5672-4619-A5B9-6ED67DC3215D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3 2" xfId="6552" xr:uid="{29A1E83A-15D1-40E5-9E18-DBE10459F71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7 2" xfId="6553" xr:uid="{C5968B7A-E4E2-4F00-AFE9-63A5740C744B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3 2" xfId="6554" xr:uid="{7E442E18-F186-4133-84F1-0B3D5A384820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4 2" xfId="6555" xr:uid="{BA9E5030-6B90-432B-B274-96EA8CF4975E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3 2" xfId="6556" xr:uid="{A61E045E-CED1-441F-8AA8-6421FFB8547E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4 5" xfId="7277" xr:uid="{B98A68BF-6F1B-4F2D-BD23-C0B4F65DFA6E}"/>
    <cellStyle name="Normal 5 4 4 5" xfId="852" xr:uid="{489E6B3D-E185-4A11-8C73-3FFC40F8A126}"/>
    <cellStyle name="Normal 5 4 4 5 2" xfId="6557" xr:uid="{4F8F4F74-081E-4445-92CF-0D131CF64DA5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2 3 2" xfId="6558" xr:uid="{D5EE890B-9063-4E2B-86A9-D1938A06A3E5}"/>
    <cellStyle name="Normal 5 4 5 2 2 4" xfId="6559" xr:uid="{B1246ED1-90E0-4966-B7D2-7CADD277A47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2 4 2" xfId="6560" xr:uid="{B0315848-4ED6-45A1-8B00-EEEBCB5A65BA}"/>
    <cellStyle name="Normal 5 4 5 2 5" xfId="6561" xr:uid="{3D8ADE60-2BD9-4157-9779-7FA9AA27A170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3 2" xfId="6562" xr:uid="{1279B8B2-AA2F-49F9-A5A4-184A6C2F798E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5 2" xfId="6563" xr:uid="{955EF64A-FD72-4200-BBCE-629012E7AA3D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3 2" xfId="6564" xr:uid="{A1E10717-5BD9-4D1C-9B92-956E5840CF56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4 2" xfId="6565" xr:uid="{C8717AE1-A5A1-479E-915A-CF1E10A114A2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3 2" xfId="6566" xr:uid="{F2586106-D1FC-40C3-A2F3-BF2D755CA3CC}"/>
    <cellStyle name="Normal 5 4 7 4" xfId="878" xr:uid="{D536BF0B-D624-4ECE-ACFE-72D47054A85A}"/>
    <cellStyle name="Normal 5 4 7 4 2" xfId="4812" xr:uid="{68B1E873-4EA0-4FF4-AA21-806F8C7F0347}"/>
    <cellStyle name="Normal 5 4 7 4 3" xfId="4867" xr:uid="{260B164E-3DA8-4724-B689-968FC0A7DF0A}"/>
    <cellStyle name="Normal 5 4 7 4 4" xfId="4839" xr:uid="{2F65EC5C-6D44-47AB-83E3-D925842D2B1D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4 9 2" xfId="6567" xr:uid="{829718DD-60D1-4B39-B53C-B57A5B51D4CD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3 2" xfId="6568" xr:uid="{3DC7E25A-C7FD-4118-9E4D-8116A4DE8436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4 2" xfId="6569" xr:uid="{61D09988-D193-45FA-9E75-BDEE81A6DCAA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3 2" xfId="6570" xr:uid="{ED91634F-910E-4F51-B52C-F1B9ACAA5352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2 3 2" xfId="6571" xr:uid="{BEA5C20B-A9C6-4B4D-9EF0-B2F15227E146}"/>
    <cellStyle name="Normal 5 5 2 3 2 2 4" xfId="6572" xr:uid="{4E085EF6-03F2-404E-ABAF-53C098CD000E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2 4 2" xfId="6573" xr:uid="{FCCC71E6-8034-43FB-BF52-597098C27B7B}"/>
    <cellStyle name="Normal 5 5 2 3 2 5" xfId="6574" xr:uid="{9A534096-F33C-4671-899D-A1D654DFB299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3 2" xfId="6575" xr:uid="{359D2F6E-FB6F-4ABE-BB08-B982EBE056F8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5 2" xfId="6576" xr:uid="{B77D92A7-B6EB-4E69-B2B2-A59FC2729AB2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3 2" xfId="6577" xr:uid="{B9295D29-ACC3-4DCC-8EDB-12096F470F17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4 2" xfId="6578" xr:uid="{E9D6049B-7D4C-4E4C-8F61-306F9F14AB15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3 2" xfId="6579" xr:uid="{6D25B9CC-F651-4CE3-8C0D-A1B722BB5E65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7 2" xfId="6580" xr:uid="{71A41C52-3A6E-4DA4-8C34-1E22108568FF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36" xr:uid="{1DE55FE1-4740-44C8-9BF1-2E851A0EC23D}"/>
    <cellStyle name="Normal 5 5 3 2 2 2 3" xfId="4737" xr:uid="{4E1139BD-FB39-47B5-9337-0AC14E596BC9}"/>
    <cellStyle name="Normal 5 5 3 2 2 3" xfId="955" xr:uid="{0B9A5734-1A3C-4682-8F6A-A2961F3F3809}"/>
    <cellStyle name="Normal 5 5 3 2 2 3 2" xfId="4738" xr:uid="{2809F696-B600-41D0-8781-15C404F82421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39" xr:uid="{3629733F-F328-4854-B721-0CB8EEA4471E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40" xr:uid="{3C697E5C-1EE4-4530-ADD1-5651A586BC7E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41" xr:uid="{5C54F8C7-8B57-4654-8EDB-911E88E7FB27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42" xr:uid="{2F6B4D25-8A4A-4D8D-83F0-6D53D40E0815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43" xr:uid="{6E7AC76C-8BC2-4641-B148-A7AA85AFE8A0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3 2" xfId="6581" xr:uid="{8E363CE3-5DCA-412D-8423-F31EC591BA27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4 2" xfId="6582" xr:uid="{2608D2DA-6F97-4D8D-9884-265F9EE30694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3 2" xfId="6583" xr:uid="{5809D993-C804-4056-8F68-E49E8C5BFE1E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5 2" xfId="6584" xr:uid="{7DC206EE-EF30-4A59-A25F-C6A86A000C36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3 2" xfId="6585" xr:uid="{6F9379A0-CD69-4194-BF5D-BB489743FD8B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4 2" xfId="6586" xr:uid="{DCA4FEAA-4CC0-4775-8AB3-A8CB1E050287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3 2" xfId="6587" xr:uid="{4ACF3802-CE9E-46EA-906D-1014D49A8664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3 2" xfId="6588" xr:uid="{8077555F-2E77-43F0-AAEF-0E7AC9C4F6C7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4 2" xfId="6589" xr:uid="{90FC5224-0025-4970-8DCB-390B7D7FE4A1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3 2" xfId="6590" xr:uid="{3F8C684F-96AF-41F6-A78D-1AD13C877E9B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3 2" xfId="6591" xr:uid="{0EB9CA5F-0FC1-4BEA-83E1-251021F3A6A5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3 2" xfId="6592" xr:uid="{10F3BEE6-DEE5-4779-819A-A28C6A5C8890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4 2" xfId="6593" xr:uid="{05D2FC27-7E96-4502-B961-C3108023ADFC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3 2" xfId="6594" xr:uid="{43DAC03B-6B40-4F62-A1CB-C999B74F8499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3 2" xfId="6595" xr:uid="{5B168CF8-0BE5-4BD5-A06D-3B1FA49C2F15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17" xr:uid="{6CFFEB46-273C-4DE6-965F-F7BBC0151BD6}"/>
    <cellStyle name="Normal 6 10 2 3" xfId="1299" xr:uid="{78ED2972-A832-4B12-A26A-7E53F0E44244}"/>
    <cellStyle name="Normal 6 10 2 4" xfId="1300" xr:uid="{70F04B64-70C0-4A7D-9AFB-9BD63129E3AD}"/>
    <cellStyle name="Normal 6 10 2 5" xfId="5533" xr:uid="{0BCFFCBB-AA67-4CFB-AB65-6AF5C8B802A1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709" xr:uid="{9A1159C4-D2AC-421D-817D-FDE4E046FFEE}"/>
    <cellStyle name="Normal 6 13 5" xfId="5501" xr:uid="{1FED7C78-244D-47E9-81F1-30E6960FB0AB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2 2 2" xfId="5915" xr:uid="{500EE8AD-563F-4588-80CE-4E1BE481D44F}"/>
    <cellStyle name="Normal 6 2 2 3" xfId="5749" xr:uid="{44AC15BD-10B0-4A86-A324-B97F706DD4BB}"/>
    <cellStyle name="Normal 6 2 3" xfId="4464" xr:uid="{BE9179EB-6BB5-44F6-A8C3-825395ED3CE8}"/>
    <cellStyle name="Normal 6 2 3 2" xfId="5638" xr:uid="{B604768A-F6C2-4C16-952B-09DE640505FF}"/>
    <cellStyle name="Normal 6 2 3 2 2" xfId="5974" xr:uid="{707ECDC3-95CB-491F-98FE-A27CA69151BD}"/>
    <cellStyle name="Normal 6 2 3 3" xfId="5807" xr:uid="{CA843864-7421-4EDB-AE9E-6B96D33EE492}"/>
    <cellStyle name="Normal 6 2 4" xfId="5596" xr:uid="{79DAA3EA-8F71-47A4-B958-28BDFFA60D19}"/>
    <cellStyle name="Normal 6 2 4 2" xfId="5862" xr:uid="{92BC6DB6-2795-406D-9EBF-357B21F90CC4}"/>
    <cellStyle name="Normal 6 2 5" xfId="5691" xr:uid="{159C62CB-3FBA-44CC-958D-12040B778EEB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2 3 2" xfId="6596" xr:uid="{67F3C4EC-4670-4E32-B5BF-08CE54B10C5F}"/>
    <cellStyle name="Normal 6 3 2 2 2 2 2 4" xfId="6597" xr:uid="{C97A8022-072E-4B92-B3A2-20FD2B2AD49E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2 4 2" xfId="6598" xr:uid="{279BF98C-B223-4B68-A68A-4919DF4B89E4}"/>
    <cellStyle name="Normal 6 3 2 2 2 2 5" xfId="6599" xr:uid="{AAC91DA8-E44F-4D68-BFD9-9D3A001BF31C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3 2" xfId="6600" xr:uid="{D4261D08-17B8-412F-9FF0-CC7D5E94A6F6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5 2" xfId="6601" xr:uid="{758D0577-9822-401C-9AF3-CCF07BED570B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2 3 2" xfId="6602" xr:uid="{AFED4859-E888-48B7-B8C7-429B981077B7}"/>
    <cellStyle name="Normal 6 3 2 2 3 2 2 4" xfId="6603" xr:uid="{80DF202B-8181-405C-9ED9-89CAFD1E886B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2 4 2" xfId="6604" xr:uid="{4CC8EA01-7A92-40C5-A69F-AB3688B04B3F}"/>
    <cellStyle name="Normal 6 3 2 2 3 2 5" xfId="6605" xr:uid="{2C4CB36C-82AC-4C98-8706-A2014B02418C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3 3 2" xfId="6606" xr:uid="{1F756F92-4C6F-4D01-8841-605F4C8B6D3F}"/>
    <cellStyle name="Normal 6 3 2 2 3 3 4" xfId="6607" xr:uid="{98ABFA9B-6A1B-4D70-9F9A-0EC173434D19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3 5 2" xfId="6608" xr:uid="{14C504CE-500E-4BD4-8F64-B1B5E60BD5C7}"/>
    <cellStyle name="Normal 6 3 2 2 3 6" xfId="6609" xr:uid="{F602FAA2-1DB5-44D9-8066-E6D18334DB99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2 3 2" xfId="6610" xr:uid="{4CCEAFEA-495D-4D65-A09C-4AA6E217FEFE}"/>
    <cellStyle name="Normal 6 3 2 2 4 2 4" xfId="6611" xr:uid="{64847EB9-AEA8-47DB-B11D-1EA3F891506B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4 4 2" xfId="6612" xr:uid="{2A8A1342-2CE5-41BE-84E0-2B3271E37E84}"/>
    <cellStyle name="Normal 6 3 2 2 4 5" xfId="6613" xr:uid="{6AF23A3A-AF45-4017-B3DB-46AFC6A8C5CA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3 2" xfId="6614" xr:uid="{8FA7B783-2B48-423A-9BD6-0CB93845EA24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7 2" xfId="6615" xr:uid="{95792427-C27A-4604-8D5A-692A78114767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2 3 2" xfId="6616" xr:uid="{C6A00418-EFF9-4E8B-B8FC-CDDBCFEF3863}"/>
    <cellStyle name="Normal 6 3 2 3 2 2 4" xfId="6617" xr:uid="{BD9CB4E4-65A8-48F1-94B9-C860494A7BE1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2 4 2" xfId="6618" xr:uid="{775C8132-BB0A-4B3A-BE5C-5A7DD9A3E658}"/>
    <cellStyle name="Normal 6 3 2 3 2 5" xfId="6619" xr:uid="{0801539D-69B1-490D-BA95-807F2965F07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3 2" xfId="6620" xr:uid="{5DEC5C1A-5E29-4288-9D3C-2ADC6AB91CF7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5 2" xfId="6621" xr:uid="{37E8233C-DE32-4353-B900-BCEBA68DDD79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2 3 2" xfId="6622" xr:uid="{3E4CBE2A-5344-461D-A6C2-CF1115A834B4}"/>
    <cellStyle name="Normal 6 3 2 4 2 2 4" xfId="6623" xr:uid="{3EE69FB2-7099-4016-ADEF-FA96233BD3AF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2 4 2" xfId="6624" xr:uid="{519C7BFD-2F9C-4C80-BEC2-4566F0B63E17}"/>
    <cellStyle name="Normal 6 3 2 4 2 5" xfId="6625" xr:uid="{2B54B230-61B1-4A59-849B-2E1BDAC44791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3 3 2" xfId="6626" xr:uid="{13D2907C-A056-43AC-8693-F9297BC5924B}"/>
    <cellStyle name="Normal 6 3 2 4 3 4" xfId="6627" xr:uid="{D037C999-8F00-4F12-89B9-0FE2EFBE8EE1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4 5 2" xfId="6628" xr:uid="{DA1518C0-EC00-4C73-9FF9-0BC1C140451A}"/>
    <cellStyle name="Normal 6 3 2 4 6" xfId="6629" xr:uid="{16773E92-41B4-42C3-BB95-3C1481EA16A9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2 3 2" xfId="6630" xr:uid="{89ED77D6-DA5B-464A-A32C-C7F7784E1C07}"/>
    <cellStyle name="Normal 6 3 2 5 2 4" xfId="6631" xr:uid="{10C29B28-9A36-41E6-B80C-9B38EFD05019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5 4 2" xfId="6632" xr:uid="{A8250C35-3C82-46E0-B18C-F42EE8EFDAB2}"/>
    <cellStyle name="Normal 6 3 2 5 5" xfId="6633" xr:uid="{393D12B4-724B-4512-8ABD-40D6394DF71A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3 2" xfId="6634" xr:uid="{3D66A0D7-1D52-4954-97AE-6F65AFCD3AE0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8 2" xfId="6635" xr:uid="{442FB388-8AEB-4E3F-8FB8-0178D953E2B8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2 3 2" xfId="6636" xr:uid="{B2AF8119-AE3D-4382-9E53-7DD5F073A516}"/>
    <cellStyle name="Normal 6 3 3 2 2 2 4" xfId="6637" xr:uid="{EFC6BA6D-8A0F-4611-85FA-2BBD399425D6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2 4 2" xfId="6638" xr:uid="{4565FEBA-30E0-4B1E-BEEA-990AF82FCEC3}"/>
    <cellStyle name="Normal 6 3 3 2 2 5" xfId="6639" xr:uid="{D4410404-D66B-4765-B971-F5A751483AD6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3 2" xfId="6640" xr:uid="{DC8ACB00-B973-4ECA-A516-71681CD32AC0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5 2" xfId="6641" xr:uid="{5FF04602-BEB1-47C3-A6A3-135E84C48BC9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2 3 2" xfId="6642" xr:uid="{E6ECDCB1-BC57-493B-9C6A-8A2A4231CD9F}"/>
    <cellStyle name="Normal 6 3 3 3 2 2 4" xfId="6643" xr:uid="{664A6F01-563D-4C09-B74B-FDF02E563D7B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2 4 2" xfId="6644" xr:uid="{E212B143-7313-4155-95C8-6F8BC1D50DF4}"/>
    <cellStyle name="Normal 6 3 3 3 2 5" xfId="6645" xr:uid="{D4EF5A5E-0D3E-4637-9F43-6EF44ED3E1CB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3 3 2" xfId="6646" xr:uid="{B525D857-9893-4C74-81D7-27FB4A1E63C7}"/>
    <cellStyle name="Normal 6 3 3 3 3 4" xfId="6647" xr:uid="{D54AA038-33E1-4251-9F23-B1DFBE9DF462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3 5 2" xfId="6648" xr:uid="{BA6E3AAF-A813-408B-9434-706F3ADF5688}"/>
    <cellStyle name="Normal 6 3 3 3 6" xfId="6649" xr:uid="{E7FC2559-EB95-430E-9AC1-150B8F6DD4DF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2 3 2" xfId="6650" xr:uid="{2677F66A-BF40-4554-8AC2-63F1F9F083ED}"/>
    <cellStyle name="Normal 6 3 3 4 2 4" xfId="6651" xr:uid="{526733F5-6EB9-4B4C-B007-AB972F03C8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4 4 2" xfId="6652" xr:uid="{81520E43-1A61-4215-B048-60CC6AE0DC64}"/>
    <cellStyle name="Normal 6 3 3 4 5" xfId="6653" xr:uid="{E5AFD163-332B-40F5-892A-8AA72171AB49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3 2" xfId="6654" xr:uid="{BD6FCF79-6FD4-4921-8136-0F0E14A17610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7 2" xfId="6655" xr:uid="{CD40DA2D-F5CB-4DEB-984D-7329B1D4B978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3 2" xfId="6656" xr:uid="{D07A4C64-E09A-48DF-96F7-815CB9F20528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4 2" xfId="6657" xr:uid="{3D431D52-5F6F-4E90-9FC1-13BFDBEDB7A7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3 2" xfId="6658" xr:uid="{C8F21966-1F08-4ECA-AABE-F919E450577B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5 2" xfId="6659" xr:uid="{94B55C2F-655C-4D21-A281-12E401AC0F49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2 3 2" xfId="6660" xr:uid="{AD0B00D6-42C6-498E-AC2A-7267B295CB1B}"/>
    <cellStyle name="Normal 6 3 5 2 2 4" xfId="6661" xr:uid="{EC89C650-A213-4639-B632-3EAACC69D556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2 4 2" xfId="6662" xr:uid="{509E2B47-1873-47F0-B505-4D2131654EAF}"/>
    <cellStyle name="Normal 6 3 5 2 5" xfId="6663" xr:uid="{A84A809D-82F7-4858-8A79-CC4DCDFE128C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3 2" xfId="6664" xr:uid="{C5A551D1-56F2-4BD4-8BFC-912B5455C2CC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5 2" xfId="6665" xr:uid="{DA8E177E-E4C9-4461-8137-DF49AA069102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3 2" xfId="6666" xr:uid="{0C5798EA-3011-434E-AF0A-1F5F5A03672A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4 2" xfId="6667" xr:uid="{DD94A7CE-8321-4253-B44C-80AED85E7CB4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3 2" xfId="6668" xr:uid="{BD49466B-7A14-4726-A406-504F08FF3DCE}"/>
    <cellStyle name="Normal 6 3 7 4" xfId="1458" xr:uid="{1AB46118-421F-41AB-8898-4A7B2991753D}"/>
    <cellStyle name="Normal 6 3 7 5" xfId="5556" xr:uid="{1FA09150-7A11-4966-947E-7DDC1C7D3C83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901" xr:uid="{A2E31804-5771-4FEA-A16D-6AB306F41D3B}"/>
    <cellStyle name="Normal 6 3 9 2 2" xfId="6669" xr:uid="{9A2545D5-F432-494A-B950-D7BF17AAE79B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3 2" xfId="6670" xr:uid="{B20937AE-461D-43C0-88F5-71F51E5AAA79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4 2" xfId="6671" xr:uid="{5ED34B3F-585B-420F-816E-35C1D178E6F0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3 2" xfId="6672" xr:uid="{000C97B4-29D7-497C-9E7F-57F2F8F4B29F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2 3 2" xfId="6673" xr:uid="{BFCEC686-1A66-4307-9D51-07992090C64A}"/>
    <cellStyle name="Normal 6 4 2 3 2 2 4" xfId="6674" xr:uid="{B5A75695-7762-49CC-94F8-8E37D22F4407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2 4 2" xfId="6675" xr:uid="{5A43B60F-D9C0-4294-89B6-3FB16683A77A}"/>
    <cellStyle name="Normal 6 4 2 3 2 5" xfId="6676" xr:uid="{133777BE-D65B-431E-AC20-DCBD0F06F9DD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3 2" xfId="6677" xr:uid="{16B6E6AC-FBF2-43E9-899A-681AADD04716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5 2" xfId="6678" xr:uid="{98DD232B-FBBA-4F8D-A2E0-5B71385B63EC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3 2" xfId="6679" xr:uid="{B354A3F0-A8EB-42C3-B56C-D2E1BEC5D283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4 2" xfId="6680" xr:uid="{064BA2DB-A50A-4684-8331-53DA76598ED4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3 2" xfId="6681" xr:uid="{CFB027F5-3FE1-4924-91BC-86FE1D57C3FC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7 2" xfId="6682" xr:uid="{0E9ABF37-9F93-4871-8754-7ABF6742C4DD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44" xr:uid="{12C13AEB-BF26-4EF9-866B-F589841470EA}"/>
    <cellStyle name="Normal 6 4 3 2 2 2 3" xfId="4745" xr:uid="{6938DAC5-55C4-4371-9A22-E5A075A0C1A6}"/>
    <cellStyle name="Normal 6 4 3 2 2 3" xfId="1535" xr:uid="{54EDD147-8464-49D6-9FD8-FBE229AE6C84}"/>
    <cellStyle name="Normal 6 4 3 2 2 3 2" xfId="4746" xr:uid="{F95C2002-C49F-49C6-A087-2739B1FB6AD9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47" xr:uid="{A0DC7DD0-DE35-4ED6-BD6A-3BD7A6BAE296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48" xr:uid="{13558EC7-4463-48B7-BDB3-D2E44890EF83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49" xr:uid="{64A5B67C-AD4D-4017-9ABD-D259AB562A70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50" xr:uid="{46338317-A278-4CCA-95C6-1084A0288D46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51" xr:uid="{1EFB4337-C01D-4B2E-A25F-FA9A0334107B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3 2" xfId="6683" xr:uid="{1914D72D-0869-4B29-A7D2-FC56CD65B1E2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4 2" xfId="6684" xr:uid="{A9D1ADC3-9A09-45DC-8E99-F31AB026531F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3 2" xfId="6685" xr:uid="{F9A4CDDF-A49C-4F5E-943E-066DF8EBEA8E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5 2" xfId="6686" xr:uid="{3A875201-A0FD-40DB-98AF-1FB126359318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3 2" xfId="6687" xr:uid="{43F86393-03D1-42B5-B9E3-7AFF26312249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4 2" xfId="6688" xr:uid="{3B2E58D9-8A21-4D1E-B7F0-EA2381498B39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3 2" xfId="6689" xr:uid="{7CD529BE-E600-49FA-A009-AC354D3FF1A6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68" xr:uid="{AC39F364-94F0-48A8-A8CE-13FE6F6474E3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3 2" xfId="6690" xr:uid="{2730AAB8-8E2B-4D2E-8732-9728F484F9CA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4 2" xfId="6691" xr:uid="{499397CE-3F0B-43D0-9D95-47197F68945D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3 2" xfId="6692" xr:uid="{3AD86AA5-AC4B-4D53-9B86-2BBB3E8D99CE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3 2" xfId="6693" xr:uid="{1C58F1E4-A01E-45C8-92F6-93DA8EC665E1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3 2" xfId="6694" xr:uid="{549DB7BF-528A-4F20-BEAE-75904DF20192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4 2" xfId="6695" xr:uid="{2DAEDE47-415C-41E0-B2DE-A1FDAA5BB152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3 2" xfId="6696" xr:uid="{750D5EEE-6FD6-48C6-94AC-6256ECC44D7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3 2" xfId="6697" xr:uid="{6A03B2D3-2F79-4A8B-9176-7AA1C7C0237C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16" xfId="7290" xr:uid="{8B8ED76A-9077-499A-92C5-848E580F4B61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2 3 2" xfId="6698" xr:uid="{3E42AD54-7433-43BB-BCF1-30B1176DCB22}"/>
    <cellStyle name="Normal 7 2 2 2 2 2 2 4" xfId="6699" xr:uid="{E23BBDAD-AAC9-4C55-A9C5-63AEEB182435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2 4 2" xfId="6700" xr:uid="{8A73802A-8794-42A6-81D2-7580EF4027BE}"/>
    <cellStyle name="Normal 7 2 2 2 2 2 5" xfId="6701" xr:uid="{50EF3E85-084B-4EFC-80EA-A4190D1E2F33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3 2" xfId="6702" xr:uid="{F858E121-1226-4892-8FB7-97A5C59A9665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5 2" xfId="6703" xr:uid="{2D9F0327-92C0-4BC1-80C7-4152C98D6F47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2 3 2" xfId="6704" xr:uid="{4FDBEF26-8D9E-4DC6-9CA2-ECE2431DCC88}"/>
    <cellStyle name="Normal 7 2 2 2 3 2 2 4" xfId="6705" xr:uid="{D7A7DEEA-C29D-43EA-A411-DAB76505C3E7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2 4 2" xfId="6706" xr:uid="{C9DF16F0-DB86-4568-A5EA-7150AA393166}"/>
    <cellStyle name="Normal 7 2 2 2 3 2 5" xfId="6707" xr:uid="{8B3A426F-507F-489F-ADCE-F11D16D66704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3 3 2" xfId="6708" xr:uid="{B6E5AC9A-E852-4162-BAD6-5006B2813C81}"/>
    <cellStyle name="Normal 7 2 2 2 3 3 4" xfId="6709" xr:uid="{6A37945E-F6BA-43F0-8FA3-0B114A5ADC72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3 5 2" xfId="6710" xr:uid="{50F5F536-B70A-48AC-AB7E-1FEC2D6F80D7}"/>
    <cellStyle name="Normal 7 2 2 2 3 6" xfId="6711" xr:uid="{287772C5-D4DA-431A-98FE-4DAA8AFC791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2 3 2" xfId="6712" xr:uid="{975F783A-BAC6-44FD-97CD-638AB176084A}"/>
    <cellStyle name="Normal 7 2 2 2 4 2 4" xfId="6713" xr:uid="{C70F8D6E-766C-4EA2-8C0D-2451D1BDF593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4 4 2" xfId="6714" xr:uid="{8823995D-563D-4D91-A70C-DA5F7E33D2DC}"/>
    <cellStyle name="Normal 7 2 2 2 4 5" xfId="6715" xr:uid="{EF6E183E-7250-4762-8371-695C68C712C3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3 2" xfId="6716" xr:uid="{A1E2A0FF-2B43-4BB2-A7E3-714EF66885B4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7 2" xfId="6717" xr:uid="{CAC8E06B-9710-4E1B-AD0D-7C67BCC13711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2 3 2" xfId="6718" xr:uid="{91F8E500-B1C5-4F3C-A936-CE49FB510586}"/>
    <cellStyle name="Normal 7 2 2 3 2 2 4" xfId="6719" xr:uid="{3E8B9BBB-CD42-4A35-A356-EFC72D2E934A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2 4 2" xfId="6720" xr:uid="{FB94B31D-B874-4BC0-B65F-6286A3309BEB}"/>
    <cellStyle name="Normal 7 2 2 3 2 5" xfId="6721" xr:uid="{043F1415-D591-48E0-847D-FB4F717375F8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3 2" xfId="6722" xr:uid="{A17C6E80-C539-4676-B690-FFF2408A200F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5 2" xfId="6723" xr:uid="{4999A08A-A3BC-49FD-9E48-C106D167665D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2 3 2" xfId="6724" xr:uid="{FF181AFB-D52A-4425-8A1F-84821B621DE1}"/>
    <cellStyle name="Normal 7 2 2 4 2 2 4" xfId="6725" xr:uid="{3B315719-EF3B-425B-9D0B-6A4E84595A76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2 4 2" xfId="6726" xr:uid="{F9866B9B-1BF3-4396-B5CE-785A46B0ED27}"/>
    <cellStyle name="Normal 7 2 2 4 2 5" xfId="6727" xr:uid="{EB8D3346-14B5-48AD-B25B-246FB5BA9E04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3 3 2" xfId="6728" xr:uid="{BC7F386B-2006-4065-9F1E-E968B0C9F8B5}"/>
    <cellStyle name="Normal 7 2 2 4 3 4" xfId="6729" xr:uid="{45BB13D8-A336-4079-82D2-C1DD97B208DB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4 5 2" xfId="6730" xr:uid="{E0B3AD99-8A8B-4A3F-9FED-4D0DE27D8BE0}"/>
    <cellStyle name="Normal 7 2 2 4 6" xfId="6731" xr:uid="{16F1C886-E80D-4225-AC3C-9F9B30683E0B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2 3 2" xfId="6732" xr:uid="{35679BE9-8774-4D76-8C84-B8B60793BE43}"/>
    <cellStyle name="Normal 7 2 2 5 2 4" xfId="6733" xr:uid="{2E4836F1-AAD3-4ED7-9522-D3ABEDE0EBB5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5 4 2" xfId="6734" xr:uid="{64B3E2EB-D577-4DD3-8D48-FC7569A25AB9}"/>
    <cellStyle name="Normal 7 2 2 5 5" xfId="6735" xr:uid="{4318B404-AF27-487F-8F33-EA14A64D235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3 2" xfId="6736" xr:uid="{0A08E94A-CE7C-4FB0-B0A3-3D0F3E2F3191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8 2" xfId="6737" xr:uid="{BD14F275-DEB0-4FBD-AF73-4289F40170BE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2 3 2" xfId="6738" xr:uid="{9E43A8CE-E81C-4724-86AE-DF83ECD0D398}"/>
    <cellStyle name="Normal 7 2 3 2 2 2 4" xfId="6739" xr:uid="{5E87D259-9747-4ACB-BE99-5FDA78A97455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2 4 2" xfId="6740" xr:uid="{91ADD553-DE99-4E25-AA80-E5BEE7F85AD7}"/>
    <cellStyle name="Normal 7 2 3 2 2 5" xfId="6741" xr:uid="{D9CB3631-F9B7-4C8F-98F6-F3A9E94A184B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3 2" xfId="6742" xr:uid="{41876E80-3ABC-49A2-BD22-AB3773694DE3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5 2" xfId="6743" xr:uid="{1FE7FAA4-1899-45EF-85C8-D620107BF4AD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2 3 2" xfId="6744" xr:uid="{5155A63F-9038-40AA-80C4-6C8A8DA37D87}"/>
    <cellStyle name="Normal 7 2 3 3 2 2 4" xfId="6745" xr:uid="{4E6D0E19-7761-496E-A6EB-A07C63B37C12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2 4 2" xfId="6746" xr:uid="{CBEBF014-C71E-4343-9D2D-FC58BA98B717}"/>
    <cellStyle name="Normal 7 2 3 3 2 5" xfId="6747" xr:uid="{AB0B5F71-E3C2-4581-97B6-104FEA3F49B8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3 3 2" xfId="6748" xr:uid="{ACAC797B-1D7A-4262-B35E-5A272DBEF310}"/>
    <cellStyle name="Normal 7 2 3 3 3 4" xfId="6749" xr:uid="{3A8C824B-087C-420A-9EDA-A4A526023ADB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3 5 2" xfId="6750" xr:uid="{C02CB591-B9A4-4FF2-9E03-177FCA6A0882}"/>
    <cellStyle name="Normal 7 2 3 3 6" xfId="6751" xr:uid="{E878C56B-14F2-4BFB-A5F3-7D0E043BB40B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2 3 2" xfId="6752" xr:uid="{9AC953EC-10BE-4570-A33C-CA7C7C9AB705}"/>
    <cellStyle name="Normal 7 2 3 4 2 4" xfId="6753" xr:uid="{31EF6774-C5DE-4784-B3EC-5A70316D0E6A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4 4 2" xfId="6754" xr:uid="{AFF2EFEB-DB52-478F-BDF0-EF03930DF580}"/>
    <cellStyle name="Normal 7 2 3 4 5" xfId="6755" xr:uid="{60C66868-188B-4292-AE93-EBBBF5E33A58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3 2" xfId="6756" xr:uid="{CF62C757-48D7-473A-B3FD-D533C8C5B554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7 2" xfId="6757" xr:uid="{85FB105E-E13F-438D-B813-78D1382CDCE1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3 2" xfId="6758" xr:uid="{A8C41919-31B1-4752-B582-36AA7F306024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4 2" xfId="6759" xr:uid="{4F037358-B462-4942-9441-FF33E069C64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3 2" xfId="6760" xr:uid="{2EB4AC48-387E-4DF7-8399-5DA1471E8E88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5 2" xfId="6761" xr:uid="{2E940B64-68B9-488B-99C6-89551274D562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2 3 2" xfId="6762" xr:uid="{318702AA-1F18-4F83-AF89-0A1D0A33DC21}"/>
    <cellStyle name="Normal 7 2 5 2 2 4" xfId="6763" xr:uid="{33329D7B-17CE-4633-A132-576893A1C809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2 4 2" xfId="6764" xr:uid="{B84E8475-FF23-4FDF-B635-56FE01FDF6A9}"/>
    <cellStyle name="Normal 7 2 5 2 5" xfId="6765" xr:uid="{582CF76D-429C-4EDE-84F7-FDB4E5E7DB5C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3 2" xfId="6766" xr:uid="{87DDFEFD-4113-4597-9D11-D322AF50017F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5 2" xfId="6767" xr:uid="{C2BE066C-91C0-4705-922E-D41A4C8A3D89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3 2" xfId="6768" xr:uid="{4DC3468C-7AC3-4C2D-AD59-BE488AFD92B2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4 2" xfId="6769" xr:uid="{02D54B85-7ACB-4D1A-A9A1-44A0774A2578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3 2" xfId="6770" xr:uid="{F55B2653-87D5-4018-B0F4-9F26C461DC5A}"/>
    <cellStyle name="Normal 7 2 7 4" xfId="2042" xr:uid="{83892F64-5EB8-4146-BD50-D9297065C275}"/>
    <cellStyle name="Normal 7 2 7 4 2" xfId="4808" xr:uid="{49389FAF-1F11-4503-8E5D-1659C24E0B98}"/>
    <cellStyle name="Normal 7 2 7 4 3" xfId="4869" xr:uid="{8D3BC950-EF98-4831-B148-A967BDC9337D}"/>
    <cellStyle name="Normal 7 2 7 4 4" xfId="4837" xr:uid="{A890C8BF-562A-4ABD-9AF1-7BA962DC7F99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2 9 2" xfId="6771" xr:uid="{03EE3063-A04C-4270-8CBB-D7FC28BC5D05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3 2" xfId="6772" xr:uid="{6A6BD3E4-49EF-4D7A-8E5F-D4E653C5B194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4 2" xfId="6773" xr:uid="{C4F89361-F046-47BA-9519-735DA7DAB0A2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3 2" xfId="6774" xr:uid="{F97ACABD-58F3-4DA5-A8E4-368D389B82CE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2 3 2" xfId="6775" xr:uid="{5917F13B-30DF-418D-AAE5-F7C80694B87F}"/>
    <cellStyle name="Normal 7 3 2 3 2 2 4" xfId="6776" xr:uid="{4B770B10-A4A1-4D53-AECF-D5AC212C33A0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2 4 2" xfId="6777" xr:uid="{0F7E28D7-AEB2-430D-BF0C-3EA4E818030D}"/>
    <cellStyle name="Normal 7 3 2 3 2 5" xfId="6778" xr:uid="{6832CEBA-A783-4285-AB18-AF12437081DF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3 2" xfId="6779" xr:uid="{02AC70E2-3714-4F2E-ACC0-FB1CD8D704C3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5 2" xfId="6780" xr:uid="{D302DF26-8883-4DB3-8A52-94202002948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3 2" xfId="6781" xr:uid="{DA9731CB-B7FD-4F92-9A89-F9D30B3B9216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4 2" xfId="6782" xr:uid="{8396BA7B-429D-44DF-AF49-A4D9A27FB7DF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3 2" xfId="6783" xr:uid="{C60AEF56-F95C-4527-B702-684C63E02FB6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7 2" xfId="6784" xr:uid="{B18EF5C2-024E-484C-87A6-2604F795800A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52" xr:uid="{397080D9-F817-42AD-9A50-F529AFD8A2F9}"/>
    <cellStyle name="Normal 7 3 3 2 2 2 3" xfId="4753" xr:uid="{2F88EDC5-8029-4037-A7FF-1EF557F87D11}"/>
    <cellStyle name="Normal 7 3 3 2 2 3" xfId="2119" xr:uid="{59EE3DA1-DB0B-4770-AA07-504ACC639355}"/>
    <cellStyle name="Normal 7 3 3 2 2 3 2" xfId="4754" xr:uid="{A445C8EB-0507-4A2C-B67C-D3927288F94D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55" xr:uid="{0598B684-1C28-49FA-A7FF-7A945E84E77C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56" xr:uid="{D0082869-4A79-4445-84B5-063B42380486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57" xr:uid="{122C11ED-11B0-4CBB-B165-EC0E173DBF1C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58" xr:uid="{9360542E-C74B-487C-BB0A-13B29E36228F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59" xr:uid="{3918C5B1-AC44-4021-A759-B2694FCB8711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3 2" xfId="6785" xr:uid="{DC95ACFC-9AE1-4F53-AAE1-DAD2D577D797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4 2" xfId="6786" xr:uid="{4FA2ED1B-E6A2-4581-BFD3-ACEDFF4EC7E1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3 2" xfId="6787" xr:uid="{7BF647DF-753F-46DE-9545-54906C2F3BC9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5 2" xfId="6788" xr:uid="{9434ABEA-C541-4C47-A4C1-E2A188C9E37D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3 2" xfId="6789" xr:uid="{6BDDC366-8196-42E7-99C0-A4410EADA857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4 2" xfId="6790" xr:uid="{FF07B167-B5F8-4183-87E7-1238418DD3BC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3 2" xfId="6791" xr:uid="{A4695A94-5260-4EFD-9C03-1D032E17D314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3 2" xfId="6792" xr:uid="{6C03DE77-3F71-4E11-96F2-6801DFB70C8E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4 2" xfId="6793" xr:uid="{B724155A-F7D4-4853-B9DA-E31515C84E6A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3 2" xfId="6794" xr:uid="{5C837228-AD3D-4571-ACF9-90A184D121CA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3 2" xfId="6795" xr:uid="{A4E13FB0-E46B-4184-9150-AE15FA7B490B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3 2" xfId="6796" xr:uid="{4355A66D-B1CA-4F02-A56A-0EDB0F7F9265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4 2" xfId="6797" xr:uid="{E4C5BA25-BE9F-4192-83AA-AD4C2D4F40B7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3 2" xfId="6798" xr:uid="{F51BCEF6-6665-4AA8-B3ED-01117820146B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3 2" xfId="6799" xr:uid="{7CF8C8F5-DEE0-4FBA-B9B2-C65AABA90728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70" xr:uid="{0C6DAA24-9F26-424D-B665-4F5CC64CADD6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23" xr:uid="{B3D0911D-3ADD-44AE-94A8-8CBE7FFC5C0E}"/>
    <cellStyle name="Normal 7 9 4" xfId="2478" xr:uid="{E54CEC28-D8CE-4A63-B422-E849457E4CFD}"/>
    <cellStyle name="Normal 7 9 4 2" xfId="4807" xr:uid="{349E064F-A6D0-47CF-9B41-40E6B6605FBC}"/>
    <cellStyle name="Normal 7 9 4 3" xfId="4871" xr:uid="{1E567933-BF62-4156-9519-DB0286A78467}"/>
    <cellStyle name="Normal 7 9 4 4" xfId="4836" xr:uid="{762C21D3-7C27-487F-858A-8BF464C66063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16" xfId="7289" xr:uid="{11C5D9B9-78AE-4089-885F-8FA81E8F3D25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2 3 2" xfId="6800" xr:uid="{E1B731EE-54E0-466B-9711-678201A8BDB1}"/>
    <cellStyle name="Normal 8 2 2 2 2 2 2 4" xfId="6801" xr:uid="{42BD5B1C-BAB5-4BA5-9AD5-2116112FE92A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2 4 2" xfId="6802" xr:uid="{FD51E455-12F7-4228-8E3C-6EC3CE76CFE9}"/>
    <cellStyle name="Normal 8 2 2 2 2 2 5" xfId="6803" xr:uid="{235FD148-F9A0-4B87-BBF2-3B79DDB2B92B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3 2" xfId="6804" xr:uid="{6D4E2865-A96E-4185-8F1B-D5070C91B0E2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5 2" xfId="6805" xr:uid="{B2D45DBC-236B-4105-B2D5-240102DFB8AB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2 3 2" xfId="6806" xr:uid="{0818B8C2-4057-43D1-8E55-67C917CE2AA3}"/>
    <cellStyle name="Normal 8 2 2 2 3 2 2 4" xfId="6807" xr:uid="{01C8D1EE-9DD2-4FA1-8A96-32169E758DB4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2 4 2" xfId="6808" xr:uid="{0698E40D-262D-4556-B97B-B98079039456}"/>
    <cellStyle name="Normal 8 2 2 2 3 2 5" xfId="6809" xr:uid="{410EF310-0787-46FB-9E9F-6C5840C5BF67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3 3 2" xfId="6810" xr:uid="{B072F0A9-27E5-484C-BAF5-51A2881A2CFF}"/>
    <cellStyle name="Normal 8 2 2 2 3 3 4" xfId="6811" xr:uid="{06782FA4-CE36-42C3-BB05-217432E48E62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3 5 2" xfId="6812" xr:uid="{5A164C51-7092-42BA-A928-6AD56E9965DE}"/>
    <cellStyle name="Normal 8 2 2 2 3 6" xfId="6813" xr:uid="{AECC81CC-630C-4733-8F60-FA2000FBF005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2 3 2" xfId="6814" xr:uid="{A1046A55-8511-41E7-8B7F-BAC360AFF61A}"/>
    <cellStyle name="Normal 8 2 2 2 4 2 4" xfId="6815" xr:uid="{9E3B7453-9CA0-4033-A23E-C52417ADE398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4 4 2" xfId="6816" xr:uid="{7E70921E-8DCC-4410-B668-7EC5E1112081}"/>
    <cellStyle name="Normal 8 2 2 2 4 5" xfId="6817" xr:uid="{8AAAC395-D1EF-4FDE-888A-67B14F6A312A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3 2" xfId="6818" xr:uid="{BFD1003D-C18F-4070-97BE-ADFD79BD2814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7 2" xfId="6819" xr:uid="{699F6DCB-A2DB-4EE3-93FE-9AD7E19BE81B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2 3 2" xfId="6820" xr:uid="{019FF34E-E636-4559-A892-6FAB93E0B2AD}"/>
    <cellStyle name="Normal 8 2 2 3 2 2 4" xfId="6821" xr:uid="{CC93B091-638F-496F-9680-E19DA1053841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2 4 2" xfId="6822" xr:uid="{3C270BE7-A473-4D9E-966B-1168288B34AA}"/>
    <cellStyle name="Normal 8 2 2 3 2 5" xfId="6823" xr:uid="{1DB0B3BA-0BF8-4402-8C19-E06433D9B738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3 2" xfId="6824" xr:uid="{DFB1F73D-B271-40C9-B367-5DEB4D46FF23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5 2" xfId="6825" xr:uid="{F7680034-BCE0-45FE-AA12-70CC827A34B0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2 3 2" xfId="6826" xr:uid="{FAAD2B07-594B-4AA5-9FAA-691392529EF2}"/>
    <cellStyle name="Normal 8 2 2 4 2 2 4" xfId="6827" xr:uid="{37FD346E-C80E-4D43-83CF-AE381BCF06FC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2 4 2" xfId="6828" xr:uid="{267A40A0-5938-45B5-BD09-C5F774B08D44}"/>
    <cellStyle name="Normal 8 2 2 4 2 5" xfId="6829" xr:uid="{95B21A42-2ED1-4C36-BAF0-F18D86AB27B2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3 3 2" xfId="6830" xr:uid="{F27BF4EC-A697-4BC3-92E0-1B8192BABAE4}"/>
    <cellStyle name="Normal 8 2 2 4 3 4" xfId="6831" xr:uid="{142750E6-D9AA-435E-9D3A-60F4B2ECFFDF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4 5 2" xfId="6832" xr:uid="{E54011BE-3454-4D33-9C84-EA1FC9FD6587}"/>
    <cellStyle name="Normal 8 2 2 4 6" xfId="6833" xr:uid="{2E64F272-084C-41E9-A62F-A36E941F0B35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2 3 2" xfId="6834" xr:uid="{CCFADB63-6E5D-4B4B-81E9-66ABF680E895}"/>
    <cellStyle name="Normal 8 2 2 5 2 4" xfId="6835" xr:uid="{27714242-6BEB-4C7F-8A8F-F57051AC8380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5 4 2" xfId="6836" xr:uid="{F169F125-17C5-4881-B699-BCF26D1F3BEA}"/>
    <cellStyle name="Normal 8 2 2 5 5" xfId="6837" xr:uid="{A20E418E-A1C3-488C-BC1F-5012C6E1640E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3 2" xfId="6838" xr:uid="{6005C7EF-C7D2-4E11-B8D0-974D908FC44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8 2" xfId="6839" xr:uid="{252BACF4-49AD-4917-8786-1A8170121283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2 3 2" xfId="6840" xr:uid="{44A5B896-6349-4E78-8992-68BA26D4D009}"/>
    <cellStyle name="Normal 8 2 3 2 2 2 4" xfId="6841" xr:uid="{1828F3E7-359F-4924-A17E-29A7905AA821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2 4 2" xfId="6842" xr:uid="{B0B6087E-8D3A-44F8-AAA3-0FA143476AE8}"/>
    <cellStyle name="Normal 8 2 3 2 2 5" xfId="6843" xr:uid="{DE6001C6-8481-4EAD-9A77-166A45CE60FF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3 2" xfId="6844" xr:uid="{9DF0D83A-13A8-4604-AE5E-6CA17BD056AB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5 2" xfId="6845" xr:uid="{719FD025-207F-46E7-B42D-A0F7BF615D23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2 3 2" xfId="6846" xr:uid="{E9C24867-7D67-46FB-89C7-F8F336C299B5}"/>
    <cellStyle name="Normal 8 2 3 3 2 2 4" xfId="6847" xr:uid="{61F4C5A3-5193-4651-BA21-A6DD576B4258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2 4 2" xfId="6848" xr:uid="{85DC4112-F175-4F44-ACD9-600CC2D27773}"/>
    <cellStyle name="Normal 8 2 3 3 2 5" xfId="6849" xr:uid="{989B437C-B6E4-4D93-9E63-40FB6C8D72E7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3 3 2" xfId="6850" xr:uid="{8540FD2C-7C8D-46A9-88F7-EE6D44EE4F3D}"/>
    <cellStyle name="Normal 8 2 3 3 3 4" xfId="6851" xr:uid="{5A390552-67DD-4D6C-A77A-5418EC41D58E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3 5 2" xfId="6852" xr:uid="{487B7C2D-05D7-443E-9468-3D979FE44E5C}"/>
    <cellStyle name="Normal 8 2 3 3 6" xfId="6853" xr:uid="{CC626C1A-E3FE-4F18-91BA-47F4AD33C02E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2 3 2" xfId="6854" xr:uid="{86F9D29E-CB4E-44E9-93BD-BE14E2179E7A}"/>
    <cellStyle name="Normal 8 2 3 4 2 4" xfId="6855" xr:uid="{B1C25CE1-E3E7-412B-9F46-02718756D167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4 4 2" xfId="6856" xr:uid="{36A5B93E-8091-41B0-856A-304D71152A90}"/>
    <cellStyle name="Normal 8 2 3 4 5" xfId="6857" xr:uid="{F12FF1EF-923E-4DD6-8488-BC7415AA5034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3 2" xfId="6858" xr:uid="{62454E74-077E-4887-915A-92D7E1ED632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7 2" xfId="6859" xr:uid="{3611CE98-C4E7-4CEC-813D-023B5FDB4772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3 2" xfId="6860" xr:uid="{91795E48-81FB-46CF-9716-1CA88042230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4 2" xfId="6861" xr:uid="{E3C9E476-3661-4F5E-A831-36E468A334BC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3 2" xfId="6862" xr:uid="{4B63E2B3-B07A-4FF2-8980-B1EBDBD0FAFE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5 2" xfId="6863" xr:uid="{685C5D1E-E0E7-47F6-B64D-60EF45EB8B5E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2 3 2" xfId="6864" xr:uid="{58650E68-581D-4E57-A43C-DB8417D73770}"/>
    <cellStyle name="Normal 8 2 5 2 2 4" xfId="6865" xr:uid="{BDA2B6BC-3E70-4D65-AB88-3B3395EBE53B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2 4 2" xfId="6866" xr:uid="{5A889D2D-7294-42CD-9828-225C91141B60}"/>
    <cellStyle name="Normal 8 2 5 2 5" xfId="6867" xr:uid="{20B5009C-B4D0-4A66-9678-220379E95B7C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3 2" xfId="6868" xr:uid="{A8338C0F-6BE1-4321-9911-E5B8012CF226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5 2" xfId="6869" xr:uid="{531736A1-BB64-4759-9F03-27A775D27898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3 2" xfId="6870" xr:uid="{4466AE24-6CF7-432D-92F5-FFDBE9B8DDCD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4 2" xfId="6871" xr:uid="{09AAA2FB-8F33-4D55-A21D-146B3D928D50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3 2" xfId="6872" xr:uid="{6EFAFB66-7956-4034-B336-630BACCE75BE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2 9 2" xfId="6873" xr:uid="{D4B92439-AE50-4B6E-9F31-7E0248F3D069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3 2" xfId="6874" xr:uid="{4BC3CCEC-8124-40C6-8586-6965FE340AAE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4 2" xfId="6875" xr:uid="{876AF743-EB02-4EBF-8F20-6979D6C66B71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3 2" xfId="6876" xr:uid="{F671753B-6BF3-450D-B483-10A3915D53BF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2 3 2" xfId="6877" xr:uid="{D5A6784E-1BE4-45E9-9DB7-B278F59099F1}"/>
    <cellStyle name="Normal 8 3 2 3 2 2 4" xfId="6878" xr:uid="{011F6E23-D4B1-4C2E-A878-BE820C840964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2 4 2" xfId="6879" xr:uid="{AD32D769-F167-43C1-8177-1C15E59FF790}"/>
    <cellStyle name="Normal 8 3 2 3 2 5" xfId="6880" xr:uid="{8C815734-AEED-488F-8694-E51DA1A8C5AD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3 2" xfId="6881" xr:uid="{D3A5C8BA-43FF-4C79-97C8-4C724A3DAF32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5 2" xfId="6882" xr:uid="{DAD93412-A604-444B-9B41-1A093FA49216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3 2" xfId="6883" xr:uid="{85674EE6-3675-436D-B74C-DB524BE39333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4 2" xfId="6884" xr:uid="{B9F0B33B-DF94-4D95-AF9F-69366C76D2DD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3 2" xfId="6885" xr:uid="{7EF8257B-6CC4-456C-8A75-59680561307D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7 2" xfId="6886" xr:uid="{CB7BD9F1-06C8-4443-9DCC-CBEEA7321B40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60" xr:uid="{65947E35-4E83-46EB-9FC9-D9248EB842AD}"/>
    <cellStyle name="Normal 8 3 3 2 2 2 3" xfId="4761" xr:uid="{938CF5EB-D6C1-4307-B2B6-3B9A6D54A3CE}"/>
    <cellStyle name="Normal 8 3 3 2 2 3" xfId="2711" xr:uid="{61611B3B-040E-4461-B4C8-0DDB13582815}"/>
    <cellStyle name="Normal 8 3 3 2 2 3 2" xfId="4762" xr:uid="{2697F53F-91CB-4C60-A6C4-E7F3D49E45A6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63" xr:uid="{525BC36F-E716-4D62-BB43-3219812C736F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64" xr:uid="{669AB7CD-2D4A-4365-A9D8-5C092549E821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65" xr:uid="{DEC6E872-EF7F-4FFA-BE6E-E517F7449F36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66" xr:uid="{452A301B-E396-4267-8A0C-8CED18918AEB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67" xr:uid="{4D9209DF-23E0-4310-B5C3-CFEEE067724E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3 2" xfId="6887" xr:uid="{9CE72A18-39A2-4FA9-8E76-B6CBA92E6087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4 2" xfId="6888" xr:uid="{899FE0B8-090D-4481-B14B-D0933361D31D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3 2" xfId="6889" xr:uid="{0DED9BA1-3822-4BEC-9A6B-C24D28D3DE41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5 2" xfId="6890" xr:uid="{9E57C2F3-09C8-4B3C-9555-684991CDDAA2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3 2" xfId="6891" xr:uid="{279EE0AE-4BE5-4908-88AD-CD7697920396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4 2" xfId="6892" xr:uid="{2A4C23FF-CED8-4E3E-977B-335081D6A77E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3 2" xfId="6893" xr:uid="{CC14BED4-14D6-415B-B0B0-6DE2907D97DA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3 2" xfId="6894" xr:uid="{EEBC13FD-AB08-4955-AE79-B1B2400B050B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4 2" xfId="6895" xr:uid="{63AD7BE8-F8C3-4B63-A1BF-C58C18280C09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3 2" xfId="6896" xr:uid="{4974B62A-9EDE-480E-9967-18BC83FD8901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3 2" xfId="6897" xr:uid="{746E2A10-4737-48E8-85CF-1F40364B4BE0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3 2" xfId="6898" xr:uid="{38E455DE-70D3-4E61-AFC6-2262BB8C3348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4 2" xfId="6899" xr:uid="{7DA189AC-5B4A-45B9-BCA9-53AC413E4C07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3 2" xfId="6900" xr:uid="{4B81E886-4A96-4573-BAEE-06815FC73F0C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3 2" xfId="6901" xr:uid="{EC72E7C7-5B0B-4EA4-97BF-B56A4276E182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72" xr:uid="{E4F0E643-B55B-45C0-9DCF-EFE7C0C5AFDD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24" xr:uid="{76EC65C4-74DB-4205-9172-8DE2034641D6}"/>
    <cellStyle name="Normal 8 9 4" xfId="3070" xr:uid="{536FF2B0-038F-4AE5-9FE7-52C6BA46A005}"/>
    <cellStyle name="Normal 8 9 4 2" xfId="4809" xr:uid="{FCDE036F-3787-4082-9EC0-B3E35D1B39E0}"/>
    <cellStyle name="Normal 8 9 4 3" xfId="4873" xr:uid="{557FDA0C-6FE2-4C7B-9FFF-540ACBFB5BF8}"/>
    <cellStyle name="Normal 8 9 4 4" xfId="4838" xr:uid="{5DB26887-88B4-4324-8D1F-F45F6994BFA1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17" xfId="7288" xr:uid="{E091B8DD-F889-49E5-99B3-385632674178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2 2 2" xfId="5916" xr:uid="{3CE4D613-D75B-4AD5-B984-864DDBB97BE2}"/>
    <cellStyle name="Normal 9 2 2 3" xfId="5750" xr:uid="{5B92FBAE-3DB2-4BD3-AFE2-947496C34E4F}"/>
    <cellStyle name="Normal 9 2 3" xfId="4465" xr:uid="{7BDC7D1F-9C31-48DC-98DD-327092BD3895}"/>
    <cellStyle name="Normal 9 2 3 2" xfId="5639" xr:uid="{87BAE809-F40F-4C9D-8C26-4FD719554164}"/>
    <cellStyle name="Normal 9 2 3 2 2" xfId="5975" xr:uid="{9E511282-5610-41C6-83C3-00E6E42BC27D}"/>
    <cellStyle name="Normal 9 2 3 3" xfId="5808" xr:uid="{6CDD6678-242D-4094-93D2-CFDF33F9C5D0}"/>
    <cellStyle name="Normal 9 2 4" xfId="5597" xr:uid="{E45F0601-04D2-4B44-9C84-37848EEB0A28}"/>
    <cellStyle name="Normal 9 2 4 2" xfId="5863" xr:uid="{168A0F60-78C7-43D3-99EF-F11BC118C893}"/>
    <cellStyle name="Normal 9 2 5" xfId="5692" xr:uid="{3416C1F6-8B14-45AE-BDC3-BF27E50B72C1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2 3 2" xfId="6902" xr:uid="{790ADAFB-FE35-40DD-AAEE-8951E8D5F29B}"/>
    <cellStyle name="Normal 9 3 2 2 2 2 2 4" xfId="6903" xr:uid="{051F6D4B-6F07-47B7-B87E-DA260D16AE17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2 4 2" xfId="6904" xr:uid="{D144296A-E846-4350-867A-1FF4C2751F9D}"/>
    <cellStyle name="Normal 9 3 2 2 2 2 5" xfId="6905" xr:uid="{B1E5512C-9A9B-4B9C-A223-799C752FCAE1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3 2" xfId="6906" xr:uid="{7C3973C4-BD18-4012-8E03-0F9C5D31093B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5 2" xfId="6907" xr:uid="{7619D8BD-BDE0-4B17-9612-8DB4C3B25E2A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2 3 2" xfId="6908" xr:uid="{5B57A111-45C3-4C8F-B747-1AF36F45C7C3}"/>
    <cellStyle name="Normal 9 3 2 2 3 2 2 4" xfId="6909" xr:uid="{A16AAB8B-F1B2-4B23-9600-6A71ACB57A24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2 4 2" xfId="6910" xr:uid="{A50A8FCD-497E-47CB-BF59-7B9F664A8EFE}"/>
    <cellStyle name="Normal 9 3 2 2 3 2 5" xfId="6911" xr:uid="{A830FB36-4503-4ECA-B0BD-B7AF9665C9F8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3 3 2" xfId="6912" xr:uid="{3C2971EA-E7E5-404E-9403-6FBABE9B8584}"/>
    <cellStyle name="Normal 9 3 2 2 3 3 4" xfId="6913" xr:uid="{C376B3B5-FD80-4091-9821-BDD402FB37D1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3 5 2" xfId="6914" xr:uid="{B136717D-BEB4-4B73-8E71-092FC1B642E0}"/>
    <cellStyle name="Normal 9 3 2 2 3 6" xfId="6915" xr:uid="{94EDC84A-7BE1-4D68-A1B2-03540D5D9968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2 3 2" xfId="6916" xr:uid="{04157206-977D-48F8-8D03-CDFEDC5C0809}"/>
    <cellStyle name="Normal 9 3 2 2 4 2 4" xfId="6917" xr:uid="{D851904B-5CAA-4F6C-865D-0876E301DD8B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4 4 2" xfId="6918" xr:uid="{49D5685D-0210-4377-9677-A33D4AA7C5FA}"/>
    <cellStyle name="Normal 9 3 2 2 4 5" xfId="6919" xr:uid="{2B678EBA-2529-486A-B482-BAD282F0F365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3 2" xfId="6920" xr:uid="{7013EB77-99DA-4AAB-A925-B81CA245668F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7 2" xfId="6921" xr:uid="{459BCBA2-57B0-4098-8907-FCDE3CDB7105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2 3 2" xfId="6922" xr:uid="{381877B5-7ED8-4C95-B050-9DC42B54975B}"/>
    <cellStyle name="Normal 9 3 2 3 2 2 4" xfId="6923" xr:uid="{3F637EAB-1615-4F22-832E-5F35CCEB6BF4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2 4 2" xfId="6924" xr:uid="{26012F62-7BFD-4AC7-A1BB-72B2EE011C3D}"/>
    <cellStyle name="Normal 9 3 2 3 2 5" xfId="6925" xr:uid="{609A6909-5A2F-455C-BA74-D3884276BD0C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3 2" xfId="6926" xr:uid="{511C01F9-8FE8-4B7D-80A1-BAEE58AA185D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5 2" xfId="6927" xr:uid="{85E4AF5A-76F5-4001-9D81-9C7761446D58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2 3 2" xfId="6928" xr:uid="{E28EEC2C-3547-4028-85C8-E4DF44A8805F}"/>
    <cellStyle name="Normal 9 3 2 4 2 2 4" xfId="6929" xr:uid="{786F10D1-6DB3-46B8-8F80-DC510D485CDD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2 4 2" xfId="6930" xr:uid="{250F78C7-4E95-4E36-9AB0-9334771486DF}"/>
    <cellStyle name="Normal 9 3 2 4 2 5" xfId="6931" xr:uid="{F54EF5C9-A275-4AA4-951B-68ACAA5E2630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3 3 2" xfId="6932" xr:uid="{6CFE84D9-0AC4-4A55-82E4-616929B4D2A2}"/>
    <cellStyle name="Normal 9 3 2 4 3 4" xfId="6933" xr:uid="{D59AD97D-43F9-46F6-8207-A94A375BE8CE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4 5 2" xfId="6934" xr:uid="{79BEEE1F-7924-4AE5-89EE-7CFBB188F42C}"/>
    <cellStyle name="Normal 9 3 2 4 6" xfId="6935" xr:uid="{3AD458B7-5C12-42BB-8A11-33A5A5D859E7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2 3 2" xfId="6936" xr:uid="{836B521F-5027-4FE7-8FF3-39E09BB77379}"/>
    <cellStyle name="Normal 9 3 2 5 2 4" xfId="6937" xr:uid="{987E6769-5B98-4A47-A8C0-BFC9ABE16809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5 4 2" xfId="6938" xr:uid="{7AC4DC97-D7DC-4EB5-B643-220CF965CA41}"/>
    <cellStyle name="Normal 9 3 2 5 5" xfId="6939" xr:uid="{4E1C2DB5-319B-4E02-9CB4-6EFD355FC1B5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3 2" xfId="6940" xr:uid="{3EBCBC48-4340-45D1-8419-30B0154C384F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8 2" xfId="6941" xr:uid="{4E658E71-BA89-482E-B0A4-35BE44919E44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2 3 2" xfId="6942" xr:uid="{F72EF2D8-5755-490F-83A1-CCF19DACE8D7}"/>
    <cellStyle name="Normal 9 3 3 2 2 2 4" xfId="6943" xr:uid="{83F6D5C7-C99C-4E35-B553-531715EAF04A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2 4 2" xfId="6944" xr:uid="{AD9A7F60-3813-4B06-803C-817659416A85}"/>
    <cellStyle name="Normal 9 3 3 2 2 5" xfId="6945" xr:uid="{0F1E4DB5-7304-42D7-8CFF-3695549D2EF2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3 2" xfId="6946" xr:uid="{66BE5F26-DFB6-4523-B8A3-AD5E136CB283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5 2" xfId="6947" xr:uid="{AC16407F-33F8-4898-996C-220E27965769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48" xr:uid="{1D35B86F-6CF9-47EA-BAB4-0E2B81C29683}"/>
    <cellStyle name="Normal 9 3 3 3 2 2 3" xfId="4238" xr:uid="{5EC2DB2A-3429-4C68-9A9E-182529ED8F67}"/>
    <cellStyle name="Normal 9 3 3 3 2 2 3 2" xfId="4949" xr:uid="{881776A2-399B-4FD8-8858-69E380C02ACF}"/>
    <cellStyle name="Normal 9 3 3 3 2 2 3 2 2" xfId="6948" xr:uid="{ED4D8ED3-5FB1-4776-A308-823F30E5B1A6}"/>
    <cellStyle name="Normal 9 3 3 3 2 2 4" xfId="6949" xr:uid="{4D6983EC-F04C-4D4C-AB40-258B8BDCB699}"/>
    <cellStyle name="Normal 9 3 3 3 2 3" xfId="3175" xr:uid="{85E4EB72-0899-4CDE-B2A3-D779D0CB8684}"/>
    <cellStyle name="Normal 9 3 3 3 2 3 2" xfId="4239" xr:uid="{0D35D169-A9E1-4217-A710-3312CC798062}"/>
    <cellStyle name="Normal 9 3 3 3 2 3 2 2" xfId="4951" xr:uid="{4E480421-D1AE-45ED-A062-BC2082EFD8C1}"/>
    <cellStyle name="Normal 9 3 3 3 2 3 3" xfId="4950" xr:uid="{C1CF94B9-ADAB-4533-B320-5961A702BAB2}"/>
    <cellStyle name="Normal 9 3 3 3 2 4" xfId="3176" xr:uid="{FF234467-C34C-4526-9E6D-A8AAC1711BAD}"/>
    <cellStyle name="Normal 9 3 3 3 2 4 2" xfId="4952" xr:uid="{D32A3F49-0E76-4701-9E49-871A76442DE1}"/>
    <cellStyle name="Normal 9 3 3 3 2 4 2 2" xfId="6950" xr:uid="{029514B1-B598-4434-8801-71169385BE29}"/>
    <cellStyle name="Normal 9 3 3 3 2 5" xfId="6951" xr:uid="{033A078A-8353-46C9-80A7-110A02056B79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55" xr:uid="{5D41F095-FEDC-49AC-9BD7-87F56E9643C3}"/>
    <cellStyle name="Normal 9 3 3 3 3 2 3" xfId="4954" xr:uid="{E72C0998-57BD-487F-833F-D23E3323872C}"/>
    <cellStyle name="Normal 9 3 3 3 3 3" xfId="4242" xr:uid="{75AF3F6B-4569-446D-9042-B4223F0A5F58}"/>
    <cellStyle name="Normal 9 3 3 3 3 3 2" xfId="4956" xr:uid="{AB43A3D3-26BB-4BB3-963A-E1D11A5762EB}"/>
    <cellStyle name="Normal 9 3 3 3 3 3 2 2" xfId="6952" xr:uid="{3AD071AB-1F39-43B9-B88B-CBEB1A1625AE}"/>
    <cellStyle name="Normal 9 3 3 3 3 4" xfId="4953" xr:uid="{95002EB1-70BD-45FE-AC8D-9A9FF210A471}"/>
    <cellStyle name="Normal 9 3 3 3 3 4 2" xfId="6953" xr:uid="{765A4828-3516-4744-A7B3-342EC6A29556}"/>
    <cellStyle name="Normal 9 3 3 3 4" xfId="3178" xr:uid="{FAA61678-B95A-4658-BF1B-C0F2FEF8E4A4}"/>
    <cellStyle name="Normal 9 3 3 3 4 2" xfId="4243" xr:uid="{327ADF0C-6426-4F53-9C38-1819753EFB63}"/>
    <cellStyle name="Normal 9 3 3 3 4 2 2" xfId="4958" xr:uid="{9DBCF24A-CEF0-45FF-8363-C475BA9AD2D9}"/>
    <cellStyle name="Normal 9 3 3 3 4 3" xfId="4957" xr:uid="{9E69BA52-D69A-4731-AE5F-5D67649A8D43}"/>
    <cellStyle name="Normal 9 3 3 3 5" xfId="3179" xr:uid="{09A1ACBC-C0CB-4C1A-8729-8B9CDF8C6C5B}"/>
    <cellStyle name="Normal 9 3 3 3 5 2" xfId="4959" xr:uid="{47CD3FE4-6860-4ED8-AC3F-AC8BCE412B91}"/>
    <cellStyle name="Normal 9 3 3 3 5 2 2" xfId="6954" xr:uid="{DDF236BB-E282-439E-9912-333FBA6F9DB5}"/>
    <cellStyle name="Normal 9 3 3 3 6" xfId="6955" xr:uid="{0CFF0A59-CD26-433F-8CC8-CAC373AE50E2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63" xr:uid="{CDB5FD85-B5F3-4C8A-9ECD-3C4F782599D6}"/>
    <cellStyle name="Normal 9 3 3 4 2 2 3" xfId="4962" xr:uid="{7CF2DEA3-6F1D-48C7-8D33-191D12B0DD88}"/>
    <cellStyle name="Normal 9 3 3 4 2 3" xfId="4246" xr:uid="{6C0DE8CA-5730-4C8F-A9EC-F72076C6D58A}"/>
    <cellStyle name="Normal 9 3 3 4 2 3 2" xfId="4964" xr:uid="{35D6F419-CF0D-42F7-A1E0-671BD71C7669}"/>
    <cellStyle name="Normal 9 3 3 4 2 3 2 2" xfId="6956" xr:uid="{1C0717D8-02A0-4B50-AF07-AD7130BBE767}"/>
    <cellStyle name="Normal 9 3 3 4 2 4" xfId="4961" xr:uid="{563CF7DD-D48C-4654-85CF-1E0A371E61A2}"/>
    <cellStyle name="Normal 9 3 3 4 2 4 2" xfId="6957" xr:uid="{B13A6C18-8568-4B65-8CC1-519BE49B8FF3}"/>
    <cellStyle name="Normal 9 3 3 4 3" xfId="3182" xr:uid="{635E208F-86A3-4AB7-9738-B6A06CB3C906}"/>
    <cellStyle name="Normal 9 3 3 4 3 2" xfId="4247" xr:uid="{A8D1A167-6002-4C17-84E2-4A455CFC55EE}"/>
    <cellStyle name="Normal 9 3 3 4 3 2 2" xfId="4966" xr:uid="{E53C6797-EAB0-4730-A086-12E2608418B0}"/>
    <cellStyle name="Normal 9 3 3 4 3 3" xfId="4965" xr:uid="{94BD8935-29A4-4D40-8C28-CA740C21A9CD}"/>
    <cellStyle name="Normal 9 3 3 4 4" xfId="3183" xr:uid="{E098A52F-FD89-44CF-9487-669FF6468F75}"/>
    <cellStyle name="Normal 9 3 3 4 4 2" xfId="4967" xr:uid="{E7593421-3378-4802-A097-714B74576731}"/>
    <cellStyle name="Normal 9 3 3 4 4 2 2" xfId="6958" xr:uid="{BE43462C-F061-46FA-AF0D-70DF692276B9}"/>
    <cellStyle name="Normal 9 3 3 4 5" xfId="4960" xr:uid="{C0C81A24-D105-447B-AE0F-68F1BED91065}"/>
    <cellStyle name="Normal 9 3 3 4 5 2" xfId="6959" xr:uid="{D0C2C8C8-F816-4369-8EBA-CBFFEA544C93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70" xr:uid="{1F8A8E47-BCF6-4005-B452-3C4AF363E4BB}"/>
    <cellStyle name="Normal 9 3 3 5 2 3" xfId="4969" xr:uid="{47D6951F-EC8E-49CC-81BD-BFE8BE4E0A5C}"/>
    <cellStyle name="Normal 9 3 3 5 3" xfId="3186" xr:uid="{F5A394A9-821F-408B-884A-6587DD2A7753}"/>
    <cellStyle name="Normal 9 3 3 5 3 2" xfId="4971" xr:uid="{39485E24-4704-4C71-80C3-ED1023B1AE6C}"/>
    <cellStyle name="Normal 9 3 3 5 3 2 2" xfId="6960" xr:uid="{504E570A-387C-43A4-BE25-6443AC68E927}"/>
    <cellStyle name="Normal 9 3 3 5 4" xfId="3187" xr:uid="{673F3A29-4FF4-449F-A591-44EDFB635A51}"/>
    <cellStyle name="Normal 9 3 3 5 4 2" xfId="4972" xr:uid="{1F91D686-2D3F-4074-9978-321BB115AB35}"/>
    <cellStyle name="Normal 9 3 3 5 5" xfId="4968" xr:uid="{8B7FD8CE-F3C0-46A1-98F2-971B30898ED5}"/>
    <cellStyle name="Normal 9 3 3 6" xfId="3188" xr:uid="{C450359E-1F3A-45B5-A2FF-BCCF081E102A}"/>
    <cellStyle name="Normal 9 3 3 6 2" xfId="4249" xr:uid="{E3FDC8C8-FEA9-4756-B2B8-70E5900D1294}"/>
    <cellStyle name="Normal 9 3 3 6 2 2" xfId="4974" xr:uid="{6F6F68C5-605E-422C-9988-48EB1064C645}"/>
    <cellStyle name="Normal 9 3 3 6 3" xfId="4973" xr:uid="{D45E79D0-7C0E-4DD3-A031-5B7BF67DA11A}"/>
    <cellStyle name="Normal 9 3 3 7" xfId="3189" xr:uid="{B65396C8-6144-4577-B70A-7A0F4766CBEF}"/>
    <cellStyle name="Normal 9 3 3 7 2" xfId="4975" xr:uid="{F83B300F-2BD7-4C0F-846E-873C473C12B3}"/>
    <cellStyle name="Normal 9 3 3 7 2 2" xfId="6961" xr:uid="{28D36252-AA58-4622-ADB9-FAADACE048B4}"/>
    <cellStyle name="Normal 9 3 3 8" xfId="3190" xr:uid="{49F58DF3-23CF-40F1-B1C5-BF29FD744974}"/>
    <cellStyle name="Normal 9 3 3 8 2" xfId="4976" xr:uid="{C5A7EC72-E804-4FFB-992C-57CFC1C92992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81" xr:uid="{42119D18-F165-44DC-AAAC-3E7655DC8030}"/>
    <cellStyle name="Normal 9 3 4 2 2 2 3" xfId="4980" xr:uid="{31B4E361-5F24-47C4-92A7-107FFAD7791A}"/>
    <cellStyle name="Normal 9 3 4 2 2 3" xfId="3195" xr:uid="{402E439A-DB24-4ED0-9CC6-488A5F999901}"/>
    <cellStyle name="Normal 9 3 4 2 2 3 2" xfId="4982" xr:uid="{EA76E948-F2AB-45FA-9D23-0FB45097E813}"/>
    <cellStyle name="Normal 9 3 4 2 2 3 2 2" xfId="6962" xr:uid="{0140336E-4581-4CE6-8AEB-D015F722AE14}"/>
    <cellStyle name="Normal 9 3 4 2 2 4" xfId="3196" xr:uid="{56B6DAED-1368-4989-BC5D-03577D2F313D}"/>
    <cellStyle name="Normal 9 3 4 2 2 4 2" xfId="4983" xr:uid="{F0BC912B-DC58-414C-BDE3-357DDEF5B295}"/>
    <cellStyle name="Normal 9 3 4 2 2 5" xfId="4979" xr:uid="{FDFBD3A8-3003-4E6B-BF5F-8F797243B6DD}"/>
    <cellStyle name="Normal 9 3 4 2 3" xfId="3197" xr:uid="{AE0C72F5-C65C-40F8-997A-BE82FE4AAEF2}"/>
    <cellStyle name="Normal 9 3 4 2 3 2" xfId="4251" xr:uid="{74522319-1DFD-4241-AD02-C95B2C2F3055}"/>
    <cellStyle name="Normal 9 3 4 2 3 2 2" xfId="4985" xr:uid="{C03EA325-39BE-4BDC-A655-497614B17110}"/>
    <cellStyle name="Normal 9 3 4 2 3 3" xfId="4984" xr:uid="{DFF55FFA-10B5-4FD4-8E19-5DEEAECAA1AD}"/>
    <cellStyle name="Normal 9 3 4 2 4" xfId="3198" xr:uid="{1964B088-DD81-4689-8774-DC35D99AC0A7}"/>
    <cellStyle name="Normal 9 3 4 2 4 2" xfId="4986" xr:uid="{A15AF0DA-2D6D-436B-9FBF-6BE32F45E198}"/>
    <cellStyle name="Normal 9 3 4 2 4 2 2" xfId="6963" xr:uid="{5F48CBAE-50C1-4EC0-92CB-3961DC8D990D}"/>
    <cellStyle name="Normal 9 3 4 2 5" xfId="3199" xr:uid="{85AA862A-566A-4298-95CA-001900BFF469}"/>
    <cellStyle name="Normal 9 3 4 2 5 2" xfId="4987" xr:uid="{3B0936F1-C4B0-4777-90D9-E550840C510D}"/>
    <cellStyle name="Normal 9 3 4 2 6" xfId="4978" xr:uid="{6B6C4CAE-C1EA-4426-8627-B5E88941AABA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90" xr:uid="{81484253-5E93-4074-96E2-4389CBD0FBBA}"/>
    <cellStyle name="Normal 9 3 4 3 2 3" xfId="4989" xr:uid="{03DA91F0-E792-471A-BF11-F5C8B9D0328C}"/>
    <cellStyle name="Normal 9 3 4 3 3" xfId="3202" xr:uid="{859E553D-2322-4DB5-9E80-3DCC002E1CE7}"/>
    <cellStyle name="Normal 9 3 4 3 3 2" xfId="4991" xr:uid="{2B8AAAAA-F5E0-4801-BAE2-A60B66D77516}"/>
    <cellStyle name="Normal 9 3 4 3 3 2 2" xfId="6964" xr:uid="{7F292FFD-4933-4FA1-A272-D0FDA0D0350F}"/>
    <cellStyle name="Normal 9 3 4 3 4" xfId="3203" xr:uid="{C9E2BC69-2D11-4B5E-8793-867FEC47FD74}"/>
    <cellStyle name="Normal 9 3 4 3 4 2" xfId="4992" xr:uid="{638FC107-5F7B-4278-A005-172B3EDD8B12}"/>
    <cellStyle name="Normal 9 3 4 3 5" xfId="4988" xr:uid="{41E54FBF-AE5D-47D5-B7D9-4D77603E136E}"/>
    <cellStyle name="Normal 9 3 4 4" xfId="3204" xr:uid="{B7E52E64-CF8F-4FA1-BD38-E40D2DE1CA8F}"/>
    <cellStyle name="Normal 9 3 4 4 2" xfId="3205" xr:uid="{6A5A9A9D-6477-4EC3-91D0-8634064021F4}"/>
    <cellStyle name="Normal 9 3 4 4 2 2" xfId="4994" xr:uid="{2B0EEF34-2E9E-48C3-8EAD-8955C49468B8}"/>
    <cellStyle name="Normal 9 3 4 4 3" xfId="3206" xr:uid="{BE61994C-C61D-45B9-A15A-8CA2F75F275C}"/>
    <cellStyle name="Normal 9 3 4 4 3 2" xfId="4995" xr:uid="{A569E74F-F0E0-4FD5-89CA-786EBCA181F7}"/>
    <cellStyle name="Normal 9 3 4 4 4" xfId="3207" xr:uid="{38B0C644-8565-442D-8A70-0CDFD71267BE}"/>
    <cellStyle name="Normal 9 3 4 4 4 2" xfId="4996" xr:uid="{51EC55A4-1076-4747-BAC1-8E23A3129E30}"/>
    <cellStyle name="Normal 9 3 4 4 5" xfId="4993" xr:uid="{3DB03FED-6D85-4EC4-9881-4C56DCB123F2}"/>
    <cellStyle name="Normal 9 3 4 5" xfId="3208" xr:uid="{F3E6D4C4-EA5D-43E6-AA16-6FCFED5CAC01}"/>
    <cellStyle name="Normal 9 3 4 5 2" xfId="4997" xr:uid="{983564F2-AC5B-4D40-8E27-2945CCF00D29}"/>
    <cellStyle name="Normal 9 3 4 5 2 2" xfId="6965" xr:uid="{EDCFD4C2-606B-4C97-911C-A63A74C5F289}"/>
    <cellStyle name="Normal 9 3 4 6" xfId="3209" xr:uid="{803A3E4C-71C6-4C73-BF27-0215576BC0DE}"/>
    <cellStyle name="Normal 9 3 4 6 2" xfId="4998" xr:uid="{F587AA45-017E-4B33-A6A1-FA39BB1BB7F7}"/>
    <cellStyle name="Normal 9 3 4 7" xfId="3210" xr:uid="{2D7083F8-557C-4B17-B563-D93C0384D675}"/>
    <cellStyle name="Normal 9 3 4 7 2" xfId="4999" xr:uid="{15DCC625-AF12-4B21-A60F-5AA2D7D96559}"/>
    <cellStyle name="Normal 9 3 4 8" xfId="4977" xr:uid="{82F4AACD-49BB-4462-996C-1174AA30C2E2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5004" xr:uid="{EB9A2A3B-E1BC-43AB-BAA3-6320275388BE}"/>
    <cellStyle name="Normal 9 3 5 2 2 2 3" xfId="5003" xr:uid="{118F8C87-F767-4963-8ABD-DA84C8162652}"/>
    <cellStyle name="Normal 9 3 5 2 2 3" xfId="4255" xr:uid="{CDCA4BF1-82E3-45DD-8C87-BEDE17AF3A01}"/>
    <cellStyle name="Normal 9 3 5 2 2 3 2" xfId="5005" xr:uid="{63CF2C20-260B-4C14-A9E1-FC121D98D853}"/>
    <cellStyle name="Normal 9 3 5 2 2 3 2 2" xfId="6966" xr:uid="{4654400F-1640-45E6-BB5B-D056C0A86987}"/>
    <cellStyle name="Normal 9 3 5 2 2 4" xfId="5002" xr:uid="{F3DF42BC-ADC3-491D-A860-E85C36AEE0CC}"/>
    <cellStyle name="Normal 9 3 5 2 2 4 2" xfId="6967" xr:uid="{1E060CF1-A8A1-48D3-A4F5-CB4D5E697CEB}"/>
    <cellStyle name="Normal 9 3 5 2 3" xfId="3214" xr:uid="{E9D1AAEF-09A2-445F-BED7-13D463E938FC}"/>
    <cellStyle name="Normal 9 3 5 2 3 2" xfId="4256" xr:uid="{2E65939E-F180-4EF8-9329-2AEA0F8150D2}"/>
    <cellStyle name="Normal 9 3 5 2 3 2 2" xfId="5007" xr:uid="{75737604-7C93-44F5-BAB1-2B04EBBE4077}"/>
    <cellStyle name="Normal 9 3 5 2 3 3" xfId="5006" xr:uid="{1A8DDB3B-F210-4707-88D3-A8D1BBCF6B54}"/>
    <cellStyle name="Normal 9 3 5 2 4" xfId="3215" xr:uid="{B907F800-23B2-472F-AB26-899EAA492952}"/>
    <cellStyle name="Normal 9 3 5 2 4 2" xfId="5008" xr:uid="{65E0931B-8BAA-4E35-9610-30E099FCC165}"/>
    <cellStyle name="Normal 9 3 5 2 4 2 2" xfId="6968" xr:uid="{3B4D505C-655A-40B6-9DF9-2CD5E18AC33B}"/>
    <cellStyle name="Normal 9 3 5 2 5" xfId="5001" xr:uid="{9AEEB563-7DC4-42D0-A653-D82792CD076E}"/>
    <cellStyle name="Normal 9 3 5 2 5 2" xfId="6969" xr:uid="{5BEC1718-5AF8-412A-87F6-970E3C9D6C92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5011" xr:uid="{1E847956-F0DD-4A00-84B2-34D807A8EDB3}"/>
    <cellStyle name="Normal 9 3 5 3 2 3" xfId="5010" xr:uid="{1019E071-95BF-44B1-B594-EEA3418C366A}"/>
    <cellStyle name="Normal 9 3 5 3 3" xfId="3218" xr:uid="{D376B54B-4288-4988-92BA-FE9EEEB32519}"/>
    <cellStyle name="Normal 9 3 5 3 3 2" xfId="5012" xr:uid="{3FF4177C-6078-4E5D-852F-8B479CB0B38C}"/>
    <cellStyle name="Normal 9 3 5 3 3 2 2" xfId="6970" xr:uid="{F1C3A656-B286-4903-849F-EFAE8C368183}"/>
    <cellStyle name="Normal 9 3 5 3 4" xfId="3219" xr:uid="{7B79ED67-678A-4700-95E9-FD42624D2D91}"/>
    <cellStyle name="Normal 9 3 5 3 4 2" xfId="5013" xr:uid="{49D43627-9927-4308-AF39-587B2B3D76E6}"/>
    <cellStyle name="Normal 9 3 5 3 5" xfId="5009" xr:uid="{B436F808-9025-47D1-A454-31032F331853}"/>
    <cellStyle name="Normal 9 3 5 4" xfId="3220" xr:uid="{E37FD5A4-8D85-4AF9-8746-2A27AD14D583}"/>
    <cellStyle name="Normal 9 3 5 4 2" xfId="4258" xr:uid="{D6C9FA30-B072-4839-ACB0-40FDE19D79FB}"/>
    <cellStyle name="Normal 9 3 5 4 2 2" xfId="5015" xr:uid="{3139371E-4EAE-4CFC-A9BB-D58ED31D70C4}"/>
    <cellStyle name="Normal 9 3 5 4 3" xfId="5014" xr:uid="{D5BD70D0-F01D-4618-9E34-45FABD8A73C7}"/>
    <cellStyle name="Normal 9 3 5 5" xfId="3221" xr:uid="{81B55BE6-F6F2-41F3-B85B-B0837804FE64}"/>
    <cellStyle name="Normal 9 3 5 5 2" xfId="5016" xr:uid="{AA2ED92F-5A8B-461A-A5A8-60CF447B7201}"/>
    <cellStyle name="Normal 9 3 5 5 2 2" xfId="6971" xr:uid="{8C579E02-E182-4189-A232-FE0CD10D8B92}"/>
    <cellStyle name="Normal 9 3 5 6" xfId="3222" xr:uid="{3A11D87E-9994-4FC6-809F-B4E217F15DB3}"/>
    <cellStyle name="Normal 9 3 5 6 2" xfId="5017" xr:uid="{E5D12D87-B817-4F29-84F8-57CCE5545CBC}"/>
    <cellStyle name="Normal 9 3 5 7" xfId="5000" xr:uid="{8A3B3FDF-7BA4-4AE9-8591-A6708ECE8640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21" xr:uid="{21719176-4071-493F-876C-84E352CEFD71}"/>
    <cellStyle name="Normal 9 3 6 2 2 3" xfId="5020" xr:uid="{A49753D4-0029-4A32-BA2A-68F38641CBC7}"/>
    <cellStyle name="Normal 9 3 6 2 3" xfId="3226" xr:uid="{BFB16D22-425E-4A4C-9E8B-76A55139CE48}"/>
    <cellStyle name="Normal 9 3 6 2 3 2" xfId="5022" xr:uid="{0C542354-EA0A-4CF1-ACFD-964FDFD3C28A}"/>
    <cellStyle name="Normal 9 3 6 2 3 2 2" xfId="6972" xr:uid="{5E5C8093-59CB-44D1-855A-AEC77E337919}"/>
    <cellStyle name="Normal 9 3 6 2 4" xfId="3227" xr:uid="{DEE05BC0-CAED-4A4E-AA58-32B1C758C8FE}"/>
    <cellStyle name="Normal 9 3 6 2 4 2" xfId="5023" xr:uid="{1CAE39B2-8B0C-452A-A880-59598BF72AA6}"/>
    <cellStyle name="Normal 9 3 6 2 5" xfId="5019" xr:uid="{454C4F72-C14C-46A4-9300-0764E97C7E10}"/>
    <cellStyle name="Normal 9 3 6 3" xfId="3228" xr:uid="{9B268206-27D9-4036-B757-17A679EBF9F6}"/>
    <cellStyle name="Normal 9 3 6 3 2" xfId="4260" xr:uid="{F4A59E7F-A319-4A3D-BDFE-4A802922E196}"/>
    <cellStyle name="Normal 9 3 6 3 2 2" xfId="5025" xr:uid="{B1D8E21B-86D2-45C1-9076-8C5C6E2E8C99}"/>
    <cellStyle name="Normal 9 3 6 3 3" xfId="5024" xr:uid="{B00C6E0F-E6C1-4AF0-BAB7-002908072A63}"/>
    <cellStyle name="Normal 9 3 6 4" xfId="3229" xr:uid="{2A25F579-A2F9-4E80-98F9-BE1CA3AA2300}"/>
    <cellStyle name="Normal 9 3 6 4 2" xfId="5026" xr:uid="{7C6C27F4-B49E-4A78-85BE-043FE52128AA}"/>
    <cellStyle name="Normal 9 3 6 4 2 2" xfId="6973" xr:uid="{7DDB234F-8E7E-46A4-89FE-A75FBD4DB763}"/>
    <cellStyle name="Normal 9 3 6 5" xfId="3230" xr:uid="{A38065C7-B910-4346-8B42-57F6B4E3B824}"/>
    <cellStyle name="Normal 9 3 6 5 2" xfId="5027" xr:uid="{AB5AB424-3731-4EDF-8AEB-2E9F23C06501}"/>
    <cellStyle name="Normal 9 3 6 6" xfId="5018" xr:uid="{74011BA1-3B93-4736-B394-A6DB98B26BAC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30" xr:uid="{0DA9FCB3-B647-4CF2-AB13-610A4420CB12}"/>
    <cellStyle name="Normal 9 3 7 2 3" xfId="5029" xr:uid="{571744F0-F045-44E7-9888-AF17EE437F2C}"/>
    <cellStyle name="Normal 9 3 7 3" xfId="3233" xr:uid="{38775F42-C864-4A35-9A6E-6EB8D771FAB3}"/>
    <cellStyle name="Normal 9 3 7 3 2" xfId="5031" xr:uid="{C5E968AF-BC8A-4D4F-8713-06586E224F25}"/>
    <cellStyle name="Normal 9 3 7 3 2 2" xfId="6974" xr:uid="{817A7B37-29AF-428E-8008-0E02D14241A6}"/>
    <cellStyle name="Normal 9 3 7 4" xfId="3234" xr:uid="{7F377F1D-7586-4C1C-AC60-FA8942F86B23}"/>
    <cellStyle name="Normal 9 3 7 4 2" xfId="5032" xr:uid="{011DAC61-A6A4-4DA7-AF1A-779503351129}"/>
    <cellStyle name="Normal 9 3 7 5" xfId="5028" xr:uid="{5D9BED37-FCAD-4AA0-A3D1-A7B96B044CFB}"/>
    <cellStyle name="Normal 9 3 8" xfId="3235" xr:uid="{3EE253FF-82BE-49E8-B59F-DC9BEF7DAF32}"/>
    <cellStyle name="Normal 9 3 8 2" xfId="3236" xr:uid="{41429C95-83AF-4EE0-A816-07E56C62A355}"/>
    <cellStyle name="Normal 9 3 8 2 2" xfId="5034" xr:uid="{3348C505-36F4-4B32-93CD-07E6F1298AF4}"/>
    <cellStyle name="Normal 9 3 8 3" xfId="3237" xr:uid="{F8F46510-84F2-451B-872B-5E61B548F04B}"/>
    <cellStyle name="Normal 9 3 8 3 2" xfId="5035" xr:uid="{A85A61DD-EA79-4BCE-ACA3-2F04C603DE97}"/>
    <cellStyle name="Normal 9 3 8 4" xfId="3238" xr:uid="{5B25F764-DE19-4C03-9C12-57F7E42DB5E6}"/>
    <cellStyle name="Normal 9 3 8 4 2" xfId="5036" xr:uid="{415B6165-4588-431D-BB0F-CB33F25C14CF}"/>
    <cellStyle name="Normal 9 3 8 5" xfId="5033" xr:uid="{9017C1F5-6A46-45A5-94C3-AED0592C126A}"/>
    <cellStyle name="Normal 9 3 9" xfId="3239" xr:uid="{4F151668-A318-42FE-9B66-03C6CECE435F}"/>
    <cellStyle name="Normal 9 3 9 2" xfId="5037" xr:uid="{A16F19CA-B0AF-4BF3-BD6C-C4E444F21F06}"/>
    <cellStyle name="Normal 9 3 9 2 2" xfId="6975" xr:uid="{59038D94-A5C7-44A3-B813-3967D0C45CAA}"/>
    <cellStyle name="Normal 9 4" xfId="3240" xr:uid="{B36AF820-063D-4106-AA68-C19939629719}"/>
    <cellStyle name="Normal 9 4 10" xfId="3241" xr:uid="{05587996-56E9-472F-9AEA-D541525D9EDB}"/>
    <cellStyle name="Normal 9 4 10 2" xfId="5039" xr:uid="{FB99750D-565C-4B5A-AFFD-FFA49DDD74A3}"/>
    <cellStyle name="Normal 9 4 11" xfId="3242" xr:uid="{D10EDA6B-A4CA-4A9B-A25A-EB03B9568D01}"/>
    <cellStyle name="Normal 9 4 11 2" xfId="5040" xr:uid="{83E4AAE6-4FBE-4882-80D9-1E8C67D56E79}"/>
    <cellStyle name="Normal 9 4 12" xfId="5038" xr:uid="{6E57E649-C9E3-4E10-B4B2-0BE2219CA0CC}"/>
    <cellStyle name="Normal 9 4 2" xfId="3243" xr:uid="{8AC80D2C-D820-4EC4-8604-A26386C0B4D5}"/>
    <cellStyle name="Normal 9 4 2 10" xfId="5041" xr:uid="{7DB09E58-8F7A-49DE-93C1-3A0293B509A8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46" xr:uid="{1D97E73A-CF6A-4BE5-87D9-5565407C069D}"/>
    <cellStyle name="Normal 9 4 2 2 2 2 2 3" xfId="5045" xr:uid="{B297DB6E-0FEB-44E7-9909-1A1170195C9E}"/>
    <cellStyle name="Normal 9 4 2 2 2 2 3" xfId="3248" xr:uid="{4EC5BD16-BFA6-4F0A-8F5C-336B40266A81}"/>
    <cellStyle name="Normal 9 4 2 2 2 2 3 2" xfId="5047" xr:uid="{64679B7C-3355-4EF8-932C-EFFFE1095511}"/>
    <cellStyle name="Normal 9 4 2 2 2 2 3 2 2" xfId="6976" xr:uid="{546D3B92-E668-4FCE-B943-733FE450C1C9}"/>
    <cellStyle name="Normal 9 4 2 2 2 2 4" xfId="3249" xr:uid="{61228715-DA0D-4526-8B76-26E7220A911F}"/>
    <cellStyle name="Normal 9 4 2 2 2 2 4 2" xfId="5048" xr:uid="{039D2A6C-BF5B-4CC6-BA78-FA391981FF92}"/>
    <cellStyle name="Normal 9 4 2 2 2 2 5" xfId="5044" xr:uid="{59A67B97-58A1-4EFC-85BD-EFAED0AB89FE}"/>
    <cellStyle name="Normal 9 4 2 2 2 3" xfId="3250" xr:uid="{044B7EE5-169B-45B6-BB06-F969673A29EC}"/>
    <cellStyle name="Normal 9 4 2 2 2 3 2" xfId="3251" xr:uid="{9934C75E-97DC-4A5F-92D9-9BB9518D6B7A}"/>
    <cellStyle name="Normal 9 4 2 2 2 3 2 2" xfId="5050" xr:uid="{7C75C019-C4F5-4A4D-ADE9-5EB20EC2D5B0}"/>
    <cellStyle name="Normal 9 4 2 2 2 3 3" xfId="3252" xr:uid="{CC6D834B-C4D9-4194-84D9-E271FA2738D2}"/>
    <cellStyle name="Normal 9 4 2 2 2 3 3 2" xfId="5051" xr:uid="{27E063E3-9C52-45F5-B58D-D7838FDA01FC}"/>
    <cellStyle name="Normal 9 4 2 2 2 3 4" xfId="3253" xr:uid="{C0DFF6F1-8303-4F5C-BA12-2A0C67856970}"/>
    <cellStyle name="Normal 9 4 2 2 2 3 4 2" xfId="5052" xr:uid="{A3F19D10-530B-4E56-A0D9-314E6CBFE8AD}"/>
    <cellStyle name="Normal 9 4 2 2 2 3 5" xfId="5049" xr:uid="{E3BF1705-F84D-409F-B9F9-AB35C4597C37}"/>
    <cellStyle name="Normal 9 4 2 2 2 4" xfId="3254" xr:uid="{8E6B803C-95FC-4CC7-BD71-A248E7196F0B}"/>
    <cellStyle name="Normal 9 4 2 2 2 4 2" xfId="5053" xr:uid="{AD232394-9B25-46EB-B264-B70BCF3A366D}"/>
    <cellStyle name="Normal 9 4 2 2 2 4 2 2" xfId="6977" xr:uid="{0E6E7E92-80ED-4C3D-A4FA-0232A804F6A4}"/>
    <cellStyle name="Normal 9 4 2 2 2 5" xfId="3255" xr:uid="{1586594D-1969-4E74-AE57-6F0C25308D6E}"/>
    <cellStyle name="Normal 9 4 2 2 2 5 2" xfId="5054" xr:uid="{8E5D9024-A0CE-46E2-8457-4F74F61A544A}"/>
    <cellStyle name="Normal 9 4 2 2 2 6" xfId="3256" xr:uid="{8EF72C3A-1B20-4919-A3FF-7A4971B0B7F8}"/>
    <cellStyle name="Normal 9 4 2 2 2 6 2" xfId="5055" xr:uid="{87D13054-D34A-433A-B09A-1EAF91B7F7AB}"/>
    <cellStyle name="Normal 9 4 2 2 2 7" xfId="5043" xr:uid="{DD0464F5-4480-472C-A6C5-984651E7B182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58" xr:uid="{B3F9522A-C373-4880-9756-F9F39A78CDDE}"/>
    <cellStyle name="Normal 9 4 2 2 3 2 3" xfId="3260" xr:uid="{6F8DDBC6-3E3A-40CD-A4F4-C1180DC5667B}"/>
    <cellStyle name="Normal 9 4 2 2 3 2 3 2" xfId="5059" xr:uid="{5B745900-03A9-4225-977E-C6316BDC74D9}"/>
    <cellStyle name="Normal 9 4 2 2 3 2 4" xfId="3261" xr:uid="{219981AE-239B-4A9A-8E59-0EE983D2BF3D}"/>
    <cellStyle name="Normal 9 4 2 2 3 2 4 2" xfId="5060" xr:uid="{667EA26E-9C3B-4CDD-95A5-C448B9A63EA9}"/>
    <cellStyle name="Normal 9 4 2 2 3 2 5" xfId="5057" xr:uid="{409451A0-EBC4-4F32-9A70-85B4A374222B}"/>
    <cellStyle name="Normal 9 4 2 2 3 3" xfId="3262" xr:uid="{23E1501E-7B04-40CD-A487-2F219F247E65}"/>
    <cellStyle name="Normal 9 4 2 2 3 3 2" xfId="5061" xr:uid="{95739453-A44B-418A-A570-00AC12F707D0}"/>
    <cellStyle name="Normal 9 4 2 2 3 3 2 2" xfId="6978" xr:uid="{238E1BAB-E1BA-414E-AEA2-6E9DB3F984FB}"/>
    <cellStyle name="Normal 9 4 2 2 3 4" xfId="3263" xr:uid="{E1B79620-2A9C-4A0F-B2AD-3E033A2CE8F8}"/>
    <cellStyle name="Normal 9 4 2 2 3 4 2" xfId="5062" xr:uid="{935C80EA-0446-44A3-B1FD-280EB158F121}"/>
    <cellStyle name="Normal 9 4 2 2 3 5" xfId="3264" xr:uid="{110D809D-0BC3-46CD-B72B-711780E9050F}"/>
    <cellStyle name="Normal 9 4 2 2 3 5 2" xfId="5063" xr:uid="{0F08CCEA-6DF8-4282-BF80-5D99A4540AC3}"/>
    <cellStyle name="Normal 9 4 2 2 3 6" xfId="5056" xr:uid="{A7603608-E724-4A1C-9597-91AC6B80280D}"/>
    <cellStyle name="Normal 9 4 2 2 4" xfId="3265" xr:uid="{B8C2EED8-CB66-47A1-ADA3-DD4BA98651F3}"/>
    <cellStyle name="Normal 9 4 2 2 4 2" xfId="3266" xr:uid="{0BC5AF3E-CC97-466E-ACF1-9AA392D62128}"/>
    <cellStyle name="Normal 9 4 2 2 4 2 2" xfId="5065" xr:uid="{02B362B9-20A9-4E94-806C-89009F2E5E10}"/>
    <cellStyle name="Normal 9 4 2 2 4 3" xfId="3267" xr:uid="{17E09A5C-8A59-4EB1-8865-BE6EC04B6B60}"/>
    <cellStyle name="Normal 9 4 2 2 4 3 2" xfId="5066" xr:uid="{33760AA1-6836-4EEA-93E3-6CE10AE36A5A}"/>
    <cellStyle name="Normal 9 4 2 2 4 4" xfId="3268" xr:uid="{71E5044D-E050-4A67-87BB-3B7AEAEEA0E1}"/>
    <cellStyle name="Normal 9 4 2 2 4 4 2" xfId="5067" xr:uid="{6666BFBA-7DE8-49B4-8A1E-D442A17CC438}"/>
    <cellStyle name="Normal 9 4 2 2 4 5" xfId="5064" xr:uid="{78DF908B-7A54-4B10-8F24-978928F1FA5A}"/>
    <cellStyle name="Normal 9 4 2 2 5" xfId="3269" xr:uid="{A1A31F0E-5E48-40A1-A790-F81542757042}"/>
    <cellStyle name="Normal 9 4 2 2 5 2" xfId="3270" xr:uid="{B07BD559-0B0D-479E-8705-6D1395CB3079}"/>
    <cellStyle name="Normal 9 4 2 2 5 2 2" xfId="5069" xr:uid="{09B0E32E-89CF-4D3D-9BE2-D33C270F82E7}"/>
    <cellStyle name="Normal 9 4 2 2 5 3" xfId="3271" xr:uid="{D696B72D-DA5D-432D-B7FC-060A1F34C1ED}"/>
    <cellStyle name="Normal 9 4 2 2 5 3 2" xfId="5070" xr:uid="{AB330BC9-14BF-4D49-A694-5A79A2AB86C9}"/>
    <cellStyle name="Normal 9 4 2 2 5 4" xfId="3272" xr:uid="{13EBF954-1F08-4D3B-B5FA-D19F1D84E502}"/>
    <cellStyle name="Normal 9 4 2 2 5 4 2" xfId="5071" xr:uid="{6AB7FFD7-0698-41D5-B8DD-CACBA8E1DAFA}"/>
    <cellStyle name="Normal 9 4 2 2 5 5" xfId="5068" xr:uid="{952FC479-C380-4E37-96CD-26DB3D305044}"/>
    <cellStyle name="Normal 9 4 2 2 6" xfId="3273" xr:uid="{FAF572B2-5516-4FEC-B5D0-D8BB079B286A}"/>
    <cellStyle name="Normal 9 4 2 2 6 2" xfId="5072" xr:uid="{8534A50A-39F3-4889-9372-FB15641B764A}"/>
    <cellStyle name="Normal 9 4 2 2 7" xfId="3274" xr:uid="{8B112F79-1278-4631-81D6-9972DA2AC6D9}"/>
    <cellStyle name="Normal 9 4 2 2 7 2" xfId="5073" xr:uid="{FEAE56A1-161D-4846-BB16-FF7EE51F3F2D}"/>
    <cellStyle name="Normal 9 4 2 2 8" xfId="3275" xr:uid="{6CF4D569-8D5B-414E-922F-009464BABB7D}"/>
    <cellStyle name="Normal 9 4 2 2 8 2" xfId="5074" xr:uid="{F34E0525-1B75-4EC7-8099-FB730068697B}"/>
    <cellStyle name="Normal 9 4 2 2 9" xfId="5042" xr:uid="{B01022F8-17E5-41FE-9144-9D0D76111C89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79" xr:uid="{5570FEAE-C027-4844-87F5-58B71664E4F3}"/>
    <cellStyle name="Normal 9 4 2 3 2 2 2 3" xfId="5078" xr:uid="{D0DF9E35-8950-463D-BB72-C094DB59DB09}"/>
    <cellStyle name="Normal 9 4 2 3 2 2 3" xfId="4265" xr:uid="{2ECDEDAD-A212-4492-8F74-A6CEEF34DDEA}"/>
    <cellStyle name="Normal 9 4 2 3 2 2 3 2" xfId="5080" xr:uid="{C135D267-415B-4925-B132-0A1501785DAD}"/>
    <cellStyle name="Normal 9 4 2 3 2 2 3 2 2" xfId="6979" xr:uid="{2F8B3B4C-601D-450F-B59F-F9643FE0DC6D}"/>
    <cellStyle name="Normal 9 4 2 3 2 2 4" xfId="5077" xr:uid="{383F773C-982D-4240-89BA-52B88152C227}"/>
    <cellStyle name="Normal 9 4 2 3 2 2 4 2" xfId="6980" xr:uid="{992B88BA-F314-496C-944D-E1BCED7718FC}"/>
    <cellStyle name="Normal 9 4 2 3 2 3" xfId="3279" xr:uid="{8CDEB715-07C0-4FE4-A61E-49CC1FB8EB0C}"/>
    <cellStyle name="Normal 9 4 2 3 2 3 2" xfId="4266" xr:uid="{49793AFE-CA67-4B52-AE66-F411EC6ECE11}"/>
    <cellStyle name="Normal 9 4 2 3 2 3 2 2" xfId="5082" xr:uid="{D3FDEDC2-A117-48CD-B94C-C877845101B9}"/>
    <cellStyle name="Normal 9 4 2 3 2 3 3" xfId="5081" xr:uid="{6D7CDC35-B1ED-4893-893C-8D2DCCE03893}"/>
    <cellStyle name="Normal 9 4 2 3 2 4" xfId="3280" xr:uid="{6813B584-FABB-43CA-AEE4-24CDD72D4F7D}"/>
    <cellStyle name="Normal 9 4 2 3 2 4 2" xfId="5083" xr:uid="{BA528C11-536B-459F-9EA3-31DD9D9DDC57}"/>
    <cellStyle name="Normal 9 4 2 3 2 4 2 2" xfId="6981" xr:uid="{3AAA0267-AC5E-4A5B-B708-1ADBD287BEA5}"/>
    <cellStyle name="Normal 9 4 2 3 2 5" xfId="5076" xr:uid="{8695C2E2-50C7-4776-8826-966A8D94022D}"/>
    <cellStyle name="Normal 9 4 2 3 2 5 2" xfId="6982" xr:uid="{9F43AE41-36A9-4FFB-B281-15CB380A4C40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86" xr:uid="{274BB397-D73F-4AC0-BE84-19F753ED85C8}"/>
    <cellStyle name="Normal 9 4 2 3 3 2 3" xfId="5085" xr:uid="{F62C4992-41BC-446B-AA9C-0284D29751B1}"/>
    <cellStyle name="Normal 9 4 2 3 3 3" xfId="3283" xr:uid="{ABFF89AF-85E3-46C9-B362-41EEC11E2AEE}"/>
    <cellStyle name="Normal 9 4 2 3 3 3 2" xfId="5087" xr:uid="{D354A259-8BB5-477B-95B1-6D17D59F62A1}"/>
    <cellStyle name="Normal 9 4 2 3 3 3 2 2" xfId="6983" xr:uid="{2AB6E1DC-2805-4068-9C29-86623F0C16D5}"/>
    <cellStyle name="Normal 9 4 2 3 3 4" xfId="3284" xr:uid="{549A0934-7F38-4FBF-B25D-0C11B396FC8C}"/>
    <cellStyle name="Normal 9 4 2 3 3 4 2" xfId="5088" xr:uid="{E14FC254-E0E6-421D-88DC-1D1F01773587}"/>
    <cellStyle name="Normal 9 4 2 3 3 5" xfId="5084" xr:uid="{8D4BF738-8593-4C19-9D0C-892969B00DFE}"/>
    <cellStyle name="Normal 9 4 2 3 4" xfId="3285" xr:uid="{EE1C93E9-6800-4BBD-A6DA-7EAAA8FB2FD6}"/>
    <cellStyle name="Normal 9 4 2 3 4 2" xfId="4268" xr:uid="{D58037FC-2370-4193-A0C1-F8E06A91FC04}"/>
    <cellStyle name="Normal 9 4 2 3 4 2 2" xfId="5090" xr:uid="{9C7C74AE-AEEA-4CAC-80ED-04784178105E}"/>
    <cellStyle name="Normal 9 4 2 3 4 3" xfId="5089" xr:uid="{3BFFB4C2-2144-4DAF-AD1E-CF3973477F7F}"/>
    <cellStyle name="Normal 9 4 2 3 5" xfId="3286" xr:uid="{E8C37C29-FD4B-49BC-8E22-AC2EBE7DF593}"/>
    <cellStyle name="Normal 9 4 2 3 5 2" xfId="5091" xr:uid="{30F3E842-FC18-4C99-A314-33F162945B69}"/>
    <cellStyle name="Normal 9 4 2 3 5 2 2" xfId="6984" xr:uid="{59B068F9-6A61-49B4-84C2-2C551A3B9438}"/>
    <cellStyle name="Normal 9 4 2 3 6" xfId="3287" xr:uid="{906AEEC2-8CF4-473F-99C6-F43E29750A31}"/>
    <cellStyle name="Normal 9 4 2 3 6 2" xfId="5092" xr:uid="{D053A3F6-0AFA-4157-9C09-A37D185DF719}"/>
    <cellStyle name="Normal 9 4 2 3 7" xfId="5075" xr:uid="{0013AFC0-3DBF-4B44-9E50-BC9D60399592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96" xr:uid="{171EFC8E-31F6-4114-8F84-0810A5419E31}"/>
    <cellStyle name="Normal 9 4 2 4 2 2 3" xfId="5095" xr:uid="{A9356856-9DE4-4838-B73E-F4F8902B7F3F}"/>
    <cellStyle name="Normal 9 4 2 4 2 3" xfId="3291" xr:uid="{B5DF5C07-B2AB-4224-A98B-82ABF32D17FE}"/>
    <cellStyle name="Normal 9 4 2 4 2 3 2" xfId="5097" xr:uid="{CA34BBEC-76EC-45FB-91F7-48365BF79367}"/>
    <cellStyle name="Normal 9 4 2 4 2 3 2 2" xfId="6985" xr:uid="{37BF450D-D18C-4A69-A8BE-710FC03230CD}"/>
    <cellStyle name="Normal 9 4 2 4 2 4" xfId="3292" xr:uid="{E3649021-61EE-422C-820F-959F7B2F146A}"/>
    <cellStyle name="Normal 9 4 2 4 2 4 2" xfId="5098" xr:uid="{CABB31F1-359C-4816-884F-310F6930161C}"/>
    <cellStyle name="Normal 9 4 2 4 2 5" xfId="5094" xr:uid="{EEB0C46A-EF25-4BFD-AFD5-B5EDF172987A}"/>
    <cellStyle name="Normal 9 4 2 4 3" xfId="3293" xr:uid="{A9E734C7-CD7B-445D-A574-47F4C6690C6E}"/>
    <cellStyle name="Normal 9 4 2 4 3 2" xfId="4270" xr:uid="{4F7E71AF-2EBC-4F6C-BBB1-729B073D06F1}"/>
    <cellStyle name="Normal 9 4 2 4 3 2 2" xfId="5100" xr:uid="{DDC86E1B-2873-4B32-8224-07079DB20D05}"/>
    <cellStyle name="Normal 9 4 2 4 3 3" xfId="5099" xr:uid="{849C0BD1-BF28-4B23-9E9B-54528FCA7B0B}"/>
    <cellStyle name="Normal 9 4 2 4 4" xfId="3294" xr:uid="{DC7FEBBA-CC56-40D6-96FC-5EF4CE97DDAF}"/>
    <cellStyle name="Normal 9 4 2 4 4 2" xfId="5101" xr:uid="{40DFFF66-3F22-4480-A1E6-F3A668519A86}"/>
    <cellStyle name="Normal 9 4 2 4 4 2 2" xfId="6986" xr:uid="{A6FFEF88-5C69-452B-A06E-073DB62B1061}"/>
    <cellStyle name="Normal 9 4 2 4 5" xfId="3295" xr:uid="{8DE7B1EA-9A22-4B40-B828-D5462898E796}"/>
    <cellStyle name="Normal 9 4 2 4 5 2" xfId="5102" xr:uid="{DC8D7462-D08D-437D-85A8-5123B9AB0674}"/>
    <cellStyle name="Normal 9 4 2 4 6" xfId="5093" xr:uid="{630D253F-80B4-4834-BE8F-263712992832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105" xr:uid="{4DEB4754-2591-4956-9054-122C32C2CFE2}"/>
    <cellStyle name="Normal 9 4 2 5 2 3" xfId="5104" xr:uid="{FA507589-EDAF-4B7E-B359-D60C4AA6B790}"/>
    <cellStyle name="Normal 9 4 2 5 3" xfId="3298" xr:uid="{515F52F5-1FF6-4780-AB0D-57AC1901353A}"/>
    <cellStyle name="Normal 9 4 2 5 3 2" xfId="5106" xr:uid="{099D1C8B-84A4-45D8-9BCD-32FEA0B28A1A}"/>
    <cellStyle name="Normal 9 4 2 5 3 2 2" xfId="6987" xr:uid="{D60730BA-C53C-49D1-BCFC-CA4470D8C823}"/>
    <cellStyle name="Normal 9 4 2 5 4" xfId="3299" xr:uid="{E7E48E44-7E34-4478-905F-783CE06C0F36}"/>
    <cellStyle name="Normal 9 4 2 5 4 2" xfId="5107" xr:uid="{632FFA97-B5D7-4A0D-9434-9E3117B6EF8D}"/>
    <cellStyle name="Normal 9 4 2 5 5" xfId="5103" xr:uid="{93D81753-0A4B-496E-9586-8F616F74237E}"/>
    <cellStyle name="Normal 9 4 2 6" xfId="3300" xr:uid="{5C803D0A-6AEB-4A8F-8E80-8D3622118DA2}"/>
    <cellStyle name="Normal 9 4 2 6 2" xfId="3301" xr:uid="{EBA2872D-81A5-4177-BD14-9D3F5247FA3D}"/>
    <cellStyle name="Normal 9 4 2 6 2 2" xfId="5109" xr:uid="{6F9ED874-DE6A-4D6F-B651-E18D2DD7D07C}"/>
    <cellStyle name="Normal 9 4 2 6 3" xfId="3302" xr:uid="{30B89C50-1B50-431D-AE16-A9B691624786}"/>
    <cellStyle name="Normal 9 4 2 6 3 2" xfId="5110" xr:uid="{3CDB97F1-3FF1-414D-A339-C0C65C109FE0}"/>
    <cellStyle name="Normal 9 4 2 6 4" xfId="3303" xr:uid="{E02EA51D-AE4E-4A27-B385-1D45F1D7B0F0}"/>
    <cellStyle name="Normal 9 4 2 6 4 2" xfId="5111" xr:uid="{8EBEE2BC-7C54-479B-BB5C-A1CFE924A572}"/>
    <cellStyle name="Normal 9 4 2 6 5" xfId="5108" xr:uid="{865FDD15-894F-4285-B655-71EB64475684}"/>
    <cellStyle name="Normal 9 4 2 7" xfId="3304" xr:uid="{717EC764-6200-4781-9DBE-7AE01DC492DD}"/>
    <cellStyle name="Normal 9 4 2 7 2" xfId="5112" xr:uid="{429B3182-6381-44A0-A0D8-3590C4BEBF84}"/>
    <cellStyle name="Normal 9 4 2 7 2 2" xfId="6988" xr:uid="{599AA50E-7B8D-4DBC-816B-CBDA86B25BF0}"/>
    <cellStyle name="Normal 9 4 2 8" xfId="3305" xr:uid="{D54AE50E-6751-456D-B814-0BC1D4404099}"/>
    <cellStyle name="Normal 9 4 2 8 2" xfId="5113" xr:uid="{F3945E3A-3ADA-4EFA-8A49-42C351D969A6}"/>
    <cellStyle name="Normal 9 4 2 9" xfId="3306" xr:uid="{B26C6B3A-C714-4834-A076-37A046B30935}"/>
    <cellStyle name="Normal 9 4 2 9 2" xfId="5114" xr:uid="{73DB7CDA-C18F-4412-B88E-5853B08FE729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68" xr:uid="{1699A4F9-5F19-450E-B083-235D5626505E}"/>
    <cellStyle name="Normal 9 4 3 2 2 2 2 2 2" xfId="5490" xr:uid="{9CD4399A-9BD1-4F09-A7ED-3459CF20160A}"/>
    <cellStyle name="Normal 9 4 3 2 2 2 2 2 3" xfId="5119" xr:uid="{921986A0-A99E-41A2-8541-A7A0ADF55DBC}"/>
    <cellStyle name="Normal 9 4 3 2 2 2 3" xfId="4769" xr:uid="{9822627A-506F-4DB7-92DC-51A5FF365C5E}"/>
    <cellStyle name="Normal 9 4 3 2 2 2 3 2" xfId="5491" xr:uid="{94367248-8658-458C-86BD-960EE61E0F08}"/>
    <cellStyle name="Normal 9 4 3 2 2 2 3 3" xfId="5118" xr:uid="{AA3D46A6-DF7B-4D76-81F5-63C256FF7A1F}"/>
    <cellStyle name="Normal 9 4 3 2 2 3" xfId="3311" xr:uid="{11006371-3CA0-4985-B591-71D72B539045}"/>
    <cellStyle name="Normal 9 4 3 2 2 3 2" xfId="4770" xr:uid="{15BF007A-1B42-4B93-ABFF-297F687AB727}"/>
    <cellStyle name="Normal 9 4 3 2 2 3 2 2" xfId="5492" xr:uid="{E558D3E9-D911-4669-9A5C-2E3059228242}"/>
    <cellStyle name="Normal 9 4 3 2 2 3 2 3" xfId="5120" xr:uid="{7D9E7A37-71D2-404E-9D4C-052E8949A894}"/>
    <cellStyle name="Normal 9 4 3 2 2 4" xfId="3312" xr:uid="{E62A273D-F6D5-433E-B6BD-74AE87A1D16D}"/>
    <cellStyle name="Normal 9 4 3 2 2 4 2" xfId="5121" xr:uid="{E41D7103-5F1D-4FCF-B711-C35DE64CA812}"/>
    <cellStyle name="Normal 9 4 3 2 2 5" xfId="5117" xr:uid="{16EFA14B-204B-43B3-A0B4-25AC0F43D104}"/>
    <cellStyle name="Normal 9 4 3 2 3" xfId="3313" xr:uid="{CDF820E3-1F8D-4790-8EBB-F35BAB48E074}"/>
    <cellStyle name="Normal 9 4 3 2 3 2" xfId="3314" xr:uid="{C6D6D191-4345-4124-95DB-DA72114A04AD}"/>
    <cellStyle name="Normal 9 4 3 2 3 2 2" xfId="4771" xr:uid="{948C184B-D2E0-49EA-8412-8C91FD5DB22D}"/>
    <cellStyle name="Normal 9 4 3 2 3 2 2 2" xfId="5493" xr:uid="{F61991F0-8421-4D6E-BDBE-AA2252F9C394}"/>
    <cellStyle name="Normal 9 4 3 2 3 2 2 3" xfId="5123" xr:uid="{8D4AACB9-1530-426C-9332-006D2940884A}"/>
    <cellStyle name="Normal 9 4 3 2 3 3" xfId="3315" xr:uid="{F82A6596-11F2-4F37-AE15-33682F6E3CCA}"/>
    <cellStyle name="Normal 9 4 3 2 3 3 2" xfId="5124" xr:uid="{E0E1BBF1-E50A-46AF-BCA2-D9B190D5AE00}"/>
    <cellStyle name="Normal 9 4 3 2 3 4" xfId="3316" xr:uid="{93A4C50D-082E-4EAA-80B5-ABA592ACE146}"/>
    <cellStyle name="Normal 9 4 3 2 3 4 2" xfId="5125" xr:uid="{5CFEF5F4-9BE6-46B6-A268-672E37D88441}"/>
    <cellStyle name="Normal 9 4 3 2 3 5" xfId="5122" xr:uid="{AB979D16-FD76-48F4-ABC9-C7EC6FA0D0A9}"/>
    <cellStyle name="Normal 9 4 3 2 4" xfId="3317" xr:uid="{0989A098-235A-42A9-8FF4-60D3A72B6897}"/>
    <cellStyle name="Normal 9 4 3 2 4 2" xfId="4772" xr:uid="{745BC303-1063-4973-8B0F-5EDE7E6ED3E7}"/>
    <cellStyle name="Normal 9 4 3 2 4 2 2" xfId="5494" xr:uid="{6750F818-8044-4A7C-846E-99B9209C3636}"/>
    <cellStyle name="Normal 9 4 3 2 4 2 3" xfId="5126" xr:uid="{15781F47-BDB6-4A5C-A115-696ADE55A3A2}"/>
    <cellStyle name="Normal 9 4 3 2 5" xfId="3318" xr:uid="{74781C37-F52E-4614-9623-0B5315CC4C21}"/>
    <cellStyle name="Normal 9 4 3 2 5 2" xfId="5127" xr:uid="{C05EE2C4-11A6-4BFD-A4D6-4D467FD18969}"/>
    <cellStyle name="Normal 9 4 3 2 6" xfId="3319" xr:uid="{47557503-8191-4F66-A55C-0066518F1329}"/>
    <cellStyle name="Normal 9 4 3 2 6 2" xfId="5128" xr:uid="{5231C5A6-3F56-4893-84B3-CCD1DCABDA3B}"/>
    <cellStyle name="Normal 9 4 3 2 7" xfId="5116" xr:uid="{AA587758-FD9A-4D88-8288-4804626F1F07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73" xr:uid="{740869E4-0773-49F2-8B4E-D921071DEE84}"/>
    <cellStyle name="Normal 9 4 3 3 2 2 2 2" xfId="5495" xr:uid="{64BD6382-9FFB-4B1B-BED5-C6A1E09E362D}"/>
    <cellStyle name="Normal 9 4 3 3 2 2 2 3" xfId="5131" xr:uid="{A610EF80-B35A-489A-A9E0-6355D720A51D}"/>
    <cellStyle name="Normal 9 4 3 3 2 3" xfId="3323" xr:uid="{7540B3B3-BE63-4382-8788-035841DB8000}"/>
    <cellStyle name="Normal 9 4 3 3 2 3 2" xfId="5132" xr:uid="{2CC22CEA-4BFE-4E6E-B71E-6D758B1C113A}"/>
    <cellStyle name="Normal 9 4 3 3 2 4" xfId="3324" xr:uid="{4D05D9EA-2B64-4F3B-97E4-EE0965D522EA}"/>
    <cellStyle name="Normal 9 4 3 3 2 4 2" xfId="5133" xr:uid="{36E8FB1B-18A2-48F7-A69C-DBDB3D9348F8}"/>
    <cellStyle name="Normal 9 4 3 3 2 5" xfId="5130" xr:uid="{8847BA9B-62BB-4366-AD3C-28E8B475B3A3}"/>
    <cellStyle name="Normal 9 4 3 3 3" xfId="3325" xr:uid="{1695321A-5755-4761-9344-30D1F8022A20}"/>
    <cellStyle name="Normal 9 4 3 3 3 2" xfId="4774" xr:uid="{A107E073-C07A-41FA-89B7-C0247B55446E}"/>
    <cellStyle name="Normal 9 4 3 3 3 2 2" xfId="5496" xr:uid="{F10116E6-7321-411A-B4C2-730967B8C02A}"/>
    <cellStyle name="Normal 9 4 3 3 3 2 3" xfId="5134" xr:uid="{F660CCC0-9397-4014-8C7D-FDCB267D1985}"/>
    <cellStyle name="Normal 9 4 3 3 4" xfId="3326" xr:uid="{E5D4892A-4307-46D8-9909-A239FFC90172}"/>
    <cellStyle name="Normal 9 4 3 3 4 2" xfId="5135" xr:uid="{D9644C69-68CA-4D2A-A701-9B2AACF01734}"/>
    <cellStyle name="Normal 9 4 3 3 5" xfId="3327" xr:uid="{4FF37372-DFBC-4372-9252-087A62240A77}"/>
    <cellStyle name="Normal 9 4 3 3 5 2" xfId="5136" xr:uid="{68006921-2C87-4988-8501-B24B2FACE953}"/>
    <cellStyle name="Normal 9 4 3 3 6" xfId="5129" xr:uid="{4A2084D0-1B6A-4A9E-AC1A-DFC29E5463D3}"/>
    <cellStyle name="Normal 9 4 3 4" xfId="3328" xr:uid="{B65728D1-7259-48BA-B3D2-BD4C2CBF7246}"/>
    <cellStyle name="Normal 9 4 3 4 2" xfId="3329" xr:uid="{BE4EE3B0-ECF7-4EF0-ADD3-F7F9BC0D8FBD}"/>
    <cellStyle name="Normal 9 4 3 4 2 2" xfId="4775" xr:uid="{4AC24D0E-D2DD-41C5-B42B-F403FD75C7E4}"/>
    <cellStyle name="Normal 9 4 3 4 2 2 2" xfId="5497" xr:uid="{8C3BD7DA-D673-4F58-9E98-605FC1548805}"/>
    <cellStyle name="Normal 9 4 3 4 2 2 3" xfId="5138" xr:uid="{179E3D75-2B82-43FB-8B9A-B893BF419E17}"/>
    <cellStyle name="Normal 9 4 3 4 3" xfId="3330" xr:uid="{B566C851-B38D-41FF-BF26-4880290593F5}"/>
    <cellStyle name="Normal 9 4 3 4 3 2" xfId="5139" xr:uid="{C9C561B1-62EF-4552-8F40-47DB3778E61D}"/>
    <cellStyle name="Normal 9 4 3 4 4" xfId="3331" xr:uid="{C4DF18AD-95DD-4803-8718-861871550545}"/>
    <cellStyle name="Normal 9 4 3 4 4 2" xfId="5140" xr:uid="{33902304-477E-4EAA-81F5-850F8E76F784}"/>
    <cellStyle name="Normal 9 4 3 4 5" xfId="5137" xr:uid="{C7E4D5CD-A9C5-4A8A-94FA-F9FFAF58692A}"/>
    <cellStyle name="Normal 9 4 3 5" xfId="3332" xr:uid="{6BE34A0C-5247-4E0E-8C18-CBEF482FD451}"/>
    <cellStyle name="Normal 9 4 3 5 2" xfId="3333" xr:uid="{69C0B82B-E59E-451D-8DA8-F3B070829995}"/>
    <cellStyle name="Normal 9 4 3 5 2 2" xfId="5142" xr:uid="{C2E1A490-EC66-4EDC-9D9E-96EC673E2276}"/>
    <cellStyle name="Normal 9 4 3 5 3" xfId="3334" xr:uid="{C658907C-AF6D-45D3-88AB-E4B8019AE96D}"/>
    <cellStyle name="Normal 9 4 3 5 3 2" xfId="5143" xr:uid="{FBF498B9-CA53-4294-9DA9-66BC3624B685}"/>
    <cellStyle name="Normal 9 4 3 5 4" xfId="3335" xr:uid="{8BAF2CE6-A7BF-40F0-8222-1362BA7F2706}"/>
    <cellStyle name="Normal 9 4 3 5 4 2" xfId="5144" xr:uid="{736967AC-9823-447E-8449-930332912BCC}"/>
    <cellStyle name="Normal 9 4 3 5 5" xfId="5141" xr:uid="{F83307C7-902D-4F5C-9FB4-FE043C9EC133}"/>
    <cellStyle name="Normal 9 4 3 6" xfId="3336" xr:uid="{663F01B0-33FA-4D39-B6E1-F587E2B0AF15}"/>
    <cellStyle name="Normal 9 4 3 6 2" xfId="5145" xr:uid="{2EC159E6-094A-4090-8821-BCB400F27A23}"/>
    <cellStyle name="Normal 9 4 3 7" xfId="3337" xr:uid="{ED672016-18E9-4ABB-90F2-C09EC1FDC260}"/>
    <cellStyle name="Normal 9 4 3 7 2" xfId="5146" xr:uid="{E5C2B1EB-1DA9-4725-BDE4-7BB3A1A46F07}"/>
    <cellStyle name="Normal 9 4 3 8" xfId="3338" xr:uid="{818A346A-71F6-4324-9525-50E86AB2A0BA}"/>
    <cellStyle name="Normal 9 4 3 8 2" xfId="5147" xr:uid="{16520D7E-8D92-4E23-83B5-6BE93E8CD3EE}"/>
    <cellStyle name="Normal 9 4 3 9" xfId="5115" xr:uid="{DE011C6F-603E-44D5-8D8D-44BD69FA0009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52" xr:uid="{0CD17AEB-FA2D-48E5-BD7A-DC347CF153F3}"/>
    <cellStyle name="Normal 9 4 4 2 2 2 3" xfId="5151" xr:uid="{E02D4E9A-E220-4351-8145-C4DEE090ED6C}"/>
    <cellStyle name="Normal 9 4 4 2 2 3" xfId="3343" xr:uid="{1B8C1CF7-E5C9-4880-B588-E7606850BBF2}"/>
    <cellStyle name="Normal 9 4 4 2 2 3 2" xfId="5153" xr:uid="{D7889860-8562-4FCE-B65F-C818784F6D8B}"/>
    <cellStyle name="Normal 9 4 4 2 2 3 2 2" xfId="6989" xr:uid="{3BE319EC-29D2-4777-BADF-06654C8C2C24}"/>
    <cellStyle name="Normal 9 4 4 2 2 4" xfId="3344" xr:uid="{A6BBA61C-2B58-4B6A-8522-D19F9275B174}"/>
    <cellStyle name="Normal 9 4 4 2 2 4 2" xfId="5154" xr:uid="{AA3BEA82-43DE-416D-992A-2F6FCFA4620A}"/>
    <cellStyle name="Normal 9 4 4 2 2 5" xfId="5150" xr:uid="{49CAE96F-99D3-4388-BC2E-3F6DE2982D27}"/>
    <cellStyle name="Normal 9 4 4 2 3" xfId="3345" xr:uid="{58AD18EB-8B28-4CCF-A2F5-A6C00EBA9C96}"/>
    <cellStyle name="Normal 9 4 4 2 3 2" xfId="4274" xr:uid="{7633241B-2A2F-4012-9F3C-417098F53043}"/>
    <cellStyle name="Normal 9 4 4 2 3 2 2" xfId="5156" xr:uid="{EA936EB2-4A5F-4D6B-8BD0-D75B47FD49EF}"/>
    <cellStyle name="Normal 9 4 4 2 3 3" xfId="5155" xr:uid="{7010829B-4B55-4656-BBAE-F72316D9B52B}"/>
    <cellStyle name="Normal 9 4 4 2 4" xfId="3346" xr:uid="{3F26112B-9D0F-4391-92B1-84B930FB740C}"/>
    <cellStyle name="Normal 9 4 4 2 4 2" xfId="5157" xr:uid="{7895A8BE-6DD9-4253-812C-6BDADBEAE098}"/>
    <cellStyle name="Normal 9 4 4 2 4 2 2" xfId="6990" xr:uid="{7D5584A9-200C-494D-9F55-67F4F06D7FF7}"/>
    <cellStyle name="Normal 9 4 4 2 5" xfId="3347" xr:uid="{97EBE7D5-F65F-460B-9708-FD331A512542}"/>
    <cellStyle name="Normal 9 4 4 2 5 2" xfId="5158" xr:uid="{D44EC76D-1655-43E7-AC59-9F8614698AA4}"/>
    <cellStyle name="Normal 9 4 4 2 6" xfId="5149" xr:uid="{860E1E01-1114-4C22-8AD8-F1DC9DF4F4AB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61" xr:uid="{A076C612-D2F7-4C99-AFEB-965758F66246}"/>
    <cellStyle name="Normal 9 4 4 3 2 3" xfId="5160" xr:uid="{08321B70-93BB-4E0A-8842-91EE796F1174}"/>
    <cellStyle name="Normal 9 4 4 3 3" xfId="3350" xr:uid="{677283A2-FBAA-4A7D-BF93-5C581F8828B9}"/>
    <cellStyle name="Normal 9 4 4 3 3 2" xfId="5162" xr:uid="{27841CC6-AD20-47EF-8556-C72E4C9935A0}"/>
    <cellStyle name="Normal 9 4 4 3 3 2 2" xfId="6991" xr:uid="{9D17B410-4B72-4A4C-B2AE-2245B675A39C}"/>
    <cellStyle name="Normal 9 4 4 3 4" xfId="3351" xr:uid="{086C0F03-BD4C-4343-9F4F-C5C72CC9C108}"/>
    <cellStyle name="Normal 9 4 4 3 4 2" xfId="5163" xr:uid="{AB7E8764-6F49-4D86-9E37-937091E7C483}"/>
    <cellStyle name="Normal 9 4 4 3 5" xfId="5159" xr:uid="{0E50C6B6-BD8F-4834-B5F4-E295047674AD}"/>
    <cellStyle name="Normal 9 4 4 4" xfId="3352" xr:uid="{373083DB-45F7-467D-8220-0D1AFD273947}"/>
    <cellStyle name="Normal 9 4 4 4 2" xfId="3353" xr:uid="{321DF2AC-9CAD-420A-9817-3F63C8157AEA}"/>
    <cellStyle name="Normal 9 4 4 4 2 2" xfId="5165" xr:uid="{C1F4688F-7C41-49B7-A39F-6F71E4A819A4}"/>
    <cellStyle name="Normal 9 4 4 4 3" xfId="3354" xr:uid="{B396A407-E763-4E74-9620-D29DAC74A0C9}"/>
    <cellStyle name="Normal 9 4 4 4 3 2" xfId="5166" xr:uid="{95DF2D84-83B5-456F-B4B3-4947B8BCFBF2}"/>
    <cellStyle name="Normal 9 4 4 4 4" xfId="3355" xr:uid="{49057117-C5D1-4F54-9358-182822105648}"/>
    <cellStyle name="Normal 9 4 4 4 4 2" xfId="5167" xr:uid="{095F87E6-3FDF-4C0E-BF47-CB0866963EE1}"/>
    <cellStyle name="Normal 9 4 4 4 5" xfId="5164" xr:uid="{7B0A87C5-DDDD-44E0-AFC4-7347C9007B42}"/>
    <cellStyle name="Normal 9 4 4 5" xfId="3356" xr:uid="{C64D3DB9-8FB5-481D-8C0E-356859EB31C3}"/>
    <cellStyle name="Normal 9 4 4 5 2" xfId="5168" xr:uid="{473D6709-AFE4-4054-88A2-6C4E7010EB44}"/>
    <cellStyle name="Normal 9 4 4 5 2 2" xfId="6992" xr:uid="{4AA7A414-73BD-4D1E-BED6-EF732B3F293B}"/>
    <cellStyle name="Normal 9 4 4 6" xfId="3357" xr:uid="{CE611F52-669B-4434-9538-3DE5D1953BF8}"/>
    <cellStyle name="Normal 9 4 4 6 2" xfId="5169" xr:uid="{EA112918-D2F1-444E-B265-1B05782C0296}"/>
    <cellStyle name="Normal 9 4 4 7" xfId="3358" xr:uid="{E42AA119-7F29-4E69-B4D7-3893569B3A67}"/>
    <cellStyle name="Normal 9 4 4 7 2" xfId="5170" xr:uid="{F2C43002-E7FD-4E28-BA39-48F201F8BCBD}"/>
    <cellStyle name="Normal 9 4 4 8" xfId="5148" xr:uid="{F5887241-50D6-4E55-8CAD-7CEBDE5D5F2C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74" xr:uid="{5B5BEC02-EE0C-4E90-9F5B-DF9118FBA929}"/>
    <cellStyle name="Normal 9 4 5 2 2 3" xfId="5173" xr:uid="{C6AE9CB3-F24F-481C-B1A2-D9E61AD570C0}"/>
    <cellStyle name="Normal 9 4 5 2 3" xfId="3362" xr:uid="{DC9331B7-1C1E-4DEF-8ACA-BBB92E1435CA}"/>
    <cellStyle name="Normal 9 4 5 2 3 2" xfId="5175" xr:uid="{BFEFFF5A-8775-4C75-8B7D-F640D9011A27}"/>
    <cellStyle name="Normal 9 4 5 2 3 2 2" xfId="6993" xr:uid="{C8620424-86C7-4B6E-BB02-355FE77287C3}"/>
    <cellStyle name="Normal 9 4 5 2 4" xfId="3363" xr:uid="{A08CA7CB-1D88-4572-B0F9-EF195DDDD5C2}"/>
    <cellStyle name="Normal 9 4 5 2 4 2" xfId="5176" xr:uid="{63D2D002-F984-4BB5-B2C3-53D79A1B333E}"/>
    <cellStyle name="Normal 9 4 5 2 5" xfId="5172" xr:uid="{71002978-8498-4FA7-BECC-FF36BF61263D}"/>
    <cellStyle name="Normal 9 4 5 3" xfId="3364" xr:uid="{A1E9C33C-C94E-4FFB-BAAF-493B0788A2C1}"/>
    <cellStyle name="Normal 9 4 5 3 2" xfId="3365" xr:uid="{3876BB89-BE58-496A-92CB-3F4DBDAC9F60}"/>
    <cellStyle name="Normal 9 4 5 3 2 2" xfId="5178" xr:uid="{F79BB70D-684B-41F6-AECC-E78DD89F0124}"/>
    <cellStyle name="Normal 9 4 5 3 3" xfId="3366" xr:uid="{F73D1800-06A9-4D99-8554-9DB4BC2DCF62}"/>
    <cellStyle name="Normal 9 4 5 3 3 2" xfId="5179" xr:uid="{E330F120-DC9F-43DA-9253-9FE1F0DFEDC8}"/>
    <cellStyle name="Normal 9 4 5 3 4" xfId="3367" xr:uid="{41C66C3B-088B-4235-9A2A-04856B8649BA}"/>
    <cellStyle name="Normal 9 4 5 3 4 2" xfId="5180" xr:uid="{7190AF18-E185-4693-B2A7-15E1C324241F}"/>
    <cellStyle name="Normal 9 4 5 3 5" xfId="5177" xr:uid="{5F7111CB-2FEB-4040-9CE3-19C8A55F9FA4}"/>
    <cellStyle name="Normal 9 4 5 4" xfId="3368" xr:uid="{E2116F0C-A7ED-4018-B37E-6460DD191EFB}"/>
    <cellStyle name="Normal 9 4 5 4 2" xfId="5181" xr:uid="{B2030137-E557-4ECD-806F-EF83105C1CE6}"/>
    <cellStyle name="Normal 9 4 5 4 2 2" xfId="6994" xr:uid="{547C8BC2-4194-4F80-A82F-BD307BCA9E87}"/>
    <cellStyle name="Normal 9 4 5 5" xfId="3369" xr:uid="{10597110-38DF-4F4E-BF64-F79F5D4481D5}"/>
    <cellStyle name="Normal 9 4 5 5 2" xfId="5182" xr:uid="{A994BBA9-F936-49BD-BCA2-291E127E5B44}"/>
    <cellStyle name="Normal 9 4 5 6" xfId="3370" xr:uid="{6193CB2F-0D4F-4003-B651-78D0486386BF}"/>
    <cellStyle name="Normal 9 4 5 6 2" xfId="5183" xr:uid="{0C829333-175E-4D7B-B8C1-83FCDA40B70C}"/>
    <cellStyle name="Normal 9 4 5 7" xfId="5171" xr:uid="{5BCCE975-538C-435A-BDAF-75F901F0814B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86" xr:uid="{BDBC868A-C788-46A6-9F33-E422DF2FB233}"/>
    <cellStyle name="Normal 9 4 6 2 3" xfId="3374" xr:uid="{936E98DF-DA76-41C5-997F-EDEF1086A88A}"/>
    <cellStyle name="Normal 9 4 6 2 3 2" xfId="5187" xr:uid="{D52B87D4-1BE9-4D46-86B1-21E62D47FB66}"/>
    <cellStyle name="Normal 9 4 6 2 4" xfId="3375" xr:uid="{D86FE3C7-4910-4F6A-AFE5-FB872984644E}"/>
    <cellStyle name="Normal 9 4 6 2 4 2" xfId="5188" xr:uid="{224C0AC6-6D0A-490F-B00B-15A802464006}"/>
    <cellStyle name="Normal 9 4 6 2 5" xfId="5185" xr:uid="{DAC88E1A-5FA9-42FE-BC3D-19065D32DC3F}"/>
    <cellStyle name="Normal 9 4 6 3" xfId="3376" xr:uid="{7D42B768-6197-45F7-A266-F5094882D122}"/>
    <cellStyle name="Normal 9 4 6 3 2" xfId="5189" xr:uid="{8DBF5B93-1829-4E5A-925C-72FBBCBC4841}"/>
    <cellStyle name="Normal 9 4 6 3 2 2" xfId="6995" xr:uid="{8F9BCCDD-CDB6-417E-A1E8-2969F0C8C2B1}"/>
    <cellStyle name="Normal 9 4 6 4" xfId="3377" xr:uid="{7DB71026-A14B-43C5-8F56-41602DDF0746}"/>
    <cellStyle name="Normal 9 4 6 4 2" xfId="5190" xr:uid="{8E6A827B-5344-4164-A1AC-11DAF1724AD0}"/>
    <cellStyle name="Normal 9 4 6 5" xfId="3378" xr:uid="{331CA8AB-5B2B-4241-B49C-65027FE1626C}"/>
    <cellStyle name="Normal 9 4 6 5 2" xfId="5191" xr:uid="{B2737CFA-7784-46C3-9DDF-00D29D61E2DD}"/>
    <cellStyle name="Normal 9 4 6 6" xfId="5184" xr:uid="{E9AD9AFD-7D68-42C8-8FDC-C170E4239E24}"/>
    <cellStyle name="Normal 9 4 7" xfId="3379" xr:uid="{23E879BA-5EDE-4527-B83F-BD3E7C5CD9E1}"/>
    <cellStyle name="Normal 9 4 7 2" xfId="3380" xr:uid="{FE6BB645-9DCD-439A-AA54-1D20CA64AABA}"/>
    <cellStyle name="Normal 9 4 7 2 2" xfId="5193" xr:uid="{3CB08A1B-C793-4E4E-8D0A-63CB9F8A225C}"/>
    <cellStyle name="Normal 9 4 7 3" xfId="3381" xr:uid="{63EACFD9-C165-4BCD-83BB-E9C03CCCBB36}"/>
    <cellStyle name="Normal 9 4 7 3 2" xfId="5194" xr:uid="{A15916E3-BC67-4AF4-9C14-10AEE4D09848}"/>
    <cellStyle name="Normal 9 4 7 4" xfId="3382" xr:uid="{A237818C-2634-4E2F-A320-E14CE2E43306}"/>
    <cellStyle name="Normal 9 4 7 4 2" xfId="5195" xr:uid="{D77ADA8A-0E6C-4C54-8AEC-8387CDE8179A}"/>
    <cellStyle name="Normal 9 4 7 5" xfId="5192" xr:uid="{6931CE32-396A-4326-8BC2-8EAE23331FD9}"/>
    <cellStyle name="Normal 9 4 8" xfId="3383" xr:uid="{4B3F0F96-7698-4C1B-9352-DFB8A143B4C0}"/>
    <cellStyle name="Normal 9 4 8 2" xfId="3384" xr:uid="{1652C9F7-EF06-4CE0-89E5-AD33D943B7C8}"/>
    <cellStyle name="Normal 9 4 8 2 2" xfId="5197" xr:uid="{DD14BDDF-0511-4B24-9479-9604E3F6060C}"/>
    <cellStyle name="Normal 9 4 8 3" xfId="3385" xr:uid="{42C48E4C-0A45-4969-A540-285C636278BC}"/>
    <cellStyle name="Normal 9 4 8 3 2" xfId="5198" xr:uid="{9879AF48-13DD-401A-8B65-BB6BFE90EE6C}"/>
    <cellStyle name="Normal 9 4 8 4" xfId="3386" xr:uid="{6ED60723-E769-4128-AB65-7053B9A54F85}"/>
    <cellStyle name="Normal 9 4 8 4 2" xfId="5199" xr:uid="{7C1AF736-610E-455B-AF71-1F777DA48966}"/>
    <cellStyle name="Normal 9 4 8 5" xfId="5196" xr:uid="{474D3681-2304-4E95-B7D0-2509D533DFD2}"/>
    <cellStyle name="Normal 9 4 9" xfId="3387" xr:uid="{0A0D880C-0BFC-41C8-B227-974676FB3A25}"/>
    <cellStyle name="Normal 9 4 9 2" xfId="5200" xr:uid="{B48D6AF3-EF78-4B5B-930B-EF6AF136BBAA}"/>
    <cellStyle name="Normal 9 5" xfId="3388" xr:uid="{F86CC073-51FB-4947-B60F-A224C8F5AAAD}"/>
    <cellStyle name="Normal 9 5 10" xfId="3389" xr:uid="{A9761081-2313-4CCE-946F-97186494E246}"/>
    <cellStyle name="Normal 9 5 10 2" xfId="5202" xr:uid="{9EF4D2F5-42C9-4A92-83C3-DF6C1999F5E1}"/>
    <cellStyle name="Normal 9 5 11" xfId="3390" xr:uid="{D20600A0-E03E-4CBD-8164-D0D21344248F}"/>
    <cellStyle name="Normal 9 5 11 2" xfId="5203" xr:uid="{549DE544-FD7C-46EA-9DB3-47ABB1070205}"/>
    <cellStyle name="Normal 9 5 12" xfId="5201" xr:uid="{88CD55C4-6EA3-4F43-A950-FE482EB99BBD}"/>
    <cellStyle name="Normal 9 5 2" xfId="3391" xr:uid="{A630278B-53B1-4F67-ABBD-AD5D7E85E57A}"/>
    <cellStyle name="Normal 9 5 2 10" xfId="5204" xr:uid="{E9F1244C-E801-479F-970C-A047400C7BC5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208" xr:uid="{FAD1F5F4-C33E-41DA-9ECC-8B531BF62DA1}"/>
    <cellStyle name="Normal 9 5 2 2 2 2 3" xfId="3396" xr:uid="{3E2CCF73-B1F9-4F05-80C1-CDC65940B91F}"/>
    <cellStyle name="Normal 9 5 2 2 2 2 3 2" xfId="5209" xr:uid="{7EB3ADA7-BA15-4C99-9459-DD3A6AF62A07}"/>
    <cellStyle name="Normal 9 5 2 2 2 2 4" xfId="3397" xr:uid="{BF6CCD5E-E621-4573-AA38-665E2F75835D}"/>
    <cellStyle name="Normal 9 5 2 2 2 2 4 2" xfId="5210" xr:uid="{5A0A6577-26CE-4720-86EB-99F13A128524}"/>
    <cellStyle name="Normal 9 5 2 2 2 2 5" xfId="5207" xr:uid="{91F38DCB-A014-467A-B1D7-3B2BDC389291}"/>
    <cellStyle name="Normal 9 5 2 2 2 3" xfId="3398" xr:uid="{52C60F68-7D3D-4FAB-9822-F8D800416909}"/>
    <cellStyle name="Normal 9 5 2 2 2 3 2" xfId="3399" xr:uid="{A7D84D49-75C3-492F-8483-A4BA44E1ED1E}"/>
    <cellStyle name="Normal 9 5 2 2 2 3 2 2" xfId="5212" xr:uid="{C31029EF-7CA4-4FCA-A9CE-C1EA2127C7A1}"/>
    <cellStyle name="Normal 9 5 2 2 2 3 3" xfId="3400" xr:uid="{DEB0BFC0-6AC8-47D9-B90F-FD577C17CA56}"/>
    <cellStyle name="Normal 9 5 2 2 2 3 3 2" xfId="5213" xr:uid="{1E10FD92-A488-4222-ADAF-441BA4FEF1B9}"/>
    <cellStyle name="Normal 9 5 2 2 2 3 4" xfId="3401" xr:uid="{03CA0861-E115-40D7-AD98-93C13EA8709B}"/>
    <cellStyle name="Normal 9 5 2 2 2 3 4 2" xfId="5214" xr:uid="{43642D4A-F492-4E4A-8992-CF37098A68EE}"/>
    <cellStyle name="Normal 9 5 2 2 2 3 5" xfId="5211" xr:uid="{3A790FC5-1112-4870-AAAB-02D5344927FF}"/>
    <cellStyle name="Normal 9 5 2 2 2 4" xfId="3402" xr:uid="{5D86A963-245A-49A6-A2B1-B654F7A5EFF0}"/>
    <cellStyle name="Normal 9 5 2 2 2 4 2" xfId="5215" xr:uid="{2AF78F08-9431-406C-A751-EBCC4C6E79A0}"/>
    <cellStyle name="Normal 9 5 2 2 2 5" xfId="3403" xr:uid="{0D7CCE81-E84A-4D9A-80E7-BF2B58D2C1DD}"/>
    <cellStyle name="Normal 9 5 2 2 2 5 2" xfId="5216" xr:uid="{3DFB59F5-3A68-492A-B3FC-BCD6B817DEF3}"/>
    <cellStyle name="Normal 9 5 2 2 2 6" xfId="3404" xr:uid="{FE0A2B1A-1FB6-4859-A93A-8CAF03C86E3D}"/>
    <cellStyle name="Normal 9 5 2 2 2 6 2" xfId="5217" xr:uid="{094F465E-BE74-4F3C-BDEC-F431E456DB43}"/>
    <cellStyle name="Normal 9 5 2 2 2 7" xfId="5206" xr:uid="{20ECB1B3-B485-4EE8-A386-920F43E465CA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20" xr:uid="{98D87F68-E241-4F31-8C4E-9F121C1721E9}"/>
    <cellStyle name="Normal 9 5 2 2 3 2 3" xfId="3408" xr:uid="{460C8630-68AB-426D-9D9D-763D724AF965}"/>
    <cellStyle name="Normal 9 5 2 2 3 2 3 2" xfId="5221" xr:uid="{1CDC7DA6-2647-4673-8574-9C1622EE2DA4}"/>
    <cellStyle name="Normal 9 5 2 2 3 2 4" xfId="3409" xr:uid="{D555BAE4-2377-4ABA-9575-DA6DB052A73A}"/>
    <cellStyle name="Normal 9 5 2 2 3 2 4 2" xfId="5222" xr:uid="{33D6AA5B-E259-4850-9FDD-9ED88FD611C3}"/>
    <cellStyle name="Normal 9 5 2 2 3 2 5" xfId="5219" xr:uid="{F6A6DD4B-536E-4429-AA54-F037D3FC0BAD}"/>
    <cellStyle name="Normal 9 5 2 2 3 3" xfId="3410" xr:uid="{C505AA95-563E-408B-A1CC-731CD37B53A9}"/>
    <cellStyle name="Normal 9 5 2 2 3 3 2" xfId="5223" xr:uid="{15A8A630-AADC-43FE-996B-09A2F744621C}"/>
    <cellStyle name="Normal 9 5 2 2 3 4" xfId="3411" xr:uid="{D68FF109-AC44-43B9-9469-DF21F3BAECA0}"/>
    <cellStyle name="Normal 9 5 2 2 3 4 2" xfId="5224" xr:uid="{506E2013-0746-4919-A6FC-D877AB85F180}"/>
    <cellStyle name="Normal 9 5 2 2 3 5" xfId="3412" xr:uid="{48D2BC56-2EE9-4334-A763-D2EDC87911F4}"/>
    <cellStyle name="Normal 9 5 2 2 3 5 2" xfId="5225" xr:uid="{D0A5AA06-5094-4BD4-ADEC-A9523C03345F}"/>
    <cellStyle name="Normal 9 5 2 2 3 6" xfId="5218" xr:uid="{EEBF3DF8-28D2-46BD-8CB9-B4F4367B78D6}"/>
    <cellStyle name="Normal 9 5 2 2 4" xfId="3413" xr:uid="{19746D52-1266-4886-850F-DE49B8F1E5D1}"/>
    <cellStyle name="Normal 9 5 2 2 4 2" xfId="3414" xr:uid="{8F02253D-2DA7-4DF7-AB36-0A15BE33DDCE}"/>
    <cellStyle name="Normal 9 5 2 2 4 2 2" xfId="5227" xr:uid="{60799051-C3DF-44B4-B5F6-5C1856E05683}"/>
    <cellStyle name="Normal 9 5 2 2 4 3" xfId="3415" xr:uid="{A1462127-7D09-4D1D-AA9D-AF764FEC13B9}"/>
    <cellStyle name="Normal 9 5 2 2 4 3 2" xfId="5228" xr:uid="{0EF1E019-A9E9-40E5-BE32-A2B60C1A4703}"/>
    <cellStyle name="Normal 9 5 2 2 4 4" xfId="3416" xr:uid="{E5FC1265-8147-4DBD-94DB-054BA3D935D8}"/>
    <cellStyle name="Normal 9 5 2 2 4 4 2" xfId="5229" xr:uid="{8F52C95A-2D9A-474E-B424-D55818CB1C54}"/>
    <cellStyle name="Normal 9 5 2 2 4 5" xfId="5226" xr:uid="{7CB27792-5516-4986-AAB2-8D4819A77E33}"/>
    <cellStyle name="Normal 9 5 2 2 5" xfId="3417" xr:uid="{D1030FEA-03C9-49A7-8E62-BABCB3AB477F}"/>
    <cellStyle name="Normal 9 5 2 2 5 2" xfId="3418" xr:uid="{9EF967B1-DD50-422B-9C1C-8D416AF67331}"/>
    <cellStyle name="Normal 9 5 2 2 5 2 2" xfId="5231" xr:uid="{D5E97741-CB1B-42F7-8ED4-434975769ECA}"/>
    <cellStyle name="Normal 9 5 2 2 5 3" xfId="3419" xr:uid="{3ADD6D94-AD84-40E9-A436-ABE7AEFFDEE9}"/>
    <cellStyle name="Normal 9 5 2 2 5 3 2" xfId="5232" xr:uid="{406743D8-30B2-4896-9898-A44C7743F43F}"/>
    <cellStyle name="Normal 9 5 2 2 5 4" xfId="3420" xr:uid="{EBC5E9A4-78A2-4167-A8DF-A6150A067C14}"/>
    <cellStyle name="Normal 9 5 2 2 5 4 2" xfId="5233" xr:uid="{34B6A96F-770B-4CD1-9B35-090DF9FDD5D5}"/>
    <cellStyle name="Normal 9 5 2 2 5 5" xfId="5230" xr:uid="{F3F48AF8-9E00-4444-BC0E-7393F66330BF}"/>
    <cellStyle name="Normal 9 5 2 2 6" xfId="3421" xr:uid="{5E5DB2A2-9827-4596-869F-B8830BBB12B8}"/>
    <cellStyle name="Normal 9 5 2 2 6 2" xfId="5234" xr:uid="{3A56CD2C-C107-4BF8-957F-A4B1C852B1BD}"/>
    <cellStyle name="Normal 9 5 2 2 7" xfId="3422" xr:uid="{88D7E271-7BDB-49C9-AD74-416A73ED543D}"/>
    <cellStyle name="Normal 9 5 2 2 7 2" xfId="5235" xr:uid="{E6407DBB-D74A-4CB9-A40D-2362DB0792DA}"/>
    <cellStyle name="Normal 9 5 2 2 8" xfId="3423" xr:uid="{08E1DCC5-DF73-4598-A21C-A13B18CBF928}"/>
    <cellStyle name="Normal 9 5 2 2 8 2" xfId="5236" xr:uid="{7A80BA49-B013-4AC9-97B5-DAE7A11035B5}"/>
    <cellStyle name="Normal 9 5 2 2 9" xfId="5205" xr:uid="{245B885A-05B3-4910-9B52-72F87E0AC177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39" xr:uid="{76EBC560-8765-42BB-A1B2-4069AEF759A5}"/>
    <cellStyle name="Normal 9 5 2 3 2 3" xfId="3427" xr:uid="{6CAF1EA0-5483-45FF-99E2-B6981CAE9767}"/>
    <cellStyle name="Normal 9 5 2 3 2 3 2" xfId="5240" xr:uid="{4858B115-2329-4F3D-9ABA-F0257DECBDA4}"/>
    <cellStyle name="Normal 9 5 2 3 2 4" xfId="3428" xr:uid="{B47E8974-458C-4AF9-84CC-34D421E180D2}"/>
    <cellStyle name="Normal 9 5 2 3 2 4 2" xfId="5241" xr:uid="{67D8E116-E904-49F6-A757-04F77D7AD26E}"/>
    <cellStyle name="Normal 9 5 2 3 2 5" xfId="5238" xr:uid="{6F96181E-1A9D-451A-94BD-C32045D828C8}"/>
    <cellStyle name="Normal 9 5 2 3 3" xfId="3429" xr:uid="{DF70A764-65AE-4A06-B0C3-C0EA68E39D1E}"/>
    <cellStyle name="Normal 9 5 2 3 3 2" xfId="3430" xr:uid="{33B9A006-230F-4430-AD81-0A1828F7FF73}"/>
    <cellStyle name="Normal 9 5 2 3 3 2 2" xfId="5243" xr:uid="{D523A1A2-376A-4DE1-9B28-CF40F93CA10F}"/>
    <cellStyle name="Normal 9 5 2 3 3 3" xfId="3431" xr:uid="{4C6CE248-1EA7-4D82-AF72-DBF364689ED2}"/>
    <cellStyle name="Normal 9 5 2 3 3 3 2" xfId="5244" xr:uid="{612B3BFA-3F33-4FDA-AC73-516CF8BB7B04}"/>
    <cellStyle name="Normal 9 5 2 3 3 4" xfId="3432" xr:uid="{95A18C9F-E989-4B20-93A6-3A5BC6326BF0}"/>
    <cellStyle name="Normal 9 5 2 3 3 4 2" xfId="5245" xr:uid="{F23DF5AF-2664-4F09-9F9E-ED0CA3A63E97}"/>
    <cellStyle name="Normal 9 5 2 3 3 5" xfId="5242" xr:uid="{BE49C824-844B-4F4C-8C55-12D38553D14C}"/>
    <cellStyle name="Normal 9 5 2 3 4" xfId="3433" xr:uid="{63CBE5E3-3D73-45AA-8C1D-E37B4B46874E}"/>
    <cellStyle name="Normal 9 5 2 3 4 2" xfId="5246" xr:uid="{A1BC3634-2725-4C02-9937-802B3FACA70B}"/>
    <cellStyle name="Normal 9 5 2 3 5" xfId="3434" xr:uid="{50BFB28E-AADF-4B76-ABA7-97EA3ECBB478}"/>
    <cellStyle name="Normal 9 5 2 3 5 2" xfId="5247" xr:uid="{A35F585B-4122-4ABC-8DA0-E4D686F37B96}"/>
    <cellStyle name="Normal 9 5 2 3 6" xfId="3435" xr:uid="{9AFBB40A-5FA7-4E06-8CB0-CD5FD46CC394}"/>
    <cellStyle name="Normal 9 5 2 3 6 2" xfId="5248" xr:uid="{06F7243F-65F9-475E-AE86-3D728046D81A}"/>
    <cellStyle name="Normal 9 5 2 3 7" xfId="5237" xr:uid="{4D1F29BC-F05E-472E-B3F7-1A64A68B3FAD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51" xr:uid="{134B26DC-23CE-41BD-8147-0310CB9A7D13}"/>
    <cellStyle name="Normal 9 5 2 4 2 3" xfId="3439" xr:uid="{99513CF1-4434-4648-9370-365F77384D49}"/>
    <cellStyle name="Normal 9 5 2 4 2 3 2" xfId="5252" xr:uid="{1016B2EA-6E17-41E2-9738-C2866FD9C78D}"/>
    <cellStyle name="Normal 9 5 2 4 2 4" xfId="3440" xr:uid="{0BFD76FB-8B12-4A52-80B3-C930DD07FDA4}"/>
    <cellStyle name="Normal 9 5 2 4 2 4 2" xfId="5253" xr:uid="{BEBF4FD4-71EB-4C7D-88BA-554DB6502272}"/>
    <cellStyle name="Normal 9 5 2 4 2 5" xfId="5250" xr:uid="{92970157-F44E-4099-AFC9-E09485E1266A}"/>
    <cellStyle name="Normal 9 5 2 4 3" xfId="3441" xr:uid="{558C0A5C-B690-4755-A11B-3995B5942152}"/>
    <cellStyle name="Normal 9 5 2 4 3 2" xfId="5254" xr:uid="{DF8E6B62-4FAF-44AB-9872-8EB9D4C87FD0}"/>
    <cellStyle name="Normal 9 5 2 4 4" xfId="3442" xr:uid="{731FAB44-C035-4434-BBC2-78D19177F876}"/>
    <cellStyle name="Normal 9 5 2 4 4 2" xfId="5255" xr:uid="{DBC8F7B5-5E93-4B62-AAC7-D6658B8D14ED}"/>
    <cellStyle name="Normal 9 5 2 4 5" xfId="3443" xr:uid="{5287E35C-CA63-49C4-85CA-9AC4CE3047F9}"/>
    <cellStyle name="Normal 9 5 2 4 5 2" xfId="5256" xr:uid="{45120B9F-E880-4F8E-8B54-7815947BC862}"/>
    <cellStyle name="Normal 9 5 2 4 6" xfId="5249" xr:uid="{8CFAC8A3-53BE-4CBF-8B82-E2A4B37E4AEC}"/>
    <cellStyle name="Normal 9 5 2 5" xfId="3444" xr:uid="{E41A2246-1F45-4D76-B522-E10C396DE870}"/>
    <cellStyle name="Normal 9 5 2 5 2" xfId="3445" xr:uid="{9C71CA7C-6CFE-4080-AE49-38B843637FEB}"/>
    <cellStyle name="Normal 9 5 2 5 2 2" xfId="5258" xr:uid="{63A0CBFA-7E18-49D1-8046-C3F459868455}"/>
    <cellStyle name="Normal 9 5 2 5 3" xfId="3446" xr:uid="{0CF0622F-4418-4EC2-ACF3-0B81D498B5AD}"/>
    <cellStyle name="Normal 9 5 2 5 3 2" xfId="5259" xr:uid="{BA052C34-3C0F-4077-97A0-D6D59FCC3C26}"/>
    <cellStyle name="Normal 9 5 2 5 4" xfId="3447" xr:uid="{A6E4643C-6A1B-4B6B-A850-222E09D6CCA6}"/>
    <cellStyle name="Normal 9 5 2 5 4 2" xfId="5260" xr:uid="{CD462C87-F438-4FAE-8FC9-10F16EF9576B}"/>
    <cellStyle name="Normal 9 5 2 5 5" xfId="5257" xr:uid="{9C7E189A-42AF-4FF1-A9E2-BCC3D647CF91}"/>
    <cellStyle name="Normal 9 5 2 6" xfId="3448" xr:uid="{8C110C3A-907B-435A-A8AA-D24C4B1366CE}"/>
    <cellStyle name="Normal 9 5 2 6 2" xfId="3449" xr:uid="{8568CA61-10C1-4A67-BF81-74C3A75566F2}"/>
    <cellStyle name="Normal 9 5 2 6 2 2" xfId="5262" xr:uid="{119C3513-EC83-4E48-962A-7042AD6D29B7}"/>
    <cellStyle name="Normal 9 5 2 6 3" xfId="3450" xr:uid="{29A4313F-8949-45E4-B984-92A0944FDCE2}"/>
    <cellStyle name="Normal 9 5 2 6 3 2" xfId="5263" xr:uid="{417ABBA8-E1FA-46E2-9DA9-EE93EEF840FA}"/>
    <cellStyle name="Normal 9 5 2 6 4" xfId="3451" xr:uid="{0325FD9A-847A-43EE-B727-CD6655DBABC1}"/>
    <cellStyle name="Normal 9 5 2 6 4 2" xfId="5264" xr:uid="{4A65EEC8-7762-4E33-B5D1-EFBC97B47587}"/>
    <cellStyle name="Normal 9 5 2 6 5" xfId="5261" xr:uid="{9ACA221F-2AD6-434D-8DF2-81B3A083F6FD}"/>
    <cellStyle name="Normal 9 5 2 7" xfId="3452" xr:uid="{E9633376-09FD-480B-B8E6-E2BBB4C54C9C}"/>
    <cellStyle name="Normal 9 5 2 7 2" xfId="5265" xr:uid="{360B4BED-1E3E-4C80-A42B-284D987D8FCB}"/>
    <cellStyle name="Normal 9 5 2 8" xfId="3453" xr:uid="{24667192-8A7F-4C78-B8E0-8EA511051635}"/>
    <cellStyle name="Normal 9 5 2 8 2" xfId="5266" xr:uid="{B3F061DD-BD0C-4C34-8A81-F6212E8AFB2F}"/>
    <cellStyle name="Normal 9 5 2 9" xfId="3454" xr:uid="{A3859758-B49F-42CD-A0B5-055EE9E68BF6}"/>
    <cellStyle name="Normal 9 5 2 9 2" xfId="5267" xr:uid="{0B2DAFDB-A639-4CA8-8095-CED06B2155E5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72" xr:uid="{868DED73-52F9-4F84-AE05-EBF03FFB573F}"/>
    <cellStyle name="Normal 9 5 3 2 2 2 3" xfId="5271" xr:uid="{D8379E0C-49CA-4120-9966-5F1F27261037}"/>
    <cellStyle name="Normal 9 5 3 2 2 3" xfId="3459" xr:uid="{81EDA8D9-CE06-4943-BBD1-3133299612F3}"/>
    <cellStyle name="Normal 9 5 3 2 2 3 2" xfId="5273" xr:uid="{800158EA-D0AB-4BD5-BF26-AF6EEAE64599}"/>
    <cellStyle name="Normal 9 5 3 2 2 3 2 2" xfId="6996" xr:uid="{3DFBC4E2-F735-4836-93CE-FDC15D02FB14}"/>
    <cellStyle name="Normal 9 5 3 2 2 4" xfId="3460" xr:uid="{9B9702E4-91CA-4288-83C4-823B366BBDE5}"/>
    <cellStyle name="Normal 9 5 3 2 2 4 2" xfId="5274" xr:uid="{145EAF2E-25D7-48DE-BE25-E5A0405A252F}"/>
    <cellStyle name="Normal 9 5 3 2 2 5" xfId="5270" xr:uid="{7A3C92A8-8DCF-4167-BACF-6E6A599C70EA}"/>
    <cellStyle name="Normal 9 5 3 2 3" xfId="3461" xr:uid="{215002A9-D445-4D5A-AE79-C3D1F42472E5}"/>
    <cellStyle name="Normal 9 5 3 2 3 2" xfId="3462" xr:uid="{3B61D4E9-2E45-4B2B-8CF2-01515EE8EC5B}"/>
    <cellStyle name="Normal 9 5 3 2 3 2 2" xfId="5276" xr:uid="{600CCB9A-AE7E-400A-9C6C-1E74CF610073}"/>
    <cellStyle name="Normal 9 5 3 2 3 3" xfId="3463" xr:uid="{1F61B04B-9527-40FF-BE3D-CA384975FB41}"/>
    <cellStyle name="Normal 9 5 3 2 3 3 2" xfId="5277" xr:uid="{FE37D274-5DC6-48F4-8C07-DC02CC723884}"/>
    <cellStyle name="Normal 9 5 3 2 3 4" xfId="3464" xr:uid="{8882092E-0D1E-4D0E-907F-194906559D1A}"/>
    <cellStyle name="Normal 9 5 3 2 3 4 2" xfId="5278" xr:uid="{690ACB3E-07CE-42A1-AB79-4AE4337DC099}"/>
    <cellStyle name="Normal 9 5 3 2 3 5" xfId="5275" xr:uid="{7272F211-3885-44F1-80BD-42DC7A2DC57F}"/>
    <cellStyle name="Normal 9 5 3 2 4" xfId="3465" xr:uid="{411F4421-ABEA-461A-9058-E8CD9798B9E8}"/>
    <cellStyle name="Normal 9 5 3 2 4 2" xfId="5279" xr:uid="{1936430E-DB85-4CF1-AD28-AF958CA20FE2}"/>
    <cellStyle name="Normal 9 5 3 2 4 2 2" xfId="6997" xr:uid="{0E82B53A-ABB6-441F-BE76-AB82EAECA5D4}"/>
    <cellStyle name="Normal 9 5 3 2 5" xfId="3466" xr:uid="{0B02444B-F6A2-462A-9062-3C95251D624E}"/>
    <cellStyle name="Normal 9 5 3 2 5 2" xfId="5280" xr:uid="{E7098B2C-A294-4B32-BE78-99C373F7952C}"/>
    <cellStyle name="Normal 9 5 3 2 6" xfId="3467" xr:uid="{65C3478D-E36D-4799-9007-A7B5C1DE94A4}"/>
    <cellStyle name="Normal 9 5 3 2 6 2" xfId="5281" xr:uid="{8F95FD76-F5B1-4432-8C90-E8506078A012}"/>
    <cellStyle name="Normal 9 5 3 2 7" xfId="5269" xr:uid="{D9AAE202-7AA9-4E9A-A463-CC17B5910AD5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84" xr:uid="{DA38F3A7-F059-4BA0-9D85-9B8E5DEB4F93}"/>
    <cellStyle name="Normal 9 5 3 3 2 3" xfId="3471" xr:uid="{9DD214D2-D70D-43B5-B6D3-39A6668C3BA7}"/>
    <cellStyle name="Normal 9 5 3 3 2 3 2" xfId="5285" xr:uid="{70DD2D0F-AC20-4E4D-A25F-DA1924934C65}"/>
    <cellStyle name="Normal 9 5 3 3 2 4" xfId="3472" xr:uid="{4CAC0FFB-A3DC-46A0-853A-11ACB7CC7939}"/>
    <cellStyle name="Normal 9 5 3 3 2 4 2" xfId="5286" xr:uid="{86BCE43D-DB67-49E8-8AD9-A37CD12D239F}"/>
    <cellStyle name="Normal 9 5 3 3 2 5" xfId="5283" xr:uid="{81E2134B-7276-40D7-BAAD-8FF1E16D79CD}"/>
    <cellStyle name="Normal 9 5 3 3 3" xfId="3473" xr:uid="{E5026B54-9B89-4D83-A174-5D07F5E2155D}"/>
    <cellStyle name="Normal 9 5 3 3 3 2" xfId="5287" xr:uid="{41D67EBC-3CEF-4357-BD94-7BCAF6EA49D1}"/>
    <cellStyle name="Normal 9 5 3 3 3 2 2" xfId="6998" xr:uid="{CFA88704-54AC-49D9-A7B6-05AC5A9B08FB}"/>
    <cellStyle name="Normal 9 5 3 3 4" xfId="3474" xr:uid="{E062739B-F646-405F-8385-F898B790ECB5}"/>
    <cellStyle name="Normal 9 5 3 3 4 2" xfId="5288" xr:uid="{7263291B-690E-4C77-AFAC-BBE9A2C62E7D}"/>
    <cellStyle name="Normal 9 5 3 3 5" xfId="3475" xr:uid="{F5D30213-279D-4255-A0DE-3F69F4F403A7}"/>
    <cellStyle name="Normal 9 5 3 3 5 2" xfId="5289" xr:uid="{245F400C-63D9-42E7-887E-E5C5B8D64BB0}"/>
    <cellStyle name="Normal 9 5 3 3 6" xfId="5282" xr:uid="{B4CD7864-7CC2-420C-9C48-3324C4C55B42}"/>
    <cellStyle name="Normal 9 5 3 4" xfId="3476" xr:uid="{2956DDAD-978D-48AC-8E58-46D23C8B510F}"/>
    <cellStyle name="Normal 9 5 3 4 2" xfId="3477" xr:uid="{D1FFA0D6-70DA-4217-8381-68FE55181D90}"/>
    <cellStyle name="Normal 9 5 3 4 2 2" xfId="5291" xr:uid="{24525587-22EC-416B-97C2-60FE05BA8788}"/>
    <cellStyle name="Normal 9 5 3 4 3" xfId="3478" xr:uid="{900533C0-49E9-4916-B9A3-32FDDAE42CF6}"/>
    <cellStyle name="Normal 9 5 3 4 3 2" xfId="5292" xr:uid="{1A0804C2-F2CE-46F5-B634-5241825F2B39}"/>
    <cellStyle name="Normal 9 5 3 4 4" xfId="3479" xr:uid="{D7820F01-9A4B-4F9C-B399-F6C809DC336F}"/>
    <cellStyle name="Normal 9 5 3 4 4 2" xfId="5293" xr:uid="{5C4FF3A2-EE8A-4222-91D5-CAB0D20DAFF8}"/>
    <cellStyle name="Normal 9 5 3 4 5" xfId="5290" xr:uid="{F05ECF6A-036F-493C-B99B-B478C360D742}"/>
    <cellStyle name="Normal 9 5 3 5" xfId="3480" xr:uid="{7CB31839-CB84-4E61-8E87-49120194112E}"/>
    <cellStyle name="Normal 9 5 3 5 2" xfId="3481" xr:uid="{78CD7958-FB10-470E-9ADC-A9F616CE1DA8}"/>
    <cellStyle name="Normal 9 5 3 5 2 2" xfId="5295" xr:uid="{C128CE90-E072-4E1A-B837-220D64166A11}"/>
    <cellStyle name="Normal 9 5 3 5 3" xfId="3482" xr:uid="{7A44180B-DC9E-4628-AA2C-D511A3E1A4DB}"/>
    <cellStyle name="Normal 9 5 3 5 3 2" xfId="5296" xr:uid="{7A790E16-9546-49E5-8A9F-3E7298FD0C77}"/>
    <cellStyle name="Normal 9 5 3 5 4" xfId="3483" xr:uid="{C065D9EF-3BF9-4395-869B-985EBB592D22}"/>
    <cellStyle name="Normal 9 5 3 5 4 2" xfId="5297" xr:uid="{C15FC3B1-B352-4868-B34D-594B0E30DFB9}"/>
    <cellStyle name="Normal 9 5 3 5 5" xfId="5294" xr:uid="{C4752D21-36BE-46E6-8569-A4613268AD1E}"/>
    <cellStyle name="Normal 9 5 3 6" xfId="3484" xr:uid="{8069611D-FE07-40C2-A3F2-F7AADA426843}"/>
    <cellStyle name="Normal 9 5 3 6 2" xfId="5298" xr:uid="{181B94ED-B64E-45BC-BD01-40A3B9672037}"/>
    <cellStyle name="Normal 9 5 3 7" xfId="3485" xr:uid="{E409B1D1-567A-4E09-ADFE-5127B91B5C13}"/>
    <cellStyle name="Normal 9 5 3 7 2" xfId="5299" xr:uid="{C8BCEFA2-0C5B-428A-BB34-DD291FEBC705}"/>
    <cellStyle name="Normal 9 5 3 8" xfId="3486" xr:uid="{AD8E4184-C5B5-42A8-95BB-6AF790A5515D}"/>
    <cellStyle name="Normal 9 5 3 8 2" xfId="5300" xr:uid="{0F242E5F-EBC6-4D17-9BA4-DD3CB1BB2100}"/>
    <cellStyle name="Normal 9 5 3 9" xfId="5268" xr:uid="{88B7EF1C-4481-4720-B3F2-6BF29F2FA7C6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304" xr:uid="{E4BE47F0-99A2-495F-9A2F-146EFD470738}"/>
    <cellStyle name="Normal 9 5 4 2 2 3" xfId="3491" xr:uid="{F4965547-5CE4-4099-98C1-719E32EC737E}"/>
    <cellStyle name="Normal 9 5 4 2 2 3 2" xfId="5305" xr:uid="{AF57B849-D7FC-4C56-BD10-70B77071DB63}"/>
    <cellStyle name="Normal 9 5 4 2 2 4" xfId="3492" xr:uid="{CAFDA8F3-4445-4C8B-9D75-ED2E1F9C4D20}"/>
    <cellStyle name="Normal 9 5 4 2 2 4 2" xfId="5306" xr:uid="{B94C4159-F531-44B6-BE56-659ED431D3CD}"/>
    <cellStyle name="Normal 9 5 4 2 2 5" xfId="5303" xr:uid="{92BE22CF-5BE3-4EC6-BC5D-397D9F5FFD3B}"/>
    <cellStyle name="Normal 9 5 4 2 3" xfId="3493" xr:uid="{ABEBAA1B-2EFC-4D53-91C2-CFB8E892C35D}"/>
    <cellStyle name="Normal 9 5 4 2 3 2" xfId="5307" xr:uid="{651CF027-C23D-41C4-8F12-E0BD6B65974E}"/>
    <cellStyle name="Normal 9 5 4 2 3 2 2" xfId="6999" xr:uid="{41150DB7-6CF3-4F93-A5D5-C7ED42FE1FB6}"/>
    <cellStyle name="Normal 9 5 4 2 4" xfId="3494" xr:uid="{F80B5EA7-759F-4D1A-BE47-A48DFBB52A17}"/>
    <cellStyle name="Normal 9 5 4 2 4 2" xfId="5308" xr:uid="{2C693C00-1FA9-4329-9069-C5E6474A4C67}"/>
    <cellStyle name="Normal 9 5 4 2 5" xfId="3495" xr:uid="{8290C90D-43B6-427D-AB95-609FE562B116}"/>
    <cellStyle name="Normal 9 5 4 2 5 2" xfId="5309" xr:uid="{04088C0B-FB0C-48EF-8B6E-2DBB36DD16B2}"/>
    <cellStyle name="Normal 9 5 4 2 6" xfId="5302" xr:uid="{1A6F7B3C-0CCC-4796-A854-6DBC541DE002}"/>
    <cellStyle name="Normal 9 5 4 3" xfId="3496" xr:uid="{F50801D6-FC22-40E5-A00A-61F4FB8F1128}"/>
    <cellStyle name="Normal 9 5 4 3 2" xfId="3497" xr:uid="{39EF0002-E058-4ADE-9EE2-B1CCF3F38BC8}"/>
    <cellStyle name="Normal 9 5 4 3 2 2" xfId="5311" xr:uid="{12301909-FE1B-4A38-908E-207429D58E20}"/>
    <cellStyle name="Normal 9 5 4 3 3" xfId="3498" xr:uid="{34CA5CF6-F299-4624-8DA9-F03519E3BC52}"/>
    <cellStyle name="Normal 9 5 4 3 3 2" xfId="5312" xr:uid="{D5C3A93C-0B17-45ED-A570-5B4D722AD8D7}"/>
    <cellStyle name="Normal 9 5 4 3 4" xfId="3499" xr:uid="{39A6F213-740F-4718-A632-93D5AE134FC9}"/>
    <cellStyle name="Normal 9 5 4 3 4 2" xfId="5313" xr:uid="{8EE1F479-B711-4862-B43C-CE41757B56C5}"/>
    <cellStyle name="Normal 9 5 4 3 5" xfId="5310" xr:uid="{CF7C79BA-6ED9-4006-9E49-DE94EB99082C}"/>
    <cellStyle name="Normal 9 5 4 4" xfId="3500" xr:uid="{2C9BBD38-6AEB-49E7-BA39-C871B7F700AA}"/>
    <cellStyle name="Normal 9 5 4 4 2" xfId="3501" xr:uid="{681755ED-F5DC-433D-B04E-19D20F0825CC}"/>
    <cellStyle name="Normal 9 5 4 4 2 2" xfId="5315" xr:uid="{44B57579-160F-4F76-82B8-391F011446B5}"/>
    <cellStyle name="Normal 9 5 4 4 3" xfId="3502" xr:uid="{A023CC44-368B-47B8-88A1-E0BBB93BA094}"/>
    <cellStyle name="Normal 9 5 4 4 3 2" xfId="5316" xr:uid="{00BC4766-4DA5-4D0F-A1EB-81C4ED48B8EA}"/>
    <cellStyle name="Normal 9 5 4 4 4" xfId="3503" xr:uid="{2498BC5C-214B-434F-BC73-5368B7617698}"/>
    <cellStyle name="Normal 9 5 4 4 4 2" xfId="5317" xr:uid="{CAF9034C-C7CA-412B-84E8-92E790B607E1}"/>
    <cellStyle name="Normal 9 5 4 4 5" xfId="5314" xr:uid="{400A90A0-D974-4C5E-B705-6FE04827A38F}"/>
    <cellStyle name="Normal 9 5 4 5" xfId="3504" xr:uid="{8446262D-E7F7-4258-9D75-FCC787D28D67}"/>
    <cellStyle name="Normal 9 5 4 5 2" xfId="5318" xr:uid="{5AF195AD-4D41-485D-BAF4-2185AFED58F1}"/>
    <cellStyle name="Normal 9 5 4 6" xfId="3505" xr:uid="{77E3D96C-E4D1-4F59-B251-4F8906AAB81D}"/>
    <cellStyle name="Normal 9 5 4 6 2" xfId="5319" xr:uid="{E1F13BD6-EAC1-4CBA-A66C-557877C9B186}"/>
    <cellStyle name="Normal 9 5 4 7" xfId="3506" xr:uid="{32671DA6-9AD3-4086-BD12-3784DE729229}"/>
    <cellStyle name="Normal 9 5 4 7 2" xfId="5320" xr:uid="{41B55835-A749-4E25-AD11-1E98A44C5B92}"/>
    <cellStyle name="Normal 9 5 4 8" xfId="5301" xr:uid="{52EE89B9-EEDC-4DEB-A181-7F8447B4DE0E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23" xr:uid="{AC16EC56-B478-41C6-8006-6673D54823AB}"/>
    <cellStyle name="Normal 9 5 5 2 3" xfId="3510" xr:uid="{C7D3BD57-3ACF-4D97-BA3E-A4BF37669E8D}"/>
    <cellStyle name="Normal 9 5 5 2 3 2" xfId="5324" xr:uid="{93B924A0-2AB8-4ACA-9EF0-B0EEBE27AD0C}"/>
    <cellStyle name="Normal 9 5 5 2 4" xfId="3511" xr:uid="{8DA4C761-7A49-4571-8A1D-72507E79E84E}"/>
    <cellStyle name="Normal 9 5 5 2 4 2" xfId="5325" xr:uid="{82D3AE6A-250E-4317-B1DF-FAA44831AA68}"/>
    <cellStyle name="Normal 9 5 5 2 5" xfId="5322" xr:uid="{12938D93-19F0-40B9-AC35-0504FD6EEDBD}"/>
    <cellStyle name="Normal 9 5 5 3" xfId="3512" xr:uid="{2BE788CD-4950-456F-8B23-3AA8AD516D7B}"/>
    <cellStyle name="Normal 9 5 5 3 2" xfId="3513" xr:uid="{44C72F3C-AE61-4366-B44B-8ACA85C34C2A}"/>
    <cellStyle name="Normal 9 5 5 3 2 2" xfId="5327" xr:uid="{33E3901F-F5DC-4F5E-82DB-035091589DBE}"/>
    <cellStyle name="Normal 9 5 5 3 3" xfId="3514" xr:uid="{0ED9306D-CB61-424E-8173-2CCDE6CAA260}"/>
    <cellStyle name="Normal 9 5 5 3 3 2" xfId="5328" xr:uid="{71F25DE1-EB41-4FF3-B724-1D8646E95068}"/>
    <cellStyle name="Normal 9 5 5 3 4" xfId="3515" xr:uid="{E66B88EB-697F-46E7-AF5B-304EDB839CEE}"/>
    <cellStyle name="Normal 9 5 5 3 4 2" xfId="5329" xr:uid="{F2390BF6-2F6A-4148-AA67-DAAE98A66326}"/>
    <cellStyle name="Normal 9 5 5 3 5" xfId="5326" xr:uid="{2B4FD04D-677D-44CC-B474-9B23466E9384}"/>
    <cellStyle name="Normal 9 5 5 4" xfId="3516" xr:uid="{E57C5B06-B711-49E3-BBE2-CD6C41D017AC}"/>
    <cellStyle name="Normal 9 5 5 4 2" xfId="5330" xr:uid="{7A5FC67B-E150-4663-97FC-E8C975BF8495}"/>
    <cellStyle name="Normal 9 5 5 5" xfId="3517" xr:uid="{20BC3070-137A-4FE4-86CB-626E81A8A232}"/>
    <cellStyle name="Normal 9 5 5 5 2" xfId="5331" xr:uid="{913F9AF1-9385-4592-B0A0-F952CE5AF02E}"/>
    <cellStyle name="Normal 9 5 5 6" xfId="3518" xr:uid="{5C5464CF-3BBC-4985-967F-F6E6B54E4410}"/>
    <cellStyle name="Normal 9 5 5 6 2" xfId="5332" xr:uid="{317A6D24-D36A-4AD1-9F1B-A1BEED9ACCB2}"/>
    <cellStyle name="Normal 9 5 5 7" xfId="5321" xr:uid="{DDD8EF58-98A6-4786-99FF-DACB53EE8263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35" xr:uid="{10C9804D-1C8A-4998-A369-B2D84BCD1D2A}"/>
    <cellStyle name="Normal 9 5 6 2 3" xfId="3522" xr:uid="{006A5A07-34F7-42CB-A581-0731DEA5CD09}"/>
    <cellStyle name="Normal 9 5 6 2 3 2" xfId="5336" xr:uid="{DE4AD7EB-DD36-42D5-9976-406ACCA68C61}"/>
    <cellStyle name="Normal 9 5 6 2 4" xfId="3523" xr:uid="{9FB6EDE4-ABB1-4D30-B3C6-2868CB304DE9}"/>
    <cellStyle name="Normal 9 5 6 2 4 2" xfId="5337" xr:uid="{38494D04-0D1B-4C5C-A740-43B821E0BD72}"/>
    <cellStyle name="Normal 9 5 6 2 5" xfId="5334" xr:uid="{5645BFF6-0DA6-46FB-8353-D6CB7EAC3990}"/>
    <cellStyle name="Normal 9 5 6 3" xfId="3524" xr:uid="{70D31E7D-8D35-44B6-B356-31B307F95A5E}"/>
    <cellStyle name="Normal 9 5 6 3 2" xfId="5338" xr:uid="{931CC251-0F15-4068-AB09-314587761CB1}"/>
    <cellStyle name="Normal 9 5 6 4" xfId="3525" xr:uid="{59D60B76-2E95-4932-908E-B4A988E02ED0}"/>
    <cellStyle name="Normal 9 5 6 4 2" xfId="5339" xr:uid="{400CA37B-6EC0-497B-BF9C-3A0F830A6980}"/>
    <cellStyle name="Normal 9 5 6 5" xfId="3526" xr:uid="{53C37F21-B8FF-4570-A5B6-899519EC1C2C}"/>
    <cellStyle name="Normal 9 5 6 5 2" xfId="5340" xr:uid="{F2929806-E2AB-43A8-B035-541EFCE531CD}"/>
    <cellStyle name="Normal 9 5 6 6" xfId="5333" xr:uid="{D2F1F58A-0F85-418A-BCD3-79957E445A7E}"/>
    <cellStyle name="Normal 9 5 7" xfId="3527" xr:uid="{8A32F5F6-6741-43EE-B908-023D31B5CDEF}"/>
    <cellStyle name="Normal 9 5 7 2" xfId="3528" xr:uid="{0BFFC645-E101-4F53-AA74-A74675214F22}"/>
    <cellStyle name="Normal 9 5 7 2 2" xfId="5342" xr:uid="{2C8A5C15-23CB-4564-AEEB-192658014439}"/>
    <cellStyle name="Normal 9 5 7 3" xfId="3529" xr:uid="{6C2490A9-054E-46AA-BD0E-B1E151926868}"/>
    <cellStyle name="Normal 9 5 7 3 2" xfId="5343" xr:uid="{376653EB-9985-4EB4-9222-72A1D5630A95}"/>
    <cellStyle name="Normal 9 5 7 4" xfId="3530" xr:uid="{ED3CC8C0-21C6-4A1E-BC3F-94506ED26F43}"/>
    <cellStyle name="Normal 9 5 7 4 2" xfId="5344" xr:uid="{11DE867A-904A-4242-B52D-62186F8D4193}"/>
    <cellStyle name="Normal 9 5 7 5" xfId="5341" xr:uid="{F2C6EACD-5138-4059-B6A7-4D4BC35A7FA6}"/>
    <cellStyle name="Normal 9 5 8" xfId="3531" xr:uid="{6C98A002-3128-4D4F-83EE-6C28969DC451}"/>
    <cellStyle name="Normal 9 5 8 2" xfId="3532" xr:uid="{DC28BC4D-8758-49D8-B680-B0944F67D6B4}"/>
    <cellStyle name="Normal 9 5 8 2 2" xfId="5346" xr:uid="{0140052D-5E71-4D58-B45D-296C45EFE43B}"/>
    <cellStyle name="Normal 9 5 8 3" xfId="3533" xr:uid="{268D54E0-77E2-4619-B8E2-87A0033AA1BC}"/>
    <cellStyle name="Normal 9 5 8 3 2" xfId="5347" xr:uid="{4D79DC28-7848-464D-84E0-3998F2109759}"/>
    <cellStyle name="Normal 9 5 8 4" xfId="3534" xr:uid="{94538C98-43EE-4226-9D9A-8F6193FFF09B}"/>
    <cellStyle name="Normal 9 5 8 4 2" xfId="5348" xr:uid="{BF7FABBF-4D36-4DEE-8B71-01DBF5517DDE}"/>
    <cellStyle name="Normal 9 5 8 5" xfId="5345" xr:uid="{023D7973-D6BC-47EF-8AEC-299F9FEA7004}"/>
    <cellStyle name="Normal 9 5 9" xfId="3535" xr:uid="{50615741-9D37-4C1F-A470-C55E03F6F494}"/>
    <cellStyle name="Normal 9 5 9 2" xfId="5349" xr:uid="{5C6EB661-5150-44F4-941E-7F68F5FEF698}"/>
    <cellStyle name="Normal 9 6" xfId="3536" xr:uid="{BFF50448-C313-459F-A1AE-C47CB71FEEAF}"/>
    <cellStyle name="Normal 9 6 10" xfId="5350" xr:uid="{A388AD08-310A-497F-91BD-6757D712F199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54" xr:uid="{2D1B5887-B4D5-4B87-9706-FA0A505F61DC}"/>
    <cellStyle name="Normal 9 6 2 2 2 3" xfId="3541" xr:uid="{73779289-A292-487E-B418-CBD91DC2C29B}"/>
    <cellStyle name="Normal 9 6 2 2 2 3 2" xfId="5355" xr:uid="{A0DF1DE3-35E7-4628-A386-A8B03EB41418}"/>
    <cellStyle name="Normal 9 6 2 2 2 4" xfId="3542" xr:uid="{73DBD49D-6AE8-49DC-8480-11C32F4CC6D8}"/>
    <cellStyle name="Normal 9 6 2 2 2 4 2" xfId="5356" xr:uid="{A36D3024-E06B-42EF-AF89-B0F99F9462E7}"/>
    <cellStyle name="Normal 9 6 2 2 2 5" xfId="5353" xr:uid="{E71C2690-35B8-46FC-9AB7-516A6C58DBE6}"/>
    <cellStyle name="Normal 9 6 2 2 3" xfId="3543" xr:uid="{7BA9F422-CD62-4268-82F0-C92AB9933DCF}"/>
    <cellStyle name="Normal 9 6 2 2 3 2" xfId="3544" xr:uid="{5377CFB1-BB37-4FE4-AB9C-531370EB18D3}"/>
    <cellStyle name="Normal 9 6 2 2 3 2 2" xfId="5358" xr:uid="{0C0DE4FC-FE22-4FC2-8A95-3E520F4FB98D}"/>
    <cellStyle name="Normal 9 6 2 2 3 3" xfId="3545" xr:uid="{6DE34F42-A5F4-48D8-B3CF-462084457B73}"/>
    <cellStyle name="Normal 9 6 2 2 3 3 2" xfId="5359" xr:uid="{A4F73195-9392-4651-8BE3-DB0C108F5DA4}"/>
    <cellStyle name="Normal 9 6 2 2 3 4" xfId="3546" xr:uid="{6D549EB1-AE7E-45A6-8D6A-4E41FABAA8D3}"/>
    <cellStyle name="Normal 9 6 2 2 3 4 2" xfId="5360" xr:uid="{6C5632D2-E6FB-4864-8039-048D008EF7F9}"/>
    <cellStyle name="Normal 9 6 2 2 3 5" xfId="5357" xr:uid="{7BD6DC70-29C5-457C-99DD-5C47ECDF8026}"/>
    <cellStyle name="Normal 9 6 2 2 4" xfId="3547" xr:uid="{25C44FEE-C857-454C-9628-80136D3143C4}"/>
    <cellStyle name="Normal 9 6 2 2 4 2" xfId="5361" xr:uid="{83114193-4F4E-4E64-8216-C7A6CB32DFAC}"/>
    <cellStyle name="Normal 9 6 2 2 5" xfId="3548" xr:uid="{BB987446-C94E-4745-8998-FC992F40EDDE}"/>
    <cellStyle name="Normal 9 6 2 2 5 2" xfId="5362" xr:uid="{B2CFF4E8-75EF-4F63-A307-49E1371D1C67}"/>
    <cellStyle name="Normal 9 6 2 2 6" xfId="3549" xr:uid="{7D423F21-B260-4FB8-84D8-F006CDBDBE2B}"/>
    <cellStyle name="Normal 9 6 2 2 6 2" xfId="5363" xr:uid="{983AA176-2D33-4254-B7AE-7E174AD6722A}"/>
    <cellStyle name="Normal 9 6 2 2 7" xfId="5352" xr:uid="{41998429-0B13-4644-9C66-ACAA8C8DACDC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66" xr:uid="{AD42908F-FEA9-4CF1-A65C-75B2259C6797}"/>
    <cellStyle name="Normal 9 6 2 3 2 3" xfId="3553" xr:uid="{976C345C-BF81-4A56-AF4A-BA19F53385F9}"/>
    <cellStyle name="Normal 9 6 2 3 2 3 2" xfId="5367" xr:uid="{4669A5B0-4496-4F82-97C7-7E5786A56BE8}"/>
    <cellStyle name="Normal 9 6 2 3 2 4" xfId="3554" xr:uid="{DAE3C33D-9F68-41A1-9BC4-BF63BBC05322}"/>
    <cellStyle name="Normal 9 6 2 3 2 4 2" xfId="5368" xr:uid="{CA6C39F6-AB57-411B-A4C6-4B32BF6EBE2B}"/>
    <cellStyle name="Normal 9 6 2 3 2 5" xfId="5365" xr:uid="{DEC79832-9B32-4071-B7FA-D8DFF164A5E8}"/>
    <cellStyle name="Normal 9 6 2 3 3" xfId="3555" xr:uid="{6569709C-1DB4-4379-B9F1-707848279119}"/>
    <cellStyle name="Normal 9 6 2 3 3 2" xfId="5369" xr:uid="{9C74EF2A-10AC-4149-9E15-BC7162B9DA87}"/>
    <cellStyle name="Normal 9 6 2 3 4" xfId="3556" xr:uid="{473A70A9-1D27-41DD-BEB5-C40510E5B886}"/>
    <cellStyle name="Normal 9 6 2 3 4 2" xfId="5370" xr:uid="{B55AD6DD-2757-4C5D-B7DF-D6FFAF9C5B9B}"/>
    <cellStyle name="Normal 9 6 2 3 5" xfId="3557" xr:uid="{469C6613-360F-4DC0-926E-953A820A56D9}"/>
    <cellStyle name="Normal 9 6 2 3 5 2" xfId="5371" xr:uid="{4BB37A5B-2E37-4A84-BB5D-AE3B9390E193}"/>
    <cellStyle name="Normal 9 6 2 3 6" xfId="5364" xr:uid="{6E8C78D8-848A-4E59-A44A-B5EACDAD53B0}"/>
    <cellStyle name="Normal 9 6 2 4" xfId="3558" xr:uid="{181F9A72-7F71-4BF4-8374-2655C19FD2BE}"/>
    <cellStyle name="Normal 9 6 2 4 2" xfId="3559" xr:uid="{EDE0ADEA-01DF-4D01-8810-40EF343715F5}"/>
    <cellStyle name="Normal 9 6 2 4 2 2" xfId="5373" xr:uid="{75CC4012-1051-47D7-8148-B288268273A6}"/>
    <cellStyle name="Normal 9 6 2 4 3" xfId="3560" xr:uid="{7D46754F-1AC8-42A2-8351-AC704A273C3E}"/>
    <cellStyle name="Normal 9 6 2 4 3 2" xfId="5374" xr:uid="{811332E6-A12C-4EAF-930F-E6FDEDB95DE5}"/>
    <cellStyle name="Normal 9 6 2 4 4" xfId="3561" xr:uid="{BBFBAE1F-7778-4D57-8216-8BAA1EB684FC}"/>
    <cellStyle name="Normal 9 6 2 4 4 2" xfId="5375" xr:uid="{ECB0E3BD-D0FF-4A28-87AE-8773B9CCEF8C}"/>
    <cellStyle name="Normal 9 6 2 4 5" xfId="5372" xr:uid="{BFA4F004-82D9-4AB7-98A3-B57EB9CF47C1}"/>
    <cellStyle name="Normal 9 6 2 5" xfId="3562" xr:uid="{58A1AE35-8B69-4A2D-956A-33769B503AC6}"/>
    <cellStyle name="Normal 9 6 2 5 2" xfId="3563" xr:uid="{831D0774-7BEE-40E5-9751-35C17D08B1A5}"/>
    <cellStyle name="Normal 9 6 2 5 2 2" xfId="5377" xr:uid="{6D0BF3A9-86EE-465B-9E93-CFE38C91AFC6}"/>
    <cellStyle name="Normal 9 6 2 5 3" xfId="3564" xr:uid="{EABD4579-EDCC-49DC-ADE2-BB733F24C981}"/>
    <cellStyle name="Normal 9 6 2 5 3 2" xfId="5378" xr:uid="{98C5CB92-3D64-4304-9FEC-741F2175291F}"/>
    <cellStyle name="Normal 9 6 2 5 4" xfId="3565" xr:uid="{E9050EC4-9E3F-4864-9B10-478686ED3916}"/>
    <cellStyle name="Normal 9 6 2 5 4 2" xfId="5379" xr:uid="{FF0205BB-8ADF-48A6-BFF2-9CDC2E9C6586}"/>
    <cellStyle name="Normal 9 6 2 5 5" xfId="5376" xr:uid="{DA490021-0ECF-41EF-8064-2E2FDDF3C6D1}"/>
    <cellStyle name="Normal 9 6 2 6" xfId="3566" xr:uid="{4B33F863-1C38-4324-AA75-D196B7579E80}"/>
    <cellStyle name="Normal 9 6 2 6 2" xfId="5380" xr:uid="{956B8ED7-29E9-43C1-8B1A-F7FD5A7F9766}"/>
    <cellStyle name="Normal 9 6 2 7" xfId="3567" xr:uid="{B14AE6E0-C2EF-4B6C-A994-A48E33E70A9A}"/>
    <cellStyle name="Normal 9 6 2 7 2" xfId="5381" xr:uid="{0E600AA3-727A-4FD8-B79E-E1AD730DF451}"/>
    <cellStyle name="Normal 9 6 2 8" xfId="3568" xr:uid="{DD756611-FAB7-48F1-88C5-282241F09FE9}"/>
    <cellStyle name="Normal 9 6 2 8 2" xfId="5382" xr:uid="{E673D0FE-A7DB-4710-8592-01528267050B}"/>
    <cellStyle name="Normal 9 6 2 9" xfId="5351" xr:uid="{2BFF1003-9E80-4BB0-B41C-6E1609680B99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85" xr:uid="{D16BEB54-61B6-4B51-A907-4799DA17DCB6}"/>
    <cellStyle name="Normal 9 6 3 2 3" xfId="3572" xr:uid="{A3BFEEC4-8F30-4186-BD82-2A46424EE3FD}"/>
    <cellStyle name="Normal 9 6 3 2 3 2" xfId="5386" xr:uid="{421C960B-AB96-4ACC-9602-BB5E583A6F15}"/>
    <cellStyle name="Normal 9 6 3 2 4" xfId="3573" xr:uid="{8BB588AC-2F51-46D3-B387-FE3A8D84AA87}"/>
    <cellStyle name="Normal 9 6 3 2 4 2" xfId="5387" xr:uid="{C8602A08-7AE9-4506-B3BE-234C9C429819}"/>
    <cellStyle name="Normal 9 6 3 2 5" xfId="5384" xr:uid="{16D2235B-74DD-4529-A26D-EFECCD8D2D73}"/>
    <cellStyle name="Normal 9 6 3 3" xfId="3574" xr:uid="{6DB1D84B-B945-407A-836E-297729974FE9}"/>
    <cellStyle name="Normal 9 6 3 3 2" xfId="3575" xr:uid="{6B0D7E83-9998-4BBE-B9BE-62EC78B57D03}"/>
    <cellStyle name="Normal 9 6 3 3 2 2" xfId="5389" xr:uid="{C7449B68-36E1-4B6F-B1A2-F8F74E34A4F5}"/>
    <cellStyle name="Normal 9 6 3 3 3" xfId="3576" xr:uid="{B48D4A7B-667B-4F43-9694-BDA9AF1FF268}"/>
    <cellStyle name="Normal 9 6 3 3 3 2" xfId="5390" xr:uid="{C8EC5C93-FCC7-458B-8597-AB61EF4E58A9}"/>
    <cellStyle name="Normal 9 6 3 3 4" xfId="3577" xr:uid="{473FF0FD-BB7F-4164-B806-DFA303720F70}"/>
    <cellStyle name="Normal 9 6 3 3 4 2" xfId="5391" xr:uid="{DF300489-5C2A-4BEB-8694-BC88B1020370}"/>
    <cellStyle name="Normal 9 6 3 3 5" xfId="5388" xr:uid="{9A14E5E8-90AD-4112-A043-345B5D3A47D8}"/>
    <cellStyle name="Normal 9 6 3 4" xfId="3578" xr:uid="{6FC633F9-6940-468A-81F1-10EF4C3C73D6}"/>
    <cellStyle name="Normal 9 6 3 4 2" xfId="5392" xr:uid="{E61F300B-AED8-4A64-B7CD-6AC86E4342BF}"/>
    <cellStyle name="Normal 9 6 3 5" xfId="3579" xr:uid="{CEFE2E24-082C-401F-8910-15BEA397F712}"/>
    <cellStyle name="Normal 9 6 3 5 2" xfId="5393" xr:uid="{F95E7946-8007-407A-8E5C-DA46B0F37A08}"/>
    <cellStyle name="Normal 9 6 3 6" xfId="3580" xr:uid="{CBF0593B-4FC3-4CEE-9D56-F5B4D4CD827A}"/>
    <cellStyle name="Normal 9 6 3 6 2" xfId="5394" xr:uid="{BBE363A7-35E2-4444-85C7-7EE2AF98C1C3}"/>
    <cellStyle name="Normal 9 6 3 7" xfId="5383" xr:uid="{AB476E67-5A55-42FE-844A-DF9DBFF62C8B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97" xr:uid="{E27A47E5-955C-4B22-A13C-B423C226C88F}"/>
    <cellStyle name="Normal 9 6 4 2 3" xfId="3584" xr:uid="{DC61F81A-6DF7-4700-94A5-B9EB382707BC}"/>
    <cellStyle name="Normal 9 6 4 2 3 2" xfId="5398" xr:uid="{DDCEBE36-46F5-4E11-A904-E9B32D1CCD0C}"/>
    <cellStyle name="Normal 9 6 4 2 4" xfId="3585" xr:uid="{67AA95AB-FDFD-43D6-A665-5C710A2C2282}"/>
    <cellStyle name="Normal 9 6 4 2 4 2" xfId="5399" xr:uid="{FB83E7F6-8AC7-4FEA-BC99-A981D89ED3E5}"/>
    <cellStyle name="Normal 9 6 4 2 5" xfId="5396" xr:uid="{03F3A9BF-1E0E-40E5-8C52-F5FAB7A4E739}"/>
    <cellStyle name="Normal 9 6 4 3" xfId="3586" xr:uid="{809A3D4A-684F-44B2-A252-AAC9427708E6}"/>
    <cellStyle name="Normal 9 6 4 3 2" xfId="5400" xr:uid="{1A684AD2-248E-4A91-9145-5EB902D6BDCD}"/>
    <cellStyle name="Normal 9 6 4 4" xfId="3587" xr:uid="{10B8F45D-7267-48A3-9B6F-985E233549E9}"/>
    <cellStyle name="Normal 9 6 4 4 2" xfId="5401" xr:uid="{57E78AF7-C847-4841-87D7-DE56D99A8696}"/>
    <cellStyle name="Normal 9 6 4 5" xfId="3588" xr:uid="{94E968E2-C4B9-4661-8E26-BAC486FBD715}"/>
    <cellStyle name="Normal 9 6 4 5 2" xfId="5402" xr:uid="{957F17EF-19DB-405A-97B6-0C394934F306}"/>
    <cellStyle name="Normal 9 6 4 6" xfId="5395" xr:uid="{29CD7460-6E34-4125-BA42-40AF887AEF3A}"/>
    <cellStyle name="Normal 9 6 5" xfId="3589" xr:uid="{D7DEA669-35E8-4386-9E39-652110E46899}"/>
    <cellStyle name="Normal 9 6 5 2" xfId="3590" xr:uid="{36EBB53C-B0AA-48BB-99D7-8DDFC815D542}"/>
    <cellStyle name="Normal 9 6 5 2 2" xfId="5404" xr:uid="{2AC8A9E7-337F-455C-A3E5-C4572A6EADC0}"/>
    <cellStyle name="Normal 9 6 5 3" xfId="3591" xr:uid="{F07DB241-45F7-4040-A12A-34D633E5E2FB}"/>
    <cellStyle name="Normal 9 6 5 3 2" xfId="5405" xr:uid="{1DB9BBA1-3DE9-478B-9117-4D0E222D991D}"/>
    <cellStyle name="Normal 9 6 5 4" xfId="3592" xr:uid="{90897537-06F6-458A-A62D-EDC6187BEB9D}"/>
    <cellStyle name="Normal 9 6 5 4 2" xfId="5406" xr:uid="{C0F937DB-2B4B-4E85-8370-EB417A68B373}"/>
    <cellStyle name="Normal 9 6 5 5" xfId="5403" xr:uid="{79A73593-95DC-4FE1-A5B5-D0FE65B2A119}"/>
    <cellStyle name="Normal 9 6 6" xfId="3593" xr:uid="{E64DE26C-5E9A-47A0-BE60-B36039D521E8}"/>
    <cellStyle name="Normal 9 6 6 2" xfId="3594" xr:uid="{FAE45BA7-BEF7-4442-9F63-8C356B78A5CB}"/>
    <cellStyle name="Normal 9 6 6 2 2" xfId="5408" xr:uid="{4A93580F-E602-45B9-BBE2-4CF321E5D947}"/>
    <cellStyle name="Normal 9 6 6 3" xfId="3595" xr:uid="{67AAB308-2EB9-44EA-B33D-8F1A69C94B6F}"/>
    <cellStyle name="Normal 9 6 6 3 2" xfId="5409" xr:uid="{53DF17A1-BFB0-49AD-AA6F-3E81B31986AA}"/>
    <cellStyle name="Normal 9 6 6 4" xfId="3596" xr:uid="{6FFD0B3E-2192-4836-B579-95842BC39CF3}"/>
    <cellStyle name="Normal 9 6 6 4 2" xfId="5410" xr:uid="{FB9A1EC6-1F8E-427A-B265-5D0ACDA898D5}"/>
    <cellStyle name="Normal 9 6 6 5" xfId="5407" xr:uid="{CB32A9BC-1B76-4BD7-B839-AB43815CAF1B}"/>
    <cellStyle name="Normal 9 6 7" xfId="3597" xr:uid="{9019F92E-C065-46D0-A6FF-9D9B80A657F1}"/>
    <cellStyle name="Normal 9 6 7 2" xfId="5411" xr:uid="{1D70DF17-B19C-4DCD-A2CB-5FC07D7EEC80}"/>
    <cellStyle name="Normal 9 6 8" xfId="3598" xr:uid="{193ABBD1-F4F9-45CF-AA0D-DBB3F8B2B385}"/>
    <cellStyle name="Normal 9 6 8 2" xfId="5412" xr:uid="{472F628F-3966-4804-9386-C5B40387089B}"/>
    <cellStyle name="Normal 9 6 9" xfId="3599" xr:uid="{00B2B5A6-9F51-4D64-8277-75B17B08B9B8}"/>
    <cellStyle name="Normal 9 6 9 2" xfId="5413" xr:uid="{82FC69FC-8A6F-4711-8C08-0DC551A70600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18" xr:uid="{4591784C-5CB1-40E6-9D83-55440A2E6B74}"/>
    <cellStyle name="Normal 9 7 2 2 2 3" xfId="5417" xr:uid="{5DF70A17-7C0A-4845-82EA-053F5EF2CFA6}"/>
    <cellStyle name="Normal 9 7 2 2 3" xfId="3604" xr:uid="{2E626BC5-1911-4CBB-A85B-3BF05DED003B}"/>
    <cellStyle name="Normal 9 7 2 2 3 2" xfId="5419" xr:uid="{F13CBDD0-0E8F-4740-8353-82D2A89B8160}"/>
    <cellStyle name="Normal 9 7 2 2 3 2 2" xfId="7000" xr:uid="{0EF29D88-42DF-460D-A28E-8F2C4502F06D}"/>
    <cellStyle name="Normal 9 7 2 2 4" xfId="3605" xr:uid="{09E9B784-B6A2-4EEF-B74B-EA06208DCDD2}"/>
    <cellStyle name="Normal 9 7 2 2 4 2" xfId="5420" xr:uid="{2D3317A2-07F4-4E59-B357-A8CBCB7DC3F5}"/>
    <cellStyle name="Normal 9 7 2 2 5" xfId="5416" xr:uid="{2556BD2D-4E57-400D-B58E-7B7C81941D7F}"/>
    <cellStyle name="Normal 9 7 2 3" xfId="3606" xr:uid="{2961A527-A5A0-4FD6-91A2-96A85005EF31}"/>
    <cellStyle name="Normal 9 7 2 3 2" xfId="3607" xr:uid="{C678F8B2-AE8A-4663-BB19-19B928427025}"/>
    <cellStyle name="Normal 9 7 2 3 2 2" xfId="5422" xr:uid="{D4A5A8BD-4D2A-4399-8B53-74773D44D1A7}"/>
    <cellStyle name="Normal 9 7 2 3 3" xfId="3608" xr:uid="{1BD4EB06-3217-45DB-9510-4F91E919C856}"/>
    <cellStyle name="Normal 9 7 2 3 3 2" xfId="5423" xr:uid="{4DA2CFD4-0D44-480E-9142-9BD7AB435B9A}"/>
    <cellStyle name="Normal 9 7 2 3 4" xfId="3609" xr:uid="{D25A23E5-F06B-4DB6-B767-ECEDD31CA078}"/>
    <cellStyle name="Normal 9 7 2 3 4 2" xfId="5424" xr:uid="{84534E2A-E50E-428D-944B-A0F44EF36515}"/>
    <cellStyle name="Normal 9 7 2 3 5" xfId="5421" xr:uid="{990D6D41-CA6A-46AA-B367-78B0D9D68DC6}"/>
    <cellStyle name="Normal 9 7 2 4" xfId="3610" xr:uid="{DC9C7B3B-D56A-4400-9BA6-0A8D4B5DAF0A}"/>
    <cellStyle name="Normal 9 7 2 4 2" xfId="5425" xr:uid="{F4CCB986-2FC0-4A0A-8512-A487B9E7BA32}"/>
    <cellStyle name="Normal 9 7 2 4 2 2" xfId="7001" xr:uid="{705DEF90-9B5E-4523-BA82-2CFED5C1C5D8}"/>
    <cellStyle name="Normal 9 7 2 5" xfId="3611" xr:uid="{74A854AA-BE3C-4C1B-9BF3-D1A85778D077}"/>
    <cellStyle name="Normal 9 7 2 5 2" xfId="5426" xr:uid="{AA4C3B95-D445-419E-96C2-08505A6C70F5}"/>
    <cellStyle name="Normal 9 7 2 6" xfId="3612" xr:uid="{3667CF48-1370-49B0-BD9F-7E88100CB84A}"/>
    <cellStyle name="Normal 9 7 2 6 2" xfId="5427" xr:uid="{01C4C5A2-1CF2-4AF4-A5B6-E9D49C6F1027}"/>
    <cellStyle name="Normal 9 7 2 7" xfId="5415" xr:uid="{81732B45-717B-419A-AFA3-A7AEBA4AA1E8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30" xr:uid="{5E17A7DD-067E-460D-84B6-FBEF831E4F7D}"/>
    <cellStyle name="Normal 9 7 3 2 3" xfId="3616" xr:uid="{07D563BF-E801-40FD-BCB1-8E3E3262EB12}"/>
    <cellStyle name="Normal 9 7 3 2 3 2" xfId="5431" xr:uid="{546233D1-6CB1-4FB4-B0C8-3DB7DA66F0F8}"/>
    <cellStyle name="Normal 9 7 3 2 4" xfId="3617" xr:uid="{06CEE252-CBBE-4CD0-B330-2852D613814B}"/>
    <cellStyle name="Normal 9 7 3 2 4 2" xfId="5432" xr:uid="{564B8F3A-9E39-4D04-9661-F9851FD6A211}"/>
    <cellStyle name="Normal 9 7 3 2 5" xfId="5429" xr:uid="{9F2AE505-672F-41A9-B2CB-99E636EC8ADE}"/>
    <cellStyle name="Normal 9 7 3 3" xfId="3618" xr:uid="{DA496EC0-5ADD-4BE0-8356-91A5D643329E}"/>
    <cellStyle name="Normal 9 7 3 3 2" xfId="5433" xr:uid="{CE04C165-89C2-4D7B-8CC2-FFFAD9A7F45A}"/>
    <cellStyle name="Normal 9 7 3 3 2 2" xfId="7002" xr:uid="{392BABD0-3824-470E-BA1B-DDC1E9D560AC}"/>
    <cellStyle name="Normal 9 7 3 4" xfId="3619" xr:uid="{594CA94A-87A5-477C-91B4-BBA60C6CE123}"/>
    <cellStyle name="Normal 9 7 3 4 2" xfId="5434" xr:uid="{6D7B529B-21B0-4FF5-B343-70D5DC29967B}"/>
    <cellStyle name="Normal 9 7 3 5" xfId="3620" xr:uid="{C427076E-FB01-4841-9F79-6F2E93744E88}"/>
    <cellStyle name="Normal 9 7 3 5 2" xfId="5435" xr:uid="{4114E92D-C131-4E82-B91C-C56B050A1EA1}"/>
    <cellStyle name="Normal 9 7 3 6" xfId="5428" xr:uid="{FA2E9455-3493-4A58-99B2-F7790A6749E5}"/>
    <cellStyle name="Normal 9 7 4" xfId="3621" xr:uid="{6C9E7BAF-4D63-4E99-9949-9CEC7B4D8A4B}"/>
    <cellStyle name="Normal 9 7 4 2" xfId="3622" xr:uid="{7DD27DF7-9311-4DC5-8455-F4C930942613}"/>
    <cellStyle name="Normal 9 7 4 2 2" xfId="5437" xr:uid="{85654BB2-0D0F-4D5D-B2F8-E0562FD3CBCE}"/>
    <cellStyle name="Normal 9 7 4 3" xfId="3623" xr:uid="{B1CD8D0A-5EF7-4EC4-BE0B-DAC542A55B63}"/>
    <cellStyle name="Normal 9 7 4 3 2" xfId="5438" xr:uid="{873674D4-25A5-4FDD-97AE-45B92CA3A22A}"/>
    <cellStyle name="Normal 9 7 4 4" xfId="3624" xr:uid="{0E6BF897-F229-445E-BE94-B9A3678ECC6D}"/>
    <cellStyle name="Normal 9 7 4 4 2" xfId="5439" xr:uid="{3A2FFC93-5347-42A2-95E8-77125FDBAF03}"/>
    <cellStyle name="Normal 9 7 4 5" xfId="5436" xr:uid="{497683E2-80D0-4C09-B0F3-214BE775CAB1}"/>
    <cellStyle name="Normal 9 7 5" xfId="3625" xr:uid="{5BFF3073-2034-4E17-B505-FB1B98FEC907}"/>
    <cellStyle name="Normal 9 7 5 2" xfId="3626" xr:uid="{8BBDB8FF-BF98-44D1-9134-F685BB7E95F9}"/>
    <cellStyle name="Normal 9 7 5 2 2" xfId="5441" xr:uid="{375AA6BC-89DD-4358-B883-462BCFD01BDE}"/>
    <cellStyle name="Normal 9 7 5 3" xfId="3627" xr:uid="{32A4342F-C2A6-41F5-9DAE-027E60F571BE}"/>
    <cellStyle name="Normal 9 7 5 3 2" xfId="5442" xr:uid="{405BDA0D-D66C-4B95-AD8E-E779815548DC}"/>
    <cellStyle name="Normal 9 7 5 4" xfId="3628" xr:uid="{6003E606-2178-4B8D-A56E-9468325110C8}"/>
    <cellStyle name="Normal 9 7 5 4 2" xfId="5443" xr:uid="{67B30D4D-2110-4A22-A2C5-26D5EDD94A8F}"/>
    <cellStyle name="Normal 9 7 5 5" xfId="5440" xr:uid="{ED55CEB4-8880-408E-8DE4-86501A5542A4}"/>
    <cellStyle name="Normal 9 7 6" xfId="3629" xr:uid="{7A13BAFB-B33D-4667-BB7B-C7427265176B}"/>
    <cellStyle name="Normal 9 7 6 2" xfId="5444" xr:uid="{F96E9A04-B847-4758-AA22-B08116EEF658}"/>
    <cellStyle name="Normal 9 7 7" xfId="3630" xr:uid="{857833F3-4206-4BF2-9D86-9D386834CCA9}"/>
    <cellStyle name="Normal 9 7 7 2" xfId="5445" xr:uid="{7AAAD4E1-7A26-44A2-80F1-6E902C6B5342}"/>
    <cellStyle name="Normal 9 7 8" xfId="3631" xr:uid="{9A139019-200B-440C-9D85-1AB73A6A4C56}"/>
    <cellStyle name="Normal 9 7 8 2" xfId="5446" xr:uid="{D7F1F129-17EF-4A35-8819-D035C02EAEB1}"/>
    <cellStyle name="Normal 9 7 9" xfId="5414" xr:uid="{425477F2-0996-4EC1-A7B7-750153B25AA4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50" xr:uid="{9DA68A03-B47A-4AE5-8A64-5702D36E2D78}"/>
    <cellStyle name="Normal 9 8 2 2 3" xfId="3636" xr:uid="{6E272C3E-45E8-47C3-BCC0-AD2244A388E1}"/>
    <cellStyle name="Normal 9 8 2 2 3 2" xfId="5451" xr:uid="{93998CFC-FAB6-431A-B9B6-986CE054AA82}"/>
    <cellStyle name="Normal 9 8 2 2 4" xfId="3637" xr:uid="{B7A78CC0-CA37-45B4-8144-865D08256F04}"/>
    <cellStyle name="Normal 9 8 2 2 4 2" xfId="5452" xr:uid="{CB7CE9F5-4D2B-4BE0-AE65-66D1D63AA036}"/>
    <cellStyle name="Normal 9 8 2 2 5" xfId="5449" xr:uid="{23E7F51C-C448-42A4-AEAF-9DCDB91518F2}"/>
    <cellStyle name="Normal 9 8 2 3" xfId="3638" xr:uid="{9E900116-C839-4B36-A322-5A7509900B5B}"/>
    <cellStyle name="Normal 9 8 2 3 2" xfId="5453" xr:uid="{818264E1-3749-4CE1-B5B3-F08EA41AEFB3}"/>
    <cellStyle name="Normal 9 8 2 3 2 2" xfId="7003" xr:uid="{835C6EE0-3FFD-48D3-9DB5-C25AA4C5FE67}"/>
    <cellStyle name="Normal 9 8 2 4" xfId="3639" xr:uid="{5D88517C-88EB-4F3C-A06A-0E1703FA1B1D}"/>
    <cellStyle name="Normal 9 8 2 4 2" xfId="5454" xr:uid="{400EC01D-A09B-49EC-8991-4D176B534563}"/>
    <cellStyle name="Normal 9 8 2 5" xfId="3640" xr:uid="{05896BB6-F57E-4BB4-8743-2CC4BBCB32F6}"/>
    <cellStyle name="Normal 9 8 2 5 2" xfId="5455" xr:uid="{5A7F2C25-2819-40C2-88F1-197281ACB73B}"/>
    <cellStyle name="Normal 9 8 2 6" xfId="5448" xr:uid="{79AC2932-2270-41F7-BFD3-37E3E7C6AFCA}"/>
    <cellStyle name="Normal 9 8 3" xfId="3641" xr:uid="{4649D1C1-078F-4EF0-9BFE-6F402EF00446}"/>
    <cellStyle name="Normal 9 8 3 2" xfId="3642" xr:uid="{B7AB93C7-A568-4481-BF6B-21860DBE6121}"/>
    <cellStyle name="Normal 9 8 3 2 2" xfId="5457" xr:uid="{E70F6D1B-84DD-4F9E-8B29-8F234983DCF8}"/>
    <cellStyle name="Normal 9 8 3 3" xfId="3643" xr:uid="{21304D52-FDBA-4FB2-86CB-5694683F5861}"/>
    <cellStyle name="Normal 9 8 3 3 2" xfId="5458" xr:uid="{1671D6F4-F6E2-43F1-A46F-3052E8A07734}"/>
    <cellStyle name="Normal 9 8 3 4" xfId="3644" xr:uid="{CD15FEAC-5CA3-4DD2-BC2E-E23BAB659DD4}"/>
    <cellStyle name="Normal 9 8 3 4 2" xfId="5459" xr:uid="{C45F21D3-A5B0-4F84-ABC0-2E5254ED0D84}"/>
    <cellStyle name="Normal 9 8 3 5" xfId="5456" xr:uid="{E001471D-B479-47D5-8C75-7F84FBC66613}"/>
    <cellStyle name="Normal 9 8 4" xfId="3645" xr:uid="{3F650EE3-B876-4D70-92E8-CB73D1CF7880}"/>
    <cellStyle name="Normal 9 8 4 2" xfId="3646" xr:uid="{68B66646-06E1-43D4-8153-99BC8B0FA796}"/>
    <cellStyle name="Normal 9 8 4 2 2" xfId="5461" xr:uid="{15557A9B-97AB-4DE9-8E19-68E87A796C91}"/>
    <cellStyle name="Normal 9 8 4 3" xfId="3647" xr:uid="{641C0901-22F5-473D-ABA3-BD85B4BCD562}"/>
    <cellStyle name="Normal 9 8 4 3 2" xfId="5462" xr:uid="{35BF08FA-72EE-4077-9C1B-7F76C317E69F}"/>
    <cellStyle name="Normal 9 8 4 4" xfId="3648" xr:uid="{6802E739-3394-4E66-A9F2-00C11CC3469B}"/>
    <cellStyle name="Normal 9 8 4 4 2" xfId="5463" xr:uid="{A4F84D60-0709-4252-B8A5-F2D00B9B87D9}"/>
    <cellStyle name="Normal 9 8 4 5" xfId="5460" xr:uid="{1E623C4F-B424-42CC-9B69-E5311276F98C}"/>
    <cellStyle name="Normal 9 8 5" xfId="3649" xr:uid="{3C041058-318B-41A5-ADBB-64D04DE98204}"/>
    <cellStyle name="Normal 9 8 5 2" xfId="5464" xr:uid="{E7C8D78B-CC16-4CDF-BE23-6C0DF2626494}"/>
    <cellStyle name="Normal 9 8 6" xfId="3650" xr:uid="{3C1DC8F7-43B5-4D9B-9135-4F5AF94799F7}"/>
    <cellStyle name="Normal 9 8 6 2" xfId="5465" xr:uid="{9619E5CF-D3E1-4A75-A618-4CAACA9F28A4}"/>
    <cellStyle name="Normal 9 8 7" xfId="3651" xr:uid="{1CC99482-1D33-4992-AD22-6BDA4BC0AB3E}"/>
    <cellStyle name="Normal 9 8 7 2" xfId="5466" xr:uid="{F71CDB67-2F15-4222-8A92-F3662F043243}"/>
    <cellStyle name="Normal 9 8 8" xfId="5447" xr:uid="{B656C0AE-743B-4D68-97D1-77190439C897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69" xr:uid="{28D274A2-8DBA-4348-A880-234D39D835BE}"/>
    <cellStyle name="Normal 9 9 2 3" xfId="3655" xr:uid="{62CBCAAE-7869-4256-80FB-05F1A173D00B}"/>
    <cellStyle name="Normal 9 9 2 3 2" xfId="5470" xr:uid="{960CA0D2-A1D4-48B8-8DCA-0DABC20A9719}"/>
    <cellStyle name="Normal 9 9 2 4" xfId="3656" xr:uid="{66BC08DA-6A39-47E5-A59E-0956FD36FF0D}"/>
    <cellStyle name="Normal 9 9 2 4 2" xfId="5471" xr:uid="{70704C74-94BD-4DEC-B946-FDC15A10E52B}"/>
    <cellStyle name="Normal 9 9 2 5" xfId="5468" xr:uid="{5ED3DDAD-330C-4C36-8618-E96C178A11C2}"/>
    <cellStyle name="Normal 9 9 3" xfId="3657" xr:uid="{DBF7B777-3095-48FD-825C-02FC4A36C6D7}"/>
    <cellStyle name="Normal 9 9 3 2" xfId="3658" xr:uid="{82F64612-5806-4225-9C43-0EB75720D7EE}"/>
    <cellStyle name="Normal 9 9 3 2 2" xfId="5473" xr:uid="{562F6DE0-3328-40C4-B8B3-90D60D2689A2}"/>
    <cellStyle name="Normal 9 9 3 3" xfId="3659" xr:uid="{10D810C2-F585-4B39-84DC-0F01552EC093}"/>
    <cellStyle name="Normal 9 9 3 3 2" xfId="5474" xr:uid="{43BEB72A-68E5-456E-BA77-1F4A2E3AF848}"/>
    <cellStyle name="Normal 9 9 3 4" xfId="3660" xr:uid="{A5385F0A-72D7-4655-B04D-B81B1552A410}"/>
    <cellStyle name="Normal 9 9 3 4 2" xfId="5475" xr:uid="{CD0223D2-B68C-46E0-8FC0-3F46A50A0C65}"/>
    <cellStyle name="Normal 9 9 3 5" xfId="5472" xr:uid="{4889E9FC-8942-4C2C-9570-C4FA96E74191}"/>
    <cellStyle name="Normal 9 9 4" xfId="3661" xr:uid="{99D6C685-704D-47F2-9F39-005F0D0475EA}"/>
    <cellStyle name="Normal 9 9 4 2" xfId="5476" xr:uid="{BD7B2F4C-2A73-4995-9BAB-BC329A5EA41B}"/>
    <cellStyle name="Normal 9 9 5" xfId="3662" xr:uid="{7C324A39-4404-45C2-843C-B46208813AB4}"/>
    <cellStyle name="Normal 9 9 5 2" xfId="5477" xr:uid="{0B1BF8B1-5A5E-4A8E-99D1-BD8EC18A5204}"/>
    <cellStyle name="Normal 9 9 6" xfId="3663" xr:uid="{B741073B-D48B-446D-BDDB-AF93464E6262}"/>
    <cellStyle name="Normal 9 9 6 2" xfId="5478" xr:uid="{A433F166-742F-435B-911F-42D1DF131B1F}"/>
    <cellStyle name="Normal 9 9 7" xfId="5467" xr:uid="{6CB73A9B-5F76-472F-AEB8-C31F1F9F3253}"/>
    <cellStyle name="Percent 2" xfId="79" xr:uid="{750081A1-93E2-4099-B6D5-52DA3EB8C718}"/>
    <cellStyle name="Percent 2 10" xfId="7108" xr:uid="{C142183C-E029-4032-8060-82CFCD15EA78}"/>
    <cellStyle name="Percent 2 2" xfId="5479" xr:uid="{CDD052FF-510D-4968-95CF-E15F86E09495}"/>
    <cellStyle name="Percent 2 2 2" xfId="6080" xr:uid="{5969819F-64EB-4A03-814F-E69068840624}"/>
    <cellStyle name="Percent 2 2 2 2" xfId="6348" xr:uid="{2F41B3F3-E7D9-4B2A-93C6-F6797CDA8CA6}"/>
    <cellStyle name="Percent 2 2 2 2 2" xfId="6161" xr:uid="{1188C446-B250-4B17-A864-2F47B65C8C3B}"/>
    <cellStyle name="Percent 2 2 2 2 2 2" xfId="7049" xr:uid="{8A0AA025-BB83-4648-8027-849A10FEAB7C}"/>
    <cellStyle name="Percent 2 2 2 2 2 3" xfId="7271" xr:uid="{B2133093-641F-4F13-9E37-408E676D8F10}"/>
    <cellStyle name="Percent 2 2 2 2 3" xfId="6090" xr:uid="{D8CDD63D-445F-4B53-AAC9-4F9E4534F89E}"/>
    <cellStyle name="Percent 2 2 2 2 4" xfId="7151" xr:uid="{AFC2D73B-0014-437B-96F7-926F0A02C958}"/>
    <cellStyle name="Percent 2 2 2 3" xfId="6096" xr:uid="{EB49DDB5-DE25-441B-A738-F10BCBD52C8E}"/>
    <cellStyle name="Percent 2 2 2 3 2" xfId="6014" xr:uid="{F5F281A8-F90F-46B8-B686-8E8461D9A46A}"/>
    <cellStyle name="Percent 2 2 2 3 3" xfId="7203" xr:uid="{7DC24C60-0C34-41DF-8415-2F0933C2BBE3}"/>
    <cellStyle name="Percent 2 2 2 4" xfId="6319" xr:uid="{550029DA-49C6-41B4-B063-92F7AF15C1A4}"/>
    <cellStyle name="Percent 2 2 2 5" xfId="6267" xr:uid="{39C50EE4-BBAD-4B07-8F84-FAF5958761E3}"/>
    <cellStyle name="Percent 2 2 2 6" xfId="7125" xr:uid="{C227BEF9-D902-4A71-AC7A-77357A920F4F}"/>
    <cellStyle name="Percent 2 2 3" xfId="6077" xr:uid="{79816D6A-8BCB-428B-AD68-801099F7EFB7}"/>
    <cellStyle name="Percent 2 2 3 2" xfId="6012" xr:uid="{C9F04B20-EF99-4299-8315-D4F4ABDFA904}"/>
    <cellStyle name="Percent 2 2 3 2 2" xfId="6381" xr:uid="{B78E4BE5-9298-475D-8328-128250BA0769}"/>
    <cellStyle name="Percent 2 2 3 2 3" xfId="7255" xr:uid="{448D4B52-0048-4D7A-ABAD-93480E68356A}"/>
    <cellStyle name="Percent 2 2 3 3" xfId="7055" xr:uid="{A16E86BF-DB34-4446-BCA9-B9EAF449BAFD}"/>
    <cellStyle name="Percent 2 2 3 4" xfId="7139" xr:uid="{C3AADB5C-BD48-4212-9AD6-6BF94D9BAE11}"/>
    <cellStyle name="Percent 2 2 4" xfId="6190" xr:uid="{7CE03C1C-840E-4594-A33B-8FE178711A75}"/>
    <cellStyle name="Percent 2 2 4 2" xfId="6045" xr:uid="{7A43C5A0-A523-4CAB-8A60-FE6ECAE3ADE9}"/>
    <cellStyle name="Percent 2 2 4 2 2" xfId="6332" xr:uid="{ECF9D089-FE09-45E7-AFBB-12DDD770C2F1}"/>
    <cellStyle name="Percent 2 2 4 2 3" xfId="7239" xr:uid="{BA5EA11C-7F65-4787-A4B4-6E17F1E47F83}"/>
    <cellStyle name="Percent 2 2 4 3" xfId="6042" xr:uid="{B60782F7-F7EB-46C4-BD7A-7047BBFAE745}"/>
    <cellStyle name="Percent 2 2 4 4" xfId="7166" xr:uid="{125EC30F-43A4-4F78-8958-E9F1D107F31F}"/>
    <cellStyle name="Percent 2 2 5" xfId="6216" xr:uid="{005CA996-E81D-4CBE-96D7-2F4A46120A86}"/>
    <cellStyle name="Percent 2 2 5 2" xfId="6318" xr:uid="{01480928-5982-44A0-8534-3E6F43C396E5}"/>
    <cellStyle name="Percent 2 2 5 3" xfId="7222" xr:uid="{4BCC2699-F2E2-493C-AC48-DCF1654EABC4}"/>
    <cellStyle name="Percent 2 2 6" xfId="6186" xr:uid="{5FB95AF4-00BC-4F05-93C3-DBC376F84D52}"/>
    <cellStyle name="Percent 2 2 6 2" xfId="6084" xr:uid="{6C4C7860-4504-486A-86C5-181EE05AD4A5}"/>
    <cellStyle name="Percent 2 2 6 3" xfId="7186" xr:uid="{ABDBA581-5969-421E-A38C-DB103CA0C288}"/>
    <cellStyle name="Percent 2 2 7" xfId="6255" xr:uid="{CF372EA5-DE37-491D-8E83-53D459ACF871}"/>
    <cellStyle name="Percent 2 2 8" xfId="6024" xr:uid="{398A318D-D32C-470A-9330-F5B282986E46}"/>
    <cellStyle name="Percent 2 2 9" xfId="6208" xr:uid="{907EE7BA-EA32-4C0A-9FD3-B6822C1A8483}"/>
    <cellStyle name="Percent 2 3" xfId="6350" xr:uid="{197ECA0E-2D15-40F7-B5D6-4097A4DEC148}"/>
    <cellStyle name="Percent 2 3 2" xfId="6349" xr:uid="{42E702E5-CABE-4606-872C-DF7D1BE4331B}"/>
    <cellStyle name="Percent 2 3 2 2" xfId="6092" xr:uid="{7F14C47A-4DE8-40B8-A5D8-D4CA1A80726F}"/>
    <cellStyle name="Percent 2 3 2 2 2" xfId="6374" xr:uid="{0F281309-0968-4553-8E4C-BCE3C81F9706}"/>
    <cellStyle name="Percent 2 3 2 2 3" xfId="7263" xr:uid="{63EF0332-2275-4A9F-A0CD-1FC77CD40C4D}"/>
    <cellStyle name="Percent 2 3 2 3" xfId="6020" xr:uid="{BA90D47F-2297-4FB0-BD4F-628443EE9894}"/>
    <cellStyle name="Percent 2 3 2 4" xfId="7146" xr:uid="{074B5B4D-B45E-4766-A22E-6B2EF92E1036}"/>
    <cellStyle name="Percent 2 3 3" xfId="6238" xr:uid="{831CF7B4-309E-4942-953A-65A62CF582DD}"/>
    <cellStyle name="Percent 2 3 3 2" xfId="6131" xr:uid="{2F7C1CB9-34B6-45C9-9FE4-C832D890F295}"/>
    <cellStyle name="Percent 2 3 3 3" xfId="7196" xr:uid="{26C86602-EB84-4ADE-B922-98E8CF143DCB}"/>
    <cellStyle name="Percent 2 3 4" xfId="6057" xr:uid="{1BD0B1D2-F55B-4E49-AA86-7B9E8C522807}"/>
    <cellStyle name="Percent 2 3 5" xfId="6148" xr:uid="{7D7CBBB5-FE6D-415C-83B8-3B38B2056102}"/>
    <cellStyle name="Percent 2 3 6" xfId="7120" xr:uid="{908CFBCE-51C9-4F88-BAD5-DC558C9CB713}"/>
    <cellStyle name="Percent 2 3 7" xfId="7417" xr:uid="{5DCC3F37-F666-41A9-8800-39D48BAB683F}"/>
    <cellStyle name="Percent 2 4" xfId="6106" xr:uid="{BF5DD961-E618-4C64-958C-2A63756FA1F9}"/>
    <cellStyle name="Percent 2 4 2" xfId="6170" xr:uid="{4A894072-9804-4BC2-9357-F9AA15638C3E}"/>
    <cellStyle name="Percent 2 4 2 2" xfId="6083" xr:uid="{41782B68-6516-4B1D-A626-420E15D049B1}"/>
    <cellStyle name="Percent 2 4 2 3" xfId="7246" xr:uid="{DEBEBF8F-A6DE-4065-813D-C609950078DD}"/>
    <cellStyle name="Percent 2 4 3" xfId="6263" xr:uid="{26E9AEE6-BA22-4B6A-84DC-E258C24CADCB}"/>
    <cellStyle name="Percent 2 4 4" xfId="7132" xr:uid="{C53338F9-B853-4C7D-95C1-0A4F15F56CCD}"/>
    <cellStyle name="Percent 2 5" xfId="6241" xr:uid="{85EF1045-1DC9-4711-AD81-4F2A51AA7965}"/>
    <cellStyle name="Percent 2 5 2" xfId="6287" xr:uid="{AD265502-CB37-47B3-9C18-689A8C901E60}"/>
    <cellStyle name="Percent 2 5 2 2" xfId="6041" xr:uid="{4FE1F181-E678-494D-A015-416557D4236D}"/>
    <cellStyle name="Percent 2 5 2 3" xfId="7230" xr:uid="{16DA5178-678E-4E7D-AB49-91CB728122E1}"/>
    <cellStyle name="Percent 2 5 3" xfId="7059" xr:uid="{9BA3D2BD-0E8B-4E25-B7D7-58B0A03459E3}"/>
    <cellStyle name="Percent 2 5 4" xfId="7158" xr:uid="{26703F7F-0CD8-4800-BEDB-D6A477716F93}"/>
    <cellStyle name="Percent 2 6" xfId="6293" xr:uid="{33AB270D-CDB3-44A1-A2E6-D69CAFCF0243}"/>
    <cellStyle name="Percent 2 6 2" xfId="7067" xr:uid="{9D2E6A2D-2465-44AD-A8BE-C23E1A4DBD68}"/>
    <cellStyle name="Percent 2 6 3" xfId="7212" xr:uid="{2810E7A8-A827-4169-9ECF-0E1F372228F6}"/>
    <cellStyle name="Percent 2 7" xfId="6346" xr:uid="{A29A5E63-1229-467C-91EA-56852D812368}"/>
    <cellStyle name="Percent 2 7 2" xfId="6258" xr:uid="{E3A728E9-BF10-481A-A2D3-694F49A2BD2E}"/>
    <cellStyle name="Percent 2 7 3" xfId="7176" xr:uid="{78A97600-EB7A-4457-9AD6-1E5373A25CAD}"/>
    <cellStyle name="Percent 2 8" xfId="7078" xr:uid="{74C55948-C9CB-456F-95E6-199D259F2A92}"/>
    <cellStyle name="Percent 2 9" xfId="6155" xr:uid="{ABE39919-7B75-41A6-A108-32E052F48AB1}"/>
    <cellStyle name="Percent 3" xfId="7278" xr:uid="{C8AEE877-CF4E-4C42-BB9D-BA3A98014966}"/>
    <cellStyle name="Гиперссылка 2" xfId="4" xr:uid="{49BAA0F8-B3D3-41B5-87DD-435502328B29}"/>
    <cellStyle name="Гиперссылка 2 2" xfId="5480" xr:uid="{9CA4E499-C176-40D5-BFB9-849F01111C92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7005" xr:uid="{7827EFAB-50ED-4F27-9EA3-A176DD84871B}"/>
    <cellStyle name="Обычный 2 2 2 2 2" xfId="7322" xr:uid="{55E8022A-3A14-40D9-B0D9-55726618AAC1}"/>
    <cellStyle name="Обычный 2 2 2 2 2 2" xfId="7442" xr:uid="{B58A1820-CC44-4862-A22E-C128938AF265}"/>
    <cellStyle name="Обычный 2 2 2 2 3" xfId="7297" xr:uid="{996FC18D-9803-4213-B0CC-6DF95D43AA3F}"/>
    <cellStyle name="Обычный 2 2 2 3" xfId="5482" xr:uid="{D927BD57-F398-4074-980A-53DA991D085D}"/>
    <cellStyle name="Обычный 2 2 2 4" xfId="7381" xr:uid="{531A0565-3F67-4115-B267-FBAFB8BE35DB}"/>
    <cellStyle name="Обычный 2 2 2 5" xfId="7377" xr:uid="{09B1F5B6-7DB1-4CD4-AE84-12C12E95A42C}"/>
    <cellStyle name="Обычный 2 3" xfId="5481" xr:uid="{73CFE097-A9EB-42D3-AC23-9A6D553EAC06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/Sales%20Share%20Folder/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  <cell r="B4690">
            <v>33.65</v>
          </cell>
          <cell r="C4690">
            <v>36.229999999999997</v>
          </cell>
          <cell r="D4690">
            <v>43.42</v>
          </cell>
          <cell r="E4690">
            <v>21.92</v>
          </cell>
          <cell r="F4690">
            <v>24.11</v>
          </cell>
          <cell r="G4690">
            <v>19.920000000000002</v>
          </cell>
          <cell r="H4690">
            <v>3.17</v>
          </cell>
        </row>
        <row r="4691">
          <cell r="A4691">
            <v>45592</v>
          </cell>
          <cell r="B4691">
            <v>33.659999999999997</v>
          </cell>
          <cell r="C4691">
            <v>36.14</v>
          </cell>
          <cell r="D4691">
            <v>43.39</v>
          </cell>
          <cell r="E4691">
            <v>21.83</v>
          </cell>
          <cell r="F4691">
            <v>24.04</v>
          </cell>
          <cell r="G4691">
            <v>19.829999999999998</v>
          </cell>
          <cell r="H4691">
            <v>3.15</v>
          </cell>
        </row>
        <row r="4692">
          <cell r="A4692">
            <v>45593</v>
          </cell>
          <cell r="B4692">
            <v>33.659999999999997</v>
          </cell>
          <cell r="C4692">
            <v>36.14</v>
          </cell>
          <cell r="D4692">
            <v>43.39</v>
          </cell>
          <cell r="E4692">
            <v>21.83</v>
          </cell>
          <cell r="F4692">
            <v>24.04</v>
          </cell>
          <cell r="G4692">
            <v>19.829999999999998</v>
          </cell>
          <cell r="H4692">
            <v>3.15</v>
          </cell>
        </row>
        <row r="4693">
          <cell r="A4693">
            <v>45594</v>
          </cell>
          <cell r="B4693">
            <v>33.619999999999997</v>
          </cell>
          <cell r="C4693">
            <v>36.17</v>
          </cell>
          <cell r="D4693">
            <v>43.37</v>
          </cell>
          <cell r="E4693">
            <v>21.73</v>
          </cell>
          <cell r="F4693">
            <v>24.01</v>
          </cell>
          <cell r="G4693">
            <v>19.829999999999998</v>
          </cell>
          <cell r="H4693">
            <v>3.14</v>
          </cell>
        </row>
        <row r="4694">
          <cell r="A4694">
            <v>45595</v>
          </cell>
          <cell r="B4694">
            <v>33.5</v>
          </cell>
          <cell r="C4694">
            <v>36.07</v>
          </cell>
          <cell r="D4694">
            <v>43.36</v>
          </cell>
          <cell r="E4694">
            <v>21.63</v>
          </cell>
          <cell r="F4694">
            <v>23.89</v>
          </cell>
          <cell r="G4694">
            <v>19.75</v>
          </cell>
          <cell r="H4694">
            <v>3.14</v>
          </cell>
        </row>
        <row r="4695">
          <cell r="A4695">
            <v>45596</v>
          </cell>
          <cell r="B4695">
            <v>33.659999999999997</v>
          </cell>
          <cell r="C4695">
            <v>36.35</v>
          </cell>
          <cell r="D4695">
            <v>43.37</v>
          </cell>
          <cell r="E4695">
            <v>21.74</v>
          </cell>
          <cell r="F4695">
            <v>24</v>
          </cell>
          <cell r="G4695">
            <v>19.850000000000001</v>
          </cell>
          <cell r="H4695">
            <v>3.14</v>
          </cell>
        </row>
        <row r="4696">
          <cell r="A4696">
            <v>45597</v>
          </cell>
          <cell r="B4696">
            <v>33.69</v>
          </cell>
          <cell r="C4696">
            <v>36.47</v>
          </cell>
          <cell r="D4696">
            <v>43.19</v>
          </cell>
          <cell r="E4696">
            <v>21.76</v>
          </cell>
          <cell r="F4696">
            <v>23.99</v>
          </cell>
          <cell r="G4696">
            <v>19.84</v>
          </cell>
          <cell r="H4696">
            <v>3.15</v>
          </cell>
        </row>
        <row r="4697">
          <cell r="A4697">
            <v>45598</v>
          </cell>
          <cell r="B4697">
            <v>33.76</v>
          </cell>
          <cell r="C4697">
            <v>36.520000000000003</v>
          </cell>
          <cell r="D4697">
            <v>43.32</v>
          </cell>
          <cell r="E4697">
            <v>21.77</v>
          </cell>
          <cell r="F4697">
            <v>24.03</v>
          </cell>
          <cell r="G4697">
            <v>19.88</v>
          </cell>
          <cell r="H4697">
            <v>3.15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  <row r="4712">
          <cell r="A4712">
            <v>45613</v>
          </cell>
        </row>
        <row r="4713">
          <cell r="A4713">
            <v>45614</v>
          </cell>
        </row>
        <row r="4714">
          <cell r="A4714">
            <v>45615</v>
          </cell>
        </row>
        <row r="4715">
          <cell r="A4715">
            <v>45616</v>
          </cell>
        </row>
        <row r="4716">
          <cell r="A4716">
            <v>45617</v>
          </cell>
        </row>
        <row r="4717">
          <cell r="A4717">
            <v>45618</v>
          </cell>
        </row>
        <row r="4718">
          <cell r="A4718">
            <v>45619</v>
          </cell>
        </row>
        <row r="4719">
          <cell r="A4719">
            <v>45620</v>
          </cell>
        </row>
        <row r="4720">
          <cell r="A4720">
            <v>45621</v>
          </cell>
        </row>
        <row r="4721">
          <cell r="A4721">
            <v>45622</v>
          </cell>
        </row>
        <row r="4722">
          <cell r="A4722">
            <v>45623</v>
          </cell>
        </row>
        <row r="4723">
          <cell r="A4723">
            <v>45624</v>
          </cell>
        </row>
        <row r="4724">
          <cell r="A4724">
            <v>45625</v>
          </cell>
        </row>
        <row r="4725">
          <cell r="A4725">
            <v>45626</v>
          </cell>
        </row>
        <row r="4726">
          <cell r="A4726">
            <v>45627</v>
          </cell>
        </row>
        <row r="4727">
          <cell r="A4727">
            <v>45628</v>
          </cell>
        </row>
        <row r="4728">
          <cell r="A4728">
            <v>45629</v>
          </cell>
        </row>
        <row r="4729">
          <cell r="A4729">
            <v>45630</v>
          </cell>
        </row>
        <row r="4730">
          <cell r="A4730">
            <v>45631</v>
          </cell>
        </row>
        <row r="4731">
          <cell r="A4731">
            <v>45632</v>
          </cell>
        </row>
        <row r="4732">
          <cell r="A4732">
            <v>45633</v>
          </cell>
        </row>
        <row r="4733">
          <cell r="A4733">
            <v>45634</v>
          </cell>
        </row>
        <row r="4734">
          <cell r="A4734">
            <v>45635</v>
          </cell>
        </row>
        <row r="4735">
          <cell r="A4735">
            <v>45636</v>
          </cell>
        </row>
        <row r="4736">
          <cell r="A4736">
            <v>45637</v>
          </cell>
        </row>
        <row r="4737">
          <cell r="A4737">
            <v>45638</v>
          </cell>
        </row>
        <row r="4738">
          <cell r="A4738">
            <v>45639</v>
          </cell>
        </row>
        <row r="4739">
          <cell r="A4739">
            <v>45640</v>
          </cell>
        </row>
        <row r="4740">
          <cell r="A4740">
            <v>45641</v>
          </cell>
        </row>
        <row r="4741">
          <cell r="A4741">
            <v>45642</v>
          </cell>
        </row>
        <row r="4742">
          <cell r="A4742">
            <v>45643</v>
          </cell>
        </row>
        <row r="4743">
          <cell r="A4743">
            <v>45644</v>
          </cell>
        </row>
        <row r="4744">
          <cell r="A4744">
            <v>45645</v>
          </cell>
        </row>
        <row r="4745">
          <cell r="A4745">
            <v>45646</v>
          </cell>
        </row>
        <row r="4746">
          <cell r="A4746">
            <v>45647</v>
          </cell>
        </row>
        <row r="4747">
          <cell r="A4747">
            <v>45648</v>
          </cell>
        </row>
        <row r="4748">
          <cell r="A4748">
            <v>45649</v>
          </cell>
        </row>
        <row r="4749">
          <cell r="A4749">
            <v>45650</v>
          </cell>
        </row>
        <row r="4750">
          <cell r="A4750">
            <v>45651</v>
          </cell>
        </row>
        <row r="4751">
          <cell r="A4751">
            <v>45652</v>
          </cell>
        </row>
        <row r="4752">
          <cell r="A4752">
            <v>45653</v>
          </cell>
        </row>
        <row r="4753">
          <cell r="A4753">
            <v>45654</v>
          </cell>
        </row>
        <row r="4754">
          <cell r="A4754">
            <v>45655</v>
          </cell>
        </row>
        <row r="4755">
          <cell r="A4755">
            <v>45656</v>
          </cell>
        </row>
        <row r="4756">
          <cell r="A4756">
            <v>45657</v>
          </cell>
        </row>
        <row r="4757">
          <cell r="A4757">
            <v>45658</v>
          </cell>
        </row>
        <row r="4758">
          <cell r="A4758">
            <v>45659</v>
          </cell>
        </row>
        <row r="4759">
          <cell r="A4759">
            <v>45660</v>
          </cell>
        </row>
        <row r="4760">
          <cell r="A4760">
            <v>45661</v>
          </cell>
        </row>
        <row r="4761">
          <cell r="A4761">
            <v>45662</v>
          </cell>
        </row>
        <row r="4762">
          <cell r="A4762">
            <v>45663</v>
          </cell>
        </row>
        <row r="4763">
          <cell r="A4763">
            <v>45664</v>
          </cell>
        </row>
        <row r="4764">
          <cell r="A4764">
            <v>45665</v>
          </cell>
        </row>
        <row r="4765">
          <cell r="A4765">
            <v>45666</v>
          </cell>
        </row>
        <row r="4766">
          <cell r="A4766">
            <v>45667</v>
          </cell>
        </row>
        <row r="4767">
          <cell r="A4767">
            <v>45668</v>
          </cell>
        </row>
        <row r="4768">
          <cell r="A4768">
            <v>45669</v>
          </cell>
        </row>
        <row r="4769">
          <cell r="A4769">
            <v>45670</v>
          </cell>
        </row>
        <row r="4770">
          <cell r="A4770">
            <v>45671</v>
          </cell>
        </row>
        <row r="4771">
          <cell r="A4771">
            <v>45672</v>
          </cell>
        </row>
        <row r="4772">
          <cell r="A4772">
            <v>45673</v>
          </cell>
        </row>
        <row r="4773">
          <cell r="A4773">
            <v>45674</v>
          </cell>
        </row>
        <row r="4774">
          <cell r="A4774">
            <v>45675</v>
          </cell>
        </row>
        <row r="4775">
          <cell r="A4775">
            <v>45676</v>
          </cell>
        </row>
        <row r="4776">
          <cell r="A4776">
            <v>45677</v>
          </cell>
        </row>
        <row r="4777">
          <cell r="A4777">
            <v>45678</v>
          </cell>
        </row>
        <row r="4778">
          <cell r="A4778">
            <v>45679</v>
          </cell>
        </row>
        <row r="4779">
          <cell r="A4779">
            <v>45680</v>
          </cell>
        </row>
        <row r="4780">
          <cell r="A4780">
            <v>45681</v>
          </cell>
        </row>
        <row r="4781">
          <cell r="A4781">
            <v>45682</v>
          </cell>
        </row>
        <row r="4782">
          <cell r="A4782">
            <v>45683</v>
          </cell>
        </row>
        <row r="4783">
          <cell r="A4783">
            <v>45684</v>
          </cell>
        </row>
        <row r="4784">
          <cell r="A4784">
            <v>45685</v>
          </cell>
        </row>
        <row r="4785">
          <cell r="A4785">
            <v>45686</v>
          </cell>
        </row>
        <row r="4786">
          <cell r="A4786">
            <v>45687</v>
          </cell>
        </row>
        <row r="4787">
          <cell r="A4787">
            <v>45688</v>
          </cell>
        </row>
        <row r="4788">
          <cell r="A4788">
            <v>45689</v>
          </cell>
        </row>
        <row r="4789">
          <cell r="A4789">
            <v>45690</v>
          </cell>
        </row>
        <row r="4790">
          <cell r="A4790">
            <v>45691</v>
          </cell>
        </row>
        <row r="4791">
          <cell r="A4791">
            <v>45692</v>
          </cell>
        </row>
        <row r="4792">
          <cell r="A4792">
            <v>45693</v>
          </cell>
        </row>
        <row r="4793">
          <cell r="A4793">
            <v>45694</v>
          </cell>
        </row>
        <row r="4794">
          <cell r="A4794">
            <v>45695</v>
          </cell>
        </row>
        <row r="4795">
          <cell r="A4795">
            <v>45696</v>
          </cell>
        </row>
        <row r="4796">
          <cell r="A4796">
            <v>45697</v>
          </cell>
        </row>
        <row r="4797">
          <cell r="A4797">
            <v>45698</v>
          </cell>
        </row>
        <row r="4798">
          <cell r="A4798">
            <v>45699</v>
          </cell>
        </row>
        <row r="4799">
          <cell r="A4799">
            <v>45700</v>
          </cell>
        </row>
        <row r="4800">
          <cell r="A4800">
            <v>45701</v>
          </cell>
        </row>
        <row r="4801">
          <cell r="A4801">
            <v>45702</v>
          </cell>
        </row>
        <row r="4802">
          <cell r="A4802">
            <v>45703</v>
          </cell>
        </row>
        <row r="4803">
          <cell r="A4803">
            <v>45704</v>
          </cell>
        </row>
        <row r="4804">
          <cell r="A4804">
            <v>45705</v>
          </cell>
        </row>
        <row r="4805">
          <cell r="A4805">
            <v>45706</v>
          </cell>
        </row>
        <row r="4806">
          <cell r="A4806">
            <v>45707</v>
          </cell>
        </row>
        <row r="4807">
          <cell r="A4807">
            <v>45708</v>
          </cell>
        </row>
        <row r="4808">
          <cell r="A4808">
            <v>45709</v>
          </cell>
        </row>
        <row r="4809">
          <cell r="A4809">
            <v>45710</v>
          </cell>
        </row>
        <row r="4810">
          <cell r="A4810">
            <v>45711</v>
          </cell>
        </row>
        <row r="4811">
          <cell r="A4811">
            <v>45712</v>
          </cell>
        </row>
        <row r="4812">
          <cell r="A4812">
            <v>45713</v>
          </cell>
        </row>
        <row r="4813">
          <cell r="A4813">
            <v>45714</v>
          </cell>
        </row>
        <row r="4814">
          <cell r="A4814">
            <v>45715</v>
          </cell>
        </row>
        <row r="4815">
          <cell r="A4815">
            <v>45716</v>
          </cell>
        </row>
        <row r="4816">
          <cell r="A4816">
            <v>45717</v>
          </cell>
        </row>
        <row r="4817">
          <cell r="A4817">
            <v>45718</v>
          </cell>
        </row>
        <row r="4818">
          <cell r="A4818">
            <v>45719</v>
          </cell>
        </row>
        <row r="4819">
          <cell r="A4819">
            <v>45720</v>
          </cell>
        </row>
        <row r="4820">
          <cell r="A4820">
            <v>45721</v>
          </cell>
        </row>
        <row r="4821">
          <cell r="A4821">
            <v>45722</v>
          </cell>
        </row>
        <row r="4822">
          <cell r="A4822">
            <v>45723</v>
          </cell>
        </row>
        <row r="4823">
          <cell r="A4823">
            <v>45724</v>
          </cell>
        </row>
        <row r="4824">
          <cell r="A4824">
            <v>45725</v>
          </cell>
        </row>
        <row r="4825">
          <cell r="A4825">
            <v>45726</v>
          </cell>
        </row>
        <row r="4826">
          <cell r="A4826">
            <v>45727</v>
          </cell>
        </row>
        <row r="4827">
          <cell r="A4827">
            <v>45728</v>
          </cell>
        </row>
        <row r="4828">
          <cell r="A4828">
            <v>45729</v>
          </cell>
        </row>
        <row r="4829">
          <cell r="A4829">
            <v>45730</v>
          </cell>
        </row>
        <row r="4830">
          <cell r="A4830">
            <v>45731</v>
          </cell>
        </row>
        <row r="4831">
          <cell r="A4831">
            <v>45732</v>
          </cell>
        </row>
        <row r="4832">
          <cell r="A4832">
            <v>45733</v>
          </cell>
        </row>
        <row r="4833">
          <cell r="A4833">
            <v>45734</v>
          </cell>
        </row>
        <row r="4834">
          <cell r="A4834">
            <v>45735</v>
          </cell>
        </row>
        <row r="4835">
          <cell r="A4835">
            <v>45736</v>
          </cell>
        </row>
        <row r="4836">
          <cell r="A4836">
            <v>45737</v>
          </cell>
        </row>
        <row r="4837">
          <cell r="A4837">
            <v>45738</v>
          </cell>
        </row>
        <row r="4838">
          <cell r="A4838">
            <v>45739</v>
          </cell>
        </row>
        <row r="4839">
          <cell r="A4839">
            <v>45740</v>
          </cell>
        </row>
        <row r="4840">
          <cell r="A4840">
            <v>45741</v>
          </cell>
        </row>
        <row r="4841">
          <cell r="A4841">
            <v>45742</v>
          </cell>
        </row>
        <row r="4842">
          <cell r="A4842">
            <v>45743</v>
          </cell>
        </row>
        <row r="4843">
          <cell r="A4843">
            <v>45744</v>
          </cell>
        </row>
        <row r="4844">
          <cell r="A4844">
            <v>45745</v>
          </cell>
        </row>
        <row r="4845">
          <cell r="A4845">
            <v>45746</v>
          </cell>
        </row>
        <row r="4846">
          <cell r="A4846">
            <v>45747</v>
          </cell>
        </row>
        <row r="4847">
          <cell r="A4847">
            <v>45748</v>
          </cell>
        </row>
        <row r="4848">
          <cell r="A4848">
            <v>45749</v>
          </cell>
        </row>
        <row r="4849">
          <cell r="A4849">
            <v>45750</v>
          </cell>
        </row>
        <row r="4850">
          <cell r="A4850">
            <v>45751</v>
          </cell>
        </row>
        <row r="4851">
          <cell r="A4851">
            <v>45752</v>
          </cell>
        </row>
        <row r="4852">
          <cell r="A4852">
            <v>45753</v>
          </cell>
        </row>
        <row r="4853">
          <cell r="A4853">
            <v>45754</v>
          </cell>
        </row>
        <row r="4854">
          <cell r="A4854">
            <v>45755</v>
          </cell>
        </row>
        <row r="4855">
          <cell r="A4855">
            <v>45756</v>
          </cell>
        </row>
        <row r="4856">
          <cell r="A4856">
            <v>45757</v>
          </cell>
        </row>
        <row r="4857">
          <cell r="A4857">
            <v>45758</v>
          </cell>
        </row>
        <row r="4858">
          <cell r="A4858">
            <v>45759</v>
          </cell>
        </row>
        <row r="4859">
          <cell r="A4859">
            <v>45760</v>
          </cell>
        </row>
        <row r="4860">
          <cell r="A4860">
            <v>45761</v>
          </cell>
        </row>
        <row r="4861">
          <cell r="A4861">
            <v>45762</v>
          </cell>
        </row>
        <row r="4862">
          <cell r="A4862">
            <v>45763</v>
          </cell>
        </row>
        <row r="4863">
          <cell r="A4863">
            <v>45764</v>
          </cell>
        </row>
        <row r="4864">
          <cell r="A4864">
            <v>45765</v>
          </cell>
        </row>
        <row r="4865">
          <cell r="A4865">
            <v>45766</v>
          </cell>
        </row>
        <row r="4866">
          <cell r="A4866">
            <v>45767</v>
          </cell>
        </row>
        <row r="4867">
          <cell r="A4867">
            <v>45768</v>
          </cell>
        </row>
        <row r="4868">
          <cell r="A4868">
            <v>45769</v>
          </cell>
        </row>
        <row r="4869">
          <cell r="A4869">
            <v>45770</v>
          </cell>
        </row>
        <row r="4870">
          <cell r="A4870">
            <v>45771</v>
          </cell>
        </row>
        <row r="4871">
          <cell r="A4871">
            <v>45772</v>
          </cell>
        </row>
        <row r="4872">
          <cell r="A4872">
            <v>45773</v>
          </cell>
        </row>
        <row r="4873">
          <cell r="A4873">
            <v>45774</v>
          </cell>
        </row>
        <row r="4874">
          <cell r="A4874">
            <v>45775</v>
          </cell>
        </row>
        <row r="4875">
          <cell r="A4875">
            <v>45776</v>
          </cell>
        </row>
        <row r="4876">
          <cell r="A4876">
            <v>45777</v>
          </cell>
        </row>
        <row r="4877">
          <cell r="A4877">
            <v>45778</v>
          </cell>
        </row>
        <row r="4878">
          <cell r="A4878">
            <v>45779</v>
          </cell>
        </row>
        <row r="4879">
          <cell r="A4879">
            <v>45780</v>
          </cell>
        </row>
        <row r="4880">
          <cell r="A4880">
            <v>45781</v>
          </cell>
        </row>
        <row r="4881">
          <cell r="A4881">
            <v>45782</v>
          </cell>
        </row>
        <row r="4882">
          <cell r="A4882">
            <v>45783</v>
          </cell>
        </row>
        <row r="4883">
          <cell r="A4883">
            <v>45784</v>
          </cell>
        </row>
        <row r="4884">
          <cell r="A4884">
            <v>45785</v>
          </cell>
        </row>
        <row r="4885">
          <cell r="A4885">
            <v>45786</v>
          </cell>
        </row>
        <row r="4886">
          <cell r="A4886">
            <v>45787</v>
          </cell>
        </row>
        <row r="4887">
          <cell r="A4887">
            <v>45788</v>
          </cell>
        </row>
        <row r="4888">
          <cell r="A4888">
            <v>45789</v>
          </cell>
        </row>
        <row r="4889">
          <cell r="A4889">
            <v>45790</v>
          </cell>
        </row>
        <row r="4890">
          <cell r="A4890">
            <v>45791</v>
          </cell>
        </row>
        <row r="4891">
          <cell r="A4891">
            <v>45792</v>
          </cell>
        </row>
        <row r="4892">
          <cell r="A4892">
            <v>45793</v>
          </cell>
        </row>
        <row r="4893">
          <cell r="A4893">
            <v>45794</v>
          </cell>
        </row>
        <row r="4894">
          <cell r="A4894">
            <v>45795</v>
          </cell>
        </row>
        <row r="4895">
          <cell r="A4895">
            <v>45796</v>
          </cell>
        </row>
        <row r="4896">
          <cell r="A4896">
            <v>45797</v>
          </cell>
        </row>
        <row r="4897">
          <cell r="A4897">
            <v>45798</v>
          </cell>
        </row>
        <row r="4898">
          <cell r="A4898">
            <v>45799</v>
          </cell>
        </row>
        <row r="4899">
          <cell r="A4899">
            <v>45800</v>
          </cell>
        </row>
        <row r="4900">
          <cell r="A4900">
            <v>45801</v>
          </cell>
        </row>
        <row r="4901">
          <cell r="A4901">
            <v>45802</v>
          </cell>
        </row>
        <row r="4902">
          <cell r="A4902">
            <v>45803</v>
          </cell>
        </row>
        <row r="4903">
          <cell r="A4903">
            <v>45804</v>
          </cell>
        </row>
        <row r="4904">
          <cell r="A4904">
            <v>45805</v>
          </cell>
        </row>
        <row r="4905">
          <cell r="A4905">
            <v>45806</v>
          </cell>
        </row>
        <row r="4906">
          <cell r="A4906">
            <v>45807</v>
          </cell>
        </row>
        <row r="4907">
          <cell r="A4907">
            <v>45808</v>
          </cell>
        </row>
        <row r="4908">
          <cell r="A4908">
            <v>45809</v>
          </cell>
        </row>
        <row r="4909">
          <cell r="A4909">
            <v>45810</v>
          </cell>
        </row>
        <row r="4910">
          <cell r="A4910">
            <v>45811</v>
          </cell>
        </row>
        <row r="4911">
          <cell r="A4911">
            <v>45812</v>
          </cell>
        </row>
        <row r="4912">
          <cell r="A4912">
            <v>45813</v>
          </cell>
        </row>
        <row r="4913">
          <cell r="A4913">
            <v>45814</v>
          </cell>
        </row>
        <row r="4914">
          <cell r="A4914">
            <v>45815</v>
          </cell>
        </row>
        <row r="4915">
          <cell r="A4915">
            <v>45816</v>
          </cell>
        </row>
        <row r="4916">
          <cell r="A4916">
            <v>45817</v>
          </cell>
        </row>
        <row r="4917">
          <cell r="A4917">
            <v>45818</v>
          </cell>
        </row>
        <row r="4918">
          <cell r="A4918">
            <v>45819</v>
          </cell>
        </row>
        <row r="4919">
          <cell r="A4919">
            <v>45820</v>
          </cell>
        </row>
        <row r="4920">
          <cell r="A4920">
            <v>45821</v>
          </cell>
        </row>
        <row r="4921">
          <cell r="A4921">
            <v>45822</v>
          </cell>
        </row>
        <row r="4922">
          <cell r="A4922">
            <v>45823</v>
          </cell>
        </row>
        <row r="4923">
          <cell r="A4923">
            <v>45824</v>
          </cell>
        </row>
        <row r="4924">
          <cell r="A4924">
            <v>45825</v>
          </cell>
        </row>
        <row r="4925">
          <cell r="A4925">
            <v>45826</v>
          </cell>
        </row>
        <row r="4926">
          <cell r="A4926">
            <v>45827</v>
          </cell>
        </row>
        <row r="4927">
          <cell r="A4927">
            <v>45828</v>
          </cell>
        </row>
        <row r="4928">
          <cell r="A4928">
            <v>45829</v>
          </cell>
        </row>
        <row r="4929">
          <cell r="A4929">
            <v>45830</v>
          </cell>
        </row>
        <row r="4930">
          <cell r="A4930">
            <v>45831</v>
          </cell>
        </row>
        <row r="4931">
          <cell r="A4931">
            <v>45832</v>
          </cell>
        </row>
        <row r="4932">
          <cell r="A4932">
            <v>45833</v>
          </cell>
        </row>
        <row r="4933">
          <cell r="A4933">
            <v>45834</v>
          </cell>
        </row>
        <row r="4934">
          <cell r="A4934">
            <v>45835</v>
          </cell>
        </row>
        <row r="4935">
          <cell r="A4935">
            <v>45836</v>
          </cell>
        </row>
        <row r="4936">
          <cell r="A4936">
            <v>45837</v>
          </cell>
        </row>
        <row r="4937">
          <cell r="A4937">
            <v>45838</v>
          </cell>
        </row>
        <row r="4938">
          <cell r="A4938">
            <v>45839</v>
          </cell>
        </row>
        <row r="4939">
          <cell r="A4939">
            <v>45840</v>
          </cell>
        </row>
        <row r="4940">
          <cell r="A4940">
            <v>45841</v>
          </cell>
        </row>
        <row r="4941">
          <cell r="A4941">
            <v>45842</v>
          </cell>
        </row>
        <row r="4942">
          <cell r="A4942">
            <v>45843</v>
          </cell>
        </row>
        <row r="4943">
          <cell r="A4943">
            <v>45844</v>
          </cell>
        </row>
        <row r="4944">
          <cell r="A4944">
            <v>45845</v>
          </cell>
        </row>
        <row r="4945">
          <cell r="A4945">
            <v>45846</v>
          </cell>
        </row>
        <row r="4946">
          <cell r="A4946">
            <v>45847</v>
          </cell>
        </row>
        <row r="4947">
          <cell r="A4947">
            <v>45848</v>
          </cell>
        </row>
        <row r="4948">
          <cell r="A4948">
            <v>45849</v>
          </cell>
        </row>
        <row r="4949">
          <cell r="A4949">
            <v>45850</v>
          </cell>
        </row>
        <row r="4950">
          <cell r="A4950">
            <v>45851</v>
          </cell>
        </row>
        <row r="4951">
          <cell r="A4951">
            <v>45852</v>
          </cell>
        </row>
        <row r="4952">
          <cell r="A4952">
            <v>45853</v>
          </cell>
        </row>
        <row r="4953">
          <cell r="A4953">
            <v>45854</v>
          </cell>
        </row>
        <row r="4954">
          <cell r="A4954">
            <v>45855</v>
          </cell>
        </row>
        <row r="4955">
          <cell r="A4955">
            <v>45856</v>
          </cell>
        </row>
        <row r="4956">
          <cell r="A4956">
            <v>45857</v>
          </cell>
        </row>
        <row r="4957">
          <cell r="A4957">
            <v>45858</v>
          </cell>
        </row>
        <row r="4958">
          <cell r="A4958">
            <v>45859</v>
          </cell>
        </row>
        <row r="4959">
          <cell r="A4959">
            <v>45860</v>
          </cell>
        </row>
        <row r="4960">
          <cell r="A4960">
            <v>45861</v>
          </cell>
        </row>
        <row r="4961">
          <cell r="A4961">
            <v>45862</v>
          </cell>
        </row>
        <row r="4962">
          <cell r="A4962">
            <v>45863</v>
          </cell>
        </row>
        <row r="4963">
          <cell r="A4963">
            <v>45864</v>
          </cell>
        </row>
        <row r="4964">
          <cell r="A4964">
            <v>45865</v>
          </cell>
        </row>
        <row r="4965">
          <cell r="A4965">
            <v>45866</v>
          </cell>
        </row>
        <row r="4966">
          <cell r="A4966">
            <v>45867</v>
          </cell>
        </row>
        <row r="4967">
          <cell r="A4967">
            <v>45868</v>
          </cell>
        </row>
        <row r="4968">
          <cell r="A4968">
            <v>45869</v>
          </cell>
        </row>
        <row r="4969">
          <cell r="A4969">
            <v>45870</v>
          </cell>
        </row>
        <row r="4970">
          <cell r="A4970">
            <v>45871</v>
          </cell>
        </row>
        <row r="4971">
          <cell r="A4971">
            <v>45872</v>
          </cell>
        </row>
        <row r="4972">
          <cell r="A4972">
            <v>45873</v>
          </cell>
        </row>
        <row r="4973">
          <cell r="A4973">
            <v>45874</v>
          </cell>
        </row>
        <row r="4974">
          <cell r="A4974">
            <v>45875</v>
          </cell>
        </row>
        <row r="4975">
          <cell r="A4975">
            <v>45876</v>
          </cell>
        </row>
        <row r="4976">
          <cell r="A4976">
            <v>45877</v>
          </cell>
        </row>
        <row r="4977">
          <cell r="A4977">
            <v>45878</v>
          </cell>
        </row>
        <row r="4978">
          <cell r="A4978">
            <v>45879</v>
          </cell>
        </row>
        <row r="4979">
          <cell r="A4979">
            <v>45880</v>
          </cell>
        </row>
        <row r="4980">
          <cell r="A4980">
            <v>45881</v>
          </cell>
        </row>
        <row r="4981">
          <cell r="A4981">
            <v>45882</v>
          </cell>
        </row>
        <row r="4982">
          <cell r="A4982">
            <v>45883</v>
          </cell>
        </row>
        <row r="4983">
          <cell r="A4983">
            <v>45884</v>
          </cell>
        </row>
        <row r="4984">
          <cell r="A4984">
            <v>45885</v>
          </cell>
        </row>
        <row r="4985">
          <cell r="A4985">
            <v>45886</v>
          </cell>
        </row>
        <row r="4986">
          <cell r="A4986">
            <v>45887</v>
          </cell>
        </row>
        <row r="4987">
          <cell r="A4987">
            <v>45888</v>
          </cell>
        </row>
        <row r="4988">
          <cell r="A4988">
            <v>45889</v>
          </cell>
        </row>
        <row r="4989">
          <cell r="A4989">
            <v>45890</v>
          </cell>
        </row>
        <row r="4990">
          <cell r="A4990">
            <v>45891</v>
          </cell>
        </row>
        <row r="4991">
          <cell r="A4991">
            <v>45892</v>
          </cell>
        </row>
        <row r="4992">
          <cell r="A4992">
            <v>45893</v>
          </cell>
        </row>
        <row r="4993">
          <cell r="A4993">
            <v>45894</v>
          </cell>
        </row>
        <row r="4994">
          <cell r="A4994">
            <v>45895</v>
          </cell>
        </row>
        <row r="4995">
          <cell r="A4995">
            <v>45896</v>
          </cell>
        </row>
        <row r="4996">
          <cell r="A4996">
            <v>45897</v>
          </cell>
        </row>
        <row r="4997">
          <cell r="A4997">
            <v>45898</v>
          </cell>
        </row>
        <row r="4998">
          <cell r="A4998">
            <v>45899</v>
          </cell>
        </row>
        <row r="4999">
          <cell r="A4999">
            <v>45900</v>
          </cell>
        </row>
        <row r="5000">
          <cell r="A5000">
            <v>45901</v>
          </cell>
        </row>
        <row r="5001">
          <cell r="A5001">
            <v>45902</v>
          </cell>
        </row>
        <row r="5002">
          <cell r="A5002">
            <v>45903</v>
          </cell>
        </row>
        <row r="5003">
          <cell r="A5003">
            <v>45904</v>
          </cell>
        </row>
        <row r="5004">
          <cell r="A5004">
            <v>45905</v>
          </cell>
        </row>
        <row r="5005">
          <cell r="A5005">
            <v>45906</v>
          </cell>
        </row>
        <row r="5006">
          <cell r="A5006">
            <v>45907</v>
          </cell>
        </row>
        <row r="5007">
          <cell r="A5007">
            <v>45908</v>
          </cell>
        </row>
        <row r="5008">
          <cell r="A5008">
            <v>45909</v>
          </cell>
        </row>
        <row r="5009">
          <cell r="A5009">
            <v>45910</v>
          </cell>
        </row>
        <row r="5010">
          <cell r="A5010">
            <v>45911</v>
          </cell>
        </row>
        <row r="5011">
          <cell r="A5011">
            <v>45912</v>
          </cell>
        </row>
        <row r="5012">
          <cell r="A5012">
            <v>45913</v>
          </cell>
        </row>
        <row r="5013">
          <cell r="A5013">
            <v>45914</v>
          </cell>
        </row>
        <row r="5014">
          <cell r="A5014">
            <v>45915</v>
          </cell>
        </row>
        <row r="5015">
          <cell r="A5015">
            <v>45916</v>
          </cell>
        </row>
        <row r="5016">
          <cell r="A5016">
            <v>45917</v>
          </cell>
        </row>
        <row r="5017">
          <cell r="A5017">
            <v>45918</v>
          </cell>
        </row>
        <row r="5018">
          <cell r="A5018">
            <v>45919</v>
          </cell>
        </row>
        <row r="5019">
          <cell r="A5019">
            <v>45920</v>
          </cell>
        </row>
        <row r="5020">
          <cell r="A5020">
            <v>45921</v>
          </cell>
        </row>
        <row r="5021">
          <cell r="A5021">
            <v>45922</v>
          </cell>
        </row>
        <row r="5022">
          <cell r="A5022">
            <v>45923</v>
          </cell>
        </row>
        <row r="5023">
          <cell r="A5023">
            <v>45924</v>
          </cell>
        </row>
        <row r="5024">
          <cell r="A5024">
            <v>45925</v>
          </cell>
        </row>
        <row r="5025">
          <cell r="A5025">
            <v>45926</v>
          </cell>
        </row>
        <row r="5026">
          <cell r="A5026">
            <v>45927</v>
          </cell>
        </row>
        <row r="5027">
          <cell r="A5027">
            <v>45928</v>
          </cell>
        </row>
        <row r="5028">
          <cell r="A5028">
            <v>45929</v>
          </cell>
        </row>
        <row r="5029">
          <cell r="A5029">
            <v>45930</v>
          </cell>
        </row>
        <row r="5030">
          <cell r="A5030">
            <v>45931</v>
          </cell>
        </row>
        <row r="5031">
          <cell r="A5031">
            <v>45932</v>
          </cell>
        </row>
        <row r="5032">
          <cell r="A5032">
            <v>45933</v>
          </cell>
        </row>
        <row r="5033">
          <cell r="A5033">
            <v>45934</v>
          </cell>
        </row>
        <row r="5034">
          <cell r="A5034">
            <v>45935</v>
          </cell>
        </row>
        <row r="5035">
          <cell r="A5035">
            <v>45936</v>
          </cell>
        </row>
        <row r="5036">
          <cell r="A5036">
            <v>45937</v>
          </cell>
        </row>
        <row r="5037">
          <cell r="A5037">
            <v>45938</v>
          </cell>
        </row>
        <row r="5038">
          <cell r="A5038">
            <v>45939</v>
          </cell>
        </row>
        <row r="5039">
          <cell r="A5039">
            <v>45940</v>
          </cell>
        </row>
        <row r="5040">
          <cell r="A5040">
            <v>45941</v>
          </cell>
        </row>
        <row r="5041">
          <cell r="A5041">
            <v>45942</v>
          </cell>
        </row>
        <row r="5042">
          <cell r="A5042">
            <v>45943</v>
          </cell>
        </row>
        <row r="5043">
          <cell r="A5043">
            <v>45944</v>
          </cell>
        </row>
        <row r="5044">
          <cell r="A5044">
            <v>45945</v>
          </cell>
        </row>
        <row r="5045">
          <cell r="A5045">
            <v>45946</v>
          </cell>
        </row>
        <row r="5046">
          <cell r="A5046">
            <v>45947</v>
          </cell>
        </row>
        <row r="5047">
          <cell r="A5047">
            <v>45948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4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8" t="s">
        <v>85</v>
      </c>
      <c r="D4" s="121"/>
      <c r="E4" s="164" t="s">
        <v>92</v>
      </c>
      <c r="F4" s="165"/>
      <c r="G4" s="165"/>
      <c r="H4" s="165"/>
      <c r="I4" s="122"/>
    </row>
    <row r="5" spans="2:9" ht="14.25">
      <c r="B5" s="135" t="s">
        <v>86</v>
      </c>
      <c r="D5" s="81"/>
      <c r="E5" s="131"/>
      <c r="F5" s="131"/>
      <c r="G5" s="131"/>
      <c r="H5" s="131"/>
      <c r="I5" s="82"/>
    </row>
    <row r="6" spans="2:9" ht="14.25">
      <c r="B6" s="136" t="s">
        <v>87</v>
      </c>
      <c r="D6" s="81" t="s">
        <v>0</v>
      </c>
      <c r="E6" s="131" t="s">
        <v>3</v>
      </c>
      <c r="F6" s="131"/>
      <c r="G6" s="131"/>
      <c r="H6" s="131"/>
      <c r="I6" s="82"/>
    </row>
    <row r="7" spans="2:9" ht="14.25">
      <c r="B7" s="136" t="s">
        <v>88</v>
      </c>
      <c r="D7" s="81"/>
      <c r="E7" s="131"/>
      <c r="F7" s="131"/>
      <c r="G7" s="131"/>
      <c r="H7" s="131"/>
      <c r="I7" s="82"/>
    </row>
    <row r="8" spans="2:9" ht="14.25">
      <c r="B8" s="136" t="s">
        <v>89</v>
      </c>
      <c r="D8" s="81" t="s">
        <v>1</v>
      </c>
      <c r="E8" s="131" t="s">
        <v>4</v>
      </c>
      <c r="F8" s="131"/>
      <c r="G8" s="131"/>
      <c r="H8" s="131"/>
      <c r="I8" s="82"/>
    </row>
    <row r="9" spans="2:9" ht="14.25">
      <c r="B9" s="136" t="s">
        <v>90</v>
      </c>
      <c r="D9" s="81"/>
      <c r="E9" s="131"/>
      <c r="F9" s="131"/>
      <c r="G9" s="131"/>
      <c r="H9" s="131"/>
      <c r="I9" s="82"/>
    </row>
    <row r="10" spans="2:9" ht="14.25">
      <c r="B10" s="136" t="s">
        <v>91</v>
      </c>
      <c r="D10" s="81" t="s">
        <v>2</v>
      </c>
      <c r="E10" s="133" t="s">
        <v>19</v>
      </c>
      <c r="F10" s="139" t="s">
        <v>86</v>
      </c>
      <c r="G10" s="131"/>
      <c r="H10" s="131"/>
      <c r="I10" s="82"/>
    </row>
    <row r="11" spans="2:9" ht="14.25">
      <c r="B11" s="136"/>
      <c r="D11" s="81"/>
      <c r="E11" s="131"/>
      <c r="F11" s="131"/>
      <c r="G11" s="131"/>
      <c r="H11" s="131"/>
      <c r="I11" s="82"/>
    </row>
    <row r="12" spans="2:9" ht="14.25">
      <c r="B12" s="136"/>
      <c r="D12" s="81"/>
      <c r="E12" s="131"/>
      <c r="F12" s="131"/>
      <c r="G12" s="131"/>
      <c r="H12" s="131"/>
      <c r="I12" s="82"/>
    </row>
    <row r="13" spans="2:9" ht="14.25">
      <c r="B13" s="136"/>
      <c r="D13" s="163" t="s">
        <v>83</v>
      </c>
      <c r="E13" s="131"/>
      <c r="F13" s="131"/>
      <c r="G13" s="131"/>
      <c r="H13" s="131"/>
      <c r="I13" s="82"/>
    </row>
    <row r="14" spans="2:9" ht="14.25">
      <c r="B14" s="136"/>
      <c r="D14" s="163"/>
      <c r="E14" s="131"/>
      <c r="F14" s="131"/>
      <c r="G14" s="131"/>
      <c r="H14" s="131"/>
      <c r="I14" s="82"/>
    </row>
    <row r="15" spans="2:9">
      <c r="B15" s="136"/>
      <c r="D15" s="83"/>
      <c r="E15" s="132"/>
      <c r="F15" s="132"/>
      <c r="G15" s="132"/>
      <c r="H15" s="132"/>
      <c r="I15" s="84"/>
    </row>
    <row r="16" spans="2:9">
      <c r="B16" s="136"/>
      <c r="D16" s="83"/>
      <c r="E16" s="132"/>
      <c r="F16" s="132"/>
      <c r="G16" s="132"/>
      <c r="H16" s="132"/>
      <c r="I16" s="84"/>
    </row>
    <row r="17" spans="2:9">
      <c r="B17" s="136"/>
      <c r="D17" s="166" t="s">
        <v>84</v>
      </c>
      <c r="E17" s="132"/>
      <c r="F17" s="132"/>
      <c r="G17" s="132"/>
      <c r="H17" s="132"/>
      <c r="I17" s="84"/>
    </row>
    <row r="18" spans="2:9" ht="13.5" thickBot="1">
      <c r="B18" s="137"/>
      <c r="D18" s="167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72"/>
  <sheetViews>
    <sheetView tabSelected="1" zoomScale="90" zoomScaleNormal="90" workbookViewId="0"/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5.42578125" style="2" bestFit="1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51" t="s">
        <v>11</v>
      </c>
      <c r="C2" s="144"/>
      <c r="D2" s="144"/>
      <c r="E2" s="144"/>
      <c r="F2" s="144"/>
      <c r="G2" s="144"/>
      <c r="H2" s="144"/>
      <c r="I2" s="144"/>
      <c r="J2" s="144"/>
      <c r="K2" s="152" t="s">
        <v>17</v>
      </c>
      <c r="L2" s="103"/>
    </row>
    <row r="3" spans="1:12">
      <c r="A3" s="102"/>
      <c r="B3" s="145" t="s">
        <v>12</v>
      </c>
      <c r="C3" s="144"/>
      <c r="D3" s="144"/>
      <c r="E3" s="144"/>
      <c r="F3" s="144"/>
      <c r="G3" s="144"/>
      <c r="H3" s="144"/>
      <c r="I3" s="144"/>
      <c r="J3" s="144"/>
      <c r="K3" s="144"/>
      <c r="L3" s="103"/>
    </row>
    <row r="4" spans="1:12">
      <c r="A4" s="102"/>
      <c r="B4" s="145" t="s">
        <v>13</v>
      </c>
      <c r="C4" s="144"/>
      <c r="D4" s="144"/>
      <c r="E4" s="144"/>
      <c r="F4" s="144"/>
      <c r="G4" s="144"/>
      <c r="H4" s="144"/>
      <c r="I4" s="144"/>
      <c r="J4" s="144"/>
      <c r="K4" s="144"/>
      <c r="L4" s="103"/>
    </row>
    <row r="5" spans="1:12">
      <c r="A5" s="102"/>
      <c r="B5" s="145" t="s">
        <v>14</v>
      </c>
      <c r="C5" s="144"/>
      <c r="D5" s="144"/>
      <c r="E5" s="144"/>
      <c r="F5" s="144"/>
      <c r="G5" s="144"/>
      <c r="H5" s="144"/>
      <c r="I5" s="144"/>
      <c r="J5" s="144"/>
      <c r="K5" s="94" t="s">
        <v>61</v>
      </c>
      <c r="L5" s="103"/>
    </row>
    <row r="6" spans="1:12">
      <c r="A6" s="102"/>
      <c r="B6" s="145" t="s">
        <v>15</v>
      </c>
      <c r="C6" s="144"/>
      <c r="D6" s="144"/>
      <c r="E6" s="144"/>
      <c r="F6" s="144"/>
      <c r="G6" s="144"/>
      <c r="H6" s="144"/>
      <c r="I6" s="144"/>
      <c r="J6" s="144"/>
      <c r="K6" s="180" t="s">
        <v>177</v>
      </c>
      <c r="L6" s="103"/>
    </row>
    <row r="7" spans="1:12">
      <c r="A7" s="102"/>
      <c r="B7" s="145" t="s">
        <v>16</v>
      </c>
      <c r="C7" s="144"/>
      <c r="D7" s="144"/>
      <c r="E7" s="144"/>
      <c r="F7" s="144"/>
      <c r="G7" s="144"/>
      <c r="H7" s="144"/>
      <c r="I7" s="144"/>
      <c r="J7" s="144"/>
      <c r="K7" s="181"/>
      <c r="L7" s="103"/>
    </row>
    <row r="8" spans="1:12">
      <c r="A8" s="102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4"/>
      <c r="K9" s="94" t="s">
        <v>75</v>
      </c>
      <c r="L9" s="103"/>
    </row>
    <row r="10" spans="1:12" ht="15" customHeight="1">
      <c r="A10" s="102"/>
      <c r="B10" s="102" t="s">
        <v>102</v>
      </c>
      <c r="C10" s="144"/>
      <c r="D10" s="144"/>
      <c r="E10" s="103"/>
      <c r="F10" s="144"/>
      <c r="G10" s="103"/>
      <c r="H10" s="104"/>
      <c r="I10" s="104" t="s">
        <v>102</v>
      </c>
      <c r="J10" s="144"/>
      <c r="K10" s="177">
        <v>45597</v>
      </c>
      <c r="L10" s="103"/>
    </row>
    <row r="11" spans="1:12">
      <c r="A11" s="102"/>
      <c r="B11" s="102" t="s">
        <v>103</v>
      </c>
      <c r="C11" s="144"/>
      <c r="D11" s="144"/>
      <c r="E11" s="103"/>
      <c r="F11" s="144"/>
      <c r="G11" s="103"/>
      <c r="H11" s="104"/>
      <c r="I11" s="104" t="s">
        <v>103</v>
      </c>
      <c r="J11" s="144"/>
      <c r="K11" s="178"/>
      <c r="L11" s="103"/>
    </row>
    <row r="12" spans="1:12">
      <c r="A12" s="102"/>
      <c r="B12" s="102" t="s">
        <v>104</v>
      </c>
      <c r="C12" s="144"/>
      <c r="D12" s="144"/>
      <c r="E12" s="103"/>
      <c r="F12" s="144"/>
      <c r="G12" s="103"/>
      <c r="H12" s="104"/>
      <c r="I12" s="104" t="s">
        <v>104</v>
      </c>
      <c r="J12" s="144"/>
      <c r="K12" s="144"/>
      <c r="L12" s="103"/>
    </row>
    <row r="13" spans="1:12">
      <c r="A13" s="102"/>
      <c r="B13" s="102" t="s">
        <v>178</v>
      </c>
      <c r="C13" s="144"/>
      <c r="D13" s="144"/>
      <c r="E13" s="103"/>
      <c r="F13" s="144"/>
      <c r="G13" s="103"/>
      <c r="H13" s="104"/>
      <c r="I13" s="104" t="s">
        <v>178</v>
      </c>
      <c r="J13" s="144"/>
      <c r="K13" s="94" t="s">
        <v>8</v>
      </c>
      <c r="L13" s="103"/>
    </row>
    <row r="14" spans="1:12" ht="15" customHeight="1">
      <c r="A14" s="102"/>
      <c r="B14" s="102" t="s">
        <v>106</v>
      </c>
      <c r="C14" s="144"/>
      <c r="D14" s="144"/>
      <c r="E14" s="103"/>
      <c r="F14" s="144"/>
      <c r="G14" s="103"/>
      <c r="H14" s="104"/>
      <c r="I14" s="104" t="s">
        <v>106</v>
      </c>
      <c r="J14" s="144"/>
      <c r="K14" s="177">
        <v>45596</v>
      </c>
      <c r="L14" s="103"/>
    </row>
    <row r="15" spans="1:12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4"/>
      <c r="K15" s="179"/>
      <c r="L15" s="103"/>
    </row>
    <row r="16" spans="1:12" ht="15" customHeight="1">
      <c r="A16" s="102"/>
      <c r="B16" s="144"/>
      <c r="C16" s="144"/>
      <c r="D16" s="144"/>
      <c r="E16" s="144"/>
      <c r="F16" s="144"/>
      <c r="G16" s="144"/>
      <c r="H16" s="144"/>
      <c r="I16" s="144"/>
      <c r="J16" s="148" t="s">
        <v>76</v>
      </c>
      <c r="K16" s="153">
        <v>44748</v>
      </c>
      <c r="L16" s="103"/>
    </row>
    <row r="17" spans="1:12">
      <c r="A17" s="102"/>
      <c r="B17" s="144" t="s">
        <v>107</v>
      </c>
      <c r="C17" s="144"/>
      <c r="D17" s="144"/>
      <c r="E17" s="144"/>
      <c r="F17" s="144"/>
      <c r="G17" s="144"/>
      <c r="H17" s="144"/>
      <c r="I17" s="144"/>
      <c r="J17" s="148" t="s">
        <v>19</v>
      </c>
      <c r="K17" s="153" t="s">
        <v>86</v>
      </c>
      <c r="L17" s="103"/>
    </row>
    <row r="18" spans="1:12" ht="18">
      <c r="A18" s="102"/>
      <c r="B18" s="144" t="s">
        <v>108</v>
      </c>
      <c r="C18" s="144"/>
      <c r="D18" s="144"/>
      <c r="E18" s="144"/>
      <c r="F18" s="144"/>
      <c r="G18" s="144"/>
      <c r="H18" s="144"/>
      <c r="I18" s="144"/>
      <c r="J18" s="146" t="s">
        <v>69</v>
      </c>
      <c r="K18" s="99" t="s">
        <v>44</v>
      </c>
      <c r="L18" s="103"/>
    </row>
    <row r="19" spans="1:12">
      <c r="A19" s="102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73" t="s">
        <v>65</v>
      </c>
      <c r="H20" s="174"/>
      <c r="I20" s="95" t="s">
        <v>45</v>
      </c>
      <c r="J20" s="140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75"/>
      <c r="H21" s="176"/>
      <c r="I21" s="107" t="s">
        <v>18</v>
      </c>
      <c r="J21" s="141"/>
      <c r="K21" s="107"/>
      <c r="L21" s="103"/>
    </row>
    <row r="22" spans="1:12">
      <c r="A22" s="102"/>
      <c r="B22" s="109">
        <v>100</v>
      </c>
      <c r="C22" s="119" t="s">
        <v>109</v>
      </c>
      <c r="D22" s="115" t="s">
        <v>109</v>
      </c>
      <c r="E22" s="123" t="s">
        <v>110</v>
      </c>
      <c r="F22" s="115" t="s">
        <v>95</v>
      </c>
      <c r="G22" s="168"/>
      <c r="H22" s="169"/>
      <c r="I22" s="116" t="s">
        <v>111</v>
      </c>
      <c r="J22" s="142">
        <v>0.3</v>
      </c>
      <c r="K22" s="113">
        <f t="shared" ref="K22:K59" si="0">J22*B22</f>
        <v>30</v>
      </c>
      <c r="L22" s="106"/>
    </row>
    <row r="23" spans="1:12" ht="24">
      <c r="A23" s="102"/>
      <c r="B23" s="109">
        <v>10</v>
      </c>
      <c r="C23" s="119" t="s">
        <v>112</v>
      </c>
      <c r="D23" s="115" t="s">
        <v>112</v>
      </c>
      <c r="E23" s="123" t="s">
        <v>113</v>
      </c>
      <c r="F23" s="115" t="s">
        <v>93</v>
      </c>
      <c r="G23" s="168"/>
      <c r="H23" s="169"/>
      <c r="I23" s="116" t="s">
        <v>114</v>
      </c>
      <c r="J23" s="142">
        <v>2.71</v>
      </c>
      <c r="K23" s="113">
        <f t="shared" si="0"/>
        <v>27.1</v>
      </c>
      <c r="L23" s="106"/>
    </row>
    <row r="24" spans="1:12" ht="24">
      <c r="A24" s="102"/>
      <c r="B24" s="109">
        <v>10</v>
      </c>
      <c r="C24" s="119" t="s">
        <v>115</v>
      </c>
      <c r="D24" s="115" t="s">
        <v>115</v>
      </c>
      <c r="E24" s="123" t="s">
        <v>116</v>
      </c>
      <c r="F24" s="115" t="s">
        <v>99</v>
      </c>
      <c r="G24" s="168"/>
      <c r="H24" s="169"/>
      <c r="I24" s="116" t="s">
        <v>117</v>
      </c>
      <c r="J24" s="142">
        <v>2.8</v>
      </c>
      <c r="K24" s="113">
        <f t="shared" si="0"/>
        <v>28</v>
      </c>
      <c r="L24" s="106"/>
    </row>
    <row r="25" spans="1:12" ht="24">
      <c r="A25" s="102"/>
      <c r="B25" s="109">
        <v>10</v>
      </c>
      <c r="C25" s="119" t="s">
        <v>115</v>
      </c>
      <c r="D25" s="115" t="s">
        <v>115</v>
      </c>
      <c r="E25" s="123" t="s">
        <v>118</v>
      </c>
      <c r="F25" s="115" t="s">
        <v>119</v>
      </c>
      <c r="G25" s="168"/>
      <c r="H25" s="169"/>
      <c r="I25" s="116" t="s">
        <v>117</v>
      </c>
      <c r="J25" s="142">
        <v>2.8</v>
      </c>
      <c r="K25" s="113">
        <f t="shared" si="0"/>
        <v>28</v>
      </c>
      <c r="L25" s="106"/>
    </row>
    <row r="26" spans="1:12" ht="24">
      <c r="A26" s="102"/>
      <c r="B26" s="109">
        <v>20</v>
      </c>
      <c r="C26" s="119" t="s">
        <v>115</v>
      </c>
      <c r="D26" s="115" t="s">
        <v>115</v>
      </c>
      <c r="E26" s="123" t="s">
        <v>120</v>
      </c>
      <c r="F26" s="115" t="s">
        <v>95</v>
      </c>
      <c r="G26" s="168"/>
      <c r="H26" s="169"/>
      <c r="I26" s="116" t="s">
        <v>117</v>
      </c>
      <c r="J26" s="142">
        <v>2.8</v>
      </c>
      <c r="K26" s="113">
        <f t="shared" si="0"/>
        <v>56</v>
      </c>
      <c r="L26" s="106"/>
    </row>
    <row r="27" spans="1:12" ht="24">
      <c r="A27" s="102"/>
      <c r="B27" s="109">
        <v>20</v>
      </c>
      <c r="C27" s="119" t="s">
        <v>115</v>
      </c>
      <c r="D27" s="115" t="s">
        <v>115</v>
      </c>
      <c r="E27" s="123" t="s">
        <v>121</v>
      </c>
      <c r="F27" s="115" t="s">
        <v>122</v>
      </c>
      <c r="G27" s="168"/>
      <c r="H27" s="169"/>
      <c r="I27" s="116" t="s">
        <v>117</v>
      </c>
      <c r="J27" s="142">
        <v>2.8</v>
      </c>
      <c r="K27" s="113">
        <f t="shared" si="0"/>
        <v>56</v>
      </c>
      <c r="L27" s="106"/>
    </row>
    <row r="28" spans="1:12" ht="24">
      <c r="A28" s="102"/>
      <c r="B28" s="109">
        <v>10</v>
      </c>
      <c r="C28" s="119" t="s">
        <v>115</v>
      </c>
      <c r="D28" s="115" t="s">
        <v>115</v>
      </c>
      <c r="E28" s="123" t="s">
        <v>123</v>
      </c>
      <c r="F28" s="115" t="s">
        <v>93</v>
      </c>
      <c r="G28" s="168"/>
      <c r="H28" s="169"/>
      <c r="I28" s="116" t="s">
        <v>117</v>
      </c>
      <c r="J28" s="142">
        <v>2.8</v>
      </c>
      <c r="K28" s="113">
        <f t="shared" si="0"/>
        <v>28</v>
      </c>
      <c r="L28" s="106"/>
    </row>
    <row r="29" spans="1:12" ht="24">
      <c r="A29" s="102"/>
      <c r="B29" s="109">
        <v>4</v>
      </c>
      <c r="C29" s="119" t="s">
        <v>115</v>
      </c>
      <c r="D29" s="115" t="s">
        <v>115</v>
      </c>
      <c r="E29" s="123" t="s">
        <v>124</v>
      </c>
      <c r="F29" s="115" t="s">
        <v>125</v>
      </c>
      <c r="G29" s="168"/>
      <c r="H29" s="169"/>
      <c r="I29" s="116" t="s">
        <v>117</v>
      </c>
      <c r="J29" s="142">
        <v>2.8</v>
      </c>
      <c r="K29" s="113">
        <f t="shared" si="0"/>
        <v>11.2</v>
      </c>
      <c r="L29" s="106"/>
    </row>
    <row r="30" spans="1:12" ht="24">
      <c r="A30" s="102"/>
      <c r="B30" s="109">
        <v>4</v>
      </c>
      <c r="C30" s="119" t="s">
        <v>115</v>
      </c>
      <c r="D30" s="115" t="s">
        <v>115</v>
      </c>
      <c r="E30" s="123" t="s">
        <v>126</v>
      </c>
      <c r="F30" s="115" t="s">
        <v>127</v>
      </c>
      <c r="G30" s="168"/>
      <c r="H30" s="169"/>
      <c r="I30" s="116" t="s">
        <v>117</v>
      </c>
      <c r="J30" s="142">
        <v>2.8</v>
      </c>
      <c r="K30" s="113">
        <f t="shared" si="0"/>
        <v>11.2</v>
      </c>
      <c r="L30" s="106"/>
    </row>
    <row r="31" spans="1:12" ht="24">
      <c r="A31" s="102"/>
      <c r="B31" s="109">
        <v>10</v>
      </c>
      <c r="C31" s="119" t="s">
        <v>128</v>
      </c>
      <c r="D31" s="115" t="s">
        <v>128</v>
      </c>
      <c r="E31" s="123" t="s">
        <v>129</v>
      </c>
      <c r="F31" s="115" t="s">
        <v>99</v>
      </c>
      <c r="G31" s="168"/>
      <c r="H31" s="169"/>
      <c r="I31" s="116" t="s">
        <v>130</v>
      </c>
      <c r="J31" s="142">
        <v>2.97</v>
      </c>
      <c r="K31" s="113">
        <f t="shared" si="0"/>
        <v>29.700000000000003</v>
      </c>
      <c r="L31" s="106"/>
    </row>
    <row r="32" spans="1:12" ht="24">
      <c r="A32" s="102"/>
      <c r="B32" s="109">
        <v>10</v>
      </c>
      <c r="C32" s="119" t="s">
        <v>128</v>
      </c>
      <c r="D32" s="115" t="s">
        <v>128</v>
      </c>
      <c r="E32" s="123" t="s">
        <v>131</v>
      </c>
      <c r="F32" s="115" t="s">
        <v>119</v>
      </c>
      <c r="G32" s="168"/>
      <c r="H32" s="169"/>
      <c r="I32" s="116" t="s">
        <v>130</v>
      </c>
      <c r="J32" s="142">
        <v>2.97</v>
      </c>
      <c r="K32" s="113">
        <f t="shared" si="0"/>
        <v>29.700000000000003</v>
      </c>
      <c r="L32" s="106"/>
    </row>
    <row r="33" spans="1:12" ht="24">
      <c r="A33" s="102"/>
      <c r="B33" s="109">
        <v>10</v>
      </c>
      <c r="C33" s="119" t="s">
        <v>128</v>
      </c>
      <c r="D33" s="115" t="s">
        <v>128</v>
      </c>
      <c r="E33" s="123" t="s">
        <v>132</v>
      </c>
      <c r="F33" s="115" t="s">
        <v>122</v>
      </c>
      <c r="G33" s="168"/>
      <c r="H33" s="169"/>
      <c r="I33" s="116" t="s">
        <v>130</v>
      </c>
      <c r="J33" s="142">
        <v>2.97</v>
      </c>
      <c r="K33" s="113">
        <f t="shared" si="0"/>
        <v>29.700000000000003</v>
      </c>
      <c r="L33" s="106"/>
    </row>
    <row r="34" spans="1:12" ht="24">
      <c r="A34" s="102"/>
      <c r="B34" s="109">
        <v>10</v>
      </c>
      <c r="C34" s="119" t="s">
        <v>128</v>
      </c>
      <c r="D34" s="115" t="s">
        <v>128</v>
      </c>
      <c r="E34" s="123" t="s">
        <v>133</v>
      </c>
      <c r="F34" s="115" t="s">
        <v>93</v>
      </c>
      <c r="G34" s="168"/>
      <c r="H34" s="169"/>
      <c r="I34" s="116" t="s">
        <v>130</v>
      </c>
      <c r="J34" s="142">
        <v>2.97</v>
      </c>
      <c r="K34" s="113">
        <f t="shared" si="0"/>
        <v>29.700000000000003</v>
      </c>
      <c r="L34" s="106"/>
    </row>
    <row r="35" spans="1:12" ht="24">
      <c r="A35" s="102"/>
      <c r="B35" s="109">
        <v>10</v>
      </c>
      <c r="C35" s="119" t="s">
        <v>134</v>
      </c>
      <c r="D35" s="115" t="s">
        <v>134</v>
      </c>
      <c r="E35" s="123" t="s">
        <v>135</v>
      </c>
      <c r="F35" s="115" t="s">
        <v>99</v>
      </c>
      <c r="G35" s="168"/>
      <c r="H35" s="169"/>
      <c r="I35" s="116" t="s">
        <v>136</v>
      </c>
      <c r="J35" s="142">
        <v>3.67</v>
      </c>
      <c r="K35" s="113">
        <f t="shared" si="0"/>
        <v>36.700000000000003</v>
      </c>
      <c r="L35" s="106"/>
    </row>
    <row r="36" spans="1:12" ht="24">
      <c r="A36" s="102"/>
      <c r="B36" s="109">
        <v>10</v>
      </c>
      <c r="C36" s="119" t="s">
        <v>134</v>
      </c>
      <c r="D36" s="115" t="s">
        <v>134</v>
      </c>
      <c r="E36" s="123" t="s">
        <v>137</v>
      </c>
      <c r="F36" s="115" t="s">
        <v>119</v>
      </c>
      <c r="G36" s="168"/>
      <c r="H36" s="169"/>
      <c r="I36" s="116" t="s">
        <v>136</v>
      </c>
      <c r="J36" s="142">
        <v>3.67</v>
      </c>
      <c r="K36" s="113">
        <f t="shared" si="0"/>
        <v>36.700000000000003</v>
      </c>
      <c r="L36" s="106"/>
    </row>
    <row r="37" spans="1:12" ht="24">
      <c r="A37" s="102"/>
      <c r="B37" s="109">
        <v>10</v>
      </c>
      <c r="C37" s="119" t="s">
        <v>134</v>
      </c>
      <c r="D37" s="115" t="s">
        <v>134</v>
      </c>
      <c r="E37" s="123" t="s">
        <v>138</v>
      </c>
      <c r="F37" s="115" t="s">
        <v>122</v>
      </c>
      <c r="G37" s="168"/>
      <c r="H37" s="169"/>
      <c r="I37" s="116" t="s">
        <v>136</v>
      </c>
      <c r="J37" s="142">
        <v>3.67</v>
      </c>
      <c r="K37" s="113">
        <f t="shared" si="0"/>
        <v>36.700000000000003</v>
      </c>
      <c r="L37" s="106"/>
    </row>
    <row r="38" spans="1:12" ht="24">
      <c r="A38" s="102"/>
      <c r="B38" s="109">
        <v>10</v>
      </c>
      <c r="C38" s="119" t="s">
        <v>139</v>
      </c>
      <c r="D38" s="115" t="s">
        <v>139</v>
      </c>
      <c r="E38" s="123" t="s">
        <v>140</v>
      </c>
      <c r="F38" s="115" t="s">
        <v>99</v>
      </c>
      <c r="G38" s="168" t="s">
        <v>96</v>
      </c>
      <c r="H38" s="169"/>
      <c r="I38" s="116" t="s">
        <v>141</v>
      </c>
      <c r="J38" s="142">
        <v>3.41</v>
      </c>
      <c r="K38" s="113">
        <f t="shared" si="0"/>
        <v>34.1</v>
      </c>
      <c r="L38" s="106"/>
    </row>
    <row r="39" spans="1:12" ht="24">
      <c r="A39" s="102"/>
      <c r="B39" s="109">
        <v>10</v>
      </c>
      <c r="C39" s="119" t="s">
        <v>139</v>
      </c>
      <c r="D39" s="115" t="s">
        <v>139</v>
      </c>
      <c r="E39" s="123" t="s">
        <v>142</v>
      </c>
      <c r="F39" s="115" t="s">
        <v>119</v>
      </c>
      <c r="G39" s="168" t="s">
        <v>96</v>
      </c>
      <c r="H39" s="169"/>
      <c r="I39" s="116" t="s">
        <v>141</v>
      </c>
      <c r="J39" s="142">
        <v>3.41</v>
      </c>
      <c r="K39" s="113">
        <f t="shared" si="0"/>
        <v>34.1</v>
      </c>
      <c r="L39" s="106"/>
    </row>
    <row r="40" spans="1:12" ht="24">
      <c r="A40" s="102"/>
      <c r="B40" s="109">
        <v>10</v>
      </c>
      <c r="C40" s="119" t="s">
        <v>139</v>
      </c>
      <c r="D40" s="115" t="s">
        <v>139</v>
      </c>
      <c r="E40" s="123" t="s">
        <v>143</v>
      </c>
      <c r="F40" s="115" t="s">
        <v>95</v>
      </c>
      <c r="G40" s="168" t="s">
        <v>94</v>
      </c>
      <c r="H40" s="169"/>
      <c r="I40" s="116" t="s">
        <v>141</v>
      </c>
      <c r="J40" s="142">
        <v>3.41</v>
      </c>
      <c r="K40" s="113">
        <f t="shared" si="0"/>
        <v>34.1</v>
      </c>
      <c r="L40" s="106"/>
    </row>
    <row r="41" spans="1:12" ht="24">
      <c r="A41" s="102"/>
      <c r="B41" s="109">
        <v>20</v>
      </c>
      <c r="C41" s="119" t="s">
        <v>139</v>
      </c>
      <c r="D41" s="115" t="s">
        <v>139</v>
      </c>
      <c r="E41" s="123" t="s">
        <v>144</v>
      </c>
      <c r="F41" s="115" t="s">
        <v>122</v>
      </c>
      <c r="G41" s="168" t="s">
        <v>96</v>
      </c>
      <c r="H41" s="169"/>
      <c r="I41" s="116" t="s">
        <v>141</v>
      </c>
      <c r="J41" s="142">
        <v>3.41</v>
      </c>
      <c r="K41" s="113">
        <f t="shared" si="0"/>
        <v>68.2</v>
      </c>
      <c r="L41" s="106"/>
    </row>
    <row r="42" spans="1:12" ht="24">
      <c r="A42" s="102"/>
      <c r="B42" s="109">
        <v>10</v>
      </c>
      <c r="C42" s="119" t="s">
        <v>139</v>
      </c>
      <c r="D42" s="115" t="s">
        <v>139</v>
      </c>
      <c r="E42" s="123" t="s">
        <v>145</v>
      </c>
      <c r="F42" s="115" t="s">
        <v>93</v>
      </c>
      <c r="G42" s="168" t="s">
        <v>96</v>
      </c>
      <c r="H42" s="169"/>
      <c r="I42" s="116" t="s">
        <v>141</v>
      </c>
      <c r="J42" s="142">
        <v>3.41</v>
      </c>
      <c r="K42" s="113">
        <f t="shared" si="0"/>
        <v>34.1</v>
      </c>
      <c r="L42" s="106"/>
    </row>
    <row r="43" spans="1:12" ht="24">
      <c r="A43" s="102"/>
      <c r="B43" s="109">
        <v>4</v>
      </c>
      <c r="C43" s="119" t="s">
        <v>139</v>
      </c>
      <c r="D43" s="115" t="s">
        <v>139</v>
      </c>
      <c r="E43" s="123" t="s">
        <v>146</v>
      </c>
      <c r="F43" s="115" t="s">
        <v>98</v>
      </c>
      <c r="G43" s="168" t="s">
        <v>94</v>
      </c>
      <c r="H43" s="169"/>
      <c r="I43" s="116" t="s">
        <v>141</v>
      </c>
      <c r="J43" s="142">
        <v>3.41</v>
      </c>
      <c r="K43" s="113">
        <f t="shared" si="0"/>
        <v>13.64</v>
      </c>
      <c r="L43" s="106"/>
    </row>
    <row r="44" spans="1:12" ht="24">
      <c r="A44" s="102"/>
      <c r="B44" s="109">
        <v>10</v>
      </c>
      <c r="C44" s="119" t="s">
        <v>147</v>
      </c>
      <c r="D44" s="115" t="s">
        <v>147</v>
      </c>
      <c r="E44" s="123" t="s">
        <v>148</v>
      </c>
      <c r="F44" s="115" t="s">
        <v>119</v>
      </c>
      <c r="G44" s="168" t="s">
        <v>94</v>
      </c>
      <c r="H44" s="169"/>
      <c r="I44" s="116" t="s">
        <v>149</v>
      </c>
      <c r="J44" s="142">
        <v>3.67</v>
      </c>
      <c r="K44" s="113">
        <f t="shared" si="0"/>
        <v>36.700000000000003</v>
      </c>
      <c r="L44" s="106"/>
    </row>
    <row r="45" spans="1:12" ht="24">
      <c r="A45" s="102"/>
      <c r="B45" s="109">
        <v>10</v>
      </c>
      <c r="C45" s="119" t="s">
        <v>147</v>
      </c>
      <c r="D45" s="115" t="s">
        <v>147</v>
      </c>
      <c r="E45" s="123" t="s">
        <v>150</v>
      </c>
      <c r="F45" s="115" t="s">
        <v>119</v>
      </c>
      <c r="G45" s="168" t="s">
        <v>96</v>
      </c>
      <c r="H45" s="169"/>
      <c r="I45" s="116" t="s">
        <v>149</v>
      </c>
      <c r="J45" s="142">
        <v>3.67</v>
      </c>
      <c r="K45" s="113">
        <f t="shared" si="0"/>
        <v>36.700000000000003</v>
      </c>
      <c r="L45" s="106"/>
    </row>
    <row r="46" spans="1:12" ht="24">
      <c r="A46" s="102"/>
      <c r="B46" s="109">
        <v>10</v>
      </c>
      <c r="C46" s="119" t="s">
        <v>147</v>
      </c>
      <c r="D46" s="115" t="s">
        <v>147</v>
      </c>
      <c r="E46" s="123" t="s">
        <v>151</v>
      </c>
      <c r="F46" s="115" t="s">
        <v>95</v>
      </c>
      <c r="G46" s="168" t="s">
        <v>94</v>
      </c>
      <c r="H46" s="169"/>
      <c r="I46" s="116" t="s">
        <v>149</v>
      </c>
      <c r="J46" s="142">
        <v>3.67</v>
      </c>
      <c r="K46" s="113">
        <f t="shared" si="0"/>
        <v>36.700000000000003</v>
      </c>
      <c r="L46" s="106"/>
    </row>
    <row r="47" spans="1:12" ht="24">
      <c r="A47" s="102"/>
      <c r="B47" s="109">
        <v>10</v>
      </c>
      <c r="C47" s="119" t="s">
        <v>147</v>
      </c>
      <c r="D47" s="115" t="s">
        <v>147</v>
      </c>
      <c r="E47" s="123" t="s">
        <v>152</v>
      </c>
      <c r="F47" s="115" t="s">
        <v>95</v>
      </c>
      <c r="G47" s="168" t="s">
        <v>96</v>
      </c>
      <c r="H47" s="169"/>
      <c r="I47" s="116" t="s">
        <v>149</v>
      </c>
      <c r="J47" s="142">
        <v>3.67</v>
      </c>
      <c r="K47" s="113">
        <f t="shared" si="0"/>
        <v>36.700000000000003</v>
      </c>
      <c r="L47" s="106"/>
    </row>
    <row r="48" spans="1:12" ht="24">
      <c r="A48" s="102"/>
      <c r="B48" s="109">
        <v>10</v>
      </c>
      <c r="C48" s="119" t="s">
        <v>147</v>
      </c>
      <c r="D48" s="115" t="s">
        <v>147</v>
      </c>
      <c r="E48" s="123" t="s">
        <v>153</v>
      </c>
      <c r="F48" s="115" t="s">
        <v>122</v>
      </c>
      <c r="G48" s="168" t="s">
        <v>94</v>
      </c>
      <c r="H48" s="169"/>
      <c r="I48" s="116" t="s">
        <v>149</v>
      </c>
      <c r="J48" s="142">
        <v>3.67</v>
      </c>
      <c r="K48" s="113">
        <f t="shared" si="0"/>
        <v>36.700000000000003</v>
      </c>
      <c r="L48" s="106"/>
    </row>
    <row r="49" spans="1:12" ht="24">
      <c r="A49" s="102"/>
      <c r="B49" s="109">
        <v>10</v>
      </c>
      <c r="C49" s="119" t="s">
        <v>147</v>
      </c>
      <c r="D49" s="115" t="s">
        <v>147</v>
      </c>
      <c r="E49" s="123" t="s">
        <v>154</v>
      </c>
      <c r="F49" s="115" t="s">
        <v>122</v>
      </c>
      <c r="G49" s="168" t="s">
        <v>96</v>
      </c>
      <c r="H49" s="169"/>
      <c r="I49" s="116" t="s">
        <v>149</v>
      </c>
      <c r="J49" s="142">
        <v>3.67</v>
      </c>
      <c r="K49" s="113">
        <f t="shared" si="0"/>
        <v>36.700000000000003</v>
      </c>
      <c r="L49" s="106"/>
    </row>
    <row r="50" spans="1:12" ht="24">
      <c r="A50" s="102"/>
      <c r="B50" s="109">
        <v>10</v>
      </c>
      <c r="C50" s="119" t="s">
        <v>147</v>
      </c>
      <c r="D50" s="115" t="s">
        <v>147</v>
      </c>
      <c r="E50" s="123" t="s">
        <v>155</v>
      </c>
      <c r="F50" s="115" t="s">
        <v>93</v>
      </c>
      <c r="G50" s="168" t="s">
        <v>96</v>
      </c>
      <c r="H50" s="169"/>
      <c r="I50" s="116" t="s">
        <v>149</v>
      </c>
      <c r="J50" s="142">
        <v>3.67</v>
      </c>
      <c r="K50" s="113">
        <f t="shared" si="0"/>
        <v>36.700000000000003</v>
      </c>
      <c r="L50" s="106"/>
    </row>
    <row r="51" spans="1:12" ht="24">
      <c r="A51" s="102"/>
      <c r="B51" s="109">
        <v>4</v>
      </c>
      <c r="C51" s="119" t="s">
        <v>147</v>
      </c>
      <c r="D51" s="115" t="s">
        <v>147</v>
      </c>
      <c r="E51" s="123" t="s">
        <v>156</v>
      </c>
      <c r="F51" s="115" t="s">
        <v>98</v>
      </c>
      <c r="G51" s="168" t="s">
        <v>94</v>
      </c>
      <c r="H51" s="169"/>
      <c r="I51" s="116" t="s">
        <v>149</v>
      </c>
      <c r="J51" s="142">
        <v>3.67</v>
      </c>
      <c r="K51" s="113">
        <f t="shared" si="0"/>
        <v>14.68</v>
      </c>
      <c r="L51" s="106"/>
    </row>
    <row r="52" spans="1:12" ht="24">
      <c r="A52" s="102"/>
      <c r="B52" s="109">
        <v>4</v>
      </c>
      <c r="C52" s="119" t="s">
        <v>147</v>
      </c>
      <c r="D52" s="115" t="s">
        <v>147</v>
      </c>
      <c r="E52" s="123" t="s">
        <v>157</v>
      </c>
      <c r="F52" s="115" t="s">
        <v>98</v>
      </c>
      <c r="G52" s="168" t="s">
        <v>96</v>
      </c>
      <c r="H52" s="169"/>
      <c r="I52" s="116" t="s">
        <v>149</v>
      </c>
      <c r="J52" s="142">
        <v>3.67</v>
      </c>
      <c r="K52" s="113">
        <f t="shared" si="0"/>
        <v>14.68</v>
      </c>
      <c r="L52" s="106"/>
    </row>
    <row r="53" spans="1:12" ht="24">
      <c r="A53" s="102"/>
      <c r="B53" s="109">
        <v>10</v>
      </c>
      <c r="C53" s="119" t="s">
        <v>158</v>
      </c>
      <c r="D53" s="115" t="s">
        <v>158</v>
      </c>
      <c r="E53" s="123" t="s">
        <v>159</v>
      </c>
      <c r="F53" s="115" t="s">
        <v>119</v>
      </c>
      <c r="G53" s="168" t="s">
        <v>94</v>
      </c>
      <c r="H53" s="169"/>
      <c r="I53" s="116" t="s">
        <v>160</v>
      </c>
      <c r="J53" s="142">
        <v>3.94</v>
      </c>
      <c r="K53" s="113">
        <f t="shared" si="0"/>
        <v>39.4</v>
      </c>
      <c r="L53" s="106"/>
    </row>
    <row r="54" spans="1:12" ht="24">
      <c r="A54" s="102"/>
      <c r="B54" s="109">
        <v>10</v>
      </c>
      <c r="C54" s="119" t="s">
        <v>158</v>
      </c>
      <c r="D54" s="115" t="s">
        <v>158</v>
      </c>
      <c r="E54" s="123" t="s">
        <v>161</v>
      </c>
      <c r="F54" s="115" t="s">
        <v>119</v>
      </c>
      <c r="G54" s="168" t="s">
        <v>96</v>
      </c>
      <c r="H54" s="169"/>
      <c r="I54" s="116" t="s">
        <v>160</v>
      </c>
      <c r="J54" s="142">
        <v>3.94</v>
      </c>
      <c r="K54" s="113">
        <f t="shared" si="0"/>
        <v>39.4</v>
      </c>
      <c r="L54" s="106"/>
    </row>
    <row r="55" spans="1:12" ht="24">
      <c r="A55" s="102"/>
      <c r="B55" s="109">
        <v>6</v>
      </c>
      <c r="C55" s="119" t="s">
        <v>158</v>
      </c>
      <c r="D55" s="115" t="s">
        <v>158</v>
      </c>
      <c r="E55" s="123" t="s">
        <v>162</v>
      </c>
      <c r="F55" s="115" t="s">
        <v>119</v>
      </c>
      <c r="G55" s="168" t="s">
        <v>163</v>
      </c>
      <c r="H55" s="169"/>
      <c r="I55" s="116" t="s">
        <v>160</v>
      </c>
      <c r="J55" s="142">
        <v>3.94</v>
      </c>
      <c r="K55" s="113">
        <f t="shared" si="0"/>
        <v>23.64</v>
      </c>
      <c r="L55" s="106"/>
    </row>
    <row r="56" spans="1:12" ht="24">
      <c r="A56" s="102"/>
      <c r="B56" s="109">
        <v>6</v>
      </c>
      <c r="C56" s="119" t="s">
        <v>158</v>
      </c>
      <c r="D56" s="115" t="s">
        <v>158</v>
      </c>
      <c r="E56" s="123" t="s">
        <v>164</v>
      </c>
      <c r="F56" s="115" t="s">
        <v>95</v>
      </c>
      <c r="G56" s="168" t="s">
        <v>163</v>
      </c>
      <c r="H56" s="169"/>
      <c r="I56" s="116" t="s">
        <v>160</v>
      </c>
      <c r="J56" s="142">
        <v>3.94</v>
      </c>
      <c r="K56" s="113">
        <f t="shared" si="0"/>
        <v>23.64</v>
      </c>
      <c r="L56" s="106"/>
    </row>
    <row r="57" spans="1:12" ht="24">
      <c r="A57" s="102"/>
      <c r="B57" s="109">
        <v>10</v>
      </c>
      <c r="C57" s="119" t="s">
        <v>158</v>
      </c>
      <c r="D57" s="115" t="s">
        <v>158</v>
      </c>
      <c r="E57" s="123" t="s">
        <v>165</v>
      </c>
      <c r="F57" s="115" t="s">
        <v>166</v>
      </c>
      <c r="G57" s="168" t="s">
        <v>96</v>
      </c>
      <c r="H57" s="169"/>
      <c r="I57" s="116" t="s">
        <v>160</v>
      </c>
      <c r="J57" s="142">
        <v>3.94</v>
      </c>
      <c r="K57" s="113">
        <f t="shared" si="0"/>
        <v>39.4</v>
      </c>
      <c r="L57" s="106"/>
    </row>
    <row r="58" spans="1:12" ht="48">
      <c r="A58" s="102"/>
      <c r="B58" s="109">
        <v>10</v>
      </c>
      <c r="C58" s="119" t="s">
        <v>167</v>
      </c>
      <c r="D58" s="115" t="s">
        <v>167</v>
      </c>
      <c r="E58" s="123" t="s">
        <v>168</v>
      </c>
      <c r="F58" s="115" t="s">
        <v>97</v>
      </c>
      <c r="G58" s="168"/>
      <c r="H58" s="169"/>
      <c r="I58" s="116" t="s">
        <v>169</v>
      </c>
      <c r="J58" s="142">
        <v>1.56</v>
      </c>
      <c r="K58" s="113">
        <f t="shared" si="0"/>
        <v>15.600000000000001</v>
      </c>
      <c r="L58" s="106"/>
    </row>
    <row r="59" spans="1:12" ht="60">
      <c r="A59" s="102"/>
      <c r="B59" s="110">
        <v>1</v>
      </c>
      <c r="C59" s="120" t="s">
        <v>170</v>
      </c>
      <c r="D59" s="117" t="s">
        <v>175</v>
      </c>
      <c r="E59" s="124" t="s">
        <v>171</v>
      </c>
      <c r="F59" s="117" t="s">
        <v>172</v>
      </c>
      <c r="G59" s="170" t="s">
        <v>173</v>
      </c>
      <c r="H59" s="171"/>
      <c r="I59" s="118" t="s">
        <v>174</v>
      </c>
      <c r="J59" s="143">
        <v>50.51</v>
      </c>
      <c r="K59" s="114">
        <f t="shared" si="0"/>
        <v>50.51</v>
      </c>
      <c r="L59" s="106"/>
    </row>
    <row r="60" spans="1:12">
      <c r="A60" s="102"/>
      <c r="B60" s="154"/>
      <c r="C60" s="144"/>
      <c r="D60" s="144"/>
      <c r="E60" s="144"/>
      <c r="F60" s="144"/>
      <c r="G60" s="144"/>
      <c r="H60" s="144"/>
      <c r="I60" s="144"/>
      <c r="J60" s="157" t="s">
        <v>67</v>
      </c>
      <c r="K60" s="147">
        <f>SUM(K22:K59)</f>
        <v>1240.4900000000005</v>
      </c>
      <c r="L60" s="106"/>
    </row>
    <row r="61" spans="1:12">
      <c r="A61" s="102"/>
      <c r="B61" s="144"/>
      <c r="C61" s="144"/>
      <c r="D61" s="144"/>
      <c r="E61" s="144"/>
      <c r="F61" s="144"/>
      <c r="G61" s="144"/>
      <c r="H61" s="144"/>
      <c r="I61" s="144"/>
      <c r="J61" s="162" t="s">
        <v>180</v>
      </c>
      <c r="K61" s="147">
        <f>K60*-20%</f>
        <v>-248.0980000000001</v>
      </c>
      <c r="L61" s="106"/>
    </row>
    <row r="62" spans="1:12" outlineLevel="1">
      <c r="A62" s="102"/>
      <c r="B62" s="144"/>
      <c r="C62" s="144"/>
      <c r="D62" s="144"/>
      <c r="E62" s="144"/>
      <c r="F62" s="144"/>
      <c r="G62" s="144"/>
      <c r="H62" s="144"/>
      <c r="I62" s="144"/>
      <c r="J62" s="149" t="s">
        <v>179</v>
      </c>
      <c r="K62" s="147">
        <v>0</v>
      </c>
      <c r="L62" s="106"/>
    </row>
    <row r="63" spans="1:12">
      <c r="A63" s="102"/>
      <c r="B63" s="144"/>
      <c r="C63" s="144"/>
      <c r="D63" s="144"/>
      <c r="E63" s="144"/>
      <c r="F63" s="144"/>
      <c r="G63" s="144"/>
      <c r="H63" s="144"/>
      <c r="I63" s="144"/>
      <c r="J63" s="150" t="s">
        <v>181</v>
      </c>
      <c r="K63" s="161">
        <f>SUM(K60:K62)</f>
        <v>992.39200000000039</v>
      </c>
      <c r="L63" s="106"/>
    </row>
    <row r="64" spans="1:12">
      <c r="A64" s="102"/>
      <c r="B64" s="144"/>
      <c r="C64" s="144"/>
      <c r="D64" s="144"/>
      <c r="E64" s="144"/>
      <c r="F64" s="144"/>
      <c r="G64" s="144"/>
      <c r="H64" s="144"/>
      <c r="I64" s="144"/>
      <c r="J64" s="162" t="s">
        <v>182</v>
      </c>
      <c r="K64" s="159">
        <f>K63*19.84</f>
        <v>19689.057280000008</v>
      </c>
      <c r="L64" s="106"/>
    </row>
    <row r="65" spans="1:12">
      <c r="A65" s="6"/>
      <c r="B65" s="172" t="s">
        <v>183</v>
      </c>
      <c r="C65" s="172"/>
      <c r="D65" s="172"/>
      <c r="E65" s="172"/>
      <c r="F65" s="172"/>
      <c r="G65" s="172"/>
      <c r="H65" s="172"/>
      <c r="I65" s="172"/>
      <c r="J65" s="172"/>
      <c r="K65" s="172"/>
      <c r="L65" s="8"/>
    </row>
    <row r="67" spans="1:12">
      <c r="I67" s="1" t="s">
        <v>176</v>
      </c>
      <c r="J67" s="88">
        <f>'Tax Invoice'!E14</f>
        <v>19.88</v>
      </c>
    </row>
    <row r="68" spans="1:12">
      <c r="I68" s="1" t="s">
        <v>79</v>
      </c>
      <c r="J68" s="88">
        <f>'Tax Invoice'!M11</f>
        <v>33.76</v>
      </c>
    </row>
    <row r="69" spans="1:12">
      <c r="I69" s="1" t="s">
        <v>100</v>
      </c>
      <c r="J69" s="88">
        <f>J71/J68</f>
        <v>730.47811611374436</v>
      </c>
    </row>
    <row r="70" spans="1:12">
      <c r="I70" s="1" t="s">
        <v>101</v>
      </c>
      <c r="J70" s="88">
        <f>J72/J68</f>
        <v>584.38249289099542</v>
      </c>
    </row>
    <row r="71" spans="1:12">
      <c r="I71" s="1" t="s">
        <v>80</v>
      </c>
      <c r="J71" s="88">
        <f>K60*J67</f>
        <v>24660.941200000008</v>
      </c>
    </row>
    <row r="72" spans="1:12">
      <c r="I72" s="1" t="s">
        <v>81</v>
      </c>
      <c r="J72" s="88">
        <f>K63*J67</f>
        <v>19728.752960000005</v>
      </c>
    </row>
  </sheetData>
  <mergeCells count="44">
    <mergeCell ref="G52:H52"/>
    <mergeCell ref="G47:H47"/>
    <mergeCell ref="G48:H48"/>
    <mergeCell ref="G49:H49"/>
    <mergeCell ref="G50:H50"/>
    <mergeCell ref="G51:H51"/>
    <mergeCell ref="K10:K11"/>
    <mergeCell ref="K14:K15"/>
    <mergeCell ref="K6:K7"/>
    <mergeCell ref="G45:H45"/>
    <mergeCell ref="G46:H46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58:H58"/>
    <mergeCell ref="G59:H59"/>
    <mergeCell ref="B65:K65"/>
    <mergeCell ref="G53:H53"/>
    <mergeCell ref="G54:H54"/>
    <mergeCell ref="G55:H55"/>
    <mergeCell ref="G56:H56"/>
    <mergeCell ref="G57:H57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  <ignoredErrors>
    <ignoredError sqref="K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59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453</v>
      </c>
      <c r="O1" t="s">
        <v>20</v>
      </c>
      <c r="T1" t="s">
        <v>67</v>
      </c>
      <c r="U1">
        <v>1240.4900000000005</v>
      </c>
    </row>
    <row r="2" spans="1:21" ht="15.75">
      <c r="A2" s="102"/>
      <c r="B2" s="151" t="s">
        <v>11</v>
      </c>
      <c r="C2" s="144"/>
      <c r="D2" s="144"/>
      <c r="E2" s="144"/>
      <c r="F2" s="144"/>
      <c r="G2" s="144"/>
      <c r="H2" s="144"/>
      <c r="I2" s="152" t="s">
        <v>17</v>
      </c>
      <c r="J2" s="103"/>
    </row>
    <row r="3" spans="1:21">
      <c r="A3" s="102"/>
      <c r="B3" s="145" t="s">
        <v>12</v>
      </c>
      <c r="C3" s="144"/>
      <c r="D3" s="144"/>
      <c r="E3" s="144"/>
      <c r="F3" s="144"/>
      <c r="G3" s="144"/>
      <c r="H3" s="144"/>
      <c r="I3" s="144"/>
      <c r="J3" s="103"/>
    </row>
    <row r="4" spans="1:21">
      <c r="A4" s="102"/>
      <c r="B4" s="145" t="s">
        <v>13</v>
      </c>
      <c r="C4" s="144"/>
      <c r="D4" s="144"/>
      <c r="E4" s="144"/>
      <c r="F4" s="144"/>
      <c r="G4" s="144"/>
      <c r="H4" s="144"/>
      <c r="I4" s="144"/>
      <c r="J4" s="103"/>
    </row>
    <row r="5" spans="1:21">
      <c r="A5" s="102"/>
      <c r="B5" s="145" t="s">
        <v>14</v>
      </c>
      <c r="C5" s="144"/>
      <c r="D5" s="144"/>
      <c r="E5" s="144"/>
      <c r="F5" s="144"/>
      <c r="G5" s="144"/>
      <c r="H5" s="144"/>
      <c r="I5" s="94" t="s">
        <v>61</v>
      </c>
      <c r="J5" s="103"/>
    </row>
    <row r="6" spans="1:21">
      <c r="A6" s="102"/>
      <c r="B6" s="145" t="s">
        <v>15</v>
      </c>
      <c r="C6" s="144"/>
      <c r="D6" s="144"/>
      <c r="E6" s="144"/>
      <c r="F6" s="144"/>
      <c r="G6" s="144"/>
      <c r="H6" s="144"/>
      <c r="I6" s="180"/>
      <c r="J6" s="103"/>
    </row>
    <row r="7" spans="1:21">
      <c r="A7" s="102"/>
      <c r="B7" s="145" t="s">
        <v>16</v>
      </c>
      <c r="C7" s="144"/>
      <c r="D7" s="144"/>
      <c r="E7" s="144"/>
      <c r="F7" s="144"/>
      <c r="G7" s="144"/>
      <c r="H7" s="144"/>
      <c r="I7" s="182"/>
      <c r="J7" s="103"/>
    </row>
    <row r="8" spans="1:21">
      <c r="A8" s="102"/>
      <c r="B8" s="144"/>
      <c r="C8" s="144"/>
      <c r="D8" s="144"/>
      <c r="E8" s="144"/>
      <c r="F8" s="144"/>
      <c r="G8" s="144"/>
      <c r="H8" s="144"/>
      <c r="I8" s="144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4"/>
      <c r="I9" s="94" t="s">
        <v>75</v>
      </c>
      <c r="J9" s="103"/>
    </row>
    <row r="10" spans="1:21">
      <c r="A10" s="102"/>
      <c r="B10" s="102" t="s">
        <v>102</v>
      </c>
      <c r="C10" s="144"/>
      <c r="D10" s="144"/>
      <c r="E10" s="103"/>
      <c r="F10" s="104"/>
      <c r="G10" s="104" t="s">
        <v>102</v>
      </c>
      <c r="H10" s="144"/>
      <c r="I10" s="177"/>
      <c r="J10" s="103"/>
    </row>
    <row r="11" spans="1:21">
      <c r="A11" s="102"/>
      <c r="B11" s="102" t="s">
        <v>103</v>
      </c>
      <c r="C11" s="144"/>
      <c r="D11" s="144"/>
      <c r="E11" s="103"/>
      <c r="F11" s="104"/>
      <c r="G11" s="104" t="s">
        <v>103</v>
      </c>
      <c r="H11" s="144"/>
      <c r="I11" s="178"/>
      <c r="J11" s="103"/>
    </row>
    <row r="12" spans="1:21">
      <c r="A12" s="102"/>
      <c r="B12" s="102" t="s">
        <v>104</v>
      </c>
      <c r="C12" s="144"/>
      <c r="D12" s="144"/>
      <c r="E12" s="103"/>
      <c r="F12" s="104"/>
      <c r="G12" s="104" t="s">
        <v>104</v>
      </c>
      <c r="H12" s="144"/>
      <c r="I12" s="144"/>
      <c r="J12" s="103"/>
    </row>
    <row r="13" spans="1:21">
      <c r="A13" s="102"/>
      <c r="B13" s="102" t="s">
        <v>105</v>
      </c>
      <c r="C13" s="144"/>
      <c r="D13" s="144"/>
      <c r="E13" s="103"/>
      <c r="F13" s="104"/>
      <c r="G13" s="104" t="s">
        <v>105</v>
      </c>
      <c r="H13" s="144"/>
      <c r="I13" s="94" t="s">
        <v>8</v>
      </c>
      <c r="J13" s="103"/>
    </row>
    <row r="14" spans="1:21">
      <c r="A14" s="102"/>
      <c r="B14" s="102" t="s">
        <v>106</v>
      </c>
      <c r="C14" s="144"/>
      <c r="D14" s="144"/>
      <c r="E14" s="103"/>
      <c r="F14" s="104"/>
      <c r="G14" s="104" t="s">
        <v>106</v>
      </c>
      <c r="H14" s="144"/>
      <c r="I14" s="177">
        <v>45596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44"/>
      <c r="I15" s="179"/>
      <c r="J15" s="103"/>
    </row>
    <row r="16" spans="1:21">
      <c r="A16" s="102"/>
      <c r="B16" s="144"/>
      <c r="C16" s="144"/>
      <c r="D16" s="144"/>
      <c r="E16" s="144"/>
      <c r="F16" s="144"/>
      <c r="G16" s="144"/>
      <c r="H16" s="148" t="s">
        <v>76</v>
      </c>
      <c r="I16" s="153">
        <v>44748</v>
      </c>
      <c r="J16" s="103"/>
    </row>
    <row r="17" spans="1:10">
      <c r="A17" s="102"/>
      <c r="B17" s="144" t="s">
        <v>107</v>
      </c>
      <c r="C17" s="144"/>
      <c r="D17" s="144"/>
      <c r="E17" s="144"/>
      <c r="F17" s="144"/>
      <c r="G17" s="144"/>
      <c r="H17" s="148" t="s">
        <v>19</v>
      </c>
      <c r="I17" s="153" t="s">
        <v>86</v>
      </c>
      <c r="J17" s="103"/>
    </row>
    <row r="18" spans="1:10" ht="18">
      <c r="A18" s="102"/>
      <c r="B18" s="144" t="s">
        <v>108</v>
      </c>
      <c r="C18" s="144"/>
      <c r="D18" s="144"/>
      <c r="E18" s="144"/>
      <c r="F18" s="144"/>
      <c r="G18" s="144"/>
      <c r="H18" s="146" t="s">
        <v>69</v>
      </c>
      <c r="I18" s="99" t="s">
        <v>44</v>
      </c>
      <c r="J18" s="103"/>
    </row>
    <row r="19" spans="1:10">
      <c r="A19" s="102"/>
      <c r="B19" s="144"/>
      <c r="C19" s="144"/>
      <c r="D19" s="144"/>
      <c r="E19" s="144"/>
      <c r="F19" s="144"/>
      <c r="G19" s="144"/>
      <c r="H19" s="144"/>
      <c r="I19" s="144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73" t="s">
        <v>65</v>
      </c>
      <c r="F20" s="174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75"/>
      <c r="F21" s="176"/>
      <c r="G21" s="107" t="s">
        <v>18</v>
      </c>
      <c r="H21" s="107"/>
      <c r="I21" s="107"/>
      <c r="J21" s="103"/>
    </row>
    <row r="22" spans="1:10" ht="96">
      <c r="A22" s="102"/>
      <c r="B22" s="109">
        <v>100</v>
      </c>
      <c r="C22" s="119" t="s">
        <v>109</v>
      </c>
      <c r="D22" s="115" t="s">
        <v>95</v>
      </c>
      <c r="E22" s="168"/>
      <c r="F22" s="169"/>
      <c r="G22" s="116" t="s">
        <v>111</v>
      </c>
      <c r="H22" s="111">
        <v>0.3</v>
      </c>
      <c r="I22" s="113">
        <f t="shared" ref="I22:I59" si="0">H22*B22</f>
        <v>30</v>
      </c>
      <c r="J22" s="106"/>
    </row>
    <row r="23" spans="1:10" ht="120">
      <c r="A23" s="102"/>
      <c r="B23" s="109">
        <v>10</v>
      </c>
      <c r="C23" s="119" t="s">
        <v>112</v>
      </c>
      <c r="D23" s="115" t="s">
        <v>93</v>
      </c>
      <c r="E23" s="168"/>
      <c r="F23" s="169"/>
      <c r="G23" s="116" t="s">
        <v>114</v>
      </c>
      <c r="H23" s="111">
        <v>2.71</v>
      </c>
      <c r="I23" s="113">
        <f t="shared" si="0"/>
        <v>27.1</v>
      </c>
      <c r="J23" s="106"/>
    </row>
    <row r="24" spans="1:10" ht="120">
      <c r="A24" s="102"/>
      <c r="B24" s="109">
        <v>10</v>
      </c>
      <c r="C24" s="119" t="s">
        <v>115</v>
      </c>
      <c r="D24" s="115" t="s">
        <v>99</v>
      </c>
      <c r="E24" s="168"/>
      <c r="F24" s="169"/>
      <c r="G24" s="116" t="s">
        <v>117</v>
      </c>
      <c r="H24" s="111">
        <v>2.8</v>
      </c>
      <c r="I24" s="113">
        <f t="shared" si="0"/>
        <v>28</v>
      </c>
      <c r="J24" s="106"/>
    </row>
    <row r="25" spans="1:10" ht="120">
      <c r="A25" s="102"/>
      <c r="B25" s="109">
        <v>10</v>
      </c>
      <c r="C25" s="119" t="s">
        <v>115</v>
      </c>
      <c r="D25" s="115" t="s">
        <v>119</v>
      </c>
      <c r="E25" s="168"/>
      <c r="F25" s="169"/>
      <c r="G25" s="116" t="s">
        <v>117</v>
      </c>
      <c r="H25" s="111">
        <v>2.8</v>
      </c>
      <c r="I25" s="113">
        <f t="shared" si="0"/>
        <v>28</v>
      </c>
      <c r="J25" s="106"/>
    </row>
    <row r="26" spans="1:10" ht="120">
      <c r="A26" s="102"/>
      <c r="B26" s="109">
        <v>20</v>
      </c>
      <c r="C26" s="119" t="s">
        <v>115</v>
      </c>
      <c r="D26" s="115" t="s">
        <v>95</v>
      </c>
      <c r="E26" s="168"/>
      <c r="F26" s="169"/>
      <c r="G26" s="116" t="s">
        <v>117</v>
      </c>
      <c r="H26" s="111">
        <v>2.8</v>
      </c>
      <c r="I26" s="113">
        <f t="shared" si="0"/>
        <v>56</v>
      </c>
      <c r="J26" s="106"/>
    </row>
    <row r="27" spans="1:10" ht="120">
      <c r="A27" s="102"/>
      <c r="B27" s="109">
        <v>20</v>
      </c>
      <c r="C27" s="119" t="s">
        <v>115</v>
      </c>
      <c r="D27" s="115" t="s">
        <v>122</v>
      </c>
      <c r="E27" s="168"/>
      <c r="F27" s="169"/>
      <c r="G27" s="116" t="s">
        <v>117</v>
      </c>
      <c r="H27" s="111">
        <v>2.8</v>
      </c>
      <c r="I27" s="113">
        <f t="shared" si="0"/>
        <v>56</v>
      </c>
      <c r="J27" s="106"/>
    </row>
    <row r="28" spans="1:10" ht="120">
      <c r="A28" s="102"/>
      <c r="B28" s="109">
        <v>10</v>
      </c>
      <c r="C28" s="119" t="s">
        <v>115</v>
      </c>
      <c r="D28" s="115" t="s">
        <v>93</v>
      </c>
      <c r="E28" s="168"/>
      <c r="F28" s="169"/>
      <c r="G28" s="116" t="s">
        <v>117</v>
      </c>
      <c r="H28" s="111">
        <v>2.8</v>
      </c>
      <c r="I28" s="113">
        <f t="shared" si="0"/>
        <v>28</v>
      </c>
      <c r="J28" s="106"/>
    </row>
    <row r="29" spans="1:10" ht="120">
      <c r="A29" s="102"/>
      <c r="B29" s="109">
        <v>4</v>
      </c>
      <c r="C29" s="119" t="s">
        <v>115</v>
      </c>
      <c r="D29" s="115" t="s">
        <v>125</v>
      </c>
      <c r="E29" s="168"/>
      <c r="F29" s="169"/>
      <c r="G29" s="116" t="s">
        <v>117</v>
      </c>
      <c r="H29" s="111">
        <v>2.8</v>
      </c>
      <c r="I29" s="113">
        <f t="shared" si="0"/>
        <v>11.2</v>
      </c>
      <c r="J29" s="106"/>
    </row>
    <row r="30" spans="1:10" ht="120">
      <c r="A30" s="102"/>
      <c r="B30" s="109">
        <v>4</v>
      </c>
      <c r="C30" s="119" t="s">
        <v>115</v>
      </c>
      <c r="D30" s="115" t="s">
        <v>127</v>
      </c>
      <c r="E30" s="168"/>
      <c r="F30" s="169"/>
      <c r="G30" s="116" t="s">
        <v>117</v>
      </c>
      <c r="H30" s="111">
        <v>2.8</v>
      </c>
      <c r="I30" s="113">
        <f t="shared" si="0"/>
        <v>11.2</v>
      </c>
      <c r="J30" s="106"/>
    </row>
    <row r="31" spans="1:10" ht="108">
      <c r="A31" s="102"/>
      <c r="B31" s="109">
        <v>10</v>
      </c>
      <c r="C31" s="119" t="s">
        <v>128</v>
      </c>
      <c r="D31" s="115" t="s">
        <v>99</v>
      </c>
      <c r="E31" s="168"/>
      <c r="F31" s="169"/>
      <c r="G31" s="116" t="s">
        <v>130</v>
      </c>
      <c r="H31" s="111">
        <v>2.97</v>
      </c>
      <c r="I31" s="113">
        <f t="shared" si="0"/>
        <v>29.700000000000003</v>
      </c>
      <c r="J31" s="106"/>
    </row>
    <row r="32" spans="1:10" ht="108">
      <c r="A32" s="102"/>
      <c r="B32" s="109">
        <v>10</v>
      </c>
      <c r="C32" s="119" t="s">
        <v>128</v>
      </c>
      <c r="D32" s="115" t="s">
        <v>119</v>
      </c>
      <c r="E32" s="168"/>
      <c r="F32" s="169"/>
      <c r="G32" s="116" t="s">
        <v>130</v>
      </c>
      <c r="H32" s="111">
        <v>2.97</v>
      </c>
      <c r="I32" s="113">
        <f t="shared" si="0"/>
        <v>29.700000000000003</v>
      </c>
      <c r="J32" s="106"/>
    </row>
    <row r="33" spans="1:10" ht="108">
      <c r="A33" s="102"/>
      <c r="B33" s="109">
        <v>10</v>
      </c>
      <c r="C33" s="119" t="s">
        <v>128</v>
      </c>
      <c r="D33" s="115" t="s">
        <v>122</v>
      </c>
      <c r="E33" s="168"/>
      <c r="F33" s="169"/>
      <c r="G33" s="116" t="s">
        <v>130</v>
      </c>
      <c r="H33" s="111">
        <v>2.97</v>
      </c>
      <c r="I33" s="113">
        <f t="shared" si="0"/>
        <v>29.700000000000003</v>
      </c>
      <c r="J33" s="106"/>
    </row>
    <row r="34" spans="1:10" ht="108">
      <c r="A34" s="102"/>
      <c r="B34" s="109">
        <v>10</v>
      </c>
      <c r="C34" s="119" t="s">
        <v>128</v>
      </c>
      <c r="D34" s="115" t="s">
        <v>93</v>
      </c>
      <c r="E34" s="168"/>
      <c r="F34" s="169"/>
      <c r="G34" s="116" t="s">
        <v>130</v>
      </c>
      <c r="H34" s="111">
        <v>2.97</v>
      </c>
      <c r="I34" s="113">
        <f t="shared" si="0"/>
        <v>29.700000000000003</v>
      </c>
      <c r="J34" s="106"/>
    </row>
    <row r="35" spans="1:10" ht="120">
      <c r="A35" s="102"/>
      <c r="B35" s="109">
        <v>10</v>
      </c>
      <c r="C35" s="119" t="s">
        <v>134</v>
      </c>
      <c r="D35" s="115" t="s">
        <v>99</v>
      </c>
      <c r="E35" s="168"/>
      <c r="F35" s="169"/>
      <c r="G35" s="116" t="s">
        <v>136</v>
      </c>
      <c r="H35" s="111">
        <v>3.67</v>
      </c>
      <c r="I35" s="113">
        <f t="shared" si="0"/>
        <v>36.700000000000003</v>
      </c>
      <c r="J35" s="106"/>
    </row>
    <row r="36" spans="1:10" ht="120">
      <c r="A36" s="102"/>
      <c r="B36" s="109">
        <v>10</v>
      </c>
      <c r="C36" s="119" t="s">
        <v>134</v>
      </c>
      <c r="D36" s="115" t="s">
        <v>119</v>
      </c>
      <c r="E36" s="168"/>
      <c r="F36" s="169"/>
      <c r="G36" s="116" t="s">
        <v>136</v>
      </c>
      <c r="H36" s="111">
        <v>3.67</v>
      </c>
      <c r="I36" s="113">
        <f t="shared" si="0"/>
        <v>36.700000000000003</v>
      </c>
      <c r="J36" s="106"/>
    </row>
    <row r="37" spans="1:10" ht="120">
      <c r="A37" s="102"/>
      <c r="B37" s="109">
        <v>10</v>
      </c>
      <c r="C37" s="119" t="s">
        <v>134</v>
      </c>
      <c r="D37" s="115" t="s">
        <v>122</v>
      </c>
      <c r="E37" s="168"/>
      <c r="F37" s="169"/>
      <c r="G37" s="116" t="s">
        <v>136</v>
      </c>
      <c r="H37" s="111">
        <v>3.67</v>
      </c>
      <c r="I37" s="113">
        <f t="shared" si="0"/>
        <v>36.700000000000003</v>
      </c>
      <c r="J37" s="106"/>
    </row>
    <row r="38" spans="1:10" ht="120">
      <c r="A38" s="102"/>
      <c r="B38" s="109">
        <v>10</v>
      </c>
      <c r="C38" s="119" t="s">
        <v>139</v>
      </c>
      <c r="D38" s="115" t="s">
        <v>99</v>
      </c>
      <c r="E38" s="168" t="s">
        <v>96</v>
      </c>
      <c r="F38" s="169"/>
      <c r="G38" s="116" t="s">
        <v>141</v>
      </c>
      <c r="H38" s="111">
        <v>3.41</v>
      </c>
      <c r="I38" s="113">
        <f t="shared" si="0"/>
        <v>34.1</v>
      </c>
      <c r="J38" s="106"/>
    </row>
    <row r="39" spans="1:10" ht="120">
      <c r="A39" s="102"/>
      <c r="B39" s="109">
        <v>10</v>
      </c>
      <c r="C39" s="119" t="s">
        <v>139</v>
      </c>
      <c r="D39" s="115" t="s">
        <v>119</v>
      </c>
      <c r="E39" s="168" t="s">
        <v>96</v>
      </c>
      <c r="F39" s="169"/>
      <c r="G39" s="116" t="s">
        <v>141</v>
      </c>
      <c r="H39" s="111">
        <v>3.41</v>
      </c>
      <c r="I39" s="113">
        <f t="shared" si="0"/>
        <v>34.1</v>
      </c>
      <c r="J39" s="106"/>
    </row>
    <row r="40" spans="1:10" ht="120">
      <c r="A40" s="102"/>
      <c r="B40" s="109">
        <v>10</v>
      </c>
      <c r="C40" s="119" t="s">
        <v>139</v>
      </c>
      <c r="D40" s="115" t="s">
        <v>95</v>
      </c>
      <c r="E40" s="168" t="s">
        <v>94</v>
      </c>
      <c r="F40" s="169"/>
      <c r="G40" s="116" t="s">
        <v>141</v>
      </c>
      <c r="H40" s="111">
        <v>3.41</v>
      </c>
      <c r="I40" s="113">
        <f t="shared" si="0"/>
        <v>34.1</v>
      </c>
      <c r="J40" s="106"/>
    </row>
    <row r="41" spans="1:10" ht="120">
      <c r="A41" s="102"/>
      <c r="B41" s="109">
        <v>20</v>
      </c>
      <c r="C41" s="119" t="s">
        <v>139</v>
      </c>
      <c r="D41" s="115" t="s">
        <v>122</v>
      </c>
      <c r="E41" s="168" t="s">
        <v>96</v>
      </c>
      <c r="F41" s="169"/>
      <c r="G41" s="116" t="s">
        <v>141</v>
      </c>
      <c r="H41" s="111">
        <v>3.41</v>
      </c>
      <c r="I41" s="113">
        <f t="shared" si="0"/>
        <v>68.2</v>
      </c>
      <c r="J41" s="106"/>
    </row>
    <row r="42" spans="1:10" ht="120">
      <c r="A42" s="102"/>
      <c r="B42" s="109">
        <v>10</v>
      </c>
      <c r="C42" s="119" t="s">
        <v>139</v>
      </c>
      <c r="D42" s="115" t="s">
        <v>93</v>
      </c>
      <c r="E42" s="168" t="s">
        <v>96</v>
      </c>
      <c r="F42" s="169"/>
      <c r="G42" s="116" t="s">
        <v>141</v>
      </c>
      <c r="H42" s="111">
        <v>3.41</v>
      </c>
      <c r="I42" s="113">
        <f t="shared" si="0"/>
        <v>34.1</v>
      </c>
      <c r="J42" s="106"/>
    </row>
    <row r="43" spans="1:10" ht="120">
      <c r="A43" s="102"/>
      <c r="B43" s="109">
        <v>4</v>
      </c>
      <c r="C43" s="119" t="s">
        <v>139</v>
      </c>
      <c r="D43" s="115" t="s">
        <v>98</v>
      </c>
      <c r="E43" s="168" t="s">
        <v>94</v>
      </c>
      <c r="F43" s="169"/>
      <c r="G43" s="116" t="s">
        <v>141</v>
      </c>
      <c r="H43" s="111">
        <v>3.41</v>
      </c>
      <c r="I43" s="113">
        <f t="shared" si="0"/>
        <v>13.64</v>
      </c>
      <c r="J43" s="106"/>
    </row>
    <row r="44" spans="1:10" ht="108">
      <c r="A44" s="102"/>
      <c r="B44" s="109">
        <v>10</v>
      </c>
      <c r="C44" s="119" t="s">
        <v>147</v>
      </c>
      <c r="D44" s="115" t="s">
        <v>119</v>
      </c>
      <c r="E44" s="168" t="s">
        <v>94</v>
      </c>
      <c r="F44" s="169"/>
      <c r="G44" s="116" t="s">
        <v>149</v>
      </c>
      <c r="H44" s="111">
        <v>3.67</v>
      </c>
      <c r="I44" s="113">
        <f t="shared" si="0"/>
        <v>36.700000000000003</v>
      </c>
      <c r="J44" s="106"/>
    </row>
    <row r="45" spans="1:10" ht="108">
      <c r="A45" s="102"/>
      <c r="B45" s="109">
        <v>10</v>
      </c>
      <c r="C45" s="119" t="s">
        <v>147</v>
      </c>
      <c r="D45" s="115" t="s">
        <v>119</v>
      </c>
      <c r="E45" s="168" t="s">
        <v>96</v>
      </c>
      <c r="F45" s="169"/>
      <c r="G45" s="116" t="s">
        <v>149</v>
      </c>
      <c r="H45" s="111">
        <v>3.67</v>
      </c>
      <c r="I45" s="113">
        <f t="shared" si="0"/>
        <v>36.700000000000003</v>
      </c>
      <c r="J45" s="106"/>
    </row>
    <row r="46" spans="1:10" ht="108">
      <c r="A46" s="102"/>
      <c r="B46" s="109">
        <v>10</v>
      </c>
      <c r="C46" s="119" t="s">
        <v>147</v>
      </c>
      <c r="D46" s="115" t="s">
        <v>95</v>
      </c>
      <c r="E46" s="168" t="s">
        <v>94</v>
      </c>
      <c r="F46" s="169"/>
      <c r="G46" s="116" t="s">
        <v>149</v>
      </c>
      <c r="H46" s="111">
        <v>3.67</v>
      </c>
      <c r="I46" s="113">
        <f t="shared" si="0"/>
        <v>36.700000000000003</v>
      </c>
      <c r="J46" s="106"/>
    </row>
    <row r="47" spans="1:10" ht="108">
      <c r="A47" s="102"/>
      <c r="B47" s="109">
        <v>10</v>
      </c>
      <c r="C47" s="119" t="s">
        <v>147</v>
      </c>
      <c r="D47" s="115" t="s">
        <v>95</v>
      </c>
      <c r="E47" s="168" t="s">
        <v>96</v>
      </c>
      <c r="F47" s="169"/>
      <c r="G47" s="116" t="s">
        <v>149</v>
      </c>
      <c r="H47" s="111">
        <v>3.67</v>
      </c>
      <c r="I47" s="113">
        <f t="shared" si="0"/>
        <v>36.700000000000003</v>
      </c>
      <c r="J47" s="106"/>
    </row>
    <row r="48" spans="1:10" ht="108">
      <c r="A48" s="102"/>
      <c r="B48" s="109">
        <v>10</v>
      </c>
      <c r="C48" s="119" t="s">
        <v>147</v>
      </c>
      <c r="D48" s="115" t="s">
        <v>122</v>
      </c>
      <c r="E48" s="168" t="s">
        <v>94</v>
      </c>
      <c r="F48" s="169"/>
      <c r="G48" s="116" t="s">
        <v>149</v>
      </c>
      <c r="H48" s="111">
        <v>3.67</v>
      </c>
      <c r="I48" s="113">
        <f t="shared" si="0"/>
        <v>36.700000000000003</v>
      </c>
      <c r="J48" s="106"/>
    </row>
    <row r="49" spans="1:10" ht="108">
      <c r="A49" s="102"/>
      <c r="B49" s="109">
        <v>10</v>
      </c>
      <c r="C49" s="119" t="s">
        <v>147</v>
      </c>
      <c r="D49" s="115" t="s">
        <v>122</v>
      </c>
      <c r="E49" s="168" t="s">
        <v>96</v>
      </c>
      <c r="F49" s="169"/>
      <c r="G49" s="116" t="s">
        <v>149</v>
      </c>
      <c r="H49" s="111">
        <v>3.67</v>
      </c>
      <c r="I49" s="113">
        <f t="shared" si="0"/>
        <v>36.700000000000003</v>
      </c>
      <c r="J49" s="106"/>
    </row>
    <row r="50" spans="1:10" ht="108">
      <c r="A50" s="102"/>
      <c r="B50" s="109">
        <v>10</v>
      </c>
      <c r="C50" s="119" t="s">
        <v>147</v>
      </c>
      <c r="D50" s="115" t="s">
        <v>93</v>
      </c>
      <c r="E50" s="168" t="s">
        <v>96</v>
      </c>
      <c r="F50" s="169"/>
      <c r="G50" s="116" t="s">
        <v>149</v>
      </c>
      <c r="H50" s="111">
        <v>3.67</v>
      </c>
      <c r="I50" s="113">
        <f t="shared" si="0"/>
        <v>36.700000000000003</v>
      </c>
      <c r="J50" s="106"/>
    </row>
    <row r="51" spans="1:10" ht="108">
      <c r="A51" s="102"/>
      <c r="B51" s="109">
        <v>4</v>
      </c>
      <c r="C51" s="119" t="s">
        <v>147</v>
      </c>
      <c r="D51" s="115" t="s">
        <v>98</v>
      </c>
      <c r="E51" s="168" t="s">
        <v>94</v>
      </c>
      <c r="F51" s="169"/>
      <c r="G51" s="116" t="s">
        <v>149</v>
      </c>
      <c r="H51" s="111">
        <v>3.67</v>
      </c>
      <c r="I51" s="113">
        <f t="shared" si="0"/>
        <v>14.68</v>
      </c>
      <c r="J51" s="106"/>
    </row>
    <row r="52" spans="1:10" ht="108">
      <c r="A52" s="102"/>
      <c r="B52" s="109">
        <v>4</v>
      </c>
      <c r="C52" s="119" t="s">
        <v>147</v>
      </c>
      <c r="D52" s="115" t="s">
        <v>98</v>
      </c>
      <c r="E52" s="168" t="s">
        <v>96</v>
      </c>
      <c r="F52" s="169"/>
      <c r="G52" s="116" t="s">
        <v>149</v>
      </c>
      <c r="H52" s="111">
        <v>3.67</v>
      </c>
      <c r="I52" s="113">
        <f t="shared" si="0"/>
        <v>14.68</v>
      </c>
      <c r="J52" s="106"/>
    </row>
    <row r="53" spans="1:10" ht="120">
      <c r="A53" s="102"/>
      <c r="B53" s="109">
        <v>10</v>
      </c>
      <c r="C53" s="119" t="s">
        <v>158</v>
      </c>
      <c r="D53" s="115" t="s">
        <v>119</v>
      </c>
      <c r="E53" s="168" t="s">
        <v>94</v>
      </c>
      <c r="F53" s="169"/>
      <c r="G53" s="116" t="s">
        <v>160</v>
      </c>
      <c r="H53" s="111">
        <v>3.94</v>
      </c>
      <c r="I53" s="113">
        <f t="shared" si="0"/>
        <v>39.4</v>
      </c>
      <c r="J53" s="106"/>
    </row>
    <row r="54" spans="1:10" ht="120">
      <c r="A54" s="102"/>
      <c r="B54" s="109">
        <v>10</v>
      </c>
      <c r="C54" s="119" t="s">
        <v>158</v>
      </c>
      <c r="D54" s="115" t="s">
        <v>119</v>
      </c>
      <c r="E54" s="168" t="s">
        <v>96</v>
      </c>
      <c r="F54" s="169"/>
      <c r="G54" s="116" t="s">
        <v>160</v>
      </c>
      <c r="H54" s="111">
        <v>3.94</v>
      </c>
      <c r="I54" s="113">
        <f t="shared" si="0"/>
        <v>39.4</v>
      </c>
      <c r="J54" s="106"/>
    </row>
    <row r="55" spans="1:10" ht="120">
      <c r="A55" s="102"/>
      <c r="B55" s="109">
        <v>6</v>
      </c>
      <c r="C55" s="119" t="s">
        <v>158</v>
      </c>
      <c r="D55" s="115" t="s">
        <v>119</v>
      </c>
      <c r="E55" s="168" t="s">
        <v>163</v>
      </c>
      <c r="F55" s="169"/>
      <c r="G55" s="116" t="s">
        <v>160</v>
      </c>
      <c r="H55" s="111">
        <v>3.94</v>
      </c>
      <c r="I55" s="113">
        <f t="shared" si="0"/>
        <v>23.64</v>
      </c>
      <c r="J55" s="106"/>
    </row>
    <row r="56" spans="1:10" ht="120">
      <c r="A56" s="102"/>
      <c r="B56" s="109">
        <v>6</v>
      </c>
      <c r="C56" s="119" t="s">
        <v>158</v>
      </c>
      <c r="D56" s="115" t="s">
        <v>95</v>
      </c>
      <c r="E56" s="168" t="s">
        <v>163</v>
      </c>
      <c r="F56" s="169"/>
      <c r="G56" s="116" t="s">
        <v>160</v>
      </c>
      <c r="H56" s="111">
        <v>3.94</v>
      </c>
      <c r="I56" s="113">
        <f t="shared" si="0"/>
        <v>23.64</v>
      </c>
      <c r="J56" s="106"/>
    </row>
    <row r="57" spans="1:10" ht="120">
      <c r="A57" s="102"/>
      <c r="B57" s="109">
        <v>10</v>
      </c>
      <c r="C57" s="119" t="s">
        <v>158</v>
      </c>
      <c r="D57" s="115" t="s">
        <v>166</v>
      </c>
      <c r="E57" s="168" t="s">
        <v>96</v>
      </c>
      <c r="F57" s="169"/>
      <c r="G57" s="116" t="s">
        <v>160</v>
      </c>
      <c r="H57" s="111">
        <v>3.94</v>
      </c>
      <c r="I57" s="113">
        <f t="shared" si="0"/>
        <v>39.4</v>
      </c>
      <c r="J57" s="106"/>
    </row>
    <row r="58" spans="1:10" ht="336">
      <c r="A58" s="102"/>
      <c r="B58" s="109">
        <v>10</v>
      </c>
      <c r="C58" s="119" t="s">
        <v>167</v>
      </c>
      <c r="D58" s="115" t="s">
        <v>97</v>
      </c>
      <c r="E58" s="168"/>
      <c r="F58" s="169"/>
      <c r="G58" s="116" t="s">
        <v>169</v>
      </c>
      <c r="H58" s="111">
        <v>1.56</v>
      </c>
      <c r="I58" s="113">
        <f t="shared" si="0"/>
        <v>15.600000000000001</v>
      </c>
      <c r="J58" s="106"/>
    </row>
    <row r="59" spans="1:10" ht="384">
      <c r="A59" s="102"/>
      <c r="B59" s="110">
        <v>1</v>
      </c>
      <c r="C59" s="120" t="s">
        <v>170</v>
      </c>
      <c r="D59" s="117" t="s">
        <v>172</v>
      </c>
      <c r="E59" s="170" t="s">
        <v>173</v>
      </c>
      <c r="F59" s="171"/>
      <c r="G59" s="118" t="s">
        <v>174</v>
      </c>
      <c r="H59" s="112">
        <v>50.51</v>
      </c>
      <c r="I59" s="114">
        <f t="shared" si="0"/>
        <v>50.51</v>
      </c>
      <c r="J59" s="106"/>
    </row>
  </sheetData>
  <mergeCells count="43">
    <mergeCell ref="E46:F46"/>
    <mergeCell ref="E47:F47"/>
    <mergeCell ref="E41:F41"/>
    <mergeCell ref="E42:F42"/>
    <mergeCell ref="E43:F43"/>
    <mergeCell ref="E44:F44"/>
    <mergeCell ref="E45:F45"/>
    <mergeCell ref="E36:F36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I6:I7"/>
    <mergeCell ref="E24:F24"/>
    <mergeCell ref="I10:I11"/>
    <mergeCell ref="I14:I15"/>
    <mergeCell ref="E20:F20"/>
    <mergeCell ref="E21:F21"/>
    <mergeCell ref="E22:F22"/>
    <mergeCell ref="E23:F23"/>
    <mergeCell ref="E30:F30"/>
    <mergeCell ref="E25:F25"/>
    <mergeCell ref="E26:F26"/>
    <mergeCell ref="E27:F27"/>
    <mergeCell ref="E28:F28"/>
    <mergeCell ref="E29:F29"/>
    <mergeCell ref="E48:F48"/>
    <mergeCell ref="E49:F49"/>
    <mergeCell ref="E50:F50"/>
    <mergeCell ref="E51:F51"/>
    <mergeCell ref="E52:F52"/>
    <mergeCell ref="E58:F58"/>
    <mergeCell ref="E59:F59"/>
    <mergeCell ref="E53:F53"/>
    <mergeCell ref="E54:F54"/>
    <mergeCell ref="E55:F55"/>
    <mergeCell ref="E56:F56"/>
    <mergeCell ref="E57:F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71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51" t="s">
        <v>11</v>
      </c>
      <c r="C2" s="144"/>
      <c r="D2" s="144"/>
      <c r="E2" s="144"/>
      <c r="F2" s="144"/>
      <c r="G2" s="144"/>
      <c r="H2" s="144"/>
      <c r="I2" s="144"/>
      <c r="J2" s="144"/>
      <c r="K2" s="144"/>
      <c r="L2" s="152" t="s">
        <v>17</v>
      </c>
      <c r="M2" s="103"/>
      <c r="O2">
        <v>1240.4900000000005</v>
      </c>
      <c r="P2" t="s">
        <v>57</v>
      </c>
    </row>
    <row r="3" spans="1:16" ht="12.75" customHeight="1">
      <c r="A3" s="102"/>
      <c r="B3" s="145" t="s">
        <v>12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03"/>
      <c r="O3">
        <v>1240.4900000000005</v>
      </c>
      <c r="P3" t="s">
        <v>58</v>
      </c>
    </row>
    <row r="4" spans="1:16" ht="12.75" customHeight="1">
      <c r="A4" s="102"/>
      <c r="B4" s="145" t="s">
        <v>13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03"/>
    </row>
    <row r="5" spans="1:16" ht="12.75" customHeight="1">
      <c r="A5" s="102"/>
      <c r="B5" s="145" t="s">
        <v>14</v>
      </c>
      <c r="C5" s="144"/>
      <c r="D5" s="144"/>
      <c r="E5" s="144"/>
      <c r="F5" s="144"/>
      <c r="G5" s="144"/>
      <c r="H5" s="144"/>
      <c r="I5" s="144"/>
      <c r="J5" s="144"/>
      <c r="K5" s="144"/>
      <c r="L5" s="94" t="s">
        <v>61</v>
      </c>
      <c r="M5" s="103"/>
    </row>
    <row r="6" spans="1:16" ht="12.75" customHeight="1">
      <c r="A6" s="102"/>
      <c r="B6" s="145" t="s">
        <v>15</v>
      </c>
      <c r="C6" s="144"/>
      <c r="D6" s="144"/>
      <c r="E6" s="144"/>
      <c r="F6" s="144"/>
      <c r="G6" s="144"/>
      <c r="H6" s="144"/>
      <c r="I6" s="144"/>
      <c r="J6" s="144"/>
      <c r="K6" s="144"/>
      <c r="L6" s="183" t="str">
        <f>IF(Invoice!K6&lt;&gt;"", Invoice!K6, "")</f>
        <v>56437</v>
      </c>
      <c r="M6" s="103"/>
    </row>
    <row r="7" spans="1:16" ht="12.75" customHeight="1">
      <c r="A7" s="102"/>
      <c r="B7" s="145" t="s">
        <v>16</v>
      </c>
      <c r="C7" s="144"/>
      <c r="D7" s="144"/>
      <c r="E7" s="144"/>
      <c r="F7" s="144"/>
      <c r="G7" s="144"/>
      <c r="H7" s="144"/>
      <c r="I7" s="144"/>
      <c r="J7" s="144"/>
      <c r="K7" s="144"/>
      <c r="L7" s="182"/>
      <c r="M7" s="103"/>
    </row>
    <row r="8" spans="1:16" ht="12.75" customHeight="1">
      <c r="A8" s="102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4"/>
      <c r="K9" s="144"/>
      <c r="L9" s="94" t="s">
        <v>75</v>
      </c>
      <c r="M9" s="103"/>
    </row>
    <row r="10" spans="1:16" ht="15" customHeight="1">
      <c r="A10" s="102"/>
      <c r="B10" s="102" t="s">
        <v>102</v>
      </c>
      <c r="C10" s="144"/>
      <c r="D10" s="144"/>
      <c r="E10" s="103"/>
      <c r="F10" s="144"/>
      <c r="G10" s="103"/>
      <c r="H10" s="104"/>
      <c r="I10" s="104" t="s">
        <v>102</v>
      </c>
      <c r="J10" s="144"/>
      <c r="K10" s="144"/>
      <c r="L10" s="177">
        <f>IF(Invoice!K10&lt;&gt;"",Invoice!K10,"")</f>
        <v>45597</v>
      </c>
      <c r="M10" s="103"/>
    </row>
    <row r="11" spans="1:16" ht="12.75" customHeight="1">
      <c r="A11" s="102"/>
      <c r="B11" s="102" t="s">
        <v>103</v>
      </c>
      <c r="C11" s="144"/>
      <c r="D11" s="144"/>
      <c r="E11" s="103"/>
      <c r="F11" s="144"/>
      <c r="G11" s="103"/>
      <c r="H11" s="104"/>
      <c r="I11" s="104" t="s">
        <v>103</v>
      </c>
      <c r="J11" s="144"/>
      <c r="K11" s="144"/>
      <c r="L11" s="178"/>
      <c r="M11" s="103"/>
    </row>
    <row r="12" spans="1:16" ht="12.75" customHeight="1">
      <c r="A12" s="102"/>
      <c r="B12" s="102" t="s">
        <v>104</v>
      </c>
      <c r="C12" s="144"/>
      <c r="D12" s="144"/>
      <c r="E12" s="103"/>
      <c r="F12" s="144"/>
      <c r="G12" s="103"/>
      <c r="H12" s="104"/>
      <c r="I12" s="104" t="s">
        <v>104</v>
      </c>
      <c r="J12" s="144"/>
      <c r="K12" s="144"/>
      <c r="L12" s="144"/>
      <c r="M12" s="103"/>
    </row>
    <row r="13" spans="1:16" ht="12.75" customHeight="1">
      <c r="A13" s="102"/>
      <c r="B13" s="102" t="s">
        <v>178</v>
      </c>
      <c r="C13" s="144"/>
      <c r="D13" s="144"/>
      <c r="E13" s="103"/>
      <c r="F13" s="144"/>
      <c r="G13" s="103"/>
      <c r="H13" s="104"/>
      <c r="I13" s="104" t="s">
        <v>178</v>
      </c>
      <c r="J13" s="144"/>
      <c r="K13" s="144"/>
      <c r="L13" s="94" t="s">
        <v>8</v>
      </c>
      <c r="M13" s="103"/>
    </row>
    <row r="14" spans="1:16" ht="15" customHeight="1">
      <c r="A14" s="102"/>
      <c r="B14" s="102" t="s">
        <v>106</v>
      </c>
      <c r="C14" s="144"/>
      <c r="D14" s="144"/>
      <c r="E14" s="103"/>
      <c r="F14" s="144"/>
      <c r="G14" s="103"/>
      <c r="H14" s="104"/>
      <c r="I14" s="104" t="s">
        <v>106</v>
      </c>
      <c r="J14" s="144"/>
      <c r="K14" s="144"/>
      <c r="L14" s="177">
        <v>45596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4"/>
      <c r="K15" s="144"/>
      <c r="L15" s="179"/>
      <c r="M15" s="103"/>
    </row>
    <row r="16" spans="1:16" ht="15" customHeight="1">
      <c r="A16" s="102"/>
      <c r="B16" s="144"/>
      <c r="C16" s="144"/>
      <c r="D16" s="144"/>
      <c r="E16" s="144"/>
      <c r="F16" s="144"/>
      <c r="G16" s="144"/>
      <c r="H16" s="144"/>
      <c r="I16" s="144"/>
      <c r="J16" s="148" t="s">
        <v>76</v>
      </c>
      <c r="K16" s="148" t="s">
        <v>76</v>
      </c>
      <c r="L16" s="153">
        <v>44748</v>
      </c>
      <c r="M16" s="103"/>
    </row>
    <row r="17" spans="1:13" ht="12.75" customHeight="1">
      <c r="A17" s="102"/>
      <c r="B17" s="144" t="s">
        <v>107</v>
      </c>
      <c r="C17" s="144"/>
      <c r="D17" s="144"/>
      <c r="E17" s="144"/>
      <c r="F17" s="144"/>
      <c r="G17" s="144"/>
      <c r="H17" s="144"/>
      <c r="I17" s="144"/>
      <c r="J17" s="148" t="s">
        <v>19</v>
      </c>
      <c r="K17" s="148" t="s">
        <v>19</v>
      </c>
      <c r="L17" s="153" t="str">
        <f>IF(Invoice!K17&lt;&gt;"",Invoice!K17,"")</f>
        <v>Didi</v>
      </c>
      <c r="M17" s="103"/>
    </row>
    <row r="18" spans="1:13" ht="18" customHeight="1">
      <c r="A18" s="102"/>
      <c r="B18" s="144" t="s">
        <v>108</v>
      </c>
      <c r="C18" s="144"/>
      <c r="D18" s="144"/>
      <c r="E18" s="144"/>
      <c r="F18" s="144"/>
      <c r="G18" s="144"/>
      <c r="H18" s="144"/>
      <c r="I18" s="144"/>
      <c r="J18" s="146" t="s">
        <v>69</v>
      </c>
      <c r="K18" s="146" t="s">
        <v>69</v>
      </c>
      <c r="L18" s="99" t="s">
        <v>44</v>
      </c>
      <c r="M18" s="103"/>
    </row>
    <row r="19" spans="1:13" ht="12.75" customHeight="1">
      <c r="A19" s="102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73" t="s">
        <v>65</v>
      </c>
      <c r="H20" s="174"/>
      <c r="I20" s="95" t="s">
        <v>45</v>
      </c>
      <c r="J20" s="140" t="s">
        <v>66</v>
      </c>
      <c r="K20" s="95" t="s">
        <v>66</v>
      </c>
      <c r="L20" s="95" t="s">
        <v>9</v>
      </c>
      <c r="M20" s="103"/>
    </row>
    <row r="21" spans="1:13" ht="12.75" customHeight="1">
      <c r="A21" s="102"/>
      <c r="B21" s="107"/>
      <c r="C21" s="107"/>
      <c r="D21" s="108"/>
      <c r="E21" s="108"/>
      <c r="F21" s="108"/>
      <c r="G21" s="175"/>
      <c r="H21" s="176"/>
      <c r="I21" s="107" t="s">
        <v>18</v>
      </c>
      <c r="J21" s="141"/>
      <c r="K21" s="107"/>
      <c r="L21" s="107"/>
      <c r="M21" s="103"/>
    </row>
    <row r="22" spans="1:13" ht="12.75" customHeight="1">
      <c r="A22" s="102"/>
      <c r="B22" s="109">
        <f>'Tax Invoice'!D18</f>
        <v>100</v>
      </c>
      <c r="C22" s="119" t="s">
        <v>109</v>
      </c>
      <c r="D22" s="115" t="s">
        <v>109</v>
      </c>
      <c r="E22" s="123" t="s">
        <v>110</v>
      </c>
      <c r="F22" s="115" t="s">
        <v>95</v>
      </c>
      <c r="G22" s="168"/>
      <c r="H22" s="169"/>
      <c r="I22" s="116" t="s">
        <v>111</v>
      </c>
      <c r="J22" s="142">
        <f t="shared" ref="J22:J59" si="0">ROUNDUP(K22*$O$1,2)</f>
        <v>0.3</v>
      </c>
      <c r="K22" s="111">
        <v>0.3</v>
      </c>
      <c r="L22" s="113">
        <f t="shared" ref="L22:L59" si="1">J22*B22</f>
        <v>30</v>
      </c>
      <c r="M22" s="106"/>
    </row>
    <row r="23" spans="1:13" ht="24" customHeight="1">
      <c r="A23" s="102"/>
      <c r="B23" s="109">
        <f>'Tax Invoice'!D19</f>
        <v>10</v>
      </c>
      <c r="C23" s="119" t="s">
        <v>112</v>
      </c>
      <c r="D23" s="115" t="s">
        <v>112</v>
      </c>
      <c r="E23" s="123" t="s">
        <v>113</v>
      </c>
      <c r="F23" s="115" t="s">
        <v>93</v>
      </c>
      <c r="G23" s="168"/>
      <c r="H23" s="169"/>
      <c r="I23" s="116" t="s">
        <v>114</v>
      </c>
      <c r="J23" s="142">
        <f t="shared" si="0"/>
        <v>2.71</v>
      </c>
      <c r="K23" s="111">
        <v>2.71</v>
      </c>
      <c r="L23" s="113">
        <f t="shared" si="1"/>
        <v>27.1</v>
      </c>
      <c r="M23" s="106"/>
    </row>
    <row r="24" spans="1:13" ht="24" customHeight="1">
      <c r="A24" s="102"/>
      <c r="B24" s="109">
        <f>'Tax Invoice'!D20</f>
        <v>10</v>
      </c>
      <c r="C24" s="119" t="s">
        <v>115</v>
      </c>
      <c r="D24" s="115" t="s">
        <v>115</v>
      </c>
      <c r="E24" s="123" t="s">
        <v>116</v>
      </c>
      <c r="F24" s="115" t="s">
        <v>99</v>
      </c>
      <c r="G24" s="168"/>
      <c r="H24" s="169"/>
      <c r="I24" s="116" t="s">
        <v>117</v>
      </c>
      <c r="J24" s="142">
        <f t="shared" si="0"/>
        <v>2.8</v>
      </c>
      <c r="K24" s="111">
        <v>2.8</v>
      </c>
      <c r="L24" s="113">
        <f t="shared" si="1"/>
        <v>28</v>
      </c>
      <c r="M24" s="106"/>
    </row>
    <row r="25" spans="1:13" ht="24" customHeight="1">
      <c r="A25" s="102"/>
      <c r="B25" s="109">
        <f>'Tax Invoice'!D21</f>
        <v>10</v>
      </c>
      <c r="C25" s="119" t="s">
        <v>115</v>
      </c>
      <c r="D25" s="115" t="s">
        <v>115</v>
      </c>
      <c r="E25" s="123" t="s">
        <v>118</v>
      </c>
      <c r="F25" s="115" t="s">
        <v>119</v>
      </c>
      <c r="G25" s="168"/>
      <c r="H25" s="169"/>
      <c r="I25" s="116" t="s">
        <v>117</v>
      </c>
      <c r="J25" s="142">
        <f t="shared" si="0"/>
        <v>2.8</v>
      </c>
      <c r="K25" s="111">
        <v>2.8</v>
      </c>
      <c r="L25" s="113">
        <f t="shared" si="1"/>
        <v>28</v>
      </c>
      <c r="M25" s="106"/>
    </row>
    <row r="26" spans="1:13" ht="24" customHeight="1">
      <c r="A26" s="102"/>
      <c r="B26" s="109">
        <f>'Tax Invoice'!D22</f>
        <v>20</v>
      </c>
      <c r="C26" s="119" t="s">
        <v>115</v>
      </c>
      <c r="D26" s="115" t="s">
        <v>115</v>
      </c>
      <c r="E26" s="123" t="s">
        <v>120</v>
      </c>
      <c r="F26" s="115" t="s">
        <v>95</v>
      </c>
      <c r="G26" s="168"/>
      <c r="H26" s="169"/>
      <c r="I26" s="116" t="s">
        <v>117</v>
      </c>
      <c r="J26" s="142">
        <f t="shared" si="0"/>
        <v>2.8</v>
      </c>
      <c r="K26" s="111">
        <v>2.8</v>
      </c>
      <c r="L26" s="113">
        <f t="shared" si="1"/>
        <v>56</v>
      </c>
      <c r="M26" s="106"/>
    </row>
    <row r="27" spans="1:13" ht="24" customHeight="1">
      <c r="A27" s="102"/>
      <c r="B27" s="109">
        <f>'Tax Invoice'!D23</f>
        <v>20</v>
      </c>
      <c r="C27" s="119" t="s">
        <v>115</v>
      </c>
      <c r="D27" s="115" t="s">
        <v>115</v>
      </c>
      <c r="E27" s="123" t="s">
        <v>121</v>
      </c>
      <c r="F27" s="115" t="s">
        <v>122</v>
      </c>
      <c r="G27" s="168"/>
      <c r="H27" s="169"/>
      <c r="I27" s="116" t="s">
        <v>117</v>
      </c>
      <c r="J27" s="142">
        <f t="shared" si="0"/>
        <v>2.8</v>
      </c>
      <c r="K27" s="111">
        <v>2.8</v>
      </c>
      <c r="L27" s="113">
        <f t="shared" si="1"/>
        <v>56</v>
      </c>
      <c r="M27" s="106"/>
    </row>
    <row r="28" spans="1:13" ht="24" customHeight="1">
      <c r="A28" s="102"/>
      <c r="B28" s="109">
        <f>'Tax Invoice'!D24</f>
        <v>10</v>
      </c>
      <c r="C28" s="119" t="s">
        <v>115</v>
      </c>
      <c r="D28" s="115" t="s">
        <v>115</v>
      </c>
      <c r="E28" s="123" t="s">
        <v>123</v>
      </c>
      <c r="F28" s="115" t="s">
        <v>93</v>
      </c>
      <c r="G28" s="168"/>
      <c r="H28" s="169"/>
      <c r="I28" s="116" t="s">
        <v>117</v>
      </c>
      <c r="J28" s="142">
        <f t="shared" si="0"/>
        <v>2.8</v>
      </c>
      <c r="K28" s="111">
        <v>2.8</v>
      </c>
      <c r="L28" s="113">
        <f t="shared" si="1"/>
        <v>28</v>
      </c>
      <c r="M28" s="106"/>
    </row>
    <row r="29" spans="1:13" ht="24" customHeight="1">
      <c r="A29" s="102"/>
      <c r="B29" s="109">
        <f>'Tax Invoice'!D25</f>
        <v>4</v>
      </c>
      <c r="C29" s="119" t="s">
        <v>115</v>
      </c>
      <c r="D29" s="115" t="s">
        <v>115</v>
      </c>
      <c r="E29" s="123" t="s">
        <v>124</v>
      </c>
      <c r="F29" s="115" t="s">
        <v>125</v>
      </c>
      <c r="G29" s="168"/>
      <c r="H29" s="169"/>
      <c r="I29" s="116" t="s">
        <v>117</v>
      </c>
      <c r="J29" s="142">
        <f t="shared" si="0"/>
        <v>2.8</v>
      </c>
      <c r="K29" s="111">
        <v>2.8</v>
      </c>
      <c r="L29" s="113">
        <f t="shared" si="1"/>
        <v>11.2</v>
      </c>
      <c r="M29" s="106"/>
    </row>
    <row r="30" spans="1:13" ht="24" customHeight="1">
      <c r="A30" s="102"/>
      <c r="B30" s="109">
        <f>'Tax Invoice'!D26</f>
        <v>4</v>
      </c>
      <c r="C30" s="119" t="s">
        <v>115</v>
      </c>
      <c r="D30" s="115" t="s">
        <v>115</v>
      </c>
      <c r="E30" s="123" t="s">
        <v>126</v>
      </c>
      <c r="F30" s="115" t="s">
        <v>127</v>
      </c>
      <c r="G30" s="168"/>
      <c r="H30" s="169"/>
      <c r="I30" s="116" t="s">
        <v>117</v>
      </c>
      <c r="J30" s="142">
        <f t="shared" si="0"/>
        <v>2.8</v>
      </c>
      <c r="K30" s="111">
        <v>2.8</v>
      </c>
      <c r="L30" s="113">
        <f t="shared" si="1"/>
        <v>11.2</v>
      </c>
      <c r="M30" s="106"/>
    </row>
    <row r="31" spans="1:13" ht="24" customHeight="1">
      <c r="A31" s="102"/>
      <c r="B31" s="109">
        <f>'Tax Invoice'!D27</f>
        <v>10</v>
      </c>
      <c r="C31" s="119" t="s">
        <v>128</v>
      </c>
      <c r="D31" s="115" t="s">
        <v>128</v>
      </c>
      <c r="E31" s="123" t="s">
        <v>129</v>
      </c>
      <c r="F31" s="115" t="s">
        <v>99</v>
      </c>
      <c r="G31" s="168"/>
      <c r="H31" s="169"/>
      <c r="I31" s="116" t="s">
        <v>130</v>
      </c>
      <c r="J31" s="142">
        <f t="shared" si="0"/>
        <v>2.97</v>
      </c>
      <c r="K31" s="111">
        <v>2.97</v>
      </c>
      <c r="L31" s="113">
        <f t="shared" si="1"/>
        <v>29.700000000000003</v>
      </c>
      <c r="M31" s="106"/>
    </row>
    <row r="32" spans="1:13" ht="24" customHeight="1">
      <c r="A32" s="102"/>
      <c r="B32" s="109">
        <f>'Tax Invoice'!D28</f>
        <v>10</v>
      </c>
      <c r="C32" s="119" t="s">
        <v>128</v>
      </c>
      <c r="D32" s="115" t="s">
        <v>128</v>
      </c>
      <c r="E32" s="123" t="s">
        <v>131</v>
      </c>
      <c r="F32" s="115" t="s">
        <v>119</v>
      </c>
      <c r="G32" s="168"/>
      <c r="H32" s="169"/>
      <c r="I32" s="116" t="s">
        <v>130</v>
      </c>
      <c r="J32" s="142">
        <f t="shared" si="0"/>
        <v>2.97</v>
      </c>
      <c r="K32" s="111">
        <v>2.97</v>
      </c>
      <c r="L32" s="113">
        <f t="shared" si="1"/>
        <v>29.700000000000003</v>
      </c>
      <c r="M32" s="106"/>
    </row>
    <row r="33" spans="1:13" ht="24" customHeight="1">
      <c r="A33" s="102"/>
      <c r="B33" s="109">
        <f>'Tax Invoice'!D29</f>
        <v>10</v>
      </c>
      <c r="C33" s="119" t="s">
        <v>128</v>
      </c>
      <c r="D33" s="115" t="s">
        <v>128</v>
      </c>
      <c r="E33" s="123" t="s">
        <v>132</v>
      </c>
      <c r="F33" s="115" t="s">
        <v>122</v>
      </c>
      <c r="G33" s="168"/>
      <c r="H33" s="169"/>
      <c r="I33" s="116" t="s">
        <v>130</v>
      </c>
      <c r="J33" s="142">
        <f t="shared" si="0"/>
        <v>2.97</v>
      </c>
      <c r="K33" s="111">
        <v>2.97</v>
      </c>
      <c r="L33" s="113">
        <f t="shared" si="1"/>
        <v>29.700000000000003</v>
      </c>
      <c r="M33" s="106"/>
    </row>
    <row r="34" spans="1:13" ht="24" customHeight="1">
      <c r="A34" s="102"/>
      <c r="B34" s="109">
        <f>'Tax Invoice'!D30</f>
        <v>10</v>
      </c>
      <c r="C34" s="119" t="s">
        <v>128</v>
      </c>
      <c r="D34" s="115" t="s">
        <v>128</v>
      </c>
      <c r="E34" s="123" t="s">
        <v>133</v>
      </c>
      <c r="F34" s="115" t="s">
        <v>93</v>
      </c>
      <c r="G34" s="168"/>
      <c r="H34" s="169"/>
      <c r="I34" s="116" t="s">
        <v>130</v>
      </c>
      <c r="J34" s="142">
        <f t="shared" si="0"/>
        <v>2.97</v>
      </c>
      <c r="K34" s="111">
        <v>2.97</v>
      </c>
      <c r="L34" s="113">
        <f t="shared" si="1"/>
        <v>29.700000000000003</v>
      </c>
      <c r="M34" s="106"/>
    </row>
    <row r="35" spans="1:13" ht="24" customHeight="1">
      <c r="A35" s="102"/>
      <c r="B35" s="109">
        <f>'Tax Invoice'!D31</f>
        <v>10</v>
      </c>
      <c r="C35" s="119" t="s">
        <v>134</v>
      </c>
      <c r="D35" s="115" t="s">
        <v>134</v>
      </c>
      <c r="E35" s="123" t="s">
        <v>135</v>
      </c>
      <c r="F35" s="115" t="s">
        <v>99</v>
      </c>
      <c r="G35" s="168"/>
      <c r="H35" s="169"/>
      <c r="I35" s="116" t="s">
        <v>136</v>
      </c>
      <c r="J35" s="142">
        <f t="shared" si="0"/>
        <v>3.67</v>
      </c>
      <c r="K35" s="111">
        <v>3.67</v>
      </c>
      <c r="L35" s="113">
        <f t="shared" si="1"/>
        <v>36.700000000000003</v>
      </c>
      <c r="M35" s="106"/>
    </row>
    <row r="36" spans="1:13" ht="24" customHeight="1">
      <c r="A36" s="102"/>
      <c r="B36" s="109">
        <f>'Tax Invoice'!D32</f>
        <v>10</v>
      </c>
      <c r="C36" s="119" t="s">
        <v>134</v>
      </c>
      <c r="D36" s="115" t="s">
        <v>134</v>
      </c>
      <c r="E36" s="123" t="s">
        <v>137</v>
      </c>
      <c r="F36" s="115" t="s">
        <v>119</v>
      </c>
      <c r="G36" s="168"/>
      <c r="H36" s="169"/>
      <c r="I36" s="116" t="s">
        <v>136</v>
      </c>
      <c r="J36" s="142">
        <f t="shared" si="0"/>
        <v>3.67</v>
      </c>
      <c r="K36" s="111">
        <v>3.67</v>
      </c>
      <c r="L36" s="113">
        <f t="shared" si="1"/>
        <v>36.700000000000003</v>
      </c>
      <c r="M36" s="106"/>
    </row>
    <row r="37" spans="1:13" ht="24" customHeight="1">
      <c r="A37" s="102"/>
      <c r="B37" s="109">
        <f>'Tax Invoice'!D33</f>
        <v>10</v>
      </c>
      <c r="C37" s="119" t="s">
        <v>134</v>
      </c>
      <c r="D37" s="115" t="s">
        <v>134</v>
      </c>
      <c r="E37" s="123" t="s">
        <v>138</v>
      </c>
      <c r="F37" s="115" t="s">
        <v>122</v>
      </c>
      <c r="G37" s="168"/>
      <c r="H37" s="169"/>
      <c r="I37" s="116" t="s">
        <v>136</v>
      </c>
      <c r="J37" s="142">
        <f t="shared" si="0"/>
        <v>3.67</v>
      </c>
      <c r="K37" s="111">
        <v>3.67</v>
      </c>
      <c r="L37" s="113">
        <f t="shared" si="1"/>
        <v>36.700000000000003</v>
      </c>
      <c r="M37" s="106"/>
    </row>
    <row r="38" spans="1:13" ht="24" customHeight="1">
      <c r="A38" s="102"/>
      <c r="B38" s="109">
        <f>'Tax Invoice'!D34</f>
        <v>10</v>
      </c>
      <c r="C38" s="119" t="s">
        <v>139</v>
      </c>
      <c r="D38" s="115" t="s">
        <v>139</v>
      </c>
      <c r="E38" s="123" t="s">
        <v>140</v>
      </c>
      <c r="F38" s="115" t="s">
        <v>99</v>
      </c>
      <c r="G38" s="168" t="s">
        <v>96</v>
      </c>
      <c r="H38" s="169"/>
      <c r="I38" s="116" t="s">
        <v>141</v>
      </c>
      <c r="J38" s="142">
        <f t="shared" si="0"/>
        <v>3.41</v>
      </c>
      <c r="K38" s="111">
        <v>3.41</v>
      </c>
      <c r="L38" s="113">
        <f t="shared" si="1"/>
        <v>34.1</v>
      </c>
      <c r="M38" s="106"/>
    </row>
    <row r="39" spans="1:13" ht="24" customHeight="1">
      <c r="A39" s="102"/>
      <c r="B39" s="109">
        <f>'Tax Invoice'!D35</f>
        <v>10</v>
      </c>
      <c r="C39" s="119" t="s">
        <v>139</v>
      </c>
      <c r="D39" s="115" t="s">
        <v>139</v>
      </c>
      <c r="E39" s="123" t="s">
        <v>142</v>
      </c>
      <c r="F39" s="115" t="s">
        <v>119</v>
      </c>
      <c r="G39" s="168" t="s">
        <v>96</v>
      </c>
      <c r="H39" s="169"/>
      <c r="I39" s="116" t="s">
        <v>141</v>
      </c>
      <c r="J39" s="142">
        <f t="shared" si="0"/>
        <v>3.41</v>
      </c>
      <c r="K39" s="111">
        <v>3.41</v>
      </c>
      <c r="L39" s="113">
        <f t="shared" si="1"/>
        <v>34.1</v>
      </c>
      <c r="M39" s="106"/>
    </row>
    <row r="40" spans="1:13" ht="24" customHeight="1">
      <c r="A40" s="102"/>
      <c r="B40" s="109">
        <f>'Tax Invoice'!D36</f>
        <v>10</v>
      </c>
      <c r="C40" s="119" t="s">
        <v>139</v>
      </c>
      <c r="D40" s="115" t="s">
        <v>139</v>
      </c>
      <c r="E40" s="123" t="s">
        <v>143</v>
      </c>
      <c r="F40" s="115" t="s">
        <v>95</v>
      </c>
      <c r="G40" s="168" t="s">
        <v>94</v>
      </c>
      <c r="H40" s="169"/>
      <c r="I40" s="116" t="s">
        <v>141</v>
      </c>
      <c r="J40" s="142">
        <f t="shared" si="0"/>
        <v>3.41</v>
      </c>
      <c r="K40" s="111">
        <v>3.41</v>
      </c>
      <c r="L40" s="113">
        <f t="shared" si="1"/>
        <v>34.1</v>
      </c>
      <c r="M40" s="106"/>
    </row>
    <row r="41" spans="1:13" ht="24" customHeight="1">
      <c r="A41" s="102"/>
      <c r="B41" s="109">
        <f>'Tax Invoice'!D37</f>
        <v>20</v>
      </c>
      <c r="C41" s="119" t="s">
        <v>139</v>
      </c>
      <c r="D41" s="115" t="s">
        <v>139</v>
      </c>
      <c r="E41" s="123" t="s">
        <v>144</v>
      </c>
      <c r="F41" s="115" t="s">
        <v>122</v>
      </c>
      <c r="G41" s="168" t="s">
        <v>96</v>
      </c>
      <c r="H41" s="169"/>
      <c r="I41" s="116" t="s">
        <v>141</v>
      </c>
      <c r="J41" s="142">
        <f t="shared" si="0"/>
        <v>3.41</v>
      </c>
      <c r="K41" s="111">
        <v>3.41</v>
      </c>
      <c r="L41" s="113">
        <f t="shared" si="1"/>
        <v>68.2</v>
      </c>
      <c r="M41" s="106"/>
    </row>
    <row r="42" spans="1:13" ht="24" customHeight="1">
      <c r="A42" s="102"/>
      <c r="B42" s="109">
        <f>'Tax Invoice'!D38</f>
        <v>10</v>
      </c>
      <c r="C42" s="119" t="s">
        <v>139</v>
      </c>
      <c r="D42" s="115" t="s">
        <v>139</v>
      </c>
      <c r="E42" s="123" t="s">
        <v>145</v>
      </c>
      <c r="F42" s="115" t="s">
        <v>93</v>
      </c>
      <c r="G42" s="168" t="s">
        <v>96</v>
      </c>
      <c r="H42" s="169"/>
      <c r="I42" s="116" t="s">
        <v>141</v>
      </c>
      <c r="J42" s="142">
        <f t="shared" si="0"/>
        <v>3.41</v>
      </c>
      <c r="K42" s="111">
        <v>3.41</v>
      </c>
      <c r="L42" s="113">
        <f t="shared" si="1"/>
        <v>34.1</v>
      </c>
      <c r="M42" s="106"/>
    </row>
    <row r="43" spans="1:13" ht="24" customHeight="1">
      <c r="A43" s="102"/>
      <c r="B43" s="109">
        <f>'Tax Invoice'!D39</f>
        <v>4</v>
      </c>
      <c r="C43" s="119" t="s">
        <v>139</v>
      </c>
      <c r="D43" s="115" t="s">
        <v>139</v>
      </c>
      <c r="E43" s="123" t="s">
        <v>146</v>
      </c>
      <c r="F43" s="115" t="s">
        <v>98</v>
      </c>
      <c r="G43" s="168" t="s">
        <v>94</v>
      </c>
      <c r="H43" s="169"/>
      <c r="I43" s="116" t="s">
        <v>141</v>
      </c>
      <c r="J43" s="142">
        <f t="shared" si="0"/>
        <v>3.41</v>
      </c>
      <c r="K43" s="111">
        <v>3.41</v>
      </c>
      <c r="L43" s="113">
        <f t="shared" si="1"/>
        <v>13.64</v>
      </c>
      <c r="M43" s="106"/>
    </row>
    <row r="44" spans="1:13" ht="24" customHeight="1">
      <c r="A44" s="102"/>
      <c r="B44" s="109">
        <f>'Tax Invoice'!D40</f>
        <v>10</v>
      </c>
      <c r="C44" s="119" t="s">
        <v>147</v>
      </c>
      <c r="D44" s="115" t="s">
        <v>147</v>
      </c>
      <c r="E44" s="123" t="s">
        <v>148</v>
      </c>
      <c r="F44" s="115" t="s">
        <v>119</v>
      </c>
      <c r="G44" s="168" t="s">
        <v>94</v>
      </c>
      <c r="H44" s="169"/>
      <c r="I44" s="116" t="s">
        <v>149</v>
      </c>
      <c r="J44" s="142">
        <f t="shared" si="0"/>
        <v>3.67</v>
      </c>
      <c r="K44" s="111">
        <v>3.67</v>
      </c>
      <c r="L44" s="113">
        <f t="shared" si="1"/>
        <v>36.700000000000003</v>
      </c>
      <c r="M44" s="106"/>
    </row>
    <row r="45" spans="1:13" ht="24" customHeight="1">
      <c r="A45" s="102"/>
      <c r="B45" s="109">
        <f>'Tax Invoice'!D41</f>
        <v>10</v>
      </c>
      <c r="C45" s="119" t="s">
        <v>147</v>
      </c>
      <c r="D45" s="115" t="s">
        <v>147</v>
      </c>
      <c r="E45" s="123" t="s">
        <v>150</v>
      </c>
      <c r="F45" s="115" t="s">
        <v>119</v>
      </c>
      <c r="G45" s="168" t="s">
        <v>96</v>
      </c>
      <c r="H45" s="169"/>
      <c r="I45" s="116" t="s">
        <v>149</v>
      </c>
      <c r="J45" s="142">
        <f t="shared" si="0"/>
        <v>3.67</v>
      </c>
      <c r="K45" s="111">
        <v>3.67</v>
      </c>
      <c r="L45" s="113">
        <f t="shared" si="1"/>
        <v>36.700000000000003</v>
      </c>
      <c r="M45" s="106"/>
    </row>
    <row r="46" spans="1:13" ht="24" customHeight="1">
      <c r="A46" s="102"/>
      <c r="B46" s="109">
        <f>'Tax Invoice'!D42</f>
        <v>10</v>
      </c>
      <c r="C46" s="119" t="s">
        <v>147</v>
      </c>
      <c r="D46" s="115" t="s">
        <v>147</v>
      </c>
      <c r="E46" s="123" t="s">
        <v>151</v>
      </c>
      <c r="F46" s="115" t="s">
        <v>95</v>
      </c>
      <c r="G46" s="168" t="s">
        <v>94</v>
      </c>
      <c r="H46" s="169"/>
      <c r="I46" s="116" t="s">
        <v>149</v>
      </c>
      <c r="J46" s="142">
        <f t="shared" si="0"/>
        <v>3.67</v>
      </c>
      <c r="K46" s="111">
        <v>3.67</v>
      </c>
      <c r="L46" s="113">
        <f t="shared" si="1"/>
        <v>36.700000000000003</v>
      </c>
      <c r="M46" s="106"/>
    </row>
    <row r="47" spans="1:13" ht="24" customHeight="1">
      <c r="A47" s="102"/>
      <c r="B47" s="109">
        <f>'Tax Invoice'!D43</f>
        <v>10</v>
      </c>
      <c r="C47" s="119" t="s">
        <v>147</v>
      </c>
      <c r="D47" s="115" t="s">
        <v>147</v>
      </c>
      <c r="E47" s="123" t="s">
        <v>152</v>
      </c>
      <c r="F47" s="115" t="s">
        <v>95</v>
      </c>
      <c r="G47" s="168" t="s">
        <v>96</v>
      </c>
      <c r="H47" s="169"/>
      <c r="I47" s="116" t="s">
        <v>149</v>
      </c>
      <c r="J47" s="142">
        <f t="shared" si="0"/>
        <v>3.67</v>
      </c>
      <c r="K47" s="111">
        <v>3.67</v>
      </c>
      <c r="L47" s="113">
        <f t="shared" si="1"/>
        <v>36.700000000000003</v>
      </c>
      <c r="M47" s="106"/>
    </row>
    <row r="48" spans="1:13" ht="24" customHeight="1">
      <c r="A48" s="102"/>
      <c r="B48" s="109">
        <f>'Tax Invoice'!D44</f>
        <v>10</v>
      </c>
      <c r="C48" s="119" t="s">
        <v>147</v>
      </c>
      <c r="D48" s="115" t="s">
        <v>147</v>
      </c>
      <c r="E48" s="123" t="s">
        <v>153</v>
      </c>
      <c r="F48" s="115" t="s">
        <v>122</v>
      </c>
      <c r="G48" s="168" t="s">
        <v>94</v>
      </c>
      <c r="H48" s="169"/>
      <c r="I48" s="116" t="s">
        <v>149</v>
      </c>
      <c r="J48" s="142">
        <f t="shared" si="0"/>
        <v>3.67</v>
      </c>
      <c r="K48" s="111">
        <v>3.67</v>
      </c>
      <c r="L48" s="113">
        <f t="shared" si="1"/>
        <v>36.700000000000003</v>
      </c>
      <c r="M48" s="106"/>
    </row>
    <row r="49" spans="1:13" ht="24" customHeight="1">
      <c r="A49" s="102"/>
      <c r="B49" s="109">
        <f>'Tax Invoice'!D45</f>
        <v>10</v>
      </c>
      <c r="C49" s="119" t="s">
        <v>147</v>
      </c>
      <c r="D49" s="115" t="s">
        <v>147</v>
      </c>
      <c r="E49" s="123" t="s">
        <v>154</v>
      </c>
      <c r="F49" s="115" t="s">
        <v>122</v>
      </c>
      <c r="G49" s="168" t="s">
        <v>96</v>
      </c>
      <c r="H49" s="169"/>
      <c r="I49" s="116" t="s">
        <v>149</v>
      </c>
      <c r="J49" s="142">
        <f t="shared" si="0"/>
        <v>3.67</v>
      </c>
      <c r="K49" s="111">
        <v>3.67</v>
      </c>
      <c r="L49" s="113">
        <f t="shared" si="1"/>
        <v>36.700000000000003</v>
      </c>
      <c r="M49" s="106"/>
    </row>
    <row r="50" spans="1:13" ht="24" customHeight="1">
      <c r="A50" s="102"/>
      <c r="B50" s="109">
        <f>'Tax Invoice'!D46</f>
        <v>10</v>
      </c>
      <c r="C50" s="119" t="s">
        <v>147</v>
      </c>
      <c r="D50" s="115" t="s">
        <v>147</v>
      </c>
      <c r="E50" s="123" t="s">
        <v>155</v>
      </c>
      <c r="F50" s="115" t="s">
        <v>93</v>
      </c>
      <c r="G50" s="168" t="s">
        <v>96</v>
      </c>
      <c r="H50" s="169"/>
      <c r="I50" s="116" t="s">
        <v>149</v>
      </c>
      <c r="J50" s="142">
        <f t="shared" si="0"/>
        <v>3.67</v>
      </c>
      <c r="K50" s="111">
        <v>3.67</v>
      </c>
      <c r="L50" s="113">
        <f t="shared" si="1"/>
        <v>36.700000000000003</v>
      </c>
      <c r="M50" s="106"/>
    </row>
    <row r="51" spans="1:13" ht="24" customHeight="1">
      <c r="A51" s="102"/>
      <c r="B51" s="109">
        <f>'Tax Invoice'!D47</f>
        <v>4</v>
      </c>
      <c r="C51" s="119" t="s">
        <v>147</v>
      </c>
      <c r="D51" s="115" t="s">
        <v>147</v>
      </c>
      <c r="E51" s="123" t="s">
        <v>156</v>
      </c>
      <c r="F51" s="115" t="s">
        <v>98</v>
      </c>
      <c r="G51" s="168" t="s">
        <v>94</v>
      </c>
      <c r="H51" s="169"/>
      <c r="I51" s="116" t="s">
        <v>149</v>
      </c>
      <c r="J51" s="142">
        <f t="shared" si="0"/>
        <v>3.67</v>
      </c>
      <c r="K51" s="111">
        <v>3.67</v>
      </c>
      <c r="L51" s="113">
        <f t="shared" si="1"/>
        <v>14.68</v>
      </c>
      <c r="M51" s="106"/>
    </row>
    <row r="52" spans="1:13" ht="24" customHeight="1">
      <c r="A52" s="102"/>
      <c r="B52" s="109">
        <f>'Tax Invoice'!D48</f>
        <v>4</v>
      </c>
      <c r="C52" s="119" t="s">
        <v>147</v>
      </c>
      <c r="D52" s="115" t="s">
        <v>147</v>
      </c>
      <c r="E52" s="123" t="s">
        <v>157</v>
      </c>
      <c r="F52" s="115" t="s">
        <v>98</v>
      </c>
      <c r="G52" s="168" t="s">
        <v>96</v>
      </c>
      <c r="H52" s="169"/>
      <c r="I52" s="116" t="s">
        <v>149</v>
      </c>
      <c r="J52" s="142">
        <f t="shared" si="0"/>
        <v>3.67</v>
      </c>
      <c r="K52" s="111">
        <v>3.67</v>
      </c>
      <c r="L52" s="113">
        <f t="shared" si="1"/>
        <v>14.68</v>
      </c>
      <c r="M52" s="106"/>
    </row>
    <row r="53" spans="1:13" ht="24" customHeight="1">
      <c r="A53" s="102"/>
      <c r="B53" s="109">
        <f>'Tax Invoice'!D49</f>
        <v>10</v>
      </c>
      <c r="C53" s="119" t="s">
        <v>158</v>
      </c>
      <c r="D53" s="115" t="s">
        <v>158</v>
      </c>
      <c r="E53" s="123" t="s">
        <v>159</v>
      </c>
      <c r="F53" s="115" t="s">
        <v>119</v>
      </c>
      <c r="G53" s="168" t="s">
        <v>94</v>
      </c>
      <c r="H53" s="169"/>
      <c r="I53" s="116" t="s">
        <v>160</v>
      </c>
      <c r="J53" s="142">
        <f t="shared" si="0"/>
        <v>3.94</v>
      </c>
      <c r="K53" s="111">
        <v>3.94</v>
      </c>
      <c r="L53" s="113">
        <f t="shared" si="1"/>
        <v>39.4</v>
      </c>
      <c r="M53" s="106"/>
    </row>
    <row r="54" spans="1:13" ht="24" customHeight="1">
      <c r="A54" s="102"/>
      <c r="B54" s="109">
        <f>'Tax Invoice'!D50</f>
        <v>10</v>
      </c>
      <c r="C54" s="119" t="s">
        <v>158</v>
      </c>
      <c r="D54" s="115" t="s">
        <v>158</v>
      </c>
      <c r="E54" s="123" t="s">
        <v>161</v>
      </c>
      <c r="F54" s="115" t="s">
        <v>119</v>
      </c>
      <c r="G54" s="168" t="s">
        <v>96</v>
      </c>
      <c r="H54" s="169"/>
      <c r="I54" s="116" t="s">
        <v>160</v>
      </c>
      <c r="J54" s="142">
        <f t="shared" si="0"/>
        <v>3.94</v>
      </c>
      <c r="K54" s="111">
        <v>3.94</v>
      </c>
      <c r="L54" s="113">
        <f t="shared" si="1"/>
        <v>39.4</v>
      </c>
      <c r="M54" s="106"/>
    </row>
    <row r="55" spans="1:13" ht="24" customHeight="1">
      <c r="A55" s="102"/>
      <c r="B55" s="109">
        <f>'Tax Invoice'!D51</f>
        <v>6</v>
      </c>
      <c r="C55" s="119" t="s">
        <v>158</v>
      </c>
      <c r="D55" s="115" t="s">
        <v>158</v>
      </c>
      <c r="E55" s="123" t="s">
        <v>162</v>
      </c>
      <c r="F55" s="115" t="s">
        <v>119</v>
      </c>
      <c r="G55" s="168" t="s">
        <v>163</v>
      </c>
      <c r="H55" s="169"/>
      <c r="I55" s="116" t="s">
        <v>160</v>
      </c>
      <c r="J55" s="142">
        <f t="shared" si="0"/>
        <v>3.94</v>
      </c>
      <c r="K55" s="111">
        <v>3.94</v>
      </c>
      <c r="L55" s="113">
        <f t="shared" si="1"/>
        <v>23.64</v>
      </c>
      <c r="M55" s="106"/>
    </row>
    <row r="56" spans="1:13" ht="24" customHeight="1">
      <c r="A56" s="102"/>
      <c r="B56" s="109">
        <f>'Tax Invoice'!D52</f>
        <v>6</v>
      </c>
      <c r="C56" s="119" t="s">
        <v>158</v>
      </c>
      <c r="D56" s="115" t="s">
        <v>158</v>
      </c>
      <c r="E56" s="123" t="s">
        <v>164</v>
      </c>
      <c r="F56" s="115" t="s">
        <v>95</v>
      </c>
      <c r="G56" s="168" t="s">
        <v>163</v>
      </c>
      <c r="H56" s="169"/>
      <c r="I56" s="116" t="s">
        <v>160</v>
      </c>
      <c r="J56" s="142">
        <f t="shared" si="0"/>
        <v>3.94</v>
      </c>
      <c r="K56" s="111">
        <v>3.94</v>
      </c>
      <c r="L56" s="113">
        <f t="shared" si="1"/>
        <v>23.64</v>
      </c>
      <c r="M56" s="106"/>
    </row>
    <row r="57" spans="1:13" ht="24" customHeight="1">
      <c r="A57" s="102"/>
      <c r="B57" s="109">
        <f>'Tax Invoice'!D53</f>
        <v>10</v>
      </c>
      <c r="C57" s="119" t="s">
        <v>158</v>
      </c>
      <c r="D57" s="115" t="s">
        <v>158</v>
      </c>
      <c r="E57" s="123" t="s">
        <v>165</v>
      </c>
      <c r="F57" s="115" t="s">
        <v>166</v>
      </c>
      <c r="G57" s="168" t="s">
        <v>96</v>
      </c>
      <c r="H57" s="169"/>
      <c r="I57" s="116" t="s">
        <v>160</v>
      </c>
      <c r="J57" s="142">
        <f t="shared" si="0"/>
        <v>3.94</v>
      </c>
      <c r="K57" s="111">
        <v>3.94</v>
      </c>
      <c r="L57" s="113">
        <f t="shared" si="1"/>
        <v>39.4</v>
      </c>
      <c r="M57" s="106"/>
    </row>
    <row r="58" spans="1:13" ht="48" customHeight="1">
      <c r="A58" s="102"/>
      <c r="B58" s="109">
        <f>'Tax Invoice'!D54</f>
        <v>10</v>
      </c>
      <c r="C58" s="119" t="s">
        <v>167</v>
      </c>
      <c r="D58" s="115" t="s">
        <v>167</v>
      </c>
      <c r="E58" s="123" t="s">
        <v>168</v>
      </c>
      <c r="F58" s="115" t="s">
        <v>97</v>
      </c>
      <c r="G58" s="168"/>
      <c r="H58" s="169"/>
      <c r="I58" s="116" t="s">
        <v>169</v>
      </c>
      <c r="J58" s="142">
        <f t="shared" si="0"/>
        <v>1.56</v>
      </c>
      <c r="K58" s="111">
        <v>1.56</v>
      </c>
      <c r="L58" s="113">
        <f t="shared" si="1"/>
        <v>15.600000000000001</v>
      </c>
      <c r="M58" s="106"/>
    </row>
    <row r="59" spans="1:13" ht="60" customHeight="1">
      <c r="A59" s="102"/>
      <c r="B59" s="110">
        <f>'Tax Invoice'!D55</f>
        <v>1</v>
      </c>
      <c r="C59" s="120" t="s">
        <v>170</v>
      </c>
      <c r="D59" s="117" t="s">
        <v>175</v>
      </c>
      <c r="E59" s="124" t="s">
        <v>171</v>
      </c>
      <c r="F59" s="117" t="s">
        <v>172</v>
      </c>
      <c r="G59" s="170" t="s">
        <v>173</v>
      </c>
      <c r="H59" s="171"/>
      <c r="I59" s="118" t="s">
        <v>174</v>
      </c>
      <c r="J59" s="143">
        <f t="shared" si="0"/>
        <v>50.51</v>
      </c>
      <c r="K59" s="112">
        <v>50.51</v>
      </c>
      <c r="L59" s="114">
        <f t="shared" si="1"/>
        <v>50.51</v>
      </c>
      <c r="M59" s="106"/>
    </row>
    <row r="60" spans="1:13" ht="12.75" customHeight="1">
      <c r="A60" s="102"/>
      <c r="B60" s="154">
        <f>SUM(B22:B59)</f>
        <v>453</v>
      </c>
      <c r="C60" s="144" t="s">
        <v>20</v>
      </c>
      <c r="D60" s="144"/>
      <c r="E60" s="144"/>
      <c r="F60" s="144"/>
      <c r="G60" s="144"/>
      <c r="H60" s="144"/>
      <c r="I60" s="144"/>
      <c r="J60" s="157" t="s">
        <v>67</v>
      </c>
      <c r="K60" s="150" t="s">
        <v>67</v>
      </c>
      <c r="L60" s="147">
        <f>SUM(L22:L59)</f>
        <v>1240.4900000000005</v>
      </c>
      <c r="M60" s="106"/>
    </row>
    <row r="61" spans="1:13" ht="12.75" customHeight="1">
      <c r="A61" s="102"/>
      <c r="B61" s="144"/>
      <c r="C61" s="144"/>
      <c r="D61" s="144"/>
      <c r="E61" s="144"/>
      <c r="F61" s="144"/>
      <c r="G61" s="144"/>
      <c r="H61" s="144"/>
      <c r="I61" s="144"/>
      <c r="J61" s="158" t="s">
        <v>180</v>
      </c>
      <c r="K61" s="149" t="s">
        <v>59</v>
      </c>
      <c r="L61" s="147">
        <f>L60*-20%</f>
        <v>-248.0980000000001</v>
      </c>
      <c r="M61" s="106"/>
    </row>
    <row r="62" spans="1:13" ht="12.75" customHeight="1" outlineLevel="1">
      <c r="A62" s="102"/>
      <c r="B62" s="144"/>
      <c r="C62" s="144"/>
      <c r="D62" s="144"/>
      <c r="E62" s="144"/>
      <c r="F62" s="144"/>
      <c r="G62" s="144"/>
      <c r="H62" s="144"/>
      <c r="I62" s="144"/>
      <c r="J62" s="160" t="s">
        <v>179</v>
      </c>
      <c r="K62" s="150" t="s">
        <v>60</v>
      </c>
      <c r="L62" s="147">
        <v>0</v>
      </c>
      <c r="M62" s="106"/>
    </row>
    <row r="63" spans="1:13" ht="12.75" customHeight="1">
      <c r="A63" s="102"/>
      <c r="B63" s="144"/>
      <c r="C63" s="144"/>
      <c r="D63" s="144"/>
      <c r="E63" s="144"/>
      <c r="F63" s="144"/>
      <c r="G63" s="144"/>
      <c r="H63" s="144"/>
      <c r="I63" s="144"/>
      <c r="J63" s="150" t="s">
        <v>68</v>
      </c>
      <c r="K63" s="150" t="s">
        <v>68</v>
      </c>
      <c r="L63" s="161">
        <f>SUM(L60:L62)</f>
        <v>992.39200000000039</v>
      </c>
      <c r="M63" s="106"/>
    </row>
    <row r="64" spans="1:13" ht="12.75" customHeight="1">
      <c r="A64" s="6"/>
      <c r="B64" s="172" t="s">
        <v>184</v>
      </c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8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</sheetData>
  <mergeCells count="44">
    <mergeCell ref="G41:H41"/>
    <mergeCell ref="G42:H42"/>
    <mergeCell ref="G43:H43"/>
    <mergeCell ref="G44:H44"/>
    <mergeCell ref="G45:H45"/>
    <mergeCell ref="L6:L7"/>
    <mergeCell ref="L10:L11"/>
    <mergeCell ref="L14:L15"/>
    <mergeCell ref="G20:H20"/>
    <mergeCell ref="G40:H40"/>
    <mergeCell ref="G21:H21"/>
    <mergeCell ref="G22:H22"/>
    <mergeCell ref="G23:H23"/>
    <mergeCell ref="G34:H34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5:H35"/>
    <mergeCell ref="G36:H36"/>
    <mergeCell ref="G37:H37"/>
    <mergeCell ref="G38:H38"/>
    <mergeCell ref="G39:H39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B64:L64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1240.4900000000005</v>
      </c>
      <c r="O2" s="15" t="s">
        <v>70</v>
      </c>
    </row>
    <row r="3" spans="1:15" s="15" customFormat="1" ht="13.5" thickBot="1">
      <c r="A3" s="16" t="s">
        <v>27</v>
      </c>
      <c r="F3" s="125"/>
      <c r="G3" s="156">
        <v>45598</v>
      </c>
      <c r="H3" s="155"/>
      <c r="N3" s="15">
        <v>1240.4900000000005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NZD</v>
      </c>
    </row>
    <row r="10" spans="1:15" s="15" customFormat="1" ht="13.5" thickBot="1">
      <c r="A10" s="28" t="str">
        <f>'Copy paste to Here'!G10</f>
        <v>C2C Surfshop and Body Piercing</v>
      </c>
      <c r="B10" s="29"/>
      <c r="C10" s="29"/>
      <c r="D10" s="29"/>
      <c r="F10" s="30" t="str">
        <f>'Copy paste to Here'!B10</f>
        <v>C2C Surfshop and Body Piercing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Clinton Booth</v>
      </c>
      <c r="B11" s="34"/>
      <c r="C11" s="34"/>
      <c r="D11" s="34"/>
      <c r="F11" s="35" t="str">
        <f>'Copy paste to Here'!B11</f>
        <v>Clinton Booth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33.76</v>
      </c>
    </row>
    <row r="12" spans="1:15" s="15" customFormat="1" ht="15.75" thickBot="1">
      <c r="A12" s="33" t="str">
        <f>'Copy paste to Here'!G12</f>
        <v>264 Cuba Street</v>
      </c>
      <c r="B12" s="34"/>
      <c r="C12" s="34"/>
      <c r="D12" s="34"/>
      <c r="E12" s="77"/>
      <c r="F12" s="35" t="str">
        <f>'Copy paste to Here'!B12</f>
        <v>264 Cuba Street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36.520000000000003</v>
      </c>
    </row>
    <row r="13" spans="1:15" s="15" customFormat="1" ht="15.75" thickBot="1">
      <c r="A13" s="33" t="str">
        <f>'Copy paste to Here'!G13</f>
        <v>4410 Palmerston North</v>
      </c>
      <c r="B13" s="34"/>
      <c r="C13" s="34"/>
      <c r="D13" s="34"/>
      <c r="E13" s="100" t="s">
        <v>44</v>
      </c>
      <c r="F13" s="35" t="str">
        <f>'Copy paste to Here'!B13</f>
        <v>4410 Palmerston North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43.32</v>
      </c>
    </row>
    <row r="14" spans="1:15" s="15" customFormat="1" ht="15.75" thickBot="1">
      <c r="A14" s="33" t="str">
        <f>'Copy paste to Here'!G14</f>
        <v>New Zealand</v>
      </c>
      <c r="B14" s="34"/>
      <c r="C14" s="34"/>
      <c r="D14" s="34"/>
      <c r="E14" s="100">
        <f>VLOOKUP(J9,$L$10:$M$17,2,FALSE)</f>
        <v>19.88</v>
      </c>
      <c r="F14" s="35" t="str">
        <f>'Copy paste to Here'!B14</f>
        <v>New Zealand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21.77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24.03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19.88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NZD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82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316L surgical steel labret, 1.2mm (16g) with a 3mm ballLength: 8mm</v>
      </c>
      <c r="B18" s="49" t="str">
        <f>'Copy paste to Here'!C22</f>
        <v>LBB3</v>
      </c>
      <c r="C18" s="50" t="s">
        <v>109</v>
      </c>
      <c r="D18" s="50">
        <f>Invoice!B22</f>
        <v>100</v>
      </c>
      <c r="E18" s="51">
        <f>'Shipping Invoice'!K22*$N$1</f>
        <v>0.3</v>
      </c>
      <c r="F18" s="51">
        <f>D18*E18</f>
        <v>30</v>
      </c>
      <c r="G18" s="52">
        <f>E18*$E$14</f>
        <v>5.9639999999999995</v>
      </c>
      <c r="H18" s="53">
        <f>D18*G18</f>
        <v>596.4</v>
      </c>
    </row>
    <row r="19" spans="1:13" s="54" customFormat="1" ht="25.5">
      <c r="A19" s="48" t="str">
        <f>IF(LEN('Copy paste to Here'!G23) &gt; 5, CONCATENATE('Copy paste to Here'!G23, 'Copy paste to Here'!D23, 'Copy paste to Here'!E23), "Empty Cell")</f>
        <v>High polished 316L surgical steel hinged segment ring, 1.6mm (14g)Length: 10mm</v>
      </c>
      <c r="B19" s="49" t="str">
        <f>'Copy paste to Here'!C23</f>
        <v>SEGH14</v>
      </c>
      <c r="C19" s="50" t="s">
        <v>112</v>
      </c>
      <c r="D19" s="50">
        <f>Invoice!B23</f>
        <v>10</v>
      </c>
      <c r="E19" s="51">
        <f>'Shipping Invoice'!K23*$N$1</f>
        <v>2.71</v>
      </c>
      <c r="F19" s="51">
        <f t="shared" ref="F19:F82" si="0">D19*E19</f>
        <v>27.1</v>
      </c>
      <c r="G19" s="52">
        <f t="shared" ref="G19:G82" si="1">E19*$E$14</f>
        <v>53.874799999999993</v>
      </c>
      <c r="H19" s="55">
        <f t="shared" ref="H19:H82" si="2">D19*G19</f>
        <v>538.74799999999993</v>
      </c>
    </row>
    <row r="20" spans="1:13" s="54" customFormat="1" ht="25.5">
      <c r="A20" s="48" t="str">
        <f>IF(LEN('Copy paste to Here'!G24) &gt; 5, CONCATENATE('Copy paste to Here'!G24, 'Copy paste to Here'!D24, 'Copy paste to Here'!E24), "Empty Cell")</f>
        <v>High polished 316L surgical steel hinged segment ring, 1.2mm (16g)Length: 6mm</v>
      </c>
      <c r="B20" s="49" t="str">
        <f>'Copy paste to Here'!C24</f>
        <v>SEGH16</v>
      </c>
      <c r="C20" s="50" t="s">
        <v>115</v>
      </c>
      <c r="D20" s="50">
        <f>Invoice!B24</f>
        <v>10</v>
      </c>
      <c r="E20" s="51">
        <f>'Shipping Invoice'!K24*$N$1</f>
        <v>2.8</v>
      </c>
      <c r="F20" s="51">
        <f t="shared" si="0"/>
        <v>28</v>
      </c>
      <c r="G20" s="52">
        <f t="shared" si="1"/>
        <v>55.663999999999994</v>
      </c>
      <c r="H20" s="55">
        <f t="shared" si="2"/>
        <v>556.64</v>
      </c>
    </row>
    <row r="21" spans="1:13" s="54" customFormat="1" ht="25.5">
      <c r="A21" s="48" t="str">
        <f>IF(LEN('Copy paste to Here'!G25) &gt; 5, CONCATENATE('Copy paste to Here'!G25, 'Copy paste to Here'!D25, 'Copy paste to Here'!E25), "Empty Cell")</f>
        <v>High polished 316L surgical steel hinged segment ring, 1.2mm (16g)Length: 7mm</v>
      </c>
      <c r="B21" s="49" t="str">
        <f>'Copy paste to Here'!C25</f>
        <v>SEGH16</v>
      </c>
      <c r="C21" s="50" t="s">
        <v>115</v>
      </c>
      <c r="D21" s="50">
        <f>Invoice!B25</f>
        <v>10</v>
      </c>
      <c r="E21" s="51">
        <f>'Shipping Invoice'!K25*$N$1</f>
        <v>2.8</v>
      </c>
      <c r="F21" s="51">
        <f t="shared" si="0"/>
        <v>28</v>
      </c>
      <c r="G21" s="52">
        <f t="shared" si="1"/>
        <v>55.663999999999994</v>
      </c>
      <c r="H21" s="55">
        <f t="shared" si="2"/>
        <v>556.64</v>
      </c>
      <c r="L21" s="15"/>
    </row>
    <row r="22" spans="1:13" s="54" customFormat="1" ht="25.5">
      <c r="A22" s="48" t="str">
        <f>IF(LEN('Copy paste to Here'!G26) &gt; 5, CONCATENATE('Copy paste to Here'!G26, 'Copy paste to Here'!D26, 'Copy paste to Here'!E26), "Empty Cell")</f>
        <v>High polished 316L surgical steel hinged segment ring, 1.2mm (16g)Length: 8mm</v>
      </c>
      <c r="B22" s="49" t="str">
        <f>'Copy paste to Here'!C26</f>
        <v>SEGH16</v>
      </c>
      <c r="C22" s="50" t="s">
        <v>115</v>
      </c>
      <c r="D22" s="50">
        <f>Invoice!B26</f>
        <v>20</v>
      </c>
      <c r="E22" s="51">
        <f>'Shipping Invoice'!K26*$N$1</f>
        <v>2.8</v>
      </c>
      <c r="F22" s="51">
        <f t="shared" si="0"/>
        <v>56</v>
      </c>
      <c r="G22" s="52">
        <f t="shared" si="1"/>
        <v>55.663999999999994</v>
      </c>
      <c r="H22" s="55">
        <f t="shared" si="2"/>
        <v>1113.28</v>
      </c>
    </row>
    <row r="23" spans="1:13" s="54" customFormat="1" ht="25.5">
      <c r="A23" s="48" t="str">
        <f>IF(LEN('Copy paste to Here'!G27) &gt; 5, CONCATENATE('Copy paste to Here'!G27, 'Copy paste to Here'!D27, 'Copy paste to Here'!E27), "Empty Cell")</f>
        <v>High polished 316L surgical steel hinged segment ring, 1.2mm (16g)Length: 9mm</v>
      </c>
      <c r="B23" s="49" t="str">
        <f>'Copy paste to Here'!C27</f>
        <v>SEGH16</v>
      </c>
      <c r="C23" s="50" t="s">
        <v>115</v>
      </c>
      <c r="D23" s="50">
        <f>Invoice!B27</f>
        <v>20</v>
      </c>
      <c r="E23" s="51">
        <f>'Shipping Invoice'!K27*$N$1</f>
        <v>2.8</v>
      </c>
      <c r="F23" s="51">
        <f t="shared" si="0"/>
        <v>56</v>
      </c>
      <c r="G23" s="52">
        <f t="shared" si="1"/>
        <v>55.663999999999994</v>
      </c>
      <c r="H23" s="55">
        <f t="shared" si="2"/>
        <v>1113.28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High polished 316L surgical steel hinged segment ring, 1.2mm (16g)Length: 10mm</v>
      </c>
      <c r="B24" s="49" t="str">
        <f>'Copy paste to Here'!C28</f>
        <v>SEGH16</v>
      </c>
      <c r="C24" s="50" t="s">
        <v>115</v>
      </c>
      <c r="D24" s="50">
        <f>Invoice!B28</f>
        <v>10</v>
      </c>
      <c r="E24" s="51">
        <f>'Shipping Invoice'!K28*$N$1</f>
        <v>2.8</v>
      </c>
      <c r="F24" s="51">
        <f t="shared" si="0"/>
        <v>28</v>
      </c>
      <c r="G24" s="52">
        <f t="shared" si="1"/>
        <v>55.663999999999994</v>
      </c>
      <c r="H24" s="55">
        <f t="shared" si="2"/>
        <v>556.64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High polished 316L surgical steel hinged segment ring, 1.2mm (16g)Length: 14mm</v>
      </c>
      <c r="B25" s="49" t="str">
        <f>'Copy paste to Here'!C29</f>
        <v>SEGH16</v>
      </c>
      <c r="C25" s="50" t="s">
        <v>115</v>
      </c>
      <c r="D25" s="50">
        <f>Invoice!B29</f>
        <v>4</v>
      </c>
      <c r="E25" s="51">
        <f>'Shipping Invoice'!K29*$N$1</f>
        <v>2.8</v>
      </c>
      <c r="F25" s="51">
        <f t="shared" si="0"/>
        <v>11.2</v>
      </c>
      <c r="G25" s="52">
        <f t="shared" si="1"/>
        <v>55.663999999999994</v>
      </c>
      <c r="H25" s="55">
        <f t="shared" si="2"/>
        <v>222.65599999999998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High polished 316L surgical steel hinged segment ring, 1.2mm (16g)Length: 16mm</v>
      </c>
      <c r="B26" s="49" t="str">
        <f>'Copy paste to Here'!C30</f>
        <v>SEGH16</v>
      </c>
      <c r="C26" s="50" t="s">
        <v>115</v>
      </c>
      <c r="D26" s="50">
        <f>Invoice!B30</f>
        <v>4</v>
      </c>
      <c r="E26" s="51">
        <f>'Shipping Invoice'!K30*$N$1</f>
        <v>2.8</v>
      </c>
      <c r="F26" s="51">
        <f t="shared" si="0"/>
        <v>11.2</v>
      </c>
      <c r="G26" s="52">
        <f t="shared" si="1"/>
        <v>55.663999999999994</v>
      </c>
      <c r="H26" s="55">
        <f t="shared" si="2"/>
        <v>222.65599999999998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High polished 316L surgical steel hinged segment ring, 1mm (18g)Length: 6mm</v>
      </c>
      <c r="B27" s="49" t="str">
        <f>'Copy paste to Here'!C31</f>
        <v>SEGH18</v>
      </c>
      <c r="C27" s="50" t="s">
        <v>128</v>
      </c>
      <c r="D27" s="50">
        <f>Invoice!B31</f>
        <v>10</v>
      </c>
      <c r="E27" s="51">
        <f>'Shipping Invoice'!K31*$N$1</f>
        <v>2.97</v>
      </c>
      <c r="F27" s="51">
        <f t="shared" si="0"/>
        <v>29.700000000000003</v>
      </c>
      <c r="G27" s="52">
        <f t="shared" si="1"/>
        <v>59.043599999999998</v>
      </c>
      <c r="H27" s="55">
        <f t="shared" si="2"/>
        <v>590.43599999999992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High polished 316L surgical steel hinged segment ring, 1mm (18g)Length: 7mm</v>
      </c>
      <c r="B28" s="49" t="str">
        <f>'Copy paste to Here'!C32</f>
        <v>SEGH18</v>
      </c>
      <c r="C28" s="50" t="s">
        <v>128</v>
      </c>
      <c r="D28" s="50">
        <f>Invoice!B32</f>
        <v>10</v>
      </c>
      <c r="E28" s="51">
        <f>'Shipping Invoice'!K32*$N$1</f>
        <v>2.97</v>
      </c>
      <c r="F28" s="51">
        <f t="shared" si="0"/>
        <v>29.700000000000003</v>
      </c>
      <c r="G28" s="52">
        <f t="shared" si="1"/>
        <v>59.043599999999998</v>
      </c>
      <c r="H28" s="55">
        <f t="shared" si="2"/>
        <v>590.43599999999992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High polished 316L surgical steel hinged segment ring, 1mm (18g)Length: 9mm</v>
      </c>
      <c r="B29" s="49" t="str">
        <f>'Copy paste to Here'!C33</f>
        <v>SEGH18</v>
      </c>
      <c r="C29" s="50" t="s">
        <v>128</v>
      </c>
      <c r="D29" s="50">
        <f>Invoice!B33</f>
        <v>10</v>
      </c>
      <c r="E29" s="51">
        <f>'Shipping Invoice'!K33*$N$1</f>
        <v>2.97</v>
      </c>
      <c r="F29" s="51">
        <f t="shared" si="0"/>
        <v>29.700000000000003</v>
      </c>
      <c r="G29" s="52">
        <f t="shared" si="1"/>
        <v>59.043599999999998</v>
      </c>
      <c r="H29" s="55">
        <f t="shared" si="2"/>
        <v>590.43599999999992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High polished 316L surgical steel hinged segment ring, 1mm (18g)Length: 10mm</v>
      </c>
      <c r="B30" s="49" t="str">
        <f>'Copy paste to Here'!C34</f>
        <v>SEGH18</v>
      </c>
      <c r="C30" s="50" t="s">
        <v>128</v>
      </c>
      <c r="D30" s="50">
        <f>Invoice!B34</f>
        <v>10</v>
      </c>
      <c r="E30" s="51">
        <f>'Shipping Invoice'!K34*$N$1</f>
        <v>2.97</v>
      </c>
      <c r="F30" s="51">
        <f t="shared" si="0"/>
        <v>29.700000000000003</v>
      </c>
      <c r="G30" s="52">
        <f t="shared" si="1"/>
        <v>59.043599999999998</v>
      </c>
      <c r="H30" s="55">
        <f t="shared" si="2"/>
        <v>590.43599999999992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High polished 316L surgical steel hinged segment ring, 0.8mm (20g)Length: 6mm</v>
      </c>
      <c r="B31" s="49" t="str">
        <f>'Copy paste to Here'!C35</f>
        <v>SEGH20</v>
      </c>
      <c r="C31" s="50" t="s">
        <v>134</v>
      </c>
      <c r="D31" s="50">
        <f>Invoice!B35</f>
        <v>10</v>
      </c>
      <c r="E31" s="51">
        <f>'Shipping Invoice'!K35*$N$1</f>
        <v>3.67</v>
      </c>
      <c r="F31" s="51">
        <f t="shared" si="0"/>
        <v>36.700000000000003</v>
      </c>
      <c r="G31" s="52">
        <f t="shared" si="1"/>
        <v>72.959599999999995</v>
      </c>
      <c r="H31" s="55">
        <f t="shared" si="2"/>
        <v>729.596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High polished 316L surgical steel hinged segment ring, 0.8mm (20g)Length: 7mm</v>
      </c>
      <c r="B32" s="49" t="str">
        <f>'Copy paste to Here'!C36</f>
        <v>SEGH20</v>
      </c>
      <c r="C32" s="50" t="s">
        <v>134</v>
      </c>
      <c r="D32" s="50">
        <f>Invoice!B36</f>
        <v>10</v>
      </c>
      <c r="E32" s="51">
        <f>'Shipping Invoice'!K36*$N$1</f>
        <v>3.67</v>
      </c>
      <c r="F32" s="51">
        <f t="shared" si="0"/>
        <v>36.700000000000003</v>
      </c>
      <c r="G32" s="52">
        <f t="shared" si="1"/>
        <v>72.959599999999995</v>
      </c>
      <c r="H32" s="55">
        <f t="shared" si="2"/>
        <v>729.596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High polished 316L surgical steel hinged segment ring, 0.8mm (20g)Length: 9mm</v>
      </c>
      <c r="B33" s="49" t="str">
        <f>'Copy paste to Here'!C37</f>
        <v>SEGH20</v>
      </c>
      <c r="C33" s="50" t="s">
        <v>134</v>
      </c>
      <c r="D33" s="50">
        <f>Invoice!B37</f>
        <v>10</v>
      </c>
      <c r="E33" s="51">
        <f>'Shipping Invoice'!K37*$N$1</f>
        <v>3.67</v>
      </c>
      <c r="F33" s="51">
        <f t="shared" si="0"/>
        <v>36.700000000000003</v>
      </c>
      <c r="G33" s="52">
        <f t="shared" si="1"/>
        <v>72.959599999999995</v>
      </c>
      <c r="H33" s="55">
        <f t="shared" si="2"/>
        <v>729.596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PVD plated 316L surgical steel hinged segment ring, 1.2mm (16g)Length: 6mmColor: Gold</v>
      </c>
      <c r="B34" s="49" t="str">
        <f>'Copy paste to Here'!C38</f>
        <v>SEGHT16</v>
      </c>
      <c r="C34" s="50" t="s">
        <v>139</v>
      </c>
      <c r="D34" s="50">
        <f>Invoice!B38</f>
        <v>10</v>
      </c>
      <c r="E34" s="51">
        <f>'Shipping Invoice'!K38*$N$1</f>
        <v>3.41</v>
      </c>
      <c r="F34" s="51">
        <f t="shared" si="0"/>
        <v>34.1</v>
      </c>
      <c r="G34" s="52">
        <f t="shared" si="1"/>
        <v>67.790800000000004</v>
      </c>
      <c r="H34" s="55">
        <f t="shared" si="2"/>
        <v>677.90800000000002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PVD plated 316L surgical steel hinged segment ring, 1.2mm (16g)Length: 7mmColor: Gold</v>
      </c>
      <c r="B35" s="49" t="str">
        <f>'Copy paste to Here'!C39</f>
        <v>SEGHT16</v>
      </c>
      <c r="C35" s="50" t="s">
        <v>139</v>
      </c>
      <c r="D35" s="50">
        <f>Invoice!B39</f>
        <v>10</v>
      </c>
      <c r="E35" s="51">
        <f>'Shipping Invoice'!K39*$N$1</f>
        <v>3.41</v>
      </c>
      <c r="F35" s="51">
        <f t="shared" si="0"/>
        <v>34.1</v>
      </c>
      <c r="G35" s="52">
        <f t="shared" si="1"/>
        <v>67.790800000000004</v>
      </c>
      <c r="H35" s="55">
        <f t="shared" si="2"/>
        <v>677.90800000000002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PVD plated 316L surgical steel hinged segment ring, 1.2mm (16g)Length: 8mmColor: Black</v>
      </c>
      <c r="B36" s="49" t="str">
        <f>'Copy paste to Here'!C40</f>
        <v>SEGHT16</v>
      </c>
      <c r="C36" s="50" t="s">
        <v>139</v>
      </c>
      <c r="D36" s="50">
        <f>Invoice!B40</f>
        <v>10</v>
      </c>
      <c r="E36" s="51">
        <f>'Shipping Invoice'!K40*$N$1</f>
        <v>3.41</v>
      </c>
      <c r="F36" s="51">
        <f t="shared" si="0"/>
        <v>34.1</v>
      </c>
      <c r="G36" s="52">
        <f t="shared" si="1"/>
        <v>67.790800000000004</v>
      </c>
      <c r="H36" s="55">
        <f t="shared" si="2"/>
        <v>677.90800000000002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PVD plated 316L surgical steel hinged segment ring, 1.2mm (16g)Length: 9mmColor: Gold</v>
      </c>
      <c r="B37" s="49" t="str">
        <f>'Copy paste to Here'!C41</f>
        <v>SEGHT16</v>
      </c>
      <c r="C37" s="50" t="s">
        <v>139</v>
      </c>
      <c r="D37" s="50">
        <f>Invoice!B41</f>
        <v>20</v>
      </c>
      <c r="E37" s="51">
        <f>'Shipping Invoice'!K41*$N$1</f>
        <v>3.41</v>
      </c>
      <c r="F37" s="51">
        <f t="shared" si="0"/>
        <v>68.2</v>
      </c>
      <c r="G37" s="52">
        <f t="shared" si="1"/>
        <v>67.790800000000004</v>
      </c>
      <c r="H37" s="55">
        <f t="shared" si="2"/>
        <v>1355.816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PVD plated 316L surgical steel hinged segment ring, 1.2mm (16g)Length: 10mmColor: Gold</v>
      </c>
      <c r="B38" s="49" t="str">
        <f>'Copy paste to Here'!C42</f>
        <v>SEGHT16</v>
      </c>
      <c r="C38" s="50" t="s">
        <v>139</v>
      </c>
      <c r="D38" s="50">
        <f>Invoice!B42</f>
        <v>10</v>
      </c>
      <c r="E38" s="51">
        <f>'Shipping Invoice'!K42*$N$1</f>
        <v>3.41</v>
      </c>
      <c r="F38" s="51">
        <f t="shared" si="0"/>
        <v>34.1</v>
      </c>
      <c r="G38" s="52">
        <f t="shared" si="1"/>
        <v>67.790800000000004</v>
      </c>
      <c r="H38" s="55">
        <f t="shared" si="2"/>
        <v>677.90800000000002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PVD plated 316L surgical steel hinged segment ring, 1.2mm (16g)Length: 12mmColor: Black</v>
      </c>
      <c r="B39" s="49" t="str">
        <f>'Copy paste to Here'!C43</f>
        <v>SEGHT16</v>
      </c>
      <c r="C39" s="50" t="s">
        <v>139</v>
      </c>
      <c r="D39" s="50">
        <f>Invoice!B43</f>
        <v>4</v>
      </c>
      <c r="E39" s="51">
        <f>'Shipping Invoice'!K43*$N$1</f>
        <v>3.41</v>
      </c>
      <c r="F39" s="51">
        <f t="shared" si="0"/>
        <v>13.64</v>
      </c>
      <c r="G39" s="52">
        <f t="shared" si="1"/>
        <v>67.790800000000004</v>
      </c>
      <c r="H39" s="55">
        <f t="shared" si="2"/>
        <v>271.16320000000002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PVD plated 316L surgical steel hinged segment ring, 1mm (18g)Length: 7mmColor: Black</v>
      </c>
      <c r="B40" s="49" t="str">
        <f>'Copy paste to Here'!C44</f>
        <v>SEGHT18</v>
      </c>
      <c r="C40" s="50" t="s">
        <v>147</v>
      </c>
      <c r="D40" s="50">
        <f>Invoice!B44</f>
        <v>10</v>
      </c>
      <c r="E40" s="51">
        <f>'Shipping Invoice'!K44*$N$1</f>
        <v>3.67</v>
      </c>
      <c r="F40" s="51">
        <f t="shared" si="0"/>
        <v>36.700000000000003</v>
      </c>
      <c r="G40" s="52">
        <f t="shared" si="1"/>
        <v>72.959599999999995</v>
      </c>
      <c r="H40" s="55">
        <f t="shared" si="2"/>
        <v>729.596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PVD plated 316L surgical steel hinged segment ring, 1mm (18g)Length: 7mmColor: Gold</v>
      </c>
      <c r="B41" s="49" t="str">
        <f>'Copy paste to Here'!C45</f>
        <v>SEGHT18</v>
      </c>
      <c r="C41" s="50" t="s">
        <v>147</v>
      </c>
      <c r="D41" s="50">
        <f>Invoice!B45</f>
        <v>10</v>
      </c>
      <c r="E41" s="51">
        <f>'Shipping Invoice'!K45*$N$1</f>
        <v>3.67</v>
      </c>
      <c r="F41" s="51">
        <f t="shared" si="0"/>
        <v>36.700000000000003</v>
      </c>
      <c r="G41" s="52">
        <f t="shared" si="1"/>
        <v>72.959599999999995</v>
      </c>
      <c r="H41" s="55">
        <f t="shared" si="2"/>
        <v>729.596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PVD plated 316L surgical steel hinged segment ring, 1mm (18g)Length: 8mmColor: Black</v>
      </c>
      <c r="B42" s="49" t="str">
        <f>'Copy paste to Here'!C46</f>
        <v>SEGHT18</v>
      </c>
      <c r="C42" s="50" t="s">
        <v>147</v>
      </c>
      <c r="D42" s="50">
        <f>Invoice!B46</f>
        <v>10</v>
      </c>
      <c r="E42" s="51">
        <f>'Shipping Invoice'!K46*$N$1</f>
        <v>3.67</v>
      </c>
      <c r="F42" s="51">
        <f t="shared" si="0"/>
        <v>36.700000000000003</v>
      </c>
      <c r="G42" s="52">
        <f t="shared" si="1"/>
        <v>72.959599999999995</v>
      </c>
      <c r="H42" s="55">
        <f t="shared" si="2"/>
        <v>729.596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PVD plated 316L surgical steel hinged segment ring, 1mm (18g)Length: 8mmColor: Gold</v>
      </c>
      <c r="B43" s="49" t="str">
        <f>'Copy paste to Here'!C47</f>
        <v>SEGHT18</v>
      </c>
      <c r="C43" s="50" t="s">
        <v>147</v>
      </c>
      <c r="D43" s="50">
        <f>Invoice!B47</f>
        <v>10</v>
      </c>
      <c r="E43" s="51">
        <f>'Shipping Invoice'!K47*$N$1</f>
        <v>3.67</v>
      </c>
      <c r="F43" s="51">
        <f t="shared" si="0"/>
        <v>36.700000000000003</v>
      </c>
      <c r="G43" s="52">
        <f t="shared" si="1"/>
        <v>72.959599999999995</v>
      </c>
      <c r="H43" s="55">
        <f t="shared" si="2"/>
        <v>729.596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PVD plated 316L surgical steel hinged segment ring, 1mm (18g)Length: 9mmColor: Black</v>
      </c>
      <c r="B44" s="49" t="str">
        <f>'Copy paste to Here'!C48</f>
        <v>SEGHT18</v>
      </c>
      <c r="C44" s="50" t="s">
        <v>147</v>
      </c>
      <c r="D44" s="50">
        <f>Invoice!B48</f>
        <v>10</v>
      </c>
      <c r="E44" s="51">
        <f>'Shipping Invoice'!K48*$N$1</f>
        <v>3.67</v>
      </c>
      <c r="F44" s="51">
        <f t="shared" si="0"/>
        <v>36.700000000000003</v>
      </c>
      <c r="G44" s="52">
        <f t="shared" si="1"/>
        <v>72.959599999999995</v>
      </c>
      <c r="H44" s="55">
        <f t="shared" si="2"/>
        <v>729.596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PVD plated 316L surgical steel hinged segment ring, 1mm (18g)Length: 9mmColor: Gold</v>
      </c>
      <c r="B45" s="49" t="str">
        <f>'Copy paste to Here'!C49</f>
        <v>SEGHT18</v>
      </c>
      <c r="C45" s="50" t="s">
        <v>147</v>
      </c>
      <c r="D45" s="50">
        <f>Invoice!B49</f>
        <v>10</v>
      </c>
      <c r="E45" s="51">
        <f>'Shipping Invoice'!K49*$N$1</f>
        <v>3.67</v>
      </c>
      <c r="F45" s="51">
        <f t="shared" si="0"/>
        <v>36.700000000000003</v>
      </c>
      <c r="G45" s="52">
        <f t="shared" si="1"/>
        <v>72.959599999999995</v>
      </c>
      <c r="H45" s="55">
        <f t="shared" si="2"/>
        <v>729.596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PVD plated 316L surgical steel hinged segment ring, 1mm (18g)Length: 10mmColor: Gold</v>
      </c>
      <c r="B46" s="49" t="str">
        <f>'Copy paste to Here'!C50</f>
        <v>SEGHT18</v>
      </c>
      <c r="C46" s="50" t="s">
        <v>147</v>
      </c>
      <c r="D46" s="50">
        <f>Invoice!B50</f>
        <v>10</v>
      </c>
      <c r="E46" s="51">
        <f>'Shipping Invoice'!K50*$N$1</f>
        <v>3.67</v>
      </c>
      <c r="F46" s="51">
        <f t="shared" si="0"/>
        <v>36.700000000000003</v>
      </c>
      <c r="G46" s="52">
        <f t="shared" si="1"/>
        <v>72.959599999999995</v>
      </c>
      <c r="H46" s="55">
        <f t="shared" si="2"/>
        <v>729.596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PVD plated 316L surgical steel hinged segment ring, 1mm (18g)Length: 12mmColor: Black</v>
      </c>
      <c r="B47" s="49" t="str">
        <f>'Copy paste to Here'!C51</f>
        <v>SEGHT18</v>
      </c>
      <c r="C47" s="50" t="s">
        <v>147</v>
      </c>
      <c r="D47" s="50">
        <f>Invoice!B51</f>
        <v>4</v>
      </c>
      <c r="E47" s="51">
        <f>'Shipping Invoice'!K51*$N$1</f>
        <v>3.67</v>
      </c>
      <c r="F47" s="51">
        <f t="shared" si="0"/>
        <v>14.68</v>
      </c>
      <c r="G47" s="52">
        <f t="shared" si="1"/>
        <v>72.959599999999995</v>
      </c>
      <c r="H47" s="55">
        <f t="shared" si="2"/>
        <v>291.83839999999998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>PVD plated 316L surgical steel hinged segment ring, 1mm (18g) &amp; Length: 12mm  &amp;  Color: Gold</v>
      </c>
      <c r="B48" s="49" t="str">
        <f>'Copy paste to Here'!C52</f>
        <v>SEGHT18</v>
      </c>
      <c r="C48" s="50" t="s">
        <v>147</v>
      </c>
      <c r="D48" s="50">
        <f>Invoice!B52</f>
        <v>4</v>
      </c>
      <c r="E48" s="51">
        <f>'Shipping Invoice'!K52*$N$1</f>
        <v>3.67</v>
      </c>
      <c r="F48" s="51">
        <f t="shared" si="0"/>
        <v>14.68</v>
      </c>
      <c r="G48" s="52">
        <f t="shared" si="1"/>
        <v>72.959599999999995</v>
      </c>
      <c r="H48" s="55">
        <f t="shared" si="2"/>
        <v>291.83839999999998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>PVD plated 316L surgical steel hinged segment ring, 0.8mm (20g) &amp; Length: 7mm  &amp;  Color: Black</v>
      </c>
      <c r="B49" s="49" t="str">
        <f>'Copy paste to Here'!C53</f>
        <v>SEGHT20</v>
      </c>
      <c r="C49" s="50" t="s">
        <v>158</v>
      </c>
      <c r="D49" s="50">
        <f>Invoice!B53</f>
        <v>10</v>
      </c>
      <c r="E49" s="51">
        <f>'Shipping Invoice'!K53*$N$1</f>
        <v>3.94</v>
      </c>
      <c r="F49" s="51">
        <f t="shared" si="0"/>
        <v>39.4</v>
      </c>
      <c r="G49" s="52">
        <f t="shared" si="1"/>
        <v>78.327199999999991</v>
      </c>
      <c r="H49" s="55">
        <f t="shared" si="2"/>
        <v>783.27199999999993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>PVD plated 316L surgical steel hinged segment ring, 0.8mm (20g) &amp; Length: 7mm  &amp;  Color: Gold</v>
      </c>
      <c r="B50" s="49" t="str">
        <f>'Copy paste to Here'!C54</f>
        <v>SEGHT20</v>
      </c>
      <c r="C50" s="50" t="s">
        <v>158</v>
      </c>
      <c r="D50" s="50">
        <f>Invoice!B54</f>
        <v>10</v>
      </c>
      <c r="E50" s="51">
        <f>'Shipping Invoice'!K54*$N$1</f>
        <v>3.94</v>
      </c>
      <c r="F50" s="51">
        <f t="shared" si="0"/>
        <v>39.4</v>
      </c>
      <c r="G50" s="52">
        <f t="shared" si="1"/>
        <v>78.327199999999991</v>
      </c>
      <c r="H50" s="55">
        <f t="shared" si="2"/>
        <v>783.27199999999993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>PVD plated 316L surgical steel hinged segment ring, 0.8mm (20g) &amp; Length: 7mm  &amp;  Color: Rose-gold</v>
      </c>
      <c r="B51" s="49" t="str">
        <f>'Copy paste to Here'!C55</f>
        <v>SEGHT20</v>
      </c>
      <c r="C51" s="50" t="s">
        <v>158</v>
      </c>
      <c r="D51" s="50">
        <f>Invoice!B55</f>
        <v>6</v>
      </c>
      <c r="E51" s="51">
        <f>'Shipping Invoice'!K55*$N$1</f>
        <v>3.94</v>
      </c>
      <c r="F51" s="51">
        <f t="shared" si="0"/>
        <v>23.64</v>
      </c>
      <c r="G51" s="52">
        <f t="shared" si="1"/>
        <v>78.327199999999991</v>
      </c>
      <c r="H51" s="55">
        <f t="shared" si="2"/>
        <v>469.96319999999992</v>
      </c>
    </row>
    <row r="52" spans="1:8" s="54" customFormat="1" ht="25.5">
      <c r="A52" s="48" t="str">
        <f>IF((LEN('Copy paste to Here'!G56))&gt;5,((CONCATENATE('Copy paste to Here'!G56," &amp; ",'Copy paste to Here'!D56,"  &amp;  ",'Copy paste to Here'!E56))),"Empty Cell")</f>
        <v>PVD plated 316L surgical steel hinged segment ring, 0.8mm (20g) &amp; Length: 8mm  &amp;  Color: Rose-gold</v>
      </c>
      <c r="B52" s="49" t="str">
        <f>'Copy paste to Here'!C56</f>
        <v>SEGHT20</v>
      </c>
      <c r="C52" s="50" t="s">
        <v>158</v>
      </c>
      <c r="D52" s="50">
        <f>Invoice!B56</f>
        <v>6</v>
      </c>
      <c r="E52" s="51">
        <f>'Shipping Invoice'!K56*$N$1</f>
        <v>3.94</v>
      </c>
      <c r="F52" s="51">
        <f t="shared" si="0"/>
        <v>23.64</v>
      </c>
      <c r="G52" s="52">
        <f t="shared" si="1"/>
        <v>78.327199999999991</v>
      </c>
      <c r="H52" s="55">
        <f t="shared" si="2"/>
        <v>469.96319999999992</v>
      </c>
    </row>
    <row r="53" spans="1:8" s="54" customFormat="1" ht="25.5">
      <c r="A53" s="48" t="str">
        <f>IF((LEN('Copy paste to Here'!G57))&gt;5,((CONCATENATE('Copy paste to Here'!G57," &amp; ",'Copy paste to Here'!D57,"  &amp;  ",'Copy paste to Here'!E57))),"Empty Cell")</f>
        <v>PVD plated 316L surgical steel hinged segment ring, 0.8mm (20g) &amp; Size: 8mm  &amp;  Color: Gold</v>
      </c>
      <c r="B53" s="49" t="str">
        <f>'Copy paste to Here'!C57</f>
        <v>SEGHT20</v>
      </c>
      <c r="C53" s="50" t="s">
        <v>158</v>
      </c>
      <c r="D53" s="50">
        <f>Invoice!B57</f>
        <v>10</v>
      </c>
      <c r="E53" s="51">
        <f>'Shipping Invoice'!K57*$N$1</f>
        <v>3.94</v>
      </c>
      <c r="F53" s="51">
        <f t="shared" si="0"/>
        <v>39.4</v>
      </c>
      <c r="G53" s="52">
        <f t="shared" si="1"/>
        <v>78.327199999999991</v>
      </c>
      <c r="H53" s="55">
        <f t="shared" si="2"/>
        <v>783.27199999999993</v>
      </c>
    </row>
    <row r="54" spans="1:8" s="54" customFormat="1" ht="48">
      <c r="A54" s="48" t="str">
        <f>IF((LEN('Copy paste to Here'!G58))&gt;5,((CONCATENATE('Copy paste to Here'!G58," &amp; ",'Copy paste to Here'!D58,"  &amp;  ",'Copy paste to Here'!E58))),"Empty Cell")</f>
        <v xml:space="preserve">5mm flat shaped titanium G23 dermal anchor top part with crystal for internally threaded, 1.2mm (16g) dermal anchor base plate with a height of 2mm - 2.5mm (this item does only fit our dermal anchors and surface bars) &amp; Crystal Color: Clear  &amp;  </v>
      </c>
      <c r="B54" s="49" t="str">
        <f>'Copy paste to Here'!C58</f>
        <v>TAJF5</v>
      </c>
      <c r="C54" s="50" t="s">
        <v>167</v>
      </c>
      <c r="D54" s="50">
        <f>Invoice!B58</f>
        <v>10</v>
      </c>
      <c r="E54" s="51">
        <f>'Shipping Invoice'!K58*$N$1</f>
        <v>1.56</v>
      </c>
      <c r="F54" s="51">
        <f t="shared" si="0"/>
        <v>15.600000000000001</v>
      </c>
      <c r="G54" s="52">
        <f t="shared" si="1"/>
        <v>31.012799999999999</v>
      </c>
      <c r="H54" s="55">
        <f t="shared" si="2"/>
        <v>310.12799999999999</v>
      </c>
    </row>
    <row r="55" spans="1:8" s="54" customFormat="1" ht="60">
      <c r="A55" s="48" t="str">
        <f>IF((LEN('Copy paste to Here'!G59))&gt;5,((CONCATENATE('Copy paste to Here'!G59," &amp; ",'Copy paste to Here'!D59,"  &amp;  ",'Copy paste to Here'!E59))),"Empty Cell")</f>
        <v>Bulk body jewelry: Assortment of high polished titanium G23 dermal anchor base part, 1.6mm (14g) with surface piercing with three circular holes in the base plate and with a 1.2mm (16g) internal threading connector (this product only fits our dermal anchor top parts) &amp; Quantity In Bulk: 12 pcs.  &amp;  Height: 2.5mm</v>
      </c>
      <c r="B55" s="49" t="str">
        <f>'Copy paste to Here'!C59</f>
        <v>UBLK303</v>
      </c>
      <c r="C55" s="50" t="s">
        <v>175</v>
      </c>
      <c r="D55" s="50">
        <f>Invoice!B59</f>
        <v>1</v>
      </c>
      <c r="E55" s="51">
        <f>'Shipping Invoice'!K59*$N$1</f>
        <v>50.51</v>
      </c>
      <c r="F55" s="51">
        <f t="shared" si="0"/>
        <v>50.51</v>
      </c>
      <c r="G55" s="52">
        <f t="shared" si="1"/>
        <v>1004.1387999999999</v>
      </c>
      <c r="H55" s="55">
        <f t="shared" si="2"/>
        <v>1004.1387999999999</v>
      </c>
    </row>
    <row r="56" spans="1:8" s="54" customFormat="1" hidden="1">
      <c r="A56" s="48" t="str">
        <f>IF((LEN('Copy paste to Here'!G60))&gt;5,((CONCATENATE('Copy paste to Here'!G60," &amp; ",'Copy paste to Here'!D60,"  &amp;  ",'Copy paste to Here'!E60))),"Empty Cell")</f>
        <v>Empty Cell</v>
      </c>
      <c r="B56" s="49">
        <f>'Copy paste to Here'!C60</f>
        <v>0</v>
      </c>
      <c r="C56" s="50"/>
      <c r="D56" s="50"/>
      <c r="E56" s="51"/>
      <c r="F56" s="51">
        <f t="shared" si="0"/>
        <v>0</v>
      </c>
      <c r="G56" s="52">
        <f t="shared" si="1"/>
        <v>0</v>
      </c>
      <c r="H56" s="55">
        <f t="shared" si="2"/>
        <v>0</v>
      </c>
    </row>
    <row r="57" spans="1:8" s="54" customFormat="1" hidden="1">
      <c r="A57" s="48" t="str">
        <f>IF((LEN('Copy paste to Here'!G61))&gt;5,((CONCATENATE('Copy paste to Here'!G61," &amp; ",'Copy paste to Here'!D61,"  &amp;  ",'Copy paste to Here'!E61))),"Empty Cell")</f>
        <v>Empty Cell</v>
      </c>
      <c r="B57" s="49">
        <f>'Copy paste to Here'!C61</f>
        <v>0</v>
      </c>
      <c r="C57" s="50"/>
      <c r="D57" s="50"/>
      <c r="E57" s="51"/>
      <c r="F57" s="51">
        <f t="shared" si="0"/>
        <v>0</v>
      </c>
      <c r="G57" s="52">
        <f t="shared" si="1"/>
        <v>0</v>
      </c>
      <c r="H57" s="55">
        <f t="shared" si="2"/>
        <v>0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1240.4900000000005</v>
      </c>
      <c r="G1000" s="52"/>
      <c r="H1000" s="53">
        <f t="shared" ref="H1000:H1007" si="49">F1000*$E$14</f>
        <v>24660.941200000008</v>
      </c>
    </row>
    <row r="1001" spans="1:14" s="54" customFormat="1">
      <c r="A1001" s="48" t="s">
        <v>59</v>
      </c>
      <c r="B1001" s="67"/>
      <c r="C1001" s="68"/>
      <c r="D1001" s="68"/>
      <c r="E1001" s="126"/>
      <c r="F1001" s="51">
        <f>Invoice!K61</f>
        <v>-248.0980000000001</v>
      </c>
      <c r="G1001" s="52"/>
      <c r="H1001" s="53">
        <f t="shared" si="49"/>
        <v>-4932.1882400000013</v>
      </c>
    </row>
    <row r="1002" spans="1:14" s="54" customFormat="1" outlineLevel="1">
      <c r="A1002" s="48" t="s">
        <v>60</v>
      </c>
      <c r="B1002" s="67"/>
      <c r="C1002" s="68"/>
      <c r="D1002" s="68"/>
      <c r="E1002" s="126"/>
      <c r="F1002" s="51">
        <f>Invoice!K62</f>
        <v>0</v>
      </c>
      <c r="G1002" s="52"/>
      <c r="H1002" s="53">
        <f t="shared" si="49"/>
        <v>0</v>
      </c>
      <c r="N1002" s="54" t="s">
        <v>77</v>
      </c>
    </row>
    <row r="1003" spans="1:14" s="54" customFormat="1">
      <c r="A1003" s="48" t="s">
        <v>68</v>
      </c>
      <c r="B1003" s="67"/>
      <c r="C1003" s="68"/>
      <c r="D1003" s="68"/>
      <c r="E1003" s="59"/>
      <c r="F1003" s="51">
        <f>SUM(F1000:F1002)</f>
        <v>992.39200000000039</v>
      </c>
      <c r="G1003" s="52"/>
      <c r="H1003" s="53">
        <f t="shared" si="49"/>
        <v>19728.752960000005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7">
        <f>(SUM(H18:H999))</f>
        <v>24660.941200000005</v>
      </c>
    </row>
    <row r="1010" spans="1:8" s="15" customFormat="1">
      <c r="A1010" s="16"/>
      <c r="E1010" s="15" t="s">
        <v>52</v>
      </c>
      <c r="H1010" s="128">
        <f>(SUMIF($A$1000:$A$1008,"Total:",$H$1000:$H$1008))</f>
        <v>19728.752960000005</v>
      </c>
    </row>
    <row r="1011" spans="1:8" s="15" customFormat="1">
      <c r="E1011" s="15" t="s">
        <v>53</v>
      </c>
      <c r="H1011" s="129">
        <f>H1013-H1012</f>
        <v>18438.080000000002</v>
      </c>
    </row>
    <row r="1012" spans="1:8" s="15" customFormat="1">
      <c r="E1012" s="15" t="s">
        <v>54</v>
      </c>
      <c r="H1012" s="129">
        <f>ROUND((H1013*7)/107,2)</f>
        <v>1290.67</v>
      </c>
    </row>
    <row r="1013" spans="1:8" s="15" customFormat="1">
      <c r="E1013" s="16" t="s">
        <v>55</v>
      </c>
      <c r="H1013" s="130">
        <f>ROUND((SUMIF($A$1000:$A$1008,"Total:",$H$1000:$H$1008)),2)</f>
        <v>19728.75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31" stopIfTrue="1" operator="containsText" text="Empty Cell">
      <formula>NOT(ISERROR(SEARCH("Empty Cell",A18)))</formula>
    </cfRule>
  </conditionalFormatting>
  <conditionalFormatting sqref="C18:D77 B27 C79:D999">
    <cfRule type="cellIs" dxfId="3" priority="133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30" stopIfTrue="1" operator="equal">
      <formula>0</formula>
    </cfRule>
  </conditionalFormatting>
  <conditionalFormatting sqref="F10:F15 B18:H77 D79:H1001 B79:C1007 D1002 F1002:H1002 D1003:H1007">
    <cfRule type="cellIs" dxfId="0" priority="132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38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109</v>
      </c>
      <c r="B1" s="2" t="s">
        <v>110</v>
      </c>
    </row>
    <row r="2" spans="1:2">
      <c r="A2" s="2" t="s">
        <v>112</v>
      </c>
      <c r="B2" s="2" t="s">
        <v>113</v>
      </c>
    </row>
    <row r="3" spans="1:2">
      <c r="A3" s="2" t="s">
        <v>115</v>
      </c>
      <c r="B3" s="2" t="s">
        <v>116</v>
      </c>
    </row>
    <row r="4" spans="1:2">
      <c r="A4" s="2" t="s">
        <v>115</v>
      </c>
      <c r="B4" s="2" t="s">
        <v>118</v>
      </c>
    </row>
    <row r="5" spans="1:2">
      <c r="A5" s="2" t="s">
        <v>115</v>
      </c>
      <c r="B5" s="2" t="s">
        <v>120</v>
      </c>
    </row>
    <row r="6" spans="1:2">
      <c r="A6" s="2" t="s">
        <v>115</v>
      </c>
      <c r="B6" s="2" t="s">
        <v>121</v>
      </c>
    </row>
    <row r="7" spans="1:2">
      <c r="A7" s="2" t="s">
        <v>115</v>
      </c>
      <c r="B7" s="2" t="s">
        <v>123</v>
      </c>
    </row>
    <row r="8" spans="1:2">
      <c r="A8" s="2" t="s">
        <v>115</v>
      </c>
      <c r="B8" s="2" t="s">
        <v>124</v>
      </c>
    </row>
    <row r="9" spans="1:2">
      <c r="A9" s="2" t="s">
        <v>115</v>
      </c>
      <c r="B9" s="2" t="s">
        <v>126</v>
      </c>
    </row>
    <row r="10" spans="1:2">
      <c r="A10" s="2" t="s">
        <v>128</v>
      </c>
      <c r="B10" s="2" t="s">
        <v>129</v>
      </c>
    </row>
    <row r="11" spans="1:2">
      <c r="A11" s="2" t="s">
        <v>128</v>
      </c>
      <c r="B11" s="2" t="s">
        <v>131</v>
      </c>
    </row>
    <row r="12" spans="1:2">
      <c r="A12" s="2" t="s">
        <v>128</v>
      </c>
      <c r="B12" s="2" t="s">
        <v>132</v>
      </c>
    </row>
    <row r="13" spans="1:2">
      <c r="A13" s="2" t="s">
        <v>128</v>
      </c>
      <c r="B13" s="2" t="s">
        <v>133</v>
      </c>
    </row>
    <row r="14" spans="1:2">
      <c r="A14" s="2" t="s">
        <v>134</v>
      </c>
      <c r="B14" s="2" t="s">
        <v>135</v>
      </c>
    </row>
    <row r="15" spans="1:2">
      <c r="A15" s="2" t="s">
        <v>134</v>
      </c>
      <c r="B15" s="2" t="s">
        <v>137</v>
      </c>
    </row>
    <row r="16" spans="1:2">
      <c r="A16" s="2" t="s">
        <v>134</v>
      </c>
      <c r="B16" s="2" t="s">
        <v>138</v>
      </c>
    </row>
    <row r="17" spans="1:2">
      <c r="A17" s="2" t="s">
        <v>139</v>
      </c>
      <c r="B17" s="2" t="s">
        <v>140</v>
      </c>
    </row>
    <row r="18" spans="1:2">
      <c r="A18" s="2" t="s">
        <v>139</v>
      </c>
      <c r="B18" s="2" t="s">
        <v>142</v>
      </c>
    </row>
    <row r="19" spans="1:2">
      <c r="A19" s="2" t="s">
        <v>139</v>
      </c>
      <c r="B19" s="2" t="s">
        <v>143</v>
      </c>
    </row>
    <row r="20" spans="1:2">
      <c r="A20" s="2" t="s">
        <v>139</v>
      </c>
      <c r="B20" s="2" t="s">
        <v>144</v>
      </c>
    </row>
    <row r="21" spans="1:2">
      <c r="A21" s="2" t="s">
        <v>139</v>
      </c>
      <c r="B21" s="2" t="s">
        <v>145</v>
      </c>
    </row>
    <row r="22" spans="1:2">
      <c r="A22" s="2" t="s">
        <v>139</v>
      </c>
      <c r="B22" s="2" t="s">
        <v>146</v>
      </c>
    </row>
    <row r="23" spans="1:2">
      <c r="A23" s="2" t="s">
        <v>147</v>
      </c>
      <c r="B23" s="2" t="s">
        <v>148</v>
      </c>
    </row>
    <row r="24" spans="1:2">
      <c r="A24" s="2" t="s">
        <v>147</v>
      </c>
      <c r="B24" s="2" t="s">
        <v>150</v>
      </c>
    </row>
    <row r="25" spans="1:2">
      <c r="A25" s="2" t="s">
        <v>147</v>
      </c>
      <c r="B25" s="2" t="s">
        <v>151</v>
      </c>
    </row>
    <row r="26" spans="1:2">
      <c r="A26" s="2" t="s">
        <v>147</v>
      </c>
      <c r="B26" s="2" t="s">
        <v>152</v>
      </c>
    </row>
    <row r="27" spans="1:2">
      <c r="A27" s="2" t="s">
        <v>147</v>
      </c>
      <c r="B27" s="2" t="s">
        <v>153</v>
      </c>
    </row>
    <row r="28" spans="1:2">
      <c r="A28" s="2" t="s">
        <v>147</v>
      </c>
      <c r="B28" s="2" t="s">
        <v>154</v>
      </c>
    </row>
    <row r="29" spans="1:2">
      <c r="A29" s="2" t="s">
        <v>147</v>
      </c>
      <c r="B29" s="2" t="s">
        <v>155</v>
      </c>
    </row>
    <row r="30" spans="1:2">
      <c r="A30" s="2" t="s">
        <v>147</v>
      </c>
      <c r="B30" s="2" t="s">
        <v>156</v>
      </c>
    </row>
    <row r="31" spans="1:2">
      <c r="A31" s="2" t="s">
        <v>147</v>
      </c>
      <c r="B31" s="2" t="s">
        <v>157</v>
      </c>
    </row>
    <row r="32" spans="1:2">
      <c r="A32" s="2" t="s">
        <v>158</v>
      </c>
      <c r="B32" s="2" t="s">
        <v>159</v>
      </c>
    </row>
    <row r="33" spans="1:2">
      <c r="A33" s="2" t="s">
        <v>158</v>
      </c>
      <c r="B33" s="2" t="s">
        <v>161</v>
      </c>
    </row>
    <row r="34" spans="1:2">
      <c r="A34" s="2" t="s">
        <v>158</v>
      </c>
      <c r="B34" s="2" t="s">
        <v>162</v>
      </c>
    </row>
    <row r="35" spans="1:2">
      <c r="A35" s="2" t="s">
        <v>158</v>
      </c>
      <c r="B35" s="2" t="s">
        <v>164</v>
      </c>
    </row>
    <row r="36" spans="1:2">
      <c r="A36" s="2" t="s">
        <v>158</v>
      </c>
      <c r="B36" s="2" t="s">
        <v>165</v>
      </c>
    </row>
    <row r="37" spans="1:2">
      <c r="A37" s="2" t="s">
        <v>167</v>
      </c>
      <c r="B37" s="2" t="s">
        <v>168</v>
      </c>
    </row>
    <row r="38" spans="1:2">
      <c r="A38" s="2" t="s">
        <v>175</v>
      </c>
      <c r="B38" s="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2024-11-01T05:07:56Z</cp:lastPrinted>
  <dcterms:created xsi:type="dcterms:W3CDTF">2009-06-02T18:56:54Z</dcterms:created>
  <dcterms:modified xsi:type="dcterms:W3CDTF">2024-11-02T03:25:35Z</dcterms:modified>
</cp:coreProperties>
</file>