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D69B82C-1F54-4115-BD8C-64425EEA6BC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Invoice!$A$1:$K$31</definedName>
    <definedName name="_xlnm.Print_Area" localSheetId="3">'Shipping Invoice'!$A$1:$L$26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 i="7" l="1"/>
  <c r="K14" i="7"/>
  <c r="K17" i="7"/>
  <c r="K10" i="7"/>
  <c r="N1" i="7"/>
  <c r="I22" i="7" s="1"/>
  <c r="N1" i="6"/>
  <c r="E18" i="6" s="1"/>
  <c r="F1002" i="6"/>
  <c r="F1001" i="6"/>
  <c r="D18" i="6"/>
  <c r="B22" i="7" s="1"/>
  <c r="G3" i="6"/>
  <c r="I22" i="5"/>
  <c r="J22" i="2"/>
  <c r="J23" i="2" s="1"/>
  <c r="J25" i="2" s="1"/>
  <c r="B23" i="7" l="1"/>
  <c r="K22" i="7"/>
  <c r="K23" i="7" s="1"/>
  <c r="K25" i="7" s="1"/>
  <c r="A1007" i="6"/>
  <c r="A1006" i="6"/>
  <c r="A1005" i="6"/>
  <c r="F1004" i="6"/>
  <c r="A1004" i="6"/>
  <c r="A1003" i="6"/>
  <c r="A1002" i="6"/>
  <c r="A1001" i="6"/>
  <c r="M11" i="6" l="1"/>
  <c r="I28" i="2" s="1"/>
  <c r="I30" i="2" l="1"/>
  <c r="I2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<sst xmlns="http://schemas.openxmlformats.org/spreadsheetml/2006/main" count="1882" uniqueCount="731">
  <si>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</si>
  <si>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</si>
  <si>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</si>
  <si>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</si>
  <si>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</si>
  <si>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</si>
  <si>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</si>
  <si>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</si>
  <si>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</si>
  <si>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</si>
  <si>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</si>
  <si>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</si>
  <si>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</si>
  <si>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</si>
  <si>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</si>
  <si>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</si>
  <si>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</si>
  <si>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</si>
  <si>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</si>
  <si>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</si>
  <si>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</si>
  <si>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</si>
  <si>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</si>
  <si>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</si>
  <si>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</si>
  <si>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</si>
  <si>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</si>
  <si>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</si>
  <si>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</si>
  <si>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</si>
  <si>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</si>
  <si>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</si>
  <si>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</si>
  <si>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</si>
  <si>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</si>
  <si>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</si>
  <si>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</si>
  <si>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</si>
  <si>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</si>
  <si>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</si>
  <si>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</si>
  <si>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</si>
  <si>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</si>
  <si>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</si>
  <si>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</si>
  <si>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</si>
  <si>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</si>
  <si>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</si>
  <si>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</si>
  <si>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</si>
  <si>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</si>
  <si>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</si>
  <si>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</si>
  <si>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</si>
  <si>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</si>
  <si>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</si>
  <si>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</si>
  <si>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</si>
  <si>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</si>
  <si>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</si>
  <si>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</si>
  <si>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</si>
  <si>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</si>
  <si>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</si>
  <si>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</si>
  <si>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</si>
  <si>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</si>
  <si>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</si>
  <si>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</si>
  <si>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</si>
  <si>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</si>
  <si>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</si>
  <si>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</si>
  <si>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</si>
  <si>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</si>
  <si>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</si>
  <si>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</si>
  <si>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</si>
  <si>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</si>
  <si>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</si>
  <si>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</si>
  <si>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</si>
  <si>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</si>
  <si>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</si>
  <si>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</si>
  <si>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</si>
  <si>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</si>
  <si>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</si>
  <si>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</si>
  <si>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</si>
  <si>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</si>
  <si>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</si>
  <si>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</si>
  <si>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</si>
  <si>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</si>
  <si>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</si>
  <si>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</si>
  <si>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</si>
  <si>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</si>
  <si>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</si>
  <si>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</si>
  <si>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</si>
  <si>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</si>
  <si>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</si>
  <si>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</si>
  <si>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</si>
  <si>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</si>
  <si>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</si>
  <si>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</si>
  <si>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</si>
  <si>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</si>
  <si>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</si>
  <si>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</si>
  <si>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</si>
  <si>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</si>
  <si>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</si>
  <si>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</si>
  <si>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</si>
  <si>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</si>
  <si>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</si>
  <si>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</si>
  <si>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</si>
  <si>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</si>
  <si>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</si>
  <si>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</si>
  <si>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</si>
  <si>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</si>
  <si>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</si>
  <si>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</si>
  <si>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</si>
  <si>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</si>
  <si>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</si>
  <si>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</si>
  <si>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</si>
  <si>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</si>
  <si>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</si>
  <si>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</si>
  <si>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</si>
  <si>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</si>
  <si>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</si>
  <si>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</si>
  <si>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</si>
  <si>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</si>
  <si>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</si>
  <si>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</si>
  <si>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</si>
  <si>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</si>
  <si>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</si>
  <si>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</si>
  <si>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</si>
  <si>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</si>
  <si>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</si>
  <si>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</si>
  <si>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</si>
  <si>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</si>
  <si>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</si>
  <si>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</si>
  <si>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</si>
  <si>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</si>
  <si>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</si>
  <si>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</si>
  <si>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</si>
  <si>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</si>
  <si>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</si>
  <si>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</si>
  <si>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</si>
  <si>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</si>
  <si>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</si>
  <si>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</si>
  <si>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</si>
  <si>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</si>
  <si>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</si>
  <si>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</si>
  <si>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</si>
  <si>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</si>
  <si>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</si>
  <si>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</si>
  <si>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</si>
  <si>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</si>
  <si>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</si>
  <si>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</si>
  <si>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</si>
  <si>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</si>
  <si>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</si>
  <si>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</si>
  <si>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</si>
  <si>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</si>
  <si>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</si>
  <si>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</si>
  <si>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</si>
  <si>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</si>
  <si>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</si>
  <si>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</si>
  <si>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</si>
  <si>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</si>
  <si>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</si>
  <si>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</si>
  <si>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</si>
  <si>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</si>
  <si>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</si>
  <si>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</si>
  <si>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</si>
  <si>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</si>
  <si>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</si>
  <si>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</si>
  <si>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</si>
  <si>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</si>
  <si>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</si>
  <si>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</si>
  <si>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</si>
  <si>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</si>
  <si>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</si>
  <si>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</si>
  <si>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</si>
  <si>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</si>
  <si>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</si>
  <si>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</si>
  <si>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</si>
  <si>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</si>
  <si>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</si>
  <si>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</si>
  <si>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</si>
  <si>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</si>
  <si>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</si>
  <si>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</si>
  <si>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</si>
  <si>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</si>
  <si>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</si>
  <si>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</si>
  <si>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</si>
  <si>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</si>
  <si>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</si>
  <si>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</si>
  <si>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</si>
  <si>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</si>
  <si>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</si>
  <si>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</si>
  <si>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</si>
  <si>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</si>
  <si>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</si>
  <si>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</si>
  <si>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</si>
  <si>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</si>
  <si>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</si>
  <si>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</si>
  <si>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</si>
  <si>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</si>
  <si>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</si>
  <si>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</si>
  <si>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</si>
  <si>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</si>
  <si>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</si>
  <si>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</si>
  <si>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</si>
  <si>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</si>
  <si>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</si>
  <si>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</si>
  <si>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</si>
  <si>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</si>
  <si>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</si>
  <si>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</si>
  <si>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</si>
  <si>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</si>
  <si>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</si>
  <si>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</si>
  <si>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</si>
  <si>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</si>
  <si>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</si>
  <si>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</si>
  <si>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</si>
  <si>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</si>
  <si>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</si>
  <si>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</si>
  <si>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</si>
  <si>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</si>
  <si>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</si>
  <si>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</si>
  <si>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</si>
  <si>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</si>
  <si>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</si>
  <si>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</si>
  <si>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</si>
  <si>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</si>
  <si>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</si>
  <si>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</si>
  <si>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</si>
  <si>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</si>
  <si>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</si>
  <si>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</si>
  <si>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</si>
  <si>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</si>
  <si>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</si>
  <si>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</si>
  <si>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</si>
  <si>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</si>
  <si>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</si>
  <si>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</si>
  <si>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</si>
  <si>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</si>
  <si>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</si>
  <si>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</si>
  <si>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</si>
  <si>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</si>
  <si>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</si>
  <si>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</si>
  <si>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</si>
  <si>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</si>
  <si>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</si>
  <si>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</si>
  <si>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</si>
  <si>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</si>
  <si>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</si>
  <si>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</si>
  <si>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</si>
  <si>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</si>
  <si>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</si>
  <si>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</si>
  <si>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</si>
  <si>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</si>
  <si>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</si>
  <si>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</si>
  <si>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</si>
  <si>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</si>
  <si>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</si>
  <si>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</si>
  <si>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</si>
  <si>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</si>
  <si>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</si>
  <si>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</si>
  <si>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</si>
  <si>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</si>
  <si>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</si>
  <si>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</si>
  <si>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</si>
  <si>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</si>
  <si>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</si>
  <si>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</si>
  <si>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</si>
  <si>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</si>
  <si>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</si>
  <si>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</si>
  <si>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</si>
  <si>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</si>
  <si>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</si>
  <si>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</si>
  <si>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</si>
  <si>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</si>
  <si>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</si>
  <si>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</si>
  <si>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</si>
  <si>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</si>
  <si>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</si>
  <si>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</si>
  <si>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</si>
  <si>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</si>
  <si>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</si>
  <si>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</si>
  <si>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</si>
  <si>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</si>
  <si>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</si>
  <si>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</si>
  <si>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</si>
  <si>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</si>
  <si>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</si>
  <si>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</si>
  <si>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</si>
  <si>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</si>
  <si>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</si>
  <si>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</si>
  <si>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</si>
  <si>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</si>
  <si>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</si>
  <si>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</si>
  <si>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</si>
  <si>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</si>
  <si>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</si>
  <si>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</si>
  <si>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</si>
  <si>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</si>
  <si>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</si>
  <si>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</si>
  <si>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</si>
  <si>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</si>
  <si>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</si>
  <si>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</si>
  <si>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</si>
  <si>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</si>
  <si>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</si>
  <si>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</si>
  <si>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</si>
  <si>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</si>
  <si>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</si>
  <si>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</si>
  <si>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</si>
  <si>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</si>
  <si>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</si>
  <si>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</si>
  <si>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</si>
  <si>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</si>
  <si>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</si>
  <si>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</si>
  <si>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</si>
  <si>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</si>
  <si>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</si>
  <si>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</si>
  <si>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</si>
  <si>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</si>
  <si>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</si>
  <si>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</si>
  <si>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</si>
  <si>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</si>
  <si>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</si>
  <si>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</si>
  <si>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</si>
  <si>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</si>
  <si>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</si>
  <si>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</si>
  <si>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</si>
  <si>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</si>
  <si>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</si>
  <si>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</si>
  <si>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</si>
  <si>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</si>
  <si>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</si>
  <si>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</si>
  <si>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</si>
  <si>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</si>
  <si>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</si>
  <si>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</si>
  <si>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</si>
  <si>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</si>
  <si>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</si>
  <si>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</si>
  <si>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</si>
  <si>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</si>
  <si>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</si>
  <si>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</si>
  <si>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</si>
  <si>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</si>
  <si>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</si>
  <si>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</si>
  <si>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</si>
  <si>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</si>
  <si>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</si>
  <si>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</si>
  <si>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</si>
  <si>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</si>
  <si>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</si>
  <si>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</si>
  <si>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</si>
  <si>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</si>
  <si>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</si>
  <si>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</si>
  <si>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</si>
  <si>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</si>
  <si>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</si>
  <si>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</si>
  <si>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</si>
  <si>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</si>
  <si>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</si>
  <si>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</si>
  <si>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</si>
  <si>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</si>
  <si>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</si>
  <si>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</si>
  <si>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</si>
  <si>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</si>
  <si>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</si>
  <si>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</si>
  <si>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</si>
  <si>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</si>
  <si>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</si>
  <si>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</si>
  <si>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</si>
  <si>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</si>
  <si>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</si>
  <si>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</si>
  <si>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</si>
  <si>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</si>
  <si>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</si>
  <si>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</si>
  <si>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</si>
  <si>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</si>
  <si>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</si>
  <si>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</si>
  <si>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</si>
  <si>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</si>
  <si>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</si>
  <si>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</si>
  <si>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</si>
  <si>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</si>
  <si>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</si>
  <si>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</si>
  <si>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</si>
  <si>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</si>
  <si>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</si>
  <si>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</si>
  <si>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</si>
  <si>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</si>
  <si>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</si>
  <si>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</si>
  <si>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</si>
  <si>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</si>
  <si>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</si>
  <si>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</si>
  <si>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</si>
  <si>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</si>
  <si>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</si>
  <si>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</si>
  <si>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</si>
  <si>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</si>
  <si>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</si>
  <si>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</si>
  <si>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</si>
  <si>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</si>
  <si>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</si>
  <si>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</si>
  <si>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</si>
  <si>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</si>
  <si>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</si>
  <si>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</si>
  <si>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</si>
  <si>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</si>
  <si>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</si>
  <si>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</si>
  <si>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</si>
  <si>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</si>
  <si>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</si>
  <si>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</si>
  <si>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</si>
  <si>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</si>
  <si>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</si>
  <si>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</si>
  <si>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</si>
  <si>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</si>
  <si>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</si>
  <si>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</si>
  <si>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</si>
  <si>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</si>
  <si>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</si>
  <si>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</si>
  <si>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</si>
  <si>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</si>
  <si>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</si>
  <si>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</si>
  <si>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</si>
  <si>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</si>
  <si>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</si>
  <si>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</si>
  <si>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</si>
  <si>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</si>
  <si>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</si>
  <si>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</si>
  <si>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</si>
  <si>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</si>
  <si>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</si>
  <si>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</si>
  <si>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</si>
  <si>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</si>
  <si>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</si>
  <si>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</si>
  <si>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</si>
  <si>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</si>
  <si>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</si>
  <si>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</si>
  <si>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</si>
  <si>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</si>
  <si>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</si>
  <si>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</si>
  <si>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</si>
  <si>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</si>
  <si>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</si>
  <si>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</si>
  <si>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</si>
  <si>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</si>
  <si>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</si>
  <si>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</si>
  <si>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</si>
  <si>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</si>
  <si>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</si>
  <si>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</si>
  <si>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</si>
  <si>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</si>
  <si>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</si>
  <si>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</si>
  <si>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</si>
  <si>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</si>
  <si>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</si>
  <si>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</si>
  <si>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</si>
  <si>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</si>
  <si>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</si>
  <si>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</si>
  <si>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</si>
  <si>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</si>
  <si>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</si>
  <si>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</si>
  <si>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</si>
  <si>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</si>
  <si>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</si>
  <si>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</si>
  <si>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</si>
  <si>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</si>
  <si>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</si>
  <si>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</si>
  <si>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</si>
  <si>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</si>
  <si>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</si>
  <si>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</si>
  <si>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</si>
  <si>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</si>
  <si>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</si>
  <si>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</si>
  <si>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</si>
  <si>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</si>
  <si>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</si>
  <si>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</si>
  <si>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</si>
  <si>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</si>
  <si>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</si>
  <si>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</si>
  <si>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</si>
  <si>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</si>
  <si>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</si>
  <si>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</si>
  <si>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</si>
  <si>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</si>
  <si>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</si>
  <si>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</si>
  <si>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</si>
  <si>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</si>
  <si>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</si>
  <si>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</si>
  <si>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</si>
  <si>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</si>
  <si>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</si>
  <si>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</si>
  <si>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</si>
  <si>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</si>
  <si>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</si>
  <si>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</si>
  <si>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</si>
  <si>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</si>
  <si>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</si>
  <si>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</si>
  <si>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</si>
  <si>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</si>
  <si>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</si>
  <si>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</si>
  <si>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</si>
  <si>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</si>
  <si>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</si>
  <si>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</si>
  <si>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</si>
  <si>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</si>
  <si>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</si>
  <si>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</si>
  <si>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</si>
  <si>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</si>
  <si>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</si>
  <si>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</si>
  <si>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</si>
  <si>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</si>
  <si>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</si>
  <si>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</si>
  <si>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</si>
  <si>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</si>
  <si>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</si>
  <si>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</si>
  <si>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</si>
  <si>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</si>
  <si>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</si>
  <si>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</si>
  <si>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</si>
  <si>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</si>
  <si>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</si>
  <si>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</si>
  <si>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</si>
  <si>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</si>
  <si>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</si>
  <si>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</si>
  <si>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</si>
  <si>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</si>
  <si>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</si>
  <si>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</si>
  <si>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</si>
  <si>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</si>
  <si>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</si>
  <si>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</si>
  <si>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</si>
  <si>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</si>
  <si>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</si>
  <si>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</si>
  <si>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</si>
  <si>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</si>
  <si>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</si>
  <si>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</si>
  <si>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</si>
  <si>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</si>
  <si>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</si>
  <si>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</si>
  <si>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</si>
  <si>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</si>
  <si>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</si>
  <si>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</si>
  <si>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</si>
  <si>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</si>
  <si>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</si>
  <si>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</si>
  <si>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</si>
  <si>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</si>
  <si>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</si>
  <si>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</si>
  <si>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</si>
  <si>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Choco Tattoo Bt.</t>
  </si>
  <si>
    <t>Soós Gergely</t>
  </si>
  <si>
    <t>Kresz Géza u. 42. (Choco Tattoo) Choco Tattoo</t>
  </si>
  <si>
    <t>1132 Budapest</t>
  </si>
  <si>
    <t>Hungary</t>
  </si>
  <si>
    <t>Tel: +36308586252</t>
  </si>
  <si>
    <t>Email: soosgeri0807@gmail.com</t>
  </si>
  <si>
    <t>BLK03A</t>
  </si>
  <si>
    <t>Bulk body jewelry: 100 pcs. assortment of surgical steel labrets,16g (1.2mm) with 3mm ball</t>
  </si>
  <si>
    <t>One Hundred Eighty USD</t>
  </si>
  <si>
    <t>Sunny</t>
  </si>
  <si>
    <t>Kresz Géza u. 42. (Choco Tattoo)</t>
  </si>
  <si>
    <t xml:space="preserve">VAT: HU27302398 </t>
  </si>
  <si>
    <t>Shipping cost to Hungary via DHL:</t>
  </si>
  <si>
    <t>One Hundred Eighty and 00 cents USD</t>
  </si>
  <si>
    <t>Stainless steel imitation jewelry - Set of Labret</t>
  </si>
  <si>
    <t>Bulk body jewelry: 100 pcs. assortment of steel labrets,16g (1.2mm) with 3mm 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</si>
</sst>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_-* #,##0.00_-;\-* #,##0.00_-;_-* &quot;-&quot;??_-;_-@_-"/>
    <numFmt numFmtId="168" formatCode="dd\-mmm\-yy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2F2F2F"/>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cellStyleXfs>
  <cellXfs count="14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20" xfId="0" applyFont="1" applyFill="1" applyBorder="1" applyAlignment="1">
      <alignment horizontal="center"/>
    </xf>
    <xf numFmtId="0" fontId="21" fillId="3" borderId="13" xfId="0" applyFont="1" applyFill="1" applyBorder="1" applyAlignment="1">
      <alignment horizontal="center"/>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20" xfId="0" applyFont="1" applyFill="1" applyBorder="1" applyAlignment="1">
      <alignment horizontal="center" vertical="center" wrapText="1"/>
    </xf>
    <xf numFmtId="0" fontId="40" fillId="0" borderId="20" xfId="0" applyFont="1" applyBorder="1"/>
    <xf numFmtId="0" fontId="40" fillId="0" borderId="13" xfId="0" applyFont="1" applyBorder="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8"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1" fontId="6" fillId="2" borderId="12" xfId="0" applyNumberFormat="1" applyFont="1" applyFill="1" applyBorder="1" applyAlignment="1">
      <alignment vertical="top" wrapText="1"/>
    </xf>
    <xf numFmtId="1" fontId="6" fillId="2" borderId="22" xfId="0" applyNumberFormat="1" applyFont="1" applyFill="1" applyBorder="1" applyAlignment="1">
      <alignment vertical="top" wrapText="1"/>
    </xf>
  </cellXfs>
  <cellStyles count="536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57" xr:uid="{5E9EA709-7C6A-4F8B-97CD-497C8C0B7FC2}"/>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2 2" xfId="5361" xr:uid="{B7B3562C-F9DD-4DDB-A98A-1A5FD13FE0D3}"/>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3 4 2" xfId="5354" xr:uid="{06250D90-8449-41E7-A936-E66C9B4479A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58" xr:uid="{7CAE3471-1E6F-4CDA-8BD3-82A359F00856}"/>
    <cellStyle name="Normal 21 3 3" xfId="4458" xr:uid="{EC438606-D755-495B-A961-5BAB4955D7D4}"/>
    <cellStyle name="Normal 21 4" xfId="4570" xr:uid="{E377B202-E4C9-4DDF-A95F-133F3BDB9BD8}"/>
    <cellStyle name="Normal 21 4 2" xfId="5359" xr:uid="{AED9F5E4-714B-4485-8E20-6F69AEB7CF99}"/>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10" xfId="5356" xr:uid="{34AC2B97-DCF7-4D2F-97C6-C3213EAAE198}"/>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53" xr:uid="{059B595E-580F-41F5-A218-C9C42BF16201}"/>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4 2" xfId="5362" xr:uid="{F958961F-236E-48ED-8EC5-6F7EC8D2E3F2}"/>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52" xr:uid="{612BAD2D-AD06-4448-AE35-D216B2E1700B}"/>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63" xr:uid="{B4FD993B-CA48-4CB9-BEF8-B9B859ADD8B8}"/>
    <cellStyle name="Normal 4 4 5" xfId="5351" xr:uid="{40B1E59D-C717-4C44-BF35-89F00CBB6E16}"/>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18" xfId="5360" xr:uid="{5D74C053-0C11-404F-9A1B-171DE8489811}"/>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2 5" xfId="5355" xr:uid="{1106E869-9D9D-4168-BDCA-3B27F92F6047}"/>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M7" sqref="M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6"/>
      <c r="C3" s="87"/>
      <c r="D3" s="87"/>
      <c r="E3" s="87"/>
      <c r="F3" s="87"/>
      <c r="G3" s="88"/>
    </row>
    <row r="4" spans="2:7" ht="14.25">
      <c r="B4" s="89" t="s">
        <v>0</v>
      </c>
      <c r="C4" s="90" t="s">
        <v>3</v>
      </c>
      <c r="D4" s="90"/>
      <c r="E4" s="90"/>
      <c r="F4" s="90"/>
      <c r="G4" s="91"/>
    </row>
    <row r="5" spans="2:7" ht="15" customHeight="1">
      <c r="B5" s="89"/>
      <c r="C5" s="90"/>
      <c r="D5" s="90"/>
      <c r="E5" s="90"/>
      <c r="F5" s="90"/>
      <c r="G5" s="91"/>
    </row>
    <row r="6" spans="2:7" ht="14.25">
      <c r="B6" s="89" t="s">
        <v>1</v>
      </c>
      <c r="C6" s="90" t="s">
        <v>4</v>
      </c>
      <c r="D6" s="90"/>
      <c r="E6" s="90"/>
      <c r="F6" s="90"/>
      <c r="G6" s="91"/>
    </row>
    <row r="7" spans="2:7" ht="14.25">
      <c r="B7" s="89"/>
      <c r="C7" s="90"/>
      <c r="D7" s="90"/>
      <c r="E7" s="90"/>
      <c r="F7" s="90"/>
      <c r="G7" s="91"/>
    </row>
    <row r="8" spans="2:7" ht="14.25">
      <c r="B8" s="138" t="s">
        <v>2</v>
      </c>
      <c r="C8" s="90"/>
      <c r="D8" s="90"/>
      <c r="E8" s="90"/>
      <c r="F8" s="90"/>
      <c r="G8" s="91"/>
    </row>
    <row r="9" spans="2:7" ht="14.25">
      <c r="B9" s="138"/>
      <c r="C9" s="90"/>
      <c r="D9" s="90"/>
      <c r="E9" s="90"/>
      <c r="F9" s="90"/>
      <c r="G9" s="91"/>
    </row>
    <row r="10" spans="2:7" ht="14.25">
      <c r="B10" s="89"/>
      <c r="C10" s="90"/>
      <c r="D10" s="90"/>
      <c r="E10" s="90"/>
      <c r="F10" s="90"/>
      <c r="G10" s="91"/>
    </row>
    <row r="11" spans="2:7">
      <c r="B11" s="92"/>
      <c r="C11" s="93"/>
      <c r="D11" s="93"/>
      <c r="E11" s="93"/>
      <c r="F11" s="93"/>
      <c r="G11" s="94"/>
    </row>
    <row r="12" spans="2:7">
      <c r="B12" s="92"/>
      <c r="C12" s="93"/>
      <c r="D12" s="93"/>
      <c r="E12" s="93"/>
      <c r="F12" s="93"/>
      <c r="G12" s="94"/>
    </row>
    <row r="13" spans="2:7">
      <c r="B13" s="92" t="s">
        <v>186</v>
      </c>
      <c r="C13" s="93"/>
      <c r="D13" s="93"/>
      <c r="E13" s="93"/>
      <c r="F13" s="93"/>
      <c r="G13" s="94"/>
    </row>
    <row r="14" spans="2:7" ht="13.5" thickBot="1">
      <c r="B14" s="95"/>
      <c r="C14" s="96"/>
      <c r="D14" s="96"/>
      <c r="E14" s="96"/>
      <c r="F14" s="96"/>
      <c r="G14" s="97"/>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0"/>
  <sheetViews>
    <sheetView tabSelected="1" zoomScale="90" zoomScaleNormal="90" workbookViewId="0">
      <selection activeCell="N26" sqref="N24:N26"/>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8"/>
      <c r="B2" s="127" t="s">
        <v>139</v>
      </c>
      <c r="C2" s="123"/>
      <c r="D2" s="123"/>
      <c r="E2" s="123"/>
      <c r="F2" s="123"/>
      <c r="G2" s="123"/>
      <c r="H2" s="123"/>
      <c r="I2" s="123"/>
      <c r="J2" s="128" t="s">
        <v>145</v>
      </c>
      <c r="K2" s="119"/>
    </row>
    <row r="3" spans="1:11">
      <c r="A3" s="118"/>
      <c r="B3" s="124" t="s">
        <v>140</v>
      </c>
      <c r="C3" s="123"/>
      <c r="D3" s="123"/>
      <c r="E3" s="123"/>
      <c r="F3" s="123"/>
      <c r="G3" s="123"/>
      <c r="H3" s="123"/>
      <c r="I3" s="123"/>
      <c r="J3" s="123"/>
      <c r="K3" s="119"/>
    </row>
    <row r="4" spans="1:11">
      <c r="A4" s="118"/>
      <c r="B4" s="124" t="s">
        <v>141</v>
      </c>
      <c r="C4" s="123"/>
      <c r="D4" s="123"/>
      <c r="E4" s="123"/>
      <c r="F4" s="123"/>
      <c r="G4" s="123"/>
      <c r="H4" s="123"/>
      <c r="I4" s="123"/>
      <c r="J4" s="123"/>
      <c r="K4" s="119"/>
    </row>
    <row r="5" spans="1:11">
      <c r="A5" s="118"/>
      <c r="B5" s="124" t="s">
        <v>142</v>
      </c>
      <c r="C5" s="123"/>
      <c r="D5" s="123"/>
      <c r="E5" s="123"/>
      <c r="F5" s="123"/>
      <c r="G5" s="123"/>
      <c r="H5" s="123"/>
      <c r="I5" s="123"/>
      <c r="J5" s="123"/>
      <c r="K5" s="119"/>
    </row>
    <row r="6" spans="1:11">
      <c r="A6" s="118"/>
      <c r="B6" s="124" t="s">
        <v>143</v>
      </c>
      <c r="C6" s="123"/>
      <c r="D6" s="123"/>
      <c r="E6" s="123"/>
      <c r="F6" s="123"/>
      <c r="G6" s="123"/>
      <c r="H6" s="123"/>
      <c r="I6" s="123"/>
      <c r="J6" s="123"/>
      <c r="K6" s="119"/>
    </row>
    <row r="7" spans="1:11">
      <c r="A7" s="118"/>
      <c r="B7" s="124" t="s">
        <v>144</v>
      </c>
      <c r="C7" s="123"/>
      <c r="D7" s="123"/>
      <c r="E7" s="123"/>
      <c r="F7" s="123"/>
      <c r="G7" s="123"/>
      <c r="H7" s="123"/>
      <c r="I7" s="123"/>
      <c r="J7" s="123"/>
      <c r="K7" s="119"/>
    </row>
    <row r="8" spans="1:11">
      <c r="A8" s="118"/>
      <c r="B8" s="123"/>
      <c r="C8" s="123"/>
      <c r="D8" s="123"/>
      <c r="E8" s="123"/>
      <c r="F8" s="123"/>
      <c r="G8" s="123"/>
      <c r="H8" s="123"/>
      <c r="I8" s="123"/>
      <c r="J8" s="123"/>
      <c r="K8" s="119"/>
    </row>
    <row r="9" spans="1:11">
      <c r="A9" s="118"/>
      <c r="B9" s="109" t="s">
        <v>5</v>
      </c>
      <c r="C9" s="110"/>
      <c r="D9" s="110"/>
      <c r="E9" s="110"/>
      <c r="F9" s="111"/>
      <c r="G9" s="106"/>
      <c r="H9" s="107" t="s">
        <v>12</v>
      </c>
      <c r="I9" s="123"/>
      <c r="J9" s="107" t="s">
        <v>201</v>
      </c>
      <c r="K9" s="119"/>
    </row>
    <row r="10" spans="1:11" ht="15" customHeight="1">
      <c r="A10" s="118"/>
      <c r="B10" s="118" t="s">
        <v>714</v>
      </c>
      <c r="C10" s="123"/>
      <c r="D10" s="123"/>
      <c r="E10" s="123"/>
      <c r="F10" s="119"/>
      <c r="G10" s="120"/>
      <c r="H10" s="120" t="s">
        <v>714</v>
      </c>
      <c r="I10" s="123"/>
      <c r="J10" s="139">
        <v>51613</v>
      </c>
      <c r="K10" s="119"/>
    </row>
    <row r="11" spans="1:11">
      <c r="A11" s="118"/>
      <c r="B11" s="118" t="s">
        <v>715</v>
      </c>
      <c r="C11" s="123"/>
      <c r="D11" s="123"/>
      <c r="E11" s="123"/>
      <c r="F11" s="119"/>
      <c r="G11" s="120"/>
      <c r="H11" s="120" t="s">
        <v>715</v>
      </c>
      <c r="I11" s="123"/>
      <c r="J11" s="140"/>
      <c r="K11" s="119"/>
    </row>
    <row r="12" spans="1:11">
      <c r="A12" s="118"/>
      <c r="B12" s="118" t="s">
        <v>725</v>
      </c>
      <c r="C12" s="123"/>
      <c r="D12" s="123"/>
      <c r="E12" s="123"/>
      <c r="F12" s="119"/>
      <c r="G12" s="120"/>
      <c r="H12" s="120" t="s">
        <v>725</v>
      </c>
      <c r="I12" s="123"/>
      <c r="J12" s="123"/>
      <c r="K12" s="119"/>
    </row>
    <row r="13" spans="1:11">
      <c r="A13" s="118"/>
      <c r="B13" s="118" t="s">
        <v>717</v>
      </c>
      <c r="C13" s="123"/>
      <c r="D13" s="123"/>
      <c r="E13" s="123"/>
      <c r="F13" s="119"/>
      <c r="G13" s="120"/>
      <c r="H13" s="120" t="s">
        <v>717</v>
      </c>
      <c r="I13" s="123"/>
      <c r="J13" s="107" t="s">
        <v>16</v>
      </c>
      <c r="K13" s="119"/>
    </row>
    <row r="14" spans="1:11" ht="15" customHeight="1">
      <c r="A14" s="118"/>
      <c r="B14" s="118" t="s">
        <v>718</v>
      </c>
      <c r="C14" s="123"/>
      <c r="D14" s="123"/>
      <c r="E14" s="123"/>
      <c r="F14" s="119"/>
      <c r="G14" s="120"/>
      <c r="H14" s="120" t="s">
        <v>718</v>
      </c>
      <c r="I14" s="123"/>
      <c r="J14" s="141">
        <v>45198</v>
      </c>
      <c r="K14" s="119"/>
    </row>
    <row r="15" spans="1:11" ht="15" customHeight="1">
      <c r="A15" s="118"/>
      <c r="B15" s="137" t="s">
        <v>726</v>
      </c>
      <c r="C15" s="7"/>
      <c r="D15" s="7"/>
      <c r="E15" s="7"/>
      <c r="F15" s="8"/>
      <c r="G15" s="120"/>
      <c r="H15" s="136" t="s">
        <v>726</v>
      </c>
      <c r="I15" s="123"/>
      <c r="J15" s="142"/>
      <c r="K15" s="119"/>
    </row>
    <row r="16" spans="1:11" ht="15" customHeight="1">
      <c r="A16" s="118"/>
      <c r="B16" s="123"/>
      <c r="C16" s="123"/>
      <c r="D16" s="123"/>
      <c r="E16" s="123"/>
      <c r="F16" s="123"/>
      <c r="G16" s="123"/>
      <c r="H16" s="123"/>
      <c r="I16" s="126" t="s">
        <v>147</v>
      </c>
      <c r="J16" s="134">
        <v>40189</v>
      </c>
      <c r="K16" s="119"/>
    </row>
    <row r="17" spans="1:11">
      <c r="A17" s="118"/>
      <c r="B17" s="123" t="s">
        <v>719</v>
      </c>
      <c r="C17" s="123"/>
      <c r="D17" s="123"/>
      <c r="E17" s="123"/>
      <c r="F17" s="123"/>
      <c r="G17" s="123"/>
      <c r="H17" s="123"/>
      <c r="I17" s="126" t="s">
        <v>148</v>
      </c>
      <c r="J17" s="134" t="s">
        <v>724</v>
      </c>
      <c r="K17" s="119"/>
    </row>
    <row r="18" spans="1:11" ht="18">
      <c r="A18" s="118"/>
      <c r="B18" s="123" t="s">
        <v>720</v>
      </c>
      <c r="C18" s="123"/>
      <c r="D18" s="123"/>
      <c r="E18" s="123"/>
      <c r="F18" s="123"/>
      <c r="G18" s="123"/>
      <c r="H18" s="123"/>
      <c r="I18" s="125" t="s">
        <v>264</v>
      </c>
      <c r="J18" s="112" t="s">
        <v>164</v>
      </c>
      <c r="K18" s="119"/>
    </row>
    <row r="19" spans="1:11">
      <c r="A19" s="118"/>
      <c r="B19" s="123"/>
      <c r="C19" s="123"/>
      <c r="D19" s="123"/>
      <c r="E19" s="123"/>
      <c r="F19" s="123"/>
      <c r="G19" s="123"/>
      <c r="H19" s="123"/>
      <c r="I19" s="123"/>
      <c r="J19" s="123"/>
      <c r="K19" s="119"/>
    </row>
    <row r="20" spans="1:11">
      <c r="A20" s="118"/>
      <c r="B20" s="108" t="s">
        <v>204</v>
      </c>
      <c r="C20" s="108" t="s">
        <v>205</v>
      </c>
      <c r="D20" s="121" t="s">
        <v>290</v>
      </c>
      <c r="E20" s="121" t="s">
        <v>206</v>
      </c>
      <c r="F20" s="143" t="s">
        <v>207</v>
      </c>
      <c r="G20" s="144"/>
      <c r="H20" s="108" t="s">
        <v>174</v>
      </c>
      <c r="I20" s="108" t="s">
        <v>208</v>
      </c>
      <c r="J20" s="108" t="s">
        <v>26</v>
      </c>
      <c r="K20" s="119"/>
    </row>
    <row r="21" spans="1:11">
      <c r="A21" s="118"/>
      <c r="B21" s="129"/>
      <c r="C21" s="129"/>
      <c r="D21" s="130"/>
      <c r="E21" s="130"/>
      <c r="F21" s="143"/>
      <c r="G21" s="144"/>
      <c r="H21" s="129" t="s">
        <v>146</v>
      </c>
      <c r="I21" s="129"/>
      <c r="J21" s="129"/>
      <c r="K21" s="119"/>
    </row>
    <row r="22" spans="1:11" ht="24">
      <c r="A22" s="118"/>
      <c r="B22" s="113">
        <v>10</v>
      </c>
      <c r="C22" s="10" t="s">
        <v>721</v>
      </c>
      <c r="D22" s="122" t="s">
        <v>721</v>
      </c>
      <c r="E22" s="122" t="s">
        <v>30</v>
      </c>
      <c r="F22" s="145"/>
      <c r="G22" s="146"/>
      <c r="H22" s="11" t="s">
        <v>722</v>
      </c>
      <c r="I22" s="12">
        <v>16</v>
      </c>
      <c r="J22" s="114">
        <f>I22*B22</f>
        <v>160</v>
      </c>
      <c r="K22" s="119"/>
    </row>
    <row r="23" spans="1:11">
      <c r="A23" s="118"/>
      <c r="B23" s="131"/>
      <c r="C23" s="131"/>
      <c r="D23" s="131"/>
      <c r="E23" s="131"/>
      <c r="F23" s="131"/>
      <c r="G23" s="131"/>
      <c r="H23" s="131"/>
      <c r="I23" s="132" t="s">
        <v>261</v>
      </c>
      <c r="J23" s="133">
        <f>SUM(J22:J22)</f>
        <v>160</v>
      </c>
      <c r="K23" s="119"/>
    </row>
    <row r="24" spans="1:11">
      <c r="A24" s="118"/>
      <c r="B24" s="131"/>
      <c r="C24" s="131"/>
      <c r="D24" s="131"/>
      <c r="E24" s="131"/>
      <c r="F24" s="131"/>
      <c r="G24" s="131"/>
      <c r="H24" s="131"/>
      <c r="I24" s="132" t="s">
        <v>727</v>
      </c>
      <c r="J24" s="133">
        <v>20</v>
      </c>
      <c r="K24" s="119"/>
    </row>
    <row r="25" spans="1:11">
      <c r="A25" s="118"/>
      <c r="B25" s="131"/>
      <c r="C25" s="131"/>
      <c r="D25" s="131"/>
      <c r="E25" s="131"/>
      <c r="F25" s="131"/>
      <c r="G25" s="131"/>
      <c r="H25" s="131"/>
      <c r="I25" s="132" t="s">
        <v>263</v>
      </c>
      <c r="J25" s="133">
        <f>SUM(J23:J24)</f>
        <v>180</v>
      </c>
      <c r="K25" s="119"/>
    </row>
    <row r="26" spans="1:11">
      <c r="A26" s="6"/>
      <c r="B26" s="7"/>
      <c r="C26" s="7"/>
      <c r="D26" s="7"/>
      <c r="E26" s="7"/>
      <c r="F26" s="7"/>
      <c r="G26" s="7"/>
      <c r="H26" s="7" t="s">
        <v>728</v>
      </c>
      <c r="I26" s="7"/>
      <c r="J26" s="7"/>
      <c r="K26" s="8"/>
    </row>
    <row r="28" spans="1:11">
      <c r="H28" s="1" t="s">
        <v>711</v>
      </c>
      <c r="I28" s="99">
        <f>'Tax Invoice'!M11</f>
        <v>36.43</v>
      </c>
    </row>
    <row r="29" spans="1:11">
      <c r="H29" s="1" t="s">
        <v>712</v>
      </c>
      <c r="I29" s="99">
        <f>I28*J23</f>
        <v>5828.8</v>
      </c>
    </row>
    <row r="30" spans="1:11">
      <c r="H30" s="1" t="s">
        <v>713</v>
      </c>
      <c r="I30" s="99">
        <f>I28*J25</f>
        <v>6557.4</v>
      </c>
    </row>
  </sheetData>
  <mergeCells count="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v>
      </c>
      <c r="O1" t="s">
        <v>149</v>
      </c>
      <c r="T1" t="s">
        <v>261</v>
      </c>
      <c r="U1">
        <v>160</v>
      </c>
    </row>
    <row r="2" spans="1:21" ht="15.75">
      <c r="A2" s="118"/>
      <c r="B2" s="127" t="s">
        <v>139</v>
      </c>
      <c r="C2" s="123"/>
      <c r="D2" s="123"/>
      <c r="E2" s="123"/>
      <c r="F2" s="123"/>
      <c r="G2" s="123"/>
      <c r="H2" s="123"/>
      <c r="I2" s="128" t="s">
        <v>145</v>
      </c>
      <c r="J2" s="119"/>
      <c r="T2" t="s">
        <v>190</v>
      </c>
      <c r="U2">
        <v>20</v>
      </c>
    </row>
    <row r="3" spans="1:21">
      <c r="A3" s="118"/>
      <c r="B3" s="124" t="s">
        <v>140</v>
      </c>
      <c r="C3" s="123"/>
      <c r="D3" s="123"/>
      <c r="E3" s="123"/>
      <c r="F3" s="123"/>
      <c r="G3" s="123"/>
      <c r="H3" s="123"/>
      <c r="I3" s="123"/>
      <c r="J3" s="119"/>
      <c r="T3" t="s">
        <v>191</v>
      </c>
    </row>
    <row r="4" spans="1:21">
      <c r="A4" s="118"/>
      <c r="B4" s="124" t="s">
        <v>141</v>
      </c>
      <c r="C4" s="123"/>
      <c r="D4" s="123"/>
      <c r="E4" s="123"/>
      <c r="F4" s="123"/>
      <c r="G4" s="123"/>
      <c r="H4" s="123"/>
      <c r="I4" s="123"/>
      <c r="J4" s="119"/>
      <c r="T4" t="s">
        <v>263</v>
      </c>
      <c r="U4">
        <v>180</v>
      </c>
    </row>
    <row r="5" spans="1:21">
      <c r="A5" s="118"/>
      <c r="B5" s="124" t="s">
        <v>142</v>
      </c>
      <c r="C5" s="123"/>
      <c r="D5" s="123"/>
      <c r="E5" s="123"/>
      <c r="F5" s="123"/>
      <c r="G5" s="123"/>
      <c r="H5" s="123"/>
      <c r="I5" s="123"/>
      <c r="J5" s="119"/>
      <c r="S5" t="s">
        <v>723</v>
      </c>
    </row>
    <row r="6" spans="1:21">
      <c r="A6" s="118"/>
      <c r="B6" s="124" t="s">
        <v>143</v>
      </c>
      <c r="C6" s="123"/>
      <c r="D6" s="123"/>
      <c r="E6" s="123"/>
      <c r="F6" s="123"/>
      <c r="G6" s="123"/>
      <c r="H6" s="123"/>
      <c r="I6" s="123"/>
      <c r="J6" s="119"/>
    </row>
    <row r="7" spans="1:21">
      <c r="A7" s="118"/>
      <c r="B7" s="124" t="s">
        <v>144</v>
      </c>
      <c r="C7" s="123"/>
      <c r="D7" s="123"/>
      <c r="E7" s="123"/>
      <c r="F7" s="123"/>
      <c r="G7" s="123"/>
      <c r="H7" s="123"/>
      <c r="I7" s="123"/>
      <c r="J7" s="119"/>
    </row>
    <row r="8" spans="1:21">
      <c r="A8" s="118"/>
      <c r="B8" s="123"/>
      <c r="C8" s="123"/>
      <c r="D8" s="123"/>
      <c r="E8" s="123"/>
      <c r="F8" s="123"/>
      <c r="G8" s="123"/>
      <c r="H8" s="123"/>
      <c r="I8" s="123"/>
      <c r="J8" s="119"/>
    </row>
    <row r="9" spans="1:21">
      <c r="A9" s="118"/>
      <c r="B9" s="109" t="s">
        <v>5</v>
      </c>
      <c r="C9" s="110"/>
      <c r="D9" s="110"/>
      <c r="E9" s="111"/>
      <c r="F9" s="106"/>
      <c r="G9" s="107" t="s">
        <v>12</v>
      </c>
      <c r="H9" s="123"/>
      <c r="I9" s="107" t="s">
        <v>201</v>
      </c>
      <c r="J9" s="119"/>
    </row>
    <row r="10" spans="1:21">
      <c r="A10" s="118"/>
      <c r="B10" s="118" t="s">
        <v>714</v>
      </c>
      <c r="C10" s="123"/>
      <c r="D10" s="123"/>
      <c r="E10" s="119"/>
      <c r="F10" s="120"/>
      <c r="G10" s="120" t="s">
        <v>714</v>
      </c>
      <c r="H10" s="123"/>
      <c r="I10" s="139"/>
      <c r="J10" s="119"/>
    </row>
    <row r="11" spans="1:21">
      <c r="A11" s="118"/>
      <c r="B11" s="118" t="s">
        <v>715</v>
      </c>
      <c r="C11" s="123"/>
      <c r="D11" s="123"/>
      <c r="E11" s="119"/>
      <c r="F11" s="120"/>
      <c r="G11" s="120" t="s">
        <v>715</v>
      </c>
      <c r="H11" s="123"/>
      <c r="I11" s="140"/>
      <c r="J11" s="119"/>
    </row>
    <row r="12" spans="1:21">
      <c r="A12" s="118"/>
      <c r="B12" s="118" t="s">
        <v>716</v>
      </c>
      <c r="C12" s="123"/>
      <c r="D12" s="123"/>
      <c r="E12" s="119"/>
      <c r="F12" s="120"/>
      <c r="G12" s="120" t="s">
        <v>716</v>
      </c>
      <c r="H12" s="123"/>
      <c r="I12" s="123"/>
      <c r="J12" s="119"/>
    </row>
    <row r="13" spans="1:21">
      <c r="A13" s="118"/>
      <c r="B13" s="118" t="s">
        <v>717</v>
      </c>
      <c r="C13" s="123"/>
      <c r="D13" s="123"/>
      <c r="E13" s="119"/>
      <c r="F13" s="120"/>
      <c r="G13" s="120" t="s">
        <v>717</v>
      </c>
      <c r="H13" s="123"/>
      <c r="I13" s="107" t="s">
        <v>16</v>
      </c>
      <c r="J13" s="119"/>
    </row>
    <row r="14" spans="1:21">
      <c r="A14" s="118"/>
      <c r="B14" s="118" t="s">
        <v>718</v>
      </c>
      <c r="C14" s="123"/>
      <c r="D14" s="123"/>
      <c r="E14" s="119"/>
      <c r="F14" s="120"/>
      <c r="G14" s="120" t="s">
        <v>718</v>
      </c>
      <c r="H14" s="123"/>
      <c r="I14" s="141">
        <v>45198</v>
      </c>
      <c r="J14" s="119"/>
    </row>
    <row r="15" spans="1:21">
      <c r="A15" s="118"/>
      <c r="B15" s="6" t="s">
        <v>11</v>
      </c>
      <c r="C15" s="7"/>
      <c r="D15" s="7"/>
      <c r="E15" s="8"/>
      <c r="F15" s="120"/>
      <c r="G15" s="9" t="s">
        <v>11</v>
      </c>
      <c r="H15" s="123"/>
      <c r="I15" s="142"/>
      <c r="J15" s="119"/>
    </row>
    <row r="16" spans="1:21">
      <c r="A16" s="118"/>
      <c r="B16" s="123"/>
      <c r="C16" s="123"/>
      <c r="D16" s="123"/>
      <c r="E16" s="123"/>
      <c r="F16" s="123"/>
      <c r="G16" s="123"/>
      <c r="H16" s="126" t="s">
        <v>147</v>
      </c>
      <c r="I16" s="134">
        <v>40189</v>
      </c>
      <c r="J16" s="119"/>
    </row>
    <row r="17" spans="1:16">
      <c r="A17" s="118"/>
      <c r="B17" s="123" t="s">
        <v>719</v>
      </c>
      <c r="C17" s="123"/>
      <c r="D17" s="123"/>
      <c r="E17" s="123"/>
      <c r="F17" s="123"/>
      <c r="G17" s="123"/>
      <c r="H17" s="126" t="s">
        <v>148</v>
      </c>
      <c r="I17" s="134"/>
      <c r="J17" s="119"/>
    </row>
    <row r="18" spans="1:16" ht="18">
      <c r="A18" s="118"/>
      <c r="B18" s="123" t="s">
        <v>720</v>
      </c>
      <c r="C18" s="123"/>
      <c r="D18" s="123"/>
      <c r="E18" s="123"/>
      <c r="F18" s="123"/>
      <c r="G18" s="123"/>
      <c r="H18" s="125" t="s">
        <v>264</v>
      </c>
      <c r="I18" s="112" t="s">
        <v>164</v>
      </c>
      <c r="J18" s="119"/>
    </row>
    <row r="19" spans="1:16">
      <c r="A19" s="118"/>
      <c r="B19" s="123"/>
      <c r="C19" s="123"/>
      <c r="D19" s="123"/>
      <c r="E19" s="123"/>
      <c r="F19" s="123"/>
      <c r="G19" s="123"/>
      <c r="H19" s="123"/>
      <c r="I19" s="123"/>
      <c r="J19" s="119"/>
      <c r="P19">
        <v>45198</v>
      </c>
    </row>
    <row r="20" spans="1:16">
      <c r="A20" s="118"/>
      <c r="B20" s="108" t="s">
        <v>204</v>
      </c>
      <c r="C20" s="108" t="s">
        <v>205</v>
      </c>
      <c r="D20" s="121" t="s">
        <v>206</v>
      </c>
      <c r="E20" s="143" t="s">
        <v>207</v>
      </c>
      <c r="F20" s="144"/>
      <c r="G20" s="108" t="s">
        <v>174</v>
      </c>
      <c r="H20" s="108" t="s">
        <v>208</v>
      </c>
      <c r="I20" s="108" t="s">
        <v>26</v>
      </c>
      <c r="J20" s="119"/>
    </row>
    <row r="21" spans="1:16">
      <c r="A21" s="118"/>
      <c r="B21" s="129"/>
      <c r="C21" s="129"/>
      <c r="D21" s="130"/>
      <c r="E21" s="143"/>
      <c r="F21" s="144"/>
      <c r="G21" s="129" t="s">
        <v>146</v>
      </c>
      <c r="H21" s="129"/>
      <c r="I21" s="129"/>
      <c r="J21" s="119"/>
    </row>
    <row r="22" spans="1:16" ht="132">
      <c r="A22" s="118"/>
      <c r="B22" s="113">
        <v>10</v>
      </c>
      <c r="C22" s="10" t="s">
        <v>721</v>
      </c>
      <c r="D22" s="122" t="s">
        <v>30</v>
      </c>
      <c r="E22" s="145"/>
      <c r="F22" s="146"/>
      <c r="G22" s="11" t="s">
        <v>722</v>
      </c>
      <c r="H22" s="12">
        <v>16</v>
      </c>
      <c r="I22" s="114">
        <f>H22*B22</f>
        <v>160</v>
      </c>
      <c r="J22" s="119"/>
    </row>
  </sheetData>
  <mergeCells count="5">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8">
        <f>N2/N3</f>
        <v>1</v>
      </c>
      <c r="O1" t="s">
        <v>187</v>
      </c>
    </row>
    <row r="2" spans="1:15" ht="15.75" customHeight="1">
      <c r="A2" s="118"/>
      <c r="B2" s="127" t="s">
        <v>139</v>
      </c>
      <c r="C2" s="123"/>
      <c r="D2" s="123"/>
      <c r="E2" s="123"/>
      <c r="F2" s="123"/>
      <c r="G2" s="123"/>
      <c r="H2" s="123"/>
      <c r="I2" s="123"/>
      <c r="J2" s="123"/>
      <c r="K2" s="128" t="s">
        <v>145</v>
      </c>
      <c r="L2" s="119"/>
      <c r="N2">
        <v>160</v>
      </c>
      <c r="O2" t="s">
        <v>188</v>
      </c>
    </row>
    <row r="3" spans="1:15" ht="12.75" customHeight="1">
      <c r="A3" s="118"/>
      <c r="B3" s="124" t="s">
        <v>140</v>
      </c>
      <c r="C3" s="123"/>
      <c r="D3" s="123"/>
      <c r="E3" s="123"/>
      <c r="F3" s="123"/>
      <c r="G3" s="123"/>
      <c r="H3" s="123"/>
      <c r="I3" s="123"/>
      <c r="J3" s="123"/>
      <c r="K3" s="123"/>
      <c r="L3" s="119"/>
      <c r="N3">
        <v>160</v>
      </c>
      <c r="O3" t="s">
        <v>189</v>
      </c>
    </row>
    <row r="4" spans="1:15" ht="12.75" customHeight="1">
      <c r="A4" s="118"/>
      <c r="B4" s="124" t="s">
        <v>141</v>
      </c>
      <c r="C4" s="123"/>
      <c r="D4" s="123"/>
      <c r="E4" s="123"/>
      <c r="F4" s="123"/>
      <c r="G4" s="123"/>
      <c r="H4" s="123"/>
      <c r="I4" s="123"/>
      <c r="J4" s="123"/>
      <c r="K4" s="123"/>
      <c r="L4" s="119"/>
    </row>
    <row r="5" spans="1:15" ht="12.75" customHeight="1">
      <c r="A5" s="118"/>
      <c r="B5" s="124" t="s">
        <v>142</v>
      </c>
      <c r="C5" s="123"/>
      <c r="D5" s="123"/>
      <c r="E5" s="123"/>
      <c r="F5" s="123"/>
      <c r="G5" s="123"/>
      <c r="H5" s="123"/>
      <c r="I5" s="123"/>
      <c r="J5" s="123"/>
      <c r="K5" s="123"/>
      <c r="L5" s="119"/>
    </row>
    <row r="6" spans="1:15" ht="12.75" customHeight="1">
      <c r="A6" s="118"/>
      <c r="B6" s="124" t="s">
        <v>143</v>
      </c>
      <c r="C6" s="123"/>
      <c r="D6" s="123"/>
      <c r="E6" s="123"/>
      <c r="F6" s="123"/>
      <c r="G6" s="123"/>
      <c r="H6" s="123"/>
      <c r="I6" s="123"/>
      <c r="J6" s="123"/>
      <c r="K6" s="123"/>
      <c r="L6" s="119"/>
    </row>
    <row r="7" spans="1:15" ht="12.75" customHeight="1">
      <c r="A7" s="118"/>
      <c r="B7" s="124" t="s">
        <v>144</v>
      </c>
      <c r="C7" s="123"/>
      <c r="D7" s="123"/>
      <c r="E7" s="123"/>
      <c r="F7" s="123"/>
      <c r="G7" s="123"/>
      <c r="H7" s="123"/>
      <c r="I7" s="123"/>
      <c r="J7" s="123"/>
      <c r="K7" s="123"/>
      <c r="L7" s="119"/>
    </row>
    <row r="8" spans="1:15" ht="12.75" customHeight="1">
      <c r="A8" s="118"/>
      <c r="B8" s="123"/>
      <c r="C8" s="123"/>
      <c r="D8" s="123"/>
      <c r="E8" s="123"/>
      <c r="F8" s="123"/>
      <c r="G8" s="123"/>
      <c r="H8" s="123"/>
      <c r="I8" s="123"/>
      <c r="J8" s="123"/>
      <c r="K8" s="123"/>
      <c r="L8" s="119"/>
    </row>
    <row r="9" spans="1:15" ht="12.75" customHeight="1">
      <c r="A9" s="118"/>
      <c r="B9" s="109" t="s">
        <v>5</v>
      </c>
      <c r="C9" s="110"/>
      <c r="D9" s="110"/>
      <c r="E9" s="110"/>
      <c r="F9" s="111"/>
      <c r="G9" s="106"/>
      <c r="H9" s="107" t="s">
        <v>12</v>
      </c>
      <c r="I9" s="123"/>
      <c r="J9" s="123"/>
      <c r="K9" s="107" t="s">
        <v>201</v>
      </c>
      <c r="L9" s="119"/>
    </row>
    <row r="10" spans="1:15" ht="15" customHeight="1">
      <c r="A10" s="118"/>
      <c r="B10" s="118" t="s">
        <v>714</v>
      </c>
      <c r="C10" s="123"/>
      <c r="D10" s="123"/>
      <c r="E10" s="123"/>
      <c r="F10" s="119"/>
      <c r="G10" s="120"/>
      <c r="H10" s="120" t="s">
        <v>714</v>
      </c>
      <c r="I10" s="123"/>
      <c r="J10" s="123"/>
      <c r="K10" s="139">
        <f>IF(Invoice!J10&lt;&gt;"",Invoice!J10,"")</f>
        <v>51613</v>
      </c>
      <c r="L10" s="119"/>
    </row>
    <row r="11" spans="1:15" ht="12.75" customHeight="1">
      <c r="A11" s="118"/>
      <c r="B11" s="118" t="s">
        <v>715</v>
      </c>
      <c r="C11" s="123"/>
      <c r="D11" s="123"/>
      <c r="E11" s="123"/>
      <c r="F11" s="119"/>
      <c r="G11" s="120"/>
      <c r="H11" s="120" t="s">
        <v>715</v>
      </c>
      <c r="I11" s="123"/>
      <c r="J11" s="123"/>
      <c r="K11" s="140"/>
      <c r="L11" s="119"/>
    </row>
    <row r="12" spans="1:15" ht="12.75" customHeight="1">
      <c r="A12" s="118"/>
      <c r="B12" s="118" t="s">
        <v>725</v>
      </c>
      <c r="C12" s="123"/>
      <c r="D12" s="123"/>
      <c r="E12" s="123"/>
      <c r="F12" s="119"/>
      <c r="G12" s="120"/>
      <c r="H12" s="120" t="s">
        <v>725</v>
      </c>
      <c r="I12" s="123"/>
      <c r="J12" s="123"/>
      <c r="K12" s="123"/>
      <c r="L12" s="119"/>
    </row>
    <row r="13" spans="1:15" ht="12.75" customHeight="1">
      <c r="A13" s="118"/>
      <c r="B13" s="118" t="s">
        <v>717</v>
      </c>
      <c r="C13" s="123"/>
      <c r="D13" s="123"/>
      <c r="E13" s="123"/>
      <c r="F13" s="119"/>
      <c r="G13" s="120"/>
      <c r="H13" s="120" t="s">
        <v>717</v>
      </c>
      <c r="I13" s="123"/>
      <c r="J13" s="123"/>
      <c r="K13" s="107" t="s">
        <v>16</v>
      </c>
      <c r="L13" s="119"/>
    </row>
    <row r="14" spans="1:15" ht="15" customHeight="1">
      <c r="A14" s="118"/>
      <c r="B14" s="118" t="s">
        <v>718</v>
      </c>
      <c r="C14" s="123"/>
      <c r="D14" s="123"/>
      <c r="E14" s="123"/>
      <c r="F14" s="119"/>
      <c r="G14" s="120"/>
      <c r="H14" s="120" t="s">
        <v>718</v>
      </c>
      <c r="I14" s="123"/>
      <c r="J14" s="123"/>
      <c r="K14" s="141">
        <f>Invoice!J14</f>
        <v>45198</v>
      </c>
      <c r="L14" s="119"/>
    </row>
    <row r="15" spans="1:15" ht="15" customHeight="1">
      <c r="A15" s="118"/>
      <c r="B15" s="137" t="s">
        <v>726</v>
      </c>
      <c r="C15" s="7"/>
      <c r="D15" s="7"/>
      <c r="E15" s="7"/>
      <c r="F15" s="8"/>
      <c r="G15" s="120"/>
      <c r="H15" s="136" t="s">
        <v>726</v>
      </c>
      <c r="I15" s="123"/>
      <c r="J15" s="123"/>
      <c r="K15" s="142"/>
      <c r="L15" s="119"/>
    </row>
    <row r="16" spans="1:15" ht="15" customHeight="1">
      <c r="A16" s="118"/>
      <c r="B16" s="123"/>
      <c r="C16" s="123"/>
      <c r="D16" s="123"/>
      <c r="E16" s="123"/>
      <c r="F16" s="123"/>
      <c r="G16" s="123"/>
      <c r="H16" s="123"/>
      <c r="I16" s="126" t="s">
        <v>147</v>
      </c>
      <c r="J16" s="126" t="s">
        <v>147</v>
      </c>
      <c r="K16" s="134">
        <v>40189</v>
      </c>
      <c r="L16" s="119"/>
    </row>
    <row r="17" spans="1:12" ht="12.75" customHeight="1">
      <c r="A17" s="118"/>
      <c r="B17" s="123" t="s">
        <v>719</v>
      </c>
      <c r="C17" s="123"/>
      <c r="D17" s="123"/>
      <c r="E17" s="123"/>
      <c r="F17" s="123"/>
      <c r="G17" s="123"/>
      <c r="H17" s="123"/>
      <c r="I17" s="126" t="s">
        <v>148</v>
      </c>
      <c r="J17" s="126" t="s">
        <v>148</v>
      </c>
      <c r="K17" s="134" t="str">
        <f>IF(Invoice!J17&lt;&gt;"",Invoice!J17,"")</f>
        <v>Sunny</v>
      </c>
      <c r="L17" s="119"/>
    </row>
    <row r="18" spans="1:12" ht="18" customHeight="1">
      <c r="A18" s="118"/>
      <c r="B18" s="123" t="s">
        <v>720</v>
      </c>
      <c r="C18" s="123"/>
      <c r="D18" s="123"/>
      <c r="E18" s="123"/>
      <c r="F18" s="123"/>
      <c r="G18" s="123"/>
      <c r="H18" s="123"/>
      <c r="I18" s="125" t="s">
        <v>264</v>
      </c>
      <c r="J18" s="125" t="s">
        <v>264</v>
      </c>
      <c r="K18" s="112" t="s">
        <v>164</v>
      </c>
      <c r="L18" s="119"/>
    </row>
    <row r="19" spans="1:12" ht="12.75" customHeight="1">
      <c r="A19" s="118"/>
      <c r="B19" s="123"/>
      <c r="C19" s="123"/>
      <c r="D19" s="123"/>
      <c r="E19" s="123"/>
      <c r="F19" s="123"/>
      <c r="G19" s="123"/>
      <c r="H19" s="123"/>
      <c r="I19" s="123"/>
      <c r="J19" s="123"/>
      <c r="K19" s="123"/>
      <c r="L19" s="119"/>
    </row>
    <row r="20" spans="1:12" ht="12.75" customHeight="1">
      <c r="A20" s="118"/>
      <c r="B20" s="108" t="s">
        <v>204</v>
      </c>
      <c r="C20" s="108" t="s">
        <v>205</v>
      </c>
      <c r="D20" s="108" t="s">
        <v>290</v>
      </c>
      <c r="E20" s="121" t="s">
        <v>206</v>
      </c>
      <c r="F20" s="143" t="s">
        <v>207</v>
      </c>
      <c r="G20" s="144"/>
      <c r="H20" s="108" t="s">
        <v>174</v>
      </c>
      <c r="I20" s="108" t="s">
        <v>208</v>
      </c>
      <c r="J20" s="108" t="s">
        <v>208</v>
      </c>
      <c r="K20" s="108" t="s">
        <v>26</v>
      </c>
      <c r="L20" s="119"/>
    </row>
    <row r="21" spans="1:12">
      <c r="A21" s="118"/>
      <c r="B21" s="129"/>
      <c r="C21" s="129"/>
      <c r="D21" s="129"/>
      <c r="E21" s="130"/>
      <c r="F21" s="143"/>
      <c r="G21" s="144"/>
      <c r="H21" s="135" t="s">
        <v>729</v>
      </c>
      <c r="I21" s="129"/>
      <c r="J21" s="129"/>
      <c r="K21" s="129"/>
      <c r="L21" s="119"/>
    </row>
    <row r="22" spans="1:12" ht="24" customHeight="1">
      <c r="A22" s="118"/>
      <c r="B22" s="113">
        <f>'Tax Invoice'!D18</f>
        <v>10</v>
      </c>
      <c r="C22" s="10" t="s">
        <v>721</v>
      </c>
      <c r="D22" s="10" t="s">
        <v>721</v>
      </c>
      <c r="E22" s="122" t="s">
        <v>30</v>
      </c>
      <c r="F22" s="145"/>
      <c r="G22" s="146"/>
      <c r="H22" s="11" t="s">
        <v>730</v>
      </c>
      <c r="I22" s="12">
        <f>J22*$N$1</f>
        <v>16</v>
      </c>
      <c r="J22" s="12">
        <v>16</v>
      </c>
      <c r="K22" s="114">
        <f>I22*B22</f>
        <v>160</v>
      </c>
      <c r="L22" s="119"/>
    </row>
    <row r="23" spans="1:12" ht="12.75" customHeight="1">
      <c r="A23" s="118"/>
      <c r="B23" s="131">
        <f>SUM(B22:B22)</f>
        <v>10</v>
      </c>
      <c r="C23" s="131" t="s">
        <v>149</v>
      </c>
      <c r="D23" s="131"/>
      <c r="E23" s="131"/>
      <c r="F23" s="131"/>
      <c r="G23" s="131"/>
      <c r="H23" s="131"/>
      <c r="I23" s="132" t="s">
        <v>261</v>
      </c>
      <c r="J23" s="132" t="s">
        <v>261</v>
      </c>
      <c r="K23" s="133">
        <f>SUM(K22:K22)</f>
        <v>160</v>
      </c>
      <c r="L23" s="119"/>
    </row>
    <row r="24" spans="1:12" ht="12.75" customHeight="1">
      <c r="A24" s="118"/>
      <c r="B24" s="131"/>
      <c r="C24" s="131"/>
      <c r="D24" s="131"/>
      <c r="E24" s="131"/>
      <c r="F24" s="131"/>
      <c r="G24" s="131"/>
      <c r="H24" s="131"/>
      <c r="I24" s="132" t="s">
        <v>727</v>
      </c>
      <c r="J24" s="132" t="s">
        <v>190</v>
      </c>
      <c r="K24" s="133">
        <f>Invoice!J24</f>
        <v>20</v>
      </c>
      <c r="L24" s="119"/>
    </row>
    <row r="25" spans="1:12" ht="12.75" customHeight="1">
      <c r="A25" s="118"/>
      <c r="B25" s="131"/>
      <c r="C25" s="131"/>
      <c r="D25" s="131"/>
      <c r="E25" s="131"/>
      <c r="F25" s="131"/>
      <c r="G25" s="131"/>
      <c r="H25" s="131"/>
      <c r="I25" s="132" t="s">
        <v>263</v>
      </c>
      <c r="J25" s="132" t="s">
        <v>263</v>
      </c>
      <c r="K25" s="133">
        <f>SUM(K23:K24)</f>
        <v>180</v>
      </c>
      <c r="L25" s="119"/>
    </row>
    <row r="26" spans="1:12" ht="12.75" customHeight="1">
      <c r="A26" s="6"/>
      <c r="B26" s="7"/>
      <c r="C26" s="7"/>
      <c r="D26" s="7"/>
      <c r="E26" s="7"/>
      <c r="F26" s="7"/>
      <c r="G26" s="7"/>
      <c r="H26" s="7" t="s">
        <v>728</v>
      </c>
      <c r="I26" s="7"/>
      <c r="J26" s="7"/>
      <c r="K26" s="7"/>
      <c r="L26" s="8"/>
    </row>
  </sheetData>
  <mergeCells count="5">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election activeCell="C18" sqref="C18"/>
    </sheetView>
  </sheetViews>
  <sheetFormatPr defaultColWidth="9.140625" defaultRowHeight="12.75" outlineLevelRow="1"/>
  <cols>
    <col min="1" max="1" width="53.7109375" style="84" customWidth="1"/>
    <col min="2" max="2" width="9.140625" style="84"/>
    <col min="3" max="3" width="0" style="84" hidden="1" customWidth="1"/>
    <col min="4" max="4" width="7.28515625" style="84" customWidth="1"/>
    <col min="5" max="5" width="11.28515625" style="84" customWidth="1"/>
    <col min="6" max="6" width="10.28515625" style="84" customWidth="1"/>
    <col min="7" max="7" width="10" style="84" customWidth="1"/>
    <col min="8" max="8" width="12.140625" style="84" bestFit="1" customWidth="1"/>
    <col min="9" max="9" width="9.140625" style="84"/>
    <col min="10" max="10" width="25" style="84" customWidth="1"/>
    <col min="11" max="13" width="9.140625" style="84" customWidth="1"/>
    <col min="14" max="14" width="10.28515625" style="84" customWidth="1"/>
    <col min="15" max="15" width="9.140625" style="84" customWidth="1"/>
    <col min="16" max="257" width="9.140625" style="84" hidden="1" customWidth="1"/>
    <col min="258" max="258" width="53.7109375" style="84" hidden="1" customWidth="1"/>
    <col min="259" max="259" width="9.140625" style="84" hidden="1" customWidth="1"/>
    <col min="260" max="260" width="7.28515625" style="84" hidden="1" customWidth="1"/>
    <col min="261" max="261" width="11.28515625" style="84" hidden="1" customWidth="1"/>
    <col min="262" max="262" width="10.28515625" style="84" hidden="1" customWidth="1"/>
    <col min="263" max="263" width="10" style="84" hidden="1" customWidth="1"/>
    <col min="264" max="264" width="12.140625" style="84" hidden="1" customWidth="1"/>
    <col min="265" max="265" width="9.140625" style="84" hidden="1" customWidth="1"/>
    <col min="266" max="266" width="25" style="84" hidden="1" customWidth="1"/>
    <col min="267" max="513" width="9.140625" style="84" hidden="1" customWidth="1"/>
    <col min="514" max="514" width="53.7109375" style="84" hidden="1" customWidth="1"/>
    <col min="515" max="515" width="9.140625" style="84" hidden="1" customWidth="1"/>
    <col min="516" max="516" width="7.28515625" style="84" hidden="1" customWidth="1"/>
    <col min="517" max="517" width="11.28515625" style="84" hidden="1" customWidth="1"/>
    <col min="518" max="518" width="10.28515625" style="84" hidden="1" customWidth="1"/>
    <col min="519" max="519" width="10" style="84" hidden="1" customWidth="1"/>
    <col min="520" max="520" width="12.140625" style="84" hidden="1" customWidth="1"/>
    <col min="521" max="521" width="9.140625" style="84" hidden="1" customWidth="1"/>
    <col min="522" max="522" width="25" style="84" hidden="1" customWidth="1"/>
    <col min="523" max="769" width="9.140625" style="84" hidden="1" customWidth="1"/>
    <col min="770" max="770" width="53.7109375" style="84" hidden="1" customWidth="1"/>
    <col min="771" max="771" width="9.140625" style="84" hidden="1" customWidth="1"/>
    <col min="772" max="772" width="7.28515625" style="84" hidden="1" customWidth="1"/>
    <col min="773" max="773" width="11.28515625" style="84" hidden="1" customWidth="1"/>
    <col min="774" max="774" width="10.28515625" style="84" hidden="1" customWidth="1"/>
    <col min="775" max="775" width="10" style="84" hidden="1" customWidth="1"/>
    <col min="776" max="776" width="12.140625" style="84" hidden="1" customWidth="1"/>
    <col min="777" max="777" width="9.140625" style="84" hidden="1" customWidth="1"/>
    <col min="778" max="778" width="25" style="84" hidden="1" customWidth="1"/>
    <col min="779" max="1025" width="9.140625" style="84" hidden="1" customWidth="1"/>
    <col min="1026" max="1026" width="53.7109375" style="84" hidden="1" customWidth="1"/>
    <col min="1027" max="1027" width="9.140625" style="84" hidden="1" customWidth="1"/>
    <col min="1028" max="1028" width="7.28515625" style="84" hidden="1" customWidth="1"/>
    <col min="1029" max="1029" width="11.28515625" style="84" hidden="1" customWidth="1"/>
    <col min="1030" max="1030" width="10.28515625" style="84" hidden="1" customWidth="1"/>
    <col min="1031" max="1031" width="10" style="84" hidden="1" customWidth="1"/>
    <col min="1032" max="1032" width="12.140625" style="84" hidden="1" customWidth="1"/>
    <col min="1033" max="1033" width="9.140625" style="84" hidden="1" customWidth="1"/>
    <col min="1034" max="1034" width="25" style="84" hidden="1" customWidth="1"/>
    <col min="1035" max="1281" width="9.140625" style="84" hidden="1" customWidth="1"/>
    <col min="1282" max="1282" width="53.7109375" style="84" hidden="1" customWidth="1"/>
    <col min="1283" max="1283" width="9.140625" style="84" hidden="1" customWidth="1"/>
    <col min="1284" max="1284" width="7.28515625" style="84" hidden="1" customWidth="1"/>
    <col min="1285" max="1285" width="11.28515625" style="84" hidden="1" customWidth="1"/>
    <col min="1286" max="1286" width="10.28515625" style="84" hidden="1" customWidth="1"/>
    <col min="1287" max="1287" width="10" style="84" hidden="1" customWidth="1"/>
    <col min="1288" max="1288" width="12.140625" style="84" hidden="1" customWidth="1"/>
    <col min="1289" max="1289" width="9.140625" style="84" hidden="1" customWidth="1"/>
    <col min="1290" max="1290" width="25" style="84" hidden="1" customWidth="1"/>
    <col min="1291" max="1537" width="9.140625" style="84" hidden="1" customWidth="1"/>
    <col min="1538" max="1538" width="53.7109375" style="84" hidden="1" customWidth="1"/>
    <col min="1539" max="1539" width="9.140625" style="84" hidden="1" customWidth="1"/>
    <col min="1540" max="1540" width="7.28515625" style="84" hidden="1" customWidth="1"/>
    <col min="1541" max="1541" width="11.28515625" style="84" hidden="1" customWidth="1"/>
    <col min="1542" max="1542" width="10.28515625" style="84" hidden="1" customWidth="1"/>
    <col min="1543" max="1543" width="10" style="84" hidden="1" customWidth="1"/>
    <col min="1544" max="1544" width="12.140625" style="84" hidden="1" customWidth="1"/>
    <col min="1545" max="1545" width="9.140625" style="84" hidden="1" customWidth="1"/>
    <col min="1546" max="1546" width="25" style="84" hidden="1" customWidth="1"/>
    <col min="1547" max="1793" width="9.140625" style="84" hidden="1" customWidth="1"/>
    <col min="1794" max="1794" width="53.7109375" style="84" hidden="1" customWidth="1"/>
    <col min="1795" max="1795" width="9.140625" style="84" hidden="1" customWidth="1"/>
    <col min="1796" max="1796" width="7.28515625" style="84" hidden="1" customWidth="1"/>
    <col min="1797" max="1797" width="11.28515625" style="84" hidden="1" customWidth="1"/>
    <col min="1798" max="1798" width="10.28515625" style="84" hidden="1" customWidth="1"/>
    <col min="1799" max="1799" width="10" style="84" hidden="1" customWidth="1"/>
    <col min="1800" max="1800" width="12.140625" style="84" hidden="1" customWidth="1"/>
    <col min="1801" max="1801" width="9.140625" style="84" hidden="1" customWidth="1"/>
    <col min="1802" max="1802" width="25" style="84" hidden="1" customWidth="1"/>
    <col min="1803" max="2049" width="9.140625" style="84" hidden="1" customWidth="1"/>
    <col min="2050" max="2050" width="53.7109375" style="84" hidden="1" customWidth="1"/>
    <col min="2051" max="2051" width="9.140625" style="84" hidden="1" customWidth="1"/>
    <col min="2052" max="2052" width="7.28515625" style="84" hidden="1" customWidth="1"/>
    <col min="2053" max="2053" width="11.28515625" style="84" hidden="1" customWidth="1"/>
    <col min="2054" max="2054" width="10.28515625" style="84" hidden="1" customWidth="1"/>
    <col min="2055" max="2055" width="10" style="84" hidden="1" customWidth="1"/>
    <col min="2056" max="2056" width="12.140625" style="84" hidden="1" customWidth="1"/>
    <col min="2057" max="2057" width="9.140625" style="84" hidden="1" customWidth="1"/>
    <col min="2058" max="2058" width="25" style="84" hidden="1" customWidth="1"/>
    <col min="2059" max="2305" width="9.140625" style="84" hidden="1" customWidth="1"/>
    <col min="2306" max="2306" width="53.7109375" style="84" hidden="1" customWidth="1"/>
    <col min="2307" max="2307" width="9.140625" style="84" hidden="1" customWidth="1"/>
    <col min="2308" max="2308" width="7.28515625" style="84" hidden="1" customWidth="1"/>
    <col min="2309" max="2309" width="11.28515625" style="84" hidden="1" customWidth="1"/>
    <col min="2310" max="2310" width="10.28515625" style="84" hidden="1" customWidth="1"/>
    <col min="2311" max="2311" width="10" style="84" hidden="1" customWidth="1"/>
    <col min="2312" max="2312" width="12.140625" style="84" hidden="1" customWidth="1"/>
    <col min="2313" max="2313" width="9.140625" style="84" hidden="1" customWidth="1"/>
    <col min="2314" max="2314" width="25" style="84" hidden="1" customWidth="1"/>
    <col min="2315" max="2561" width="9.140625" style="84" hidden="1" customWidth="1"/>
    <col min="2562" max="2562" width="53.7109375" style="84" hidden="1" customWidth="1"/>
    <col min="2563" max="2563" width="9.140625" style="84" hidden="1" customWidth="1"/>
    <col min="2564" max="2564" width="7.28515625" style="84" hidden="1" customWidth="1"/>
    <col min="2565" max="2565" width="11.28515625" style="84" hidden="1" customWidth="1"/>
    <col min="2566" max="2566" width="10.28515625" style="84" hidden="1" customWidth="1"/>
    <col min="2567" max="2567" width="10" style="84" hidden="1" customWidth="1"/>
    <col min="2568" max="2568" width="12.140625" style="84" hidden="1" customWidth="1"/>
    <col min="2569" max="2569" width="9.140625" style="84" hidden="1" customWidth="1"/>
    <col min="2570" max="2570" width="25" style="84" hidden="1" customWidth="1"/>
    <col min="2571" max="2817" width="9.140625" style="84" hidden="1" customWidth="1"/>
    <col min="2818" max="2818" width="53.7109375" style="84" hidden="1" customWidth="1"/>
    <col min="2819" max="2819" width="9.140625" style="84" hidden="1" customWidth="1"/>
    <col min="2820" max="2820" width="7.28515625" style="84" hidden="1" customWidth="1"/>
    <col min="2821" max="2821" width="11.28515625" style="84" hidden="1" customWidth="1"/>
    <col min="2822" max="2822" width="10.28515625" style="84" hidden="1" customWidth="1"/>
    <col min="2823" max="2823" width="10" style="84" hidden="1" customWidth="1"/>
    <col min="2824" max="2824" width="12.140625" style="84" hidden="1" customWidth="1"/>
    <col min="2825" max="2825" width="9.140625" style="84" hidden="1" customWidth="1"/>
    <col min="2826" max="2826" width="25" style="84" hidden="1" customWidth="1"/>
    <col min="2827" max="3073" width="9.140625" style="84" hidden="1" customWidth="1"/>
    <col min="3074" max="3074" width="53.7109375" style="84" hidden="1" customWidth="1"/>
    <col min="3075" max="3075" width="9.140625" style="84" hidden="1" customWidth="1"/>
    <col min="3076" max="3076" width="7.28515625" style="84" hidden="1" customWidth="1"/>
    <col min="3077" max="3077" width="11.28515625" style="84" hidden="1" customWidth="1"/>
    <col min="3078" max="3078" width="10.28515625" style="84" hidden="1" customWidth="1"/>
    <col min="3079" max="3079" width="10" style="84" hidden="1" customWidth="1"/>
    <col min="3080" max="3080" width="12.140625" style="84" hidden="1" customWidth="1"/>
    <col min="3081" max="3081" width="9.140625" style="84" hidden="1" customWidth="1"/>
    <col min="3082" max="3082" width="25" style="84" hidden="1" customWidth="1"/>
    <col min="3083" max="3329" width="9.140625" style="84" hidden="1" customWidth="1"/>
    <col min="3330" max="3330" width="53.7109375" style="84" hidden="1" customWidth="1"/>
    <col min="3331" max="3331" width="9.140625" style="84" hidden="1" customWidth="1"/>
    <col min="3332" max="3332" width="7.28515625" style="84" hidden="1" customWidth="1"/>
    <col min="3333" max="3333" width="11.28515625" style="84" hidden="1" customWidth="1"/>
    <col min="3334" max="3334" width="10.28515625" style="84" hidden="1" customWidth="1"/>
    <col min="3335" max="3335" width="10" style="84" hidden="1" customWidth="1"/>
    <col min="3336" max="3336" width="12.140625" style="84" hidden="1" customWidth="1"/>
    <col min="3337" max="3337" width="9.140625" style="84" hidden="1" customWidth="1"/>
    <col min="3338" max="3338" width="25" style="84" hidden="1" customWidth="1"/>
    <col min="3339" max="3585" width="9.140625" style="84" hidden="1" customWidth="1"/>
    <col min="3586" max="3586" width="53.7109375" style="84" hidden="1" customWidth="1"/>
    <col min="3587" max="3587" width="9.140625" style="84" hidden="1" customWidth="1"/>
    <col min="3588" max="3588" width="7.28515625" style="84" hidden="1" customWidth="1"/>
    <col min="3589" max="3589" width="11.28515625" style="84" hidden="1" customWidth="1"/>
    <col min="3590" max="3590" width="10.28515625" style="84" hidden="1" customWidth="1"/>
    <col min="3591" max="3591" width="10" style="84" hidden="1" customWidth="1"/>
    <col min="3592" max="3592" width="12.140625" style="84" hidden="1" customWidth="1"/>
    <col min="3593" max="3593" width="9.140625" style="84" hidden="1" customWidth="1"/>
    <col min="3594" max="3594" width="25" style="84" hidden="1" customWidth="1"/>
    <col min="3595" max="3841" width="9.140625" style="84" hidden="1" customWidth="1"/>
    <col min="3842" max="3842" width="53.7109375" style="84" hidden="1" customWidth="1"/>
    <col min="3843" max="3843" width="9.140625" style="84" hidden="1" customWidth="1"/>
    <col min="3844" max="3844" width="7.28515625" style="84" hidden="1" customWidth="1"/>
    <col min="3845" max="3845" width="11.28515625" style="84" hidden="1" customWidth="1"/>
    <col min="3846" max="3846" width="10.28515625" style="84" hidden="1" customWidth="1"/>
    <col min="3847" max="3847" width="10" style="84" hidden="1" customWidth="1"/>
    <col min="3848" max="3848" width="12.140625" style="84" hidden="1" customWidth="1"/>
    <col min="3849" max="3849" width="9.140625" style="84" hidden="1" customWidth="1"/>
    <col min="3850" max="3850" width="25" style="84" hidden="1" customWidth="1"/>
    <col min="3851" max="4097" width="9.140625" style="84" hidden="1" customWidth="1"/>
    <col min="4098" max="4098" width="53.7109375" style="84" hidden="1" customWidth="1"/>
    <col min="4099" max="4099" width="9.140625" style="84" hidden="1" customWidth="1"/>
    <col min="4100" max="4100" width="7.28515625" style="84" hidden="1" customWidth="1"/>
    <col min="4101" max="4101" width="11.28515625" style="84" hidden="1" customWidth="1"/>
    <col min="4102" max="4102" width="10.28515625" style="84" hidden="1" customWidth="1"/>
    <col min="4103" max="4103" width="10" style="84" hidden="1" customWidth="1"/>
    <col min="4104" max="4104" width="12.140625" style="84" hidden="1" customWidth="1"/>
    <col min="4105" max="4105" width="9.140625" style="84" hidden="1" customWidth="1"/>
    <col min="4106" max="4106" width="25" style="84" hidden="1" customWidth="1"/>
    <col min="4107" max="4353" width="9.140625" style="84" hidden="1" customWidth="1"/>
    <col min="4354" max="4354" width="53.7109375" style="84" hidden="1" customWidth="1"/>
    <col min="4355" max="4355" width="9.140625" style="84" hidden="1" customWidth="1"/>
    <col min="4356" max="4356" width="7.28515625" style="84" hidden="1" customWidth="1"/>
    <col min="4357" max="4357" width="11.28515625" style="84" hidden="1" customWidth="1"/>
    <col min="4358" max="4358" width="10.28515625" style="84" hidden="1" customWidth="1"/>
    <col min="4359" max="4359" width="10" style="84" hidden="1" customWidth="1"/>
    <col min="4360" max="4360" width="12.140625" style="84" hidden="1" customWidth="1"/>
    <col min="4361" max="4361" width="9.140625" style="84" hidden="1" customWidth="1"/>
    <col min="4362" max="4362" width="25" style="84" hidden="1" customWidth="1"/>
    <col min="4363" max="4609" width="9.140625" style="84" hidden="1" customWidth="1"/>
    <col min="4610" max="4610" width="53.7109375" style="84" hidden="1" customWidth="1"/>
    <col min="4611" max="4611" width="9.140625" style="84" hidden="1" customWidth="1"/>
    <col min="4612" max="4612" width="7.28515625" style="84" hidden="1" customWidth="1"/>
    <col min="4613" max="4613" width="11.28515625" style="84" hidden="1" customWidth="1"/>
    <col min="4614" max="4614" width="10.28515625" style="84" hidden="1" customWidth="1"/>
    <col min="4615" max="4615" width="10" style="84" hidden="1" customWidth="1"/>
    <col min="4616" max="4616" width="12.140625" style="84" hidden="1" customWidth="1"/>
    <col min="4617" max="4617" width="9.140625" style="84" hidden="1" customWidth="1"/>
    <col min="4618" max="4618" width="25" style="84" hidden="1" customWidth="1"/>
    <col min="4619" max="4865" width="9.140625" style="84" hidden="1" customWidth="1"/>
    <col min="4866" max="4866" width="53.7109375" style="84" hidden="1" customWidth="1"/>
    <col min="4867" max="4867" width="9.140625" style="84" hidden="1" customWidth="1"/>
    <col min="4868" max="4868" width="7.28515625" style="84" hidden="1" customWidth="1"/>
    <col min="4869" max="4869" width="11.28515625" style="84" hidden="1" customWidth="1"/>
    <col min="4870" max="4870" width="10.28515625" style="84" hidden="1" customWidth="1"/>
    <col min="4871" max="4871" width="10" style="84" hidden="1" customWidth="1"/>
    <col min="4872" max="4872" width="12.140625" style="84" hidden="1" customWidth="1"/>
    <col min="4873" max="4873" width="9.140625" style="84" hidden="1" customWidth="1"/>
    <col min="4874" max="4874" width="25" style="84" hidden="1" customWidth="1"/>
    <col min="4875" max="5121" width="9.140625" style="84" hidden="1" customWidth="1"/>
    <col min="5122" max="5122" width="53.7109375" style="84" hidden="1" customWidth="1"/>
    <col min="5123" max="5123" width="9.140625" style="84" hidden="1" customWidth="1"/>
    <col min="5124" max="5124" width="7.28515625" style="84" hidden="1" customWidth="1"/>
    <col min="5125" max="5125" width="11.28515625" style="84" hidden="1" customWidth="1"/>
    <col min="5126" max="5126" width="10.28515625" style="84" hidden="1" customWidth="1"/>
    <col min="5127" max="5127" width="10" style="84" hidden="1" customWidth="1"/>
    <col min="5128" max="5128" width="12.140625" style="84" hidden="1" customWidth="1"/>
    <col min="5129" max="5129" width="9.140625" style="84" hidden="1" customWidth="1"/>
    <col min="5130" max="5130" width="25" style="84" hidden="1" customWidth="1"/>
    <col min="5131" max="5377" width="9.140625" style="84" hidden="1" customWidth="1"/>
    <col min="5378" max="5378" width="53.7109375" style="84" hidden="1" customWidth="1"/>
    <col min="5379" max="5379" width="9.140625" style="84" hidden="1" customWidth="1"/>
    <col min="5380" max="5380" width="7.28515625" style="84" hidden="1" customWidth="1"/>
    <col min="5381" max="5381" width="11.28515625" style="84" hidden="1" customWidth="1"/>
    <col min="5382" max="5382" width="10.28515625" style="84" hidden="1" customWidth="1"/>
    <col min="5383" max="5383" width="10" style="84" hidden="1" customWidth="1"/>
    <col min="5384" max="5384" width="12.140625" style="84" hidden="1" customWidth="1"/>
    <col min="5385" max="5385" width="9.140625" style="84" hidden="1" customWidth="1"/>
    <col min="5386" max="5386" width="25" style="84" hidden="1" customWidth="1"/>
    <col min="5387" max="5633" width="9.140625" style="84" hidden="1" customWidth="1"/>
    <col min="5634" max="5634" width="53.7109375" style="84" hidden="1" customWidth="1"/>
    <col min="5635" max="5635" width="9.140625" style="84" hidden="1" customWidth="1"/>
    <col min="5636" max="5636" width="7.28515625" style="84" hidden="1" customWidth="1"/>
    <col min="5637" max="5637" width="11.28515625" style="84" hidden="1" customWidth="1"/>
    <col min="5638" max="5638" width="10.28515625" style="84" hidden="1" customWidth="1"/>
    <col min="5639" max="5639" width="10" style="84" hidden="1" customWidth="1"/>
    <col min="5640" max="5640" width="12.140625" style="84" hidden="1" customWidth="1"/>
    <col min="5641" max="5641" width="9.140625" style="84" hidden="1" customWidth="1"/>
    <col min="5642" max="5642" width="25" style="84" hidden="1" customWidth="1"/>
    <col min="5643" max="5889" width="9.140625" style="84" hidden="1" customWidth="1"/>
    <col min="5890" max="5890" width="53.7109375" style="84" hidden="1" customWidth="1"/>
    <col min="5891" max="5891" width="9.140625" style="84" hidden="1" customWidth="1"/>
    <col min="5892" max="5892" width="7.28515625" style="84" hidden="1" customWidth="1"/>
    <col min="5893" max="5893" width="11.28515625" style="84" hidden="1" customWidth="1"/>
    <col min="5894" max="5894" width="10.28515625" style="84" hidden="1" customWidth="1"/>
    <col min="5895" max="5895" width="10" style="84" hidden="1" customWidth="1"/>
    <col min="5896" max="5896" width="12.140625" style="84" hidden="1" customWidth="1"/>
    <col min="5897" max="5897" width="9.140625" style="84" hidden="1" customWidth="1"/>
    <col min="5898" max="5898" width="25" style="84" hidden="1" customWidth="1"/>
    <col min="5899" max="6145" width="9.140625" style="84" hidden="1" customWidth="1"/>
    <col min="6146" max="6146" width="53.7109375" style="84" hidden="1" customWidth="1"/>
    <col min="6147" max="6147" width="9.140625" style="84" hidden="1" customWidth="1"/>
    <col min="6148" max="6148" width="7.28515625" style="84" hidden="1" customWidth="1"/>
    <col min="6149" max="6149" width="11.28515625" style="84" hidden="1" customWidth="1"/>
    <col min="6150" max="6150" width="10.28515625" style="84" hidden="1" customWidth="1"/>
    <col min="6151" max="6151" width="10" style="84" hidden="1" customWidth="1"/>
    <col min="6152" max="6152" width="12.140625" style="84" hidden="1" customWidth="1"/>
    <col min="6153" max="6153" width="9.140625" style="84" hidden="1" customWidth="1"/>
    <col min="6154" max="6154" width="25" style="84" hidden="1" customWidth="1"/>
    <col min="6155" max="6401" width="9.140625" style="84" hidden="1" customWidth="1"/>
    <col min="6402" max="6402" width="53.7109375" style="84" hidden="1" customWidth="1"/>
    <col min="6403" max="6403" width="9.140625" style="84" hidden="1" customWidth="1"/>
    <col min="6404" max="6404" width="7.28515625" style="84" hidden="1" customWidth="1"/>
    <col min="6405" max="6405" width="11.28515625" style="84" hidden="1" customWidth="1"/>
    <col min="6406" max="6406" width="10.28515625" style="84" hidden="1" customWidth="1"/>
    <col min="6407" max="6407" width="10" style="84" hidden="1" customWidth="1"/>
    <col min="6408" max="6408" width="12.140625" style="84" hidden="1" customWidth="1"/>
    <col min="6409" max="6409" width="9.140625" style="84" hidden="1" customWidth="1"/>
    <col min="6410" max="6410" width="25" style="84" hidden="1" customWidth="1"/>
    <col min="6411" max="6657" width="9.140625" style="84" hidden="1" customWidth="1"/>
    <col min="6658" max="6658" width="53.7109375" style="84" hidden="1" customWidth="1"/>
    <col min="6659" max="6659" width="9.140625" style="84" hidden="1" customWidth="1"/>
    <col min="6660" max="6660" width="7.28515625" style="84" hidden="1" customWidth="1"/>
    <col min="6661" max="6661" width="11.28515625" style="84" hidden="1" customWidth="1"/>
    <col min="6662" max="6662" width="10.28515625" style="84" hidden="1" customWidth="1"/>
    <col min="6663" max="6663" width="10" style="84" hidden="1" customWidth="1"/>
    <col min="6664" max="6664" width="12.140625" style="84" hidden="1" customWidth="1"/>
    <col min="6665" max="6665" width="9.140625" style="84" hidden="1" customWidth="1"/>
    <col min="6666" max="6666" width="25" style="84" hidden="1" customWidth="1"/>
    <col min="6667" max="6913" width="9.140625" style="84" hidden="1" customWidth="1"/>
    <col min="6914" max="6914" width="53.7109375" style="84" hidden="1" customWidth="1"/>
    <col min="6915" max="6915" width="9.140625" style="84" hidden="1" customWidth="1"/>
    <col min="6916" max="6916" width="7.28515625" style="84" hidden="1" customWidth="1"/>
    <col min="6917" max="6917" width="11.28515625" style="84" hidden="1" customWidth="1"/>
    <col min="6918" max="6918" width="10.28515625" style="84" hidden="1" customWidth="1"/>
    <col min="6919" max="6919" width="10" style="84" hidden="1" customWidth="1"/>
    <col min="6920" max="6920" width="12.140625" style="84" hidden="1" customWidth="1"/>
    <col min="6921" max="6921" width="9.140625" style="84" hidden="1" customWidth="1"/>
    <col min="6922" max="6922" width="25" style="84" hidden="1" customWidth="1"/>
    <col min="6923" max="7169" width="9.140625" style="84" hidden="1" customWidth="1"/>
    <col min="7170" max="7170" width="53.7109375" style="84" hidden="1" customWidth="1"/>
    <col min="7171" max="7171" width="9.140625" style="84" hidden="1" customWidth="1"/>
    <col min="7172" max="7172" width="7.28515625" style="84" hidden="1" customWidth="1"/>
    <col min="7173" max="7173" width="11.28515625" style="84" hidden="1" customWidth="1"/>
    <col min="7174" max="7174" width="10.28515625" style="84" hidden="1" customWidth="1"/>
    <col min="7175" max="7175" width="10" style="84" hidden="1" customWidth="1"/>
    <col min="7176" max="7176" width="12.140625" style="84" hidden="1" customWidth="1"/>
    <col min="7177" max="7177" width="9.140625" style="84" hidden="1" customWidth="1"/>
    <col min="7178" max="7178" width="25" style="84" hidden="1" customWidth="1"/>
    <col min="7179" max="7425" width="9.140625" style="84" hidden="1" customWidth="1"/>
    <col min="7426" max="7426" width="53.7109375" style="84" hidden="1" customWidth="1"/>
    <col min="7427" max="7427" width="9.140625" style="84" hidden="1" customWidth="1"/>
    <col min="7428" max="7428" width="7.28515625" style="84" hidden="1" customWidth="1"/>
    <col min="7429" max="7429" width="11.28515625" style="84" hidden="1" customWidth="1"/>
    <col min="7430" max="7430" width="10.28515625" style="84" hidden="1" customWidth="1"/>
    <col min="7431" max="7431" width="10" style="84" hidden="1" customWidth="1"/>
    <col min="7432" max="7432" width="12.140625" style="84" hidden="1" customWidth="1"/>
    <col min="7433" max="7433" width="9.140625" style="84" hidden="1" customWidth="1"/>
    <col min="7434" max="7434" width="25" style="84" hidden="1" customWidth="1"/>
    <col min="7435" max="7681" width="9.140625" style="84" hidden="1" customWidth="1"/>
    <col min="7682" max="7682" width="53.7109375" style="84" hidden="1" customWidth="1"/>
    <col min="7683" max="7683" width="9.140625" style="84" hidden="1" customWidth="1"/>
    <col min="7684" max="7684" width="7.28515625" style="84" hidden="1" customWidth="1"/>
    <col min="7685" max="7685" width="11.28515625" style="84" hidden="1" customWidth="1"/>
    <col min="7686" max="7686" width="10.28515625" style="84" hidden="1" customWidth="1"/>
    <col min="7687" max="7687" width="10" style="84" hidden="1" customWidth="1"/>
    <col min="7688" max="7688" width="12.140625" style="84" hidden="1" customWidth="1"/>
    <col min="7689" max="7689" width="9.140625" style="84" hidden="1" customWidth="1"/>
    <col min="7690" max="7690" width="25" style="84" hidden="1" customWidth="1"/>
    <col min="7691" max="7937" width="9.140625" style="84" hidden="1" customWidth="1"/>
    <col min="7938" max="7938" width="53.7109375" style="84" hidden="1" customWidth="1"/>
    <col min="7939" max="7939" width="9.140625" style="84" hidden="1" customWidth="1"/>
    <col min="7940" max="7940" width="7.28515625" style="84" hidden="1" customWidth="1"/>
    <col min="7941" max="7941" width="11.28515625" style="84" hidden="1" customWidth="1"/>
    <col min="7942" max="7942" width="10.28515625" style="84" hidden="1" customWidth="1"/>
    <col min="7943" max="7943" width="10" style="84" hidden="1" customWidth="1"/>
    <col min="7944" max="7944" width="12.140625" style="84" hidden="1" customWidth="1"/>
    <col min="7945" max="7945" width="9.140625" style="84" hidden="1" customWidth="1"/>
    <col min="7946" max="7946" width="25" style="84" hidden="1" customWidth="1"/>
    <col min="7947" max="8193" width="9.140625" style="84" hidden="1" customWidth="1"/>
    <col min="8194" max="8194" width="53.7109375" style="84" hidden="1" customWidth="1"/>
    <col min="8195" max="8195" width="9.140625" style="84" hidden="1" customWidth="1"/>
    <col min="8196" max="8196" width="7.28515625" style="84" hidden="1" customWidth="1"/>
    <col min="8197" max="8197" width="11.28515625" style="84" hidden="1" customWidth="1"/>
    <col min="8198" max="8198" width="10.28515625" style="84" hidden="1" customWidth="1"/>
    <col min="8199" max="8199" width="10" style="84" hidden="1" customWidth="1"/>
    <col min="8200" max="8200" width="12.140625" style="84" hidden="1" customWidth="1"/>
    <col min="8201" max="8201" width="9.140625" style="84" hidden="1" customWidth="1"/>
    <col min="8202" max="8202" width="25" style="84" hidden="1" customWidth="1"/>
    <col min="8203" max="8449" width="9.140625" style="84" hidden="1" customWidth="1"/>
    <col min="8450" max="8450" width="53.7109375" style="84" hidden="1" customWidth="1"/>
    <col min="8451" max="8451" width="9.140625" style="84" hidden="1" customWidth="1"/>
    <col min="8452" max="8452" width="7.28515625" style="84" hidden="1" customWidth="1"/>
    <col min="8453" max="8453" width="11.28515625" style="84" hidden="1" customWidth="1"/>
    <col min="8454" max="8454" width="10.28515625" style="84" hidden="1" customWidth="1"/>
    <col min="8455" max="8455" width="10" style="84" hidden="1" customWidth="1"/>
    <col min="8456" max="8456" width="12.140625" style="84" hidden="1" customWidth="1"/>
    <col min="8457" max="8457" width="9.140625" style="84" hidden="1" customWidth="1"/>
    <col min="8458" max="8458" width="25" style="84" hidden="1" customWidth="1"/>
    <col min="8459" max="8705" width="9.140625" style="84" hidden="1" customWidth="1"/>
    <col min="8706" max="8706" width="53.7109375" style="84" hidden="1" customWidth="1"/>
    <col min="8707" max="8707" width="9.140625" style="84" hidden="1" customWidth="1"/>
    <col min="8708" max="8708" width="7.28515625" style="84" hidden="1" customWidth="1"/>
    <col min="8709" max="8709" width="11.28515625" style="84" hidden="1" customWidth="1"/>
    <col min="8710" max="8710" width="10.28515625" style="84" hidden="1" customWidth="1"/>
    <col min="8711" max="8711" width="10" style="84" hidden="1" customWidth="1"/>
    <col min="8712" max="8712" width="12.140625" style="84" hidden="1" customWidth="1"/>
    <col min="8713" max="8713" width="9.140625" style="84" hidden="1" customWidth="1"/>
    <col min="8714" max="8714" width="25" style="84" hidden="1" customWidth="1"/>
    <col min="8715" max="8961" width="9.140625" style="84" hidden="1" customWidth="1"/>
    <col min="8962" max="8962" width="53.7109375" style="84" hidden="1" customWidth="1"/>
    <col min="8963" max="8963" width="9.140625" style="84" hidden="1" customWidth="1"/>
    <col min="8964" max="8964" width="7.28515625" style="84" hidden="1" customWidth="1"/>
    <col min="8965" max="8965" width="11.28515625" style="84" hidden="1" customWidth="1"/>
    <col min="8966" max="8966" width="10.28515625" style="84" hidden="1" customWidth="1"/>
    <col min="8967" max="8967" width="10" style="84" hidden="1" customWidth="1"/>
    <col min="8968" max="8968" width="12.140625" style="84" hidden="1" customWidth="1"/>
    <col min="8969" max="8969" width="9.140625" style="84" hidden="1" customWidth="1"/>
    <col min="8970" max="8970" width="25" style="84" hidden="1" customWidth="1"/>
    <col min="8971" max="9217" width="9.140625" style="84" hidden="1" customWidth="1"/>
    <col min="9218" max="9218" width="53.7109375" style="84" hidden="1" customWidth="1"/>
    <col min="9219" max="9219" width="9.140625" style="84" hidden="1" customWidth="1"/>
    <col min="9220" max="9220" width="7.28515625" style="84" hidden="1" customWidth="1"/>
    <col min="9221" max="9221" width="11.28515625" style="84" hidden="1" customWidth="1"/>
    <col min="9222" max="9222" width="10.28515625" style="84" hidden="1" customWidth="1"/>
    <col min="9223" max="9223" width="10" style="84" hidden="1" customWidth="1"/>
    <col min="9224" max="9224" width="12.140625" style="84" hidden="1" customWidth="1"/>
    <col min="9225" max="9225" width="9.140625" style="84" hidden="1" customWidth="1"/>
    <col min="9226" max="9226" width="25" style="84" hidden="1" customWidth="1"/>
    <col min="9227" max="9473" width="9.140625" style="84" hidden="1" customWidth="1"/>
    <col min="9474" max="9474" width="53.7109375" style="84" hidden="1" customWidth="1"/>
    <col min="9475" max="9475" width="9.140625" style="84" hidden="1" customWidth="1"/>
    <col min="9476" max="9476" width="7.28515625" style="84" hidden="1" customWidth="1"/>
    <col min="9477" max="9477" width="11.28515625" style="84" hidden="1" customWidth="1"/>
    <col min="9478" max="9478" width="10.28515625" style="84" hidden="1" customWidth="1"/>
    <col min="9479" max="9479" width="10" style="84" hidden="1" customWidth="1"/>
    <col min="9480" max="9480" width="12.140625" style="84" hidden="1" customWidth="1"/>
    <col min="9481" max="9481" width="9.140625" style="84" hidden="1" customWidth="1"/>
    <col min="9482" max="9482" width="25" style="84" hidden="1" customWidth="1"/>
    <col min="9483" max="9729" width="9.140625" style="84" hidden="1" customWidth="1"/>
    <col min="9730" max="9730" width="53.7109375" style="84" hidden="1" customWidth="1"/>
    <col min="9731" max="9731" width="9.140625" style="84" hidden="1" customWidth="1"/>
    <col min="9732" max="9732" width="7.28515625" style="84" hidden="1" customWidth="1"/>
    <col min="9733" max="9733" width="11.28515625" style="84" hidden="1" customWidth="1"/>
    <col min="9734" max="9734" width="10.28515625" style="84" hidden="1" customWidth="1"/>
    <col min="9735" max="9735" width="10" style="84" hidden="1" customWidth="1"/>
    <col min="9736" max="9736" width="12.140625" style="84" hidden="1" customWidth="1"/>
    <col min="9737" max="9737" width="9.140625" style="84" hidden="1" customWidth="1"/>
    <col min="9738" max="9738" width="25" style="84" hidden="1" customWidth="1"/>
    <col min="9739" max="9985" width="9.140625" style="84" hidden="1" customWidth="1"/>
    <col min="9986" max="9986" width="53.7109375" style="84" hidden="1" customWidth="1"/>
    <col min="9987" max="9987" width="9.140625" style="84" hidden="1" customWidth="1"/>
    <col min="9988" max="9988" width="7.28515625" style="84" hidden="1" customWidth="1"/>
    <col min="9989" max="9989" width="11.28515625" style="84" hidden="1" customWidth="1"/>
    <col min="9990" max="9990" width="10.28515625" style="84" hidden="1" customWidth="1"/>
    <col min="9991" max="9991" width="10" style="84" hidden="1" customWidth="1"/>
    <col min="9992" max="9992" width="12.140625" style="84" hidden="1" customWidth="1"/>
    <col min="9993" max="9993" width="9.140625" style="84" hidden="1" customWidth="1"/>
    <col min="9994" max="9994" width="25" style="84" hidden="1" customWidth="1"/>
    <col min="9995" max="10241" width="9.140625" style="84" hidden="1" customWidth="1"/>
    <col min="10242" max="10242" width="53.7109375" style="84" hidden="1" customWidth="1"/>
    <col min="10243" max="10243" width="9.140625" style="84" hidden="1" customWidth="1"/>
    <col min="10244" max="10244" width="7.28515625" style="84" hidden="1" customWidth="1"/>
    <col min="10245" max="10245" width="11.28515625" style="84" hidden="1" customWidth="1"/>
    <col min="10246" max="10246" width="10.28515625" style="84" hidden="1" customWidth="1"/>
    <col min="10247" max="10247" width="10" style="84" hidden="1" customWidth="1"/>
    <col min="10248" max="10248" width="12.140625" style="84" hidden="1" customWidth="1"/>
    <col min="10249" max="10249" width="9.140625" style="84" hidden="1" customWidth="1"/>
    <col min="10250" max="10250" width="25" style="84" hidden="1" customWidth="1"/>
    <col min="10251" max="10497" width="9.140625" style="84" hidden="1" customWidth="1"/>
    <col min="10498" max="10498" width="53.7109375" style="84" hidden="1" customWidth="1"/>
    <col min="10499" max="10499" width="9.140625" style="84" hidden="1" customWidth="1"/>
    <col min="10500" max="10500" width="7.28515625" style="84" hidden="1" customWidth="1"/>
    <col min="10501" max="10501" width="11.28515625" style="84" hidden="1" customWidth="1"/>
    <col min="10502" max="10502" width="10.28515625" style="84" hidden="1" customWidth="1"/>
    <col min="10503" max="10503" width="10" style="84" hidden="1" customWidth="1"/>
    <col min="10504" max="10504" width="12.140625" style="84" hidden="1" customWidth="1"/>
    <col min="10505" max="10505" width="9.140625" style="84" hidden="1" customWidth="1"/>
    <col min="10506" max="10506" width="25" style="84" hidden="1" customWidth="1"/>
    <col min="10507" max="10753" width="9.140625" style="84" hidden="1" customWidth="1"/>
    <col min="10754" max="10754" width="53.7109375" style="84" hidden="1" customWidth="1"/>
    <col min="10755" max="10755" width="9.140625" style="84" hidden="1" customWidth="1"/>
    <col min="10756" max="10756" width="7.28515625" style="84" hidden="1" customWidth="1"/>
    <col min="10757" max="10757" width="11.28515625" style="84" hidden="1" customWidth="1"/>
    <col min="10758" max="10758" width="10.28515625" style="84" hidden="1" customWidth="1"/>
    <col min="10759" max="10759" width="10" style="84" hidden="1" customWidth="1"/>
    <col min="10760" max="10760" width="12.140625" style="84" hidden="1" customWidth="1"/>
    <col min="10761" max="10761" width="9.140625" style="84" hidden="1" customWidth="1"/>
    <col min="10762" max="10762" width="25" style="84" hidden="1" customWidth="1"/>
    <col min="10763" max="11009" width="9.140625" style="84" hidden="1" customWidth="1"/>
    <col min="11010" max="11010" width="53.7109375" style="84" hidden="1" customWidth="1"/>
    <col min="11011" max="11011" width="9.140625" style="84" hidden="1" customWidth="1"/>
    <col min="11012" max="11012" width="7.28515625" style="84" hidden="1" customWidth="1"/>
    <col min="11013" max="11013" width="11.28515625" style="84" hidden="1" customWidth="1"/>
    <col min="11014" max="11014" width="10.28515625" style="84" hidden="1" customWidth="1"/>
    <col min="11015" max="11015" width="10" style="84" hidden="1" customWidth="1"/>
    <col min="11016" max="11016" width="12.140625" style="84" hidden="1" customWidth="1"/>
    <col min="11017" max="11017" width="9.140625" style="84" hidden="1" customWidth="1"/>
    <col min="11018" max="11018" width="25" style="84" hidden="1" customWidth="1"/>
    <col min="11019" max="11265" width="9.140625" style="84" hidden="1" customWidth="1"/>
    <col min="11266" max="11266" width="53.7109375" style="84" hidden="1" customWidth="1"/>
    <col min="11267" max="11267" width="9.140625" style="84" hidden="1" customWidth="1"/>
    <col min="11268" max="11268" width="7.28515625" style="84" hidden="1" customWidth="1"/>
    <col min="11269" max="11269" width="11.28515625" style="84" hidden="1" customWidth="1"/>
    <col min="11270" max="11270" width="10.28515625" style="84" hidden="1" customWidth="1"/>
    <col min="11271" max="11271" width="10" style="84" hidden="1" customWidth="1"/>
    <col min="11272" max="11272" width="12.140625" style="84" hidden="1" customWidth="1"/>
    <col min="11273" max="11273" width="9.140625" style="84" hidden="1" customWidth="1"/>
    <col min="11274" max="11274" width="25" style="84" hidden="1" customWidth="1"/>
    <col min="11275" max="11521" width="9.140625" style="84" hidden="1" customWidth="1"/>
    <col min="11522" max="11522" width="53.7109375" style="84" hidden="1" customWidth="1"/>
    <col min="11523" max="11523" width="9.140625" style="84" hidden="1" customWidth="1"/>
    <col min="11524" max="11524" width="7.28515625" style="84" hidden="1" customWidth="1"/>
    <col min="11525" max="11525" width="11.28515625" style="84" hidden="1" customWidth="1"/>
    <col min="11526" max="11526" width="10.28515625" style="84" hidden="1" customWidth="1"/>
    <col min="11527" max="11527" width="10" style="84" hidden="1" customWidth="1"/>
    <col min="11528" max="11528" width="12.140625" style="84" hidden="1" customWidth="1"/>
    <col min="11529" max="11529" width="9.140625" style="84" hidden="1" customWidth="1"/>
    <col min="11530" max="11530" width="25" style="84" hidden="1" customWidth="1"/>
    <col min="11531" max="11777" width="9.140625" style="84" hidden="1" customWidth="1"/>
    <col min="11778" max="11778" width="53.7109375" style="84" hidden="1" customWidth="1"/>
    <col min="11779" max="11779" width="9.140625" style="84" hidden="1" customWidth="1"/>
    <col min="11780" max="11780" width="7.28515625" style="84" hidden="1" customWidth="1"/>
    <col min="11781" max="11781" width="11.28515625" style="84" hidden="1" customWidth="1"/>
    <col min="11782" max="11782" width="10.28515625" style="84" hidden="1" customWidth="1"/>
    <col min="11783" max="11783" width="10" style="84" hidden="1" customWidth="1"/>
    <col min="11784" max="11784" width="12.140625" style="84" hidden="1" customWidth="1"/>
    <col min="11785" max="11785" width="9.140625" style="84" hidden="1" customWidth="1"/>
    <col min="11786" max="11786" width="25" style="84" hidden="1" customWidth="1"/>
    <col min="11787" max="12033" width="9.140625" style="84" hidden="1" customWidth="1"/>
    <col min="12034" max="12034" width="53.7109375" style="84" hidden="1" customWidth="1"/>
    <col min="12035" max="12035" width="9.140625" style="84" hidden="1" customWidth="1"/>
    <col min="12036" max="12036" width="7.28515625" style="84" hidden="1" customWidth="1"/>
    <col min="12037" max="12037" width="11.28515625" style="84" hidden="1" customWidth="1"/>
    <col min="12038" max="12038" width="10.28515625" style="84" hidden="1" customWidth="1"/>
    <col min="12039" max="12039" width="10" style="84" hidden="1" customWidth="1"/>
    <col min="12040" max="12040" width="12.140625" style="84" hidden="1" customWidth="1"/>
    <col min="12041" max="12041" width="9.140625" style="84" hidden="1" customWidth="1"/>
    <col min="12042" max="12042" width="25" style="84" hidden="1" customWidth="1"/>
    <col min="12043" max="12289" width="9.140625" style="84" hidden="1" customWidth="1"/>
    <col min="12290" max="12290" width="53.7109375" style="84" hidden="1" customWidth="1"/>
    <col min="12291" max="12291" width="9.140625" style="84" hidden="1" customWidth="1"/>
    <col min="12292" max="12292" width="7.28515625" style="84" hidden="1" customWidth="1"/>
    <col min="12293" max="12293" width="11.28515625" style="84" hidden="1" customWidth="1"/>
    <col min="12294" max="12294" width="10.28515625" style="84" hidden="1" customWidth="1"/>
    <col min="12295" max="12295" width="10" style="84" hidden="1" customWidth="1"/>
    <col min="12296" max="12296" width="12.140625" style="84" hidden="1" customWidth="1"/>
    <col min="12297" max="12297" width="9.140625" style="84" hidden="1" customWidth="1"/>
    <col min="12298" max="12298" width="25" style="84" hidden="1" customWidth="1"/>
    <col min="12299" max="12545" width="9.140625" style="84" hidden="1" customWidth="1"/>
    <col min="12546" max="12546" width="53.7109375" style="84" hidden="1" customWidth="1"/>
    <col min="12547" max="12547" width="9.140625" style="84" hidden="1" customWidth="1"/>
    <col min="12548" max="12548" width="7.28515625" style="84" hidden="1" customWidth="1"/>
    <col min="12549" max="12549" width="11.28515625" style="84" hidden="1" customWidth="1"/>
    <col min="12550" max="12550" width="10.28515625" style="84" hidden="1" customWidth="1"/>
    <col min="12551" max="12551" width="10" style="84" hidden="1" customWidth="1"/>
    <col min="12552" max="12552" width="12.140625" style="84" hidden="1" customWidth="1"/>
    <col min="12553" max="12553" width="9.140625" style="84" hidden="1" customWidth="1"/>
    <col min="12554" max="12554" width="25" style="84" hidden="1" customWidth="1"/>
    <col min="12555" max="12801" width="9.140625" style="84" hidden="1" customWidth="1"/>
    <col min="12802" max="12802" width="53.7109375" style="84" hidden="1" customWidth="1"/>
    <col min="12803" max="12803" width="9.140625" style="84" hidden="1" customWidth="1"/>
    <col min="12804" max="12804" width="7.28515625" style="84" hidden="1" customWidth="1"/>
    <col min="12805" max="12805" width="11.28515625" style="84" hidden="1" customWidth="1"/>
    <col min="12806" max="12806" width="10.28515625" style="84" hidden="1" customWidth="1"/>
    <col min="12807" max="12807" width="10" style="84" hidden="1" customWidth="1"/>
    <col min="12808" max="12808" width="12.140625" style="84" hidden="1" customWidth="1"/>
    <col min="12809" max="12809" width="9.140625" style="84" hidden="1" customWidth="1"/>
    <col min="12810" max="12810" width="25" style="84" hidden="1" customWidth="1"/>
    <col min="12811" max="13057" width="9.140625" style="84" hidden="1" customWidth="1"/>
    <col min="13058" max="13058" width="53.7109375" style="84" hidden="1" customWidth="1"/>
    <col min="13059" max="13059" width="9.140625" style="84" hidden="1" customWidth="1"/>
    <col min="13060" max="13060" width="7.28515625" style="84" hidden="1" customWidth="1"/>
    <col min="13061" max="13061" width="11.28515625" style="84" hidden="1" customWidth="1"/>
    <col min="13062" max="13062" width="10.28515625" style="84" hidden="1" customWidth="1"/>
    <col min="13063" max="13063" width="10" style="84" hidden="1" customWidth="1"/>
    <col min="13064" max="13064" width="12.140625" style="84" hidden="1" customWidth="1"/>
    <col min="13065" max="13065" width="9.140625" style="84" hidden="1" customWidth="1"/>
    <col min="13066" max="13066" width="25" style="84" hidden="1" customWidth="1"/>
    <col min="13067" max="13313" width="9.140625" style="84" hidden="1" customWidth="1"/>
    <col min="13314" max="13314" width="53.7109375" style="84" hidden="1" customWidth="1"/>
    <col min="13315" max="13315" width="9.140625" style="84" hidden="1" customWidth="1"/>
    <col min="13316" max="13316" width="7.28515625" style="84" hidden="1" customWidth="1"/>
    <col min="13317" max="13317" width="11.28515625" style="84" hidden="1" customWidth="1"/>
    <col min="13318" max="13318" width="10.28515625" style="84" hidden="1" customWidth="1"/>
    <col min="13319" max="13319" width="10" style="84" hidden="1" customWidth="1"/>
    <col min="13320" max="13320" width="12.140625" style="84" hidden="1" customWidth="1"/>
    <col min="13321" max="13321" width="9.140625" style="84" hidden="1" customWidth="1"/>
    <col min="13322" max="13322" width="25" style="84" hidden="1" customWidth="1"/>
    <col min="13323" max="13569" width="9.140625" style="84" hidden="1" customWidth="1"/>
    <col min="13570" max="13570" width="53.7109375" style="84" hidden="1" customWidth="1"/>
    <col min="13571" max="13571" width="9.140625" style="84" hidden="1" customWidth="1"/>
    <col min="13572" max="13572" width="7.28515625" style="84" hidden="1" customWidth="1"/>
    <col min="13573" max="13573" width="11.28515625" style="84" hidden="1" customWidth="1"/>
    <col min="13574" max="13574" width="10.28515625" style="84" hidden="1" customWidth="1"/>
    <col min="13575" max="13575" width="10" style="84" hidden="1" customWidth="1"/>
    <col min="13576" max="13576" width="12.140625" style="84" hidden="1" customWidth="1"/>
    <col min="13577" max="13577" width="9.140625" style="84" hidden="1" customWidth="1"/>
    <col min="13578" max="13578" width="25" style="84" hidden="1" customWidth="1"/>
    <col min="13579" max="13825" width="9.140625" style="84" hidden="1" customWidth="1"/>
    <col min="13826" max="13826" width="53.7109375" style="84" hidden="1" customWidth="1"/>
    <col min="13827" max="13827" width="9.140625" style="84" hidden="1" customWidth="1"/>
    <col min="13828" max="13828" width="7.28515625" style="84" hidden="1" customWidth="1"/>
    <col min="13829" max="13829" width="11.28515625" style="84" hidden="1" customWidth="1"/>
    <col min="13830" max="13830" width="10.28515625" style="84" hidden="1" customWidth="1"/>
    <col min="13831" max="13831" width="10" style="84" hidden="1" customWidth="1"/>
    <col min="13832" max="13832" width="12.140625" style="84" hidden="1" customWidth="1"/>
    <col min="13833" max="13833" width="9.140625" style="84" hidden="1" customWidth="1"/>
    <col min="13834" max="13834" width="25" style="84" hidden="1" customWidth="1"/>
    <col min="13835" max="14081" width="9.140625" style="84" hidden="1" customWidth="1"/>
    <col min="14082" max="14082" width="53.7109375" style="84" hidden="1" customWidth="1"/>
    <col min="14083" max="14083" width="9.140625" style="84" hidden="1" customWidth="1"/>
    <col min="14084" max="14084" width="7.28515625" style="84" hidden="1" customWidth="1"/>
    <col min="14085" max="14085" width="11.28515625" style="84" hidden="1" customWidth="1"/>
    <col min="14086" max="14086" width="10.28515625" style="84" hidden="1" customWidth="1"/>
    <col min="14087" max="14087" width="10" style="84" hidden="1" customWidth="1"/>
    <col min="14088" max="14088" width="12.140625" style="84" hidden="1" customWidth="1"/>
    <col min="14089" max="14089" width="9.140625" style="84" hidden="1" customWidth="1"/>
    <col min="14090" max="14090" width="25" style="84" hidden="1" customWidth="1"/>
    <col min="14091" max="14337" width="9.140625" style="84" hidden="1" customWidth="1"/>
    <col min="14338" max="14338" width="53.7109375" style="84" hidden="1" customWidth="1"/>
    <col min="14339" max="14339" width="9.140625" style="84" hidden="1" customWidth="1"/>
    <col min="14340" max="14340" width="7.28515625" style="84" hidden="1" customWidth="1"/>
    <col min="14341" max="14341" width="11.28515625" style="84" hidden="1" customWidth="1"/>
    <col min="14342" max="14342" width="10.28515625" style="84" hidden="1" customWidth="1"/>
    <col min="14343" max="14343" width="10" style="84" hidden="1" customWidth="1"/>
    <col min="14344" max="14344" width="12.140625" style="84" hidden="1" customWidth="1"/>
    <col min="14345" max="14345" width="9.140625" style="84" hidden="1" customWidth="1"/>
    <col min="14346" max="14346" width="25" style="84" hidden="1" customWidth="1"/>
    <col min="14347" max="14593" width="9.140625" style="84" hidden="1" customWidth="1"/>
    <col min="14594" max="14594" width="53.7109375" style="84" hidden="1" customWidth="1"/>
    <col min="14595" max="14595" width="9.140625" style="84" hidden="1" customWidth="1"/>
    <col min="14596" max="14596" width="7.28515625" style="84" hidden="1" customWidth="1"/>
    <col min="14597" max="14597" width="11.28515625" style="84" hidden="1" customWidth="1"/>
    <col min="14598" max="14598" width="10.28515625" style="84" hidden="1" customWidth="1"/>
    <col min="14599" max="14599" width="10" style="84" hidden="1" customWidth="1"/>
    <col min="14600" max="14600" width="12.140625" style="84" hidden="1" customWidth="1"/>
    <col min="14601" max="14601" width="9.140625" style="84" hidden="1" customWidth="1"/>
    <col min="14602" max="14602" width="25" style="84" hidden="1" customWidth="1"/>
    <col min="14603" max="14849" width="9.140625" style="84" hidden="1" customWidth="1"/>
    <col min="14850" max="14850" width="53.7109375" style="84" hidden="1" customWidth="1"/>
    <col min="14851" max="14851" width="9.140625" style="84" hidden="1" customWidth="1"/>
    <col min="14852" max="14852" width="7.28515625" style="84" hidden="1" customWidth="1"/>
    <col min="14853" max="14853" width="11.28515625" style="84" hidden="1" customWidth="1"/>
    <col min="14854" max="14854" width="10.28515625" style="84" hidden="1" customWidth="1"/>
    <col min="14855" max="14855" width="10" style="84" hidden="1" customWidth="1"/>
    <col min="14856" max="14856" width="12.140625" style="84" hidden="1" customWidth="1"/>
    <col min="14857" max="14857" width="9.140625" style="84" hidden="1" customWidth="1"/>
    <col min="14858" max="14858" width="25" style="84" hidden="1" customWidth="1"/>
    <col min="14859" max="15105" width="9.140625" style="84" hidden="1" customWidth="1"/>
    <col min="15106" max="15106" width="53.7109375" style="84" hidden="1" customWidth="1"/>
    <col min="15107" max="15107" width="9.140625" style="84" hidden="1" customWidth="1"/>
    <col min="15108" max="15108" width="7.28515625" style="84" hidden="1" customWidth="1"/>
    <col min="15109" max="15109" width="11.28515625" style="84" hidden="1" customWidth="1"/>
    <col min="15110" max="15110" width="10.28515625" style="84" hidden="1" customWidth="1"/>
    <col min="15111" max="15111" width="10" style="84" hidden="1" customWidth="1"/>
    <col min="15112" max="15112" width="12.140625" style="84" hidden="1" customWidth="1"/>
    <col min="15113" max="15113" width="9.140625" style="84" hidden="1" customWidth="1"/>
    <col min="15114" max="15114" width="25" style="84" hidden="1" customWidth="1"/>
    <col min="15115" max="15361" width="9.140625" style="84" hidden="1" customWidth="1"/>
    <col min="15362" max="15362" width="53.7109375" style="84" hidden="1" customWidth="1"/>
    <col min="15363" max="15363" width="9.140625" style="84" hidden="1" customWidth="1"/>
    <col min="15364" max="15364" width="7.28515625" style="84" hidden="1" customWidth="1"/>
    <col min="15365" max="15365" width="11.28515625" style="84" hidden="1" customWidth="1"/>
    <col min="15366" max="15366" width="10.28515625" style="84" hidden="1" customWidth="1"/>
    <col min="15367" max="15367" width="10" style="84" hidden="1" customWidth="1"/>
    <col min="15368" max="15368" width="12.140625" style="84" hidden="1" customWidth="1"/>
    <col min="15369" max="15369" width="9.140625" style="84" hidden="1" customWidth="1"/>
    <col min="15370" max="15370" width="25" style="84" hidden="1" customWidth="1"/>
    <col min="15371" max="15617" width="9.140625" style="84" hidden="1" customWidth="1"/>
    <col min="15618" max="15618" width="53.7109375" style="84" hidden="1" customWidth="1"/>
    <col min="15619" max="15619" width="9.140625" style="84" hidden="1" customWidth="1"/>
    <col min="15620" max="15620" width="7.28515625" style="84" hidden="1" customWidth="1"/>
    <col min="15621" max="15621" width="11.28515625" style="84" hidden="1" customWidth="1"/>
    <col min="15622" max="15622" width="10.28515625" style="84" hidden="1" customWidth="1"/>
    <col min="15623" max="15623" width="10" style="84" hidden="1" customWidth="1"/>
    <col min="15624" max="15624" width="12.140625" style="84" hidden="1" customWidth="1"/>
    <col min="15625" max="15625" width="9.140625" style="84" hidden="1" customWidth="1"/>
    <col min="15626" max="15626" width="25" style="84" hidden="1" customWidth="1"/>
    <col min="15627" max="15873" width="9.140625" style="84" hidden="1" customWidth="1"/>
    <col min="15874" max="15874" width="53.7109375" style="84" hidden="1" customWidth="1"/>
    <col min="15875" max="15875" width="9.140625" style="84" hidden="1" customWidth="1"/>
    <col min="15876" max="15876" width="7.28515625" style="84" hidden="1" customWidth="1"/>
    <col min="15877" max="15877" width="11.28515625" style="84" hidden="1" customWidth="1"/>
    <col min="15878" max="15878" width="10.28515625" style="84" hidden="1" customWidth="1"/>
    <col min="15879" max="15879" width="10" style="84" hidden="1" customWidth="1"/>
    <col min="15880" max="15880" width="12.140625" style="84" hidden="1" customWidth="1"/>
    <col min="15881" max="15881" width="9.140625" style="84" hidden="1" customWidth="1"/>
    <col min="15882" max="15882" width="25" style="84" hidden="1" customWidth="1"/>
    <col min="15883" max="16129" width="9.140625" style="84" hidden="1" customWidth="1"/>
    <col min="16130" max="16130" width="53.7109375" style="84" hidden="1" customWidth="1"/>
    <col min="16131" max="16131" width="9.140625" style="84" hidden="1" customWidth="1"/>
    <col min="16132" max="16132" width="7.28515625" style="84" hidden="1" customWidth="1"/>
    <col min="16133" max="16133" width="11.28515625" style="84" hidden="1" customWidth="1"/>
    <col min="16134" max="16134" width="10.28515625" style="84" hidden="1" customWidth="1"/>
    <col min="16135" max="16135" width="10" style="84" hidden="1" customWidth="1"/>
    <col min="16136" max="16136" width="12.140625" style="84" hidden="1" customWidth="1"/>
    <col min="16137" max="16137" width="9.140625" style="84" hidden="1" customWidth="1"/>
    <col min="16138" max="16138" width="25" style="84" hidden="1" customWidth="1"/>
    <col min="16139" max="16140" width="9.140625" style="84" hidden="1" customWidth="1"/>
    <col min="16141" max="16384" width="9.140625" style="84"/>
  </cols>
  <sheetData>
    <row r="1" spans="1:15" s="18" customFormat="1" ht="21" customHeight="1" thickBot="1">
      <c r="A1" s="13" t="s">
        <v>150</v>
      </c>
      <c r="B1" s="14" t="s">
        <v>151</v>
      </c>
      <c r="C1" s="14"/>
      <c r="D1" s="15"/>
      <c r="E1" s="15"/>
      <c r="F1" s="15"/>
      <c r="G1" s="15"/>
      <c r="H1" s="16"/>
      <c r="I1" s="17"/>
      <c r="N1" s="100">
        <f>N2/N3</f>
        <v>1</v>
      </c>
      <c r="O1" s="18" t="s">
        <v>187</v>
      </c>
    </row>
    <row r="2" spans="1:15" s="18" customFormat="1" ht="13.5" thickBot="1">
      <c r="A2" s="19" t="s">
        <v>152</v>
      </c>
      <c r="B2" s="20" t="s">
        <v>153</v>
      </c>
      <c r="C2" s="20"/>
      <c r="D2" s="21"/>
      <c r="E2" s="22"/>
      <c r="G2" s="23" t="s">
        <v>154</v>
      </c>
      <c r="H2" s="24" t="s">
        <v>155</v>
      </c>
      <c r="N2" s="18">
        <v>160</v>
      </c>
      <c r="O2" s="18" t="s">
        <v>265</v>
      </c>
    </row>
    <row r="3" spans="1:15" s="18" customFormat="1" ht="15" customHeight="1" thickBot="1">
      <c r="A3" s="19" t="s">
        <v>156</v>
      </c>
      <c r="G3" s="25">
        <f>Invoice!J14</f>
        <v>45198</v>
      </c>
      <c r="H3" s="26"/>
      <c r="N3" s="18">
        <v>160</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USD</v>
      </c>
    </row>
    <row r="10" spans="1:15" s="18" customFormat="1" ht="13.5" thickBot="1">
      <c r="A10" s="33" t="str">
        <f>'Copy paste to Here'!G10</f>
        <v>Choco Tattoo Bt.</v>
      </c>
      <c r="B10" s="34"/>
      <c r="C10" s="34"/>
      <c r="D10" s="34"/>
      <c r="F10" s="35" t="str">
        <f>'Copy paste to Here'!B10</f>
        <v>Choco Tattoo Bt.</v>
      </c>
      <c r="G10" s="36"/>
      <c r="H10" s="37"/>
      <c r="K10" s="103" t="s">
        <v>282</v>
      </c>
      <c r="L10" s="32" t="s">
        <v>282</v>
      </c>
      <c r="M10" s="18">
        <v>1</v>
      </c>
    </row>
    <row r="11" spans="1:15" s="18" customFormat="1" ht="15.75" thickBot="1">
      <c r="A11" s="38" t="str">
        <f>'Copy paste to Here'!G11</f>
        <v>Soós Gergely</v>
      </c>
      <c r="B11" s="39"/>
      <c r="C11" s="39"/>
      <c r="D11" s="39"/>
      <c r="F11" s="40" t="str">
        <f>'Copy paste to Here'!B11</f>
        <v>Soós Gergely</v>
      </c>
      <c r="G11" s="41"/>
      <c r="H11" s="42"/>
      <c r="K11" s="101" t="s">
        <v>163</v>
      </c>
      <c r="L11" s="43" t="s">
        <v>164</v>
      </c>
      <c r="M11" s="18">
        <f>VLOOKUP(G3,[1]Sheet1!$A$9:$I$7290,2,FALSE)</f>
        <v>36.43</v>
      </c>
    </row>
    <row r="12" spans="1:15" s="18" customFormat="1" ht="15.75" thickBot="1">
      <c r="A12" s="38" t="str">
        <f>'Copy paste to Here'!G12</f>
        <v>Kresz Géza u. 42. (Choco Tattoo) Choco Tattoo</v>
      </c>
      <c r="B12" s="39"/>
      <c r="C12" s="39"/>
      <c r="D12" s="39"/>
      <c r="E12" s="85"/>
      <c r="F12" s="40" t="str">
        <f>'Copy paste to Here'!B12</f>
        <v>Kresz Géza u. 42. (Choco Tattoo) Choco Tattoo</v>
      </c>
      <c r="G12" s="41"/>
      <c r="H12" s="42"/>
      <c r="K12" s="101" t="s">
        <v>165</v>
      </c>
      <c r="L12" s="43" t="s">
        <v>138</v>
      </c>
      <c r="M12" s="18">
        <f>VLOOKUP(G3,[1]Sheet1!$A$9:$I$7290,3,FALSE)</f>
        <v>38.31</v>
      </c>
    </row>
    <row r="13" spans="1:15" s="18" customFormat="1" ht="15.75" thickBot="1">
      <c r="A13" s="38" t="str">
        <f>'Copy paste to Here'!G13</f>
        <v>1132 Budapest</v>
      </c>
      <c r="B13" s="39"/>
      <c r="C13" s="39"/>
      <c r="D13" s="39"/>
      <c r="E13" s="115" t="s">
        <v>164</v>
      </c>
      <c r="F13" s="40" t="str">
        <f>'Copy paste to Here'!B13</f>
        <v>1132 Budapest</v>
      </c>
      <c r="G13" s="41"/>
      <c r="H13" s="42"/>
      <c r="K13" s="101" t="s">
        <v>166</v>
      </c>
      <c r="L13" s="43" t="s">
        <v>167</v>
      </c>
      <c r="M13" s="117">
        <f>VLOOKUP(G3,[1]Sheet1!$A$9:$I$7290,4,FALSE)</f>
        <v>44.24</v>
      </c>
    </row>
    <row r="14" spans="1:15" s="18" customFormat="1" ht="15.75" thickBot="1">
      <c r="A14" s="38" t="str">
        <f>'Copy paste to Here'!G14</f>
        <v>Hungary</v>
      </c>
      <c r="B14" s="39"/>
      <c r="C14" s="39"/>
      <c r="D14" s="39"/>
      <c r="E14" s="115">
        <f>VLOOKUP(J9,$L$10:$M$17,2,FALSE)</f>
        <v>36.43</v>
      </c>
      <c r="F14" s="40" t="str">
        <f>'Copy paste to Here'!B14</f>
        <v>Hungary</v>
      </c>
      <c r="G14" s="41"/>
      <c r="H14" s="42"/>
      <c r="K14" s="101" t="s">
        <v>168</v>
      </c>
      <c r="L14" s="43" t="s">
        <v>169</v>
      </c>
      <c r="M14" s="18">
        <f>VLOOKUP(G3,[1]Sheet1!$A$9:$I$7290,5,FALSE)</f>
        <v>23.05</v>
      </c>
    </row>
    <row r="15" spans="1:15" s="18" customFormat="1" ht="15.75" thickBot="1">
      <c r="A15" s="44" t="str">
        <f>'Copy paste to Here'!G15</f>
        <v xml:space="preserve"> </v>
      </c>
      <c r="F15" s="45" t="str">
        <f>'Copy paste to Here'!B15</f>
        <v xml:space="preserve"> </v>
      </c>
      <c r="G15" s="46"/>
      <c r="H15" s="47"/>
      <c r="K15" s="102" t="s">
        <v>170</v>
      </c>
      <c r="L15" s="48" t="s">
        <v>171</v>
      </c>
      <c r="M15" s="18">
        <f>VLOOKUP(G3,[1]Sheet1!$A$9:$I$7290,6,FALSE)</f>
        <v>26.8</v>
      </c>
    </row>
    <row r="16" spans="1:15" s="18" customFormat="1" ht="13.7" customHeight="1" thickBot="1">
      <c r="A16" s="49"/>
      <c r="K16" s="102" t="s">
        <v>172</v>
      </c>
      <c r="L16" s="48" t="s">
        <v>173</v>
      </c>
      <c r="M16" s="18">
        <f>VLOOKUP(G3,[1]Sheet1!$A$9:$I$7290,7,FALSE)</f>
        <v>21.5</v>
      </c>
    </row>
    <row r="17" spans="1:13" s="18" customFormat="1" ht="13.5" thickBot="1">
      <c r="A17" s="50" t="s">
        <v>174</v>
      </c>
      <c r="B17" s="51" t="s">
        <v>175</v>
      </c>
      <c r="C17" s="51" t="s">
        <v>290</v>
      </c>
      <c r="D17" s="52" t="s">
        <v>204</v>
      </c>
      <c r="E17" s="52" t="s">
        <v>267</v>
      </c>
      <c r="F17" s="52" t="str">
        <f>CONCATENATE("Amount ",,J9)</f>
        <v>Amount USD</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 xml:space="preserve">Bulk body jewelry: 100 pcs. assortment of surgical steel labrets,16g (1.2mm) with 3mm ball &amp; Length: 8mm  &amp;  </v>
      </c>
      <c r="B18" s="54" t="str">
        <f>'Copy paste to Here'!C22</f>
        <v>BLK03A</v>
      </c>
      <c r="C18" s="54" t="s">
        <v>721</v>
      </c>
      <c r="D18" s="55">
        <f>Invoice!B22</f>
        <v>10</v>
      </c>
      <c r="E18" s="56">
        <f>'Shipping Invoice'!J22*$N$1</f>
        <v>16</v>
      </c>
      <c r="F18" s="56">
        <f>D18*E18</f>
        <v>160</v>
      </c>
      <c r="G18" s="57">
        <f>E18*$E$14</f>
        <v>582.88</v>
      </c>
      <c r="H18" s="58">
        <f>D18*G18</f>
        <v>5828.8</v>
      </c>
    </row>
    <row r="19" spans="1:13" s="59" customFormat="1" hidden="1">
      <c r="A19" s="116" t="str">
        <f>IF((LEN('Copy paste to Here'!G23))&gt;5,((CONCATENATE('Copy paste to Here'!G23," &amp; ",'Copy paste to Here'!D23,"  &amp;  ",'Copy paste to Here'!E23))),"Empty Cell")</f>
        <v>Empty Cell</v>
      </c>
      <c r="B19" s="54">
        <f>'Copy paste to Here'!C23</f>
        <v>0</v>
      </c>
      <c r="C19" s="54"/>
      <c r="D19" s="55"/>
      <c r="E19" s="56"/>
      <c r="F19" s="56">
        <f t="shared" ref="F19:F82" si="0">D19*E19</f>
        <v>0</v>
      </c>
      <c r="G19" s="57">
        <f t="shared" ref="G19:G82" si="1">E19*$E$14</f>
        <v>0</v>
      </c>
      <c r="H19" s="60">
        <f t="shared" ref="H19:H82" si="2">D19*G19</f>
        <v>0</v>
      </c>
    </row>
    <row r="20" spans="1:13" s="59" customFormat="1" hidden="1">
      <c r="A20" s="53" t="str">
        <f>IF((LEN('Copy paste to Here'!G24))&gt;5,((CONCATENATE('Copy paste to Here'!G24," &amp; ",'Copy paste to Here'!D24,"  &amp;  ",'Copy paste to Here'!E24))),"Empty Cell")</f>
        <v>Empty Cell</v>
      </c>
      <c r="B20" s="54">
        <f>'Copy paste to Here'!C24</f>
        <v>0</v>
      </c>
      <c r="C20" s="54"/>
      <c r="D20" s="55"/>
      <c r="E20" s="56"/>
      <c r="F20" s="56">
        <f t="shared" si="0"/>
        <v>0</v>
      </c>
      <c r="G20" s="57">
        <f t="shared" si="1"/>
        <v>0</v>
      </c>
      <c r="H20" s="60">
        <f t="shared" si="2"/>
        <v>0</v>
      </c>
    </row>
    <row r="21" spans="1:13" s="59" customFormat="1" hidden="1">
      <c r="A21" s="53" t="str">
        <f>IF((LEN('Copy paste to Here'!G25))&gt;5,((CONCATENATE('Copy paste to Here'!G25," &amp; ",'Copy paste to Here'!D25,"  &amp;  ",'Copy paste to Here'!E25))),"Empty Cell")</f>
        <v>Empty Cell</v>
      </c>
      <c r="B21" s="54">
        <f>'Copy paste to Here'!C25</f>
        <v>0</v>
      </c>
      <c r="C21" s="54"/>
      <c r="D21" s="55"/>
      <c r="E21" s="56"/>
      <c r="F21" s="56">
        <f t="shared" si="0"/>
        <v>0</v>
      </c>
      <c r="G21" s="57">
        <f t="shared" si="1"/>
        <v>0</v>
      </c>
      <c r="H21" s="60">
        <f t="shared" si="2"/>
        <v>0</v>
      </c>
    </row>
    <row r="22" spans="1:13" s="59" customFormat="1" hidden="1">
      <c r="A22" s="53" t="str">
        <f>IF((LEN('Copy paste to Here'!G26))&gt;5,((CONCATENATE('Copy paste to Here'!G26," &amp; ",'Copy paste to Here'!D26,"  &amp;  ",'Copy paste to Here'!E26))),"Empty Cell")</f>
        <v>Empty Cell</v>
      </c>
      <c r="B22" s="54">
        <f>'Copy paste to Here'!C26</f>
        <v>0</v>
      </c>
      <c r="C22" s="54"/>
      <c r="D22" s="55"/>
      <c r="E22" s="56"/>
      <c r="F22" s="56">
        <f t="shared" si="0"/>
        <v>0</v>
      </c>
      <c r="G22" s="57">
        <f t="shared" si="1"/>
        <v>0</v>
      </c>
      <c r="H22" s="60">
        <f t="shared" si="2"/>
        <v>0</v>
      </c>
    </row>
    <row r="23" spans="1:13" s="59" customFormat="1" hidden="1">
      <c r="A23" s="53" t="str">
        <f>IF((LEN('Copy paste to Here'!G27))&gt;5,((CONCATENATE('Copy paste to Here'!G27," &amp; ",'Copy paste to Here'!D27,"  &amp;  ",'Copy paste to Here'!E27))),"Empty Cell")</f>
        <v>Empty Cell</v>
      </c>
      <c r="B23" s="54">
        <f>'Copy paste to Here'!C27</f>
        <v>0</v>
      </c>
      <c r="C23" s="54"/>
      <c r="D23" s="55"/>
      <c r="E23" s="56"/>
      <c r="F23" s="56">
        <f t="shared" si="0"/>
        <v>0</v>
      </c>
      <c r="G23" s="57">
        <f t="shared" si="1"/>
        <v>0</v>
      </c>
      <c r="H23" s="60">
        <f t="shared" si="2"/>
        <v>0</v>
      </c>
    </row>
    <row r="24" spans="1:13" s="59" customFormat="1" hidden="1">
      <c r="A24" s="53" t="str">
        <f>IF((LEN('Copy paste to Here'!G28))&gt;5,((CONCATENATE('Copy paste to Here'!G28," &amp; ",'Copy paste to Here'!D28,"  &amp;  ",'Copy paste to Here'!E28))),"Empty Cell")</f>
        <v>Empty Cell</v>
      </c>
      <c r="B24" s="54">
        <f>'Copy paste to Here'!C28</f>
        <v>0</v>
      </c>
      <c r="C24" s="54"/>
      <c r="D24" s="55"/>
      <c r="E24" s="56"/>
      <c r="F24" s="56">
        <f t="shared" si="0"/>
        <v>0</v>
      </c>
      <c r="G24" s="57">
        <f t="shared" si="1"/>
        <v>0</v>
      </c>
      <c r="H24" s="60">
        <f t="shared" si="2"/>
        <v>0</v>
      </c>
    </row>
    <row r="25" spans="1:13" s="59" customFormat="1" hidden="1">
      <c r="A25" s="53" t="str">
        <f>IF((LEN('Copy paste to Here'!G29))&gt;5,((CONCATENATE('Copy paste to Here'!G29," &amp; ",'Copy paste to Here'!D29,"  &amp;  ",'Copy paste to Here'!E29))),"Empty Cell")</f>
        <v>Empty Cell</v>
      </c>
      <c r="B25" s="54">
        <f>'Copy paste to Here'!C29</f>
        <v>0</v>
      </c>
      <c r="C25" s="54"/>
      <c r="D25" s="55"/>
      <c r="E25" s="56"/>
      <c r="F25" s="56">
        <f t="shared" si="0"/>
        <v>0</v>
      </c>
      <c r="G25" s="57">
        <f t="shared" si="1"/>
        <v>0</v>
      </c>
      <c r="H25" s="60">
        <f t="shared" si="2"/>
        <v>0</v>
      </c>
    </row>
    <row r="26" spans="1:13" s="59" customFormat="1" hidden="1">
      <c r="A26" s="53" t="str">
        <f>IF((LEN('Copy paste to Here'!G30))&gt;5,((CONCATENATE('Copy paste to Here'!G30," &amp; ",'Copy paste to Here'!D30,"  &amp;  ",'Copy paste to Here'!E30))),"Empty Cell")</f>
        <v>Empty Cell</v>
      </c>
      <c r="B26" s="54">
        <f>'Copy paste to Here'!C30</f>
        <v>0</v>
      </c>
      <c r="C26" s="54"/>
      <c r="D26" s="55"/>
      <c r="E26" s="56"/>
      <c r="F26" s="56">
        <f t="shared" si="0"/>
        <v>0</v>
      </c>
      <c r="G26" s="57">
        <f t="shared" si="1"/>
        <v>0</v>
      </c>
      <c r="H26" s="60">
        <f t="shared" si="2"/>
        <v>0</v>
      </c>
    </row>
    <row r="27" spans="1:13" s="59" customFormat="1" hidden="1">
      <c r="A27" s="53" t="str">
        <f>IF((LEN('Copy paste to Here'!G31))&gt;5,((CONCATENATE('Copy paste to Here'!G31," &amp; ",'Copy paste to Here'!D31,"  &amp;  ",'Copy paste to Here'!E31))),"Empty Cell")</f>
        <v>Empty Cell</v>
      </c>
      <c r="B27" s="54">
        <f>'Copy paste to Here'!C31</f>
        <v>0</v>
      </c>
      <c r="C27" s="54"/>
      <c r="D27" s="55"/>
      <c r="E27" s="56"/>
      <c r="F27" s="56">
        <f t="shared" si="0"/>
        <v>0</v>
      </c>
      <c r="G27" s="57">
        <f t="shared" si="1"/>
        <v>0</v>
      </c>
      <c r="H27" s="60">
        <f t="shared" si="2"/>
        <v>0</v>
      </c>
    </row>
    <row r="28" spans="1:13" s="59" customFormat="1" hidden="1">
      <c r="A28" s="53" t="str">
        <f>IF((LEN('Copy paste to Here'!G32))&gt;5,((CONCATENATE('Copy paste to Here'!G32," &amp; ",'Copy paste to Here'!D32,"  &amp;  ",'Copy paste to Here'!E32))),"Empty Cell")</f>
        <v>Empty Cell</v>
      </c>
      <c r="B28" s="54">
        <f>'Copy paste to Here'!C32</f>
        <v>0</v>
      </c>
      <c r="C28" s="54"/>
      <c r="D28" s="55"/>
      <c r="E28" s="56"/>
      <c r="F28" s="56">
        <f t="shared" si="0"/>
        <v>0</v>
      </c>
      <c r="G28" s="57">
        <f t="shared" si="1"/>
        <v>0</v>
      </c>
      <c r="H28" s="60">
        <f t="shared" si="2"/>
        <v>0</v>
      </c>
    </row>
    <row r="29" spans="1:13" s="59" customFormat="1" hidden="1">
      <c r="A29" s="53" t="str">
        <f>IF((LEN('Copy paste to Here'!G33))&gt;5,((CONCATENATE('Copy paste to Here'!G33," &amp; ",'Copy paste to Here'!D33,"  &amp;  ",'Copy paste to Here'!E33))),"Empty Cell")</f>
        <v>Empty Cell</v>
      </c>
      <c r="B29" s="54">
        <f>'Copy paste to Here'!C33</f>
        <v>0</v>
      </c>
      <c r="C29" s="54"/>
      <c r="D29" s="55"/>
      <c r="E29" s="56"/>
      <c r="F29" s="56">
        <f t="shared" si="0"/>
        <v>0</v>
      </c>
      <c r="G29" s="57">
        <f t="shared" si="1"/>
        <v>0</v>
      </c>
      <c r="H29" s="60">
        <f t="shared" si="2"/>
        <v>0</v>
      </c>
    </row>
    <row r="30" spans="1:13" s="59" customFormat="1" hidden="1">
      <c r="A30" s="53" t="str">
        <f>IF((LEN('Copy paste to Here'!G34))&gt;5,((CONCATENATE('Copy paste to Here'!G34," &amp; ",'Copy paste to Here'!D34,"  &amp;  ",'Copy paste to Here'!E34))),"Empty Cell")</f>
        <v>Empty Cell</v>
      </c>
      <c r="B30" s="54">
        <f>'Copy paste to Here'!C34</f>
        <v>0</v>
      </c>
      <c r="C30" s="54"/>
      <c r="D30" s="55"/>
      <c r="E30" s="56"/>
      <c r="F30" s="56">
        <f t="shared" si="0"/>
        <v>0</v>
      </c>
      <c r="G30" s="57">
        <f t="shared" si="1"/>
        <v>0</v>
      </c>
      <c r="H30" s="60">
        <f t="shared" si="2"/>
        <v>0</v>
      </c>
    </row>
    <row r="31" spans="1:13" s="59" customFormat="1" hidden="1">
      <c r="A31" s="53" t="str">
        <f>IF((LEN('Copy paste to Here'!G35))&gt;5,((CONCATENATE('Copy paste to Here'!G35," &amp; ",'Copy paste to Here'!D35,"  &amp;  ",'Copy paste to Here'!E35))),"Empty Cell")</f>
        <v>Empty Cell</v>
      </c>
      <c r="B31" s="54">
        <f>'Copy paste to Here'!C35</f>
        <v>0</v>
      </c>
      <c r="C31" s="54"/>
      <c r="D31" s="55"/>
      <c r="E31" s="56"/>
      <c r="F31" s="56">
        <f t="shared" si="0"/>
        <v>0</v>
      </c>
      <c r="G31" s="57">
        <f t="shared" si="1"/>
        <v>0</v>
      </c>
      <c r="H31" s="60">
        <f t="shared" si="2"/>
        <v>0</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160</v>
      </c>
      <c r="G1000" s="57"/>
      <c r="H1000" s="58">
        <f t="shared" ref="H1000:H1007" si="49">F1000*$E$14</f>
        <v>5828.8</v>
      </c>
    </row>
    <row r="1001" spans="1:8" s="59" customFormat="1">
      <c r="A1001" s="53" t="str">
        <f>'[2]Copy paste to Here'!T2</f>
        <v>SHIPPING HANDLING</v>
      </c>
      <c r="B1001" s="72"/>
      <c r="C1001" s="72"/>
      <c r="D1001" s="73"/>
      <c r="E1001" s="64"/>
      <c r="F1001" s="56">
        <f>Invoice!J24</f>
        <v>20</v>
      </c>
      <c r="G1001" s="57"/>
      <c r="H1001" s="58">
        <f t="shared" si="49"/>
        <v>728.6</v>
      </c>
    </row>
    <row r="1002" spans="1:8" s="59" customFormat="1" outlineLevel="1">
      <c r="A1002" s="53" t="str">
        <f>'[2]Copy paste to Here'!T3</f>
        <v>DISCOUNT</v>
      </c>
      <c r="B1002" s="72"/>
      <c r="C1002" s="72"/>
      <c r="D1002" s="73"/>
      <c r="E1002" s="64"/>
      <c r="F1002" s="56" t="e">
        <f>Invoice!#REF!</f>
        <v>#REF!</v>
      </c>
      <c r="G1002" s="57"/>
      <c r="H1002" s="58" t="e">
        <f t="shared" si="49"/>
        <v>#REF!</v>
      </c>
    </row>
    <row r="1003" spans="1:8" s="59" customFormat="1">
      <c r="A1003" s="53" t="str">
        <f>'[2]Copy paste to Here'!T4</f>
        <v>Total:</v>
      </c>
      <c r="B1003" s="72"/>
      <c r="C1003" s="72"/>
      <c r="D1003" s="73"/>
      <c r="E1003" s="64"/>
      <c r="F1003" s="56" t="e">
        <f>SUM(F1000:F1002)</f>
        <v>#REF!</v>
      </c>
      <c r="G1003" s="57"/>
      <c r="H1003" s="58" t="e">
        <f t="shared" si="49"/>
        <v>#REF!</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5828.8</v>
      </c>
    </row>
    <row r="1010" spans="1:8" s="18" customFormat="1">
      <c r="A1010" s="19"/>
      <c r="E1010" s="18" t="s">
        <v>182</v>
      </c>
      <c r="H1010" s="81" t="e">
        <f>(SUMIF($A$1000:$A$1008,"Total:",$H$1000:$H$1008))</f>
        <v>#REF!</v>
      </c>
    </row>
    <row r="1011" spans="1:8" s="18" customFormat="1">
      <c r="E1011" s="18" t="s">
        <v>183</v>
      </c>
      <c r="H1011" s="82" t="e">
        <f>H1013-H1012</f>
        <v>#REF!</v>
      </c>
    </row>
    <row r="1012" spans="1:8" s="18" customFormat="1">
      <c r="E1012" s="18" t="s">
        <v>184</v>
      </c>
      <c r="H1012" s="82" t="e">
        <f>ROUND((H1013*7)/107,2)</f>
        <v>#REF!</v>
      </c>
    </row>
    <row r="1013" spans="1:8" s="18" customFormat="1">
      <c r="E1013" s="19" t="s">
        <v>185</v>
      </c>
      <c r="H1013" s="83"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
  <sheetViews>
    <sheetView workbookViewId="0">
      <selection activeCell="A5" sqref="A5"/>
    </sheetView>
  </sheetViews>
  <sheetFormatPr defaultRowHeight="15"/>
  <sheetData>
    <row r="1" spans="1:1">
      <c r="A1" s="2" t="s">
        <v>721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99">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99">
        <v>4992.83</v>
      </c>
    </row>
    <row r="60" spans="2:8">
      <c r="F60" s="2" t="s">
        <v>262</v>
      </c>
      <c r="G60" s="2">
        <v>624.1</v>
      </c>
    </row>
    <row r="61" spans="2:8">
      <c r="F61" s="2" t="s">
        <v>263</v>
      </c>
      <c r="G61" s="99">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4">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99">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5">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99">
        <v>41893.03</v>
      </c>
    </row>
    <row r="262" spans="2:9">
      <c r="F262" s="2" t="s">
        <v>262</v>
      </c>
      <c r="G262" s="99">
        <v>6283.95</v>
      </c>
    </row>
    <row r="263" spans="2:9">
      <c r="F263" s="2" t="s">
        <v>263</v>
      </c>
      <c r="G263" s="99">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2023-09-30T04:59:20Z</cp:lastPrinted>
  <dcterms:created xsi:type="dcterms:W3CDTF">2009-06-02T18:56:54Z</dcterms:created>
  <dcterms:modified xsi:type="dcterms:W3CDTF">2023-09-30T05:00:49Z</dcterms:modified>
</cp:coreProperties>
</file>